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xl/externalLinks/externalLink17.xml" ContentType="application/vnd.openxmlformats-officedocument.spreadsheetml.externalLink+xml"/>
  <Override PartName="/xl/externalLinks/externalLink18.xml" ContentType="application/vnd.openxmlformats-officedocument.spreadsheetml.externalLink+xml"/>
  <Override PartName="/xl/externalLinks/externalLink19.xml" ContentType="application/vnd.openxmlformats-officedocument.spreadsheetml.externalLink+xml"/>
  <Override PartName="/xl/externalLinks/externalLink20.xml" ContentType="application/vnd.openxmlformats-officedocument.spreadsheetml.externalLink+xml"/>
  <Override PartName="/xl/externalLinks/externalLink21.xml" ContentType="application/vnd.openxmlformats-officedocument.spreadsheetml.externalLink+xml"/>
  <Override PartName="/xl/externalLinks/externalLink22.xml" ContentType="application/vnd.openxmlformats-officedocument.spreadsheetml.externalLink+xml"/>
  <Override PartName="/xl/externalLinks/externalLink23.xml" ContentType="application/vnd.openxmlformats-officedocument.spreadsheetml.externalLink+xml"/>
  <Override PartName="/xl/externalLinks/externalLink24.xml" ContentType="application/vnd.openxmlformats-officedocument.spreadsheetml.externalLink+xml"/>
  <Override PartName="/xl/externalLinks/externalLink25.xml" ContentType="application/vnd.openxmlformats-officedocument.spreadsheetml.externalLink+xml"/>
  <Override PartName="/xl/externalLinks/externalLink26.xml" ContentType="application/vnd.openxmlformats-officedocument.spreadsheetml.externalLink+xml"/>
  <Override PartName="/xl/externalLinks/externalLink27.xml" ContentType="application/vnd.openxmlformats-officedocument.spreadsheetml.externalLink+xml"/>
  <Override PartName="/xl/externalLinks/externalLink28.xml" ContentType="application/vnd.openxmlformats-officedocument.spreadsheetml.externalLink+xml"/>
  <Override PartName="/xl/externalLinks/externalLink29.xml" ContentType="application/vnd.openxmlformats-officedocument.spreadsheetml.externalLink+xml"/>
  <Override PartName="/xl/externalLinks/externalLink30.xml" ContentType="application/vnd.openxmlformats-officedocument.spreadsheetml.externalLink+xml"/>
  <Override PartName="/xl/externalLinks/externalLink31.xml" ContentType="application/vnd.openxmlformats-officedocument.spreadsheetml.externalLink+xml"/>
  <Override PartName="/xl/externalLinks/externalLink32.xml" ContentType="application/vnd.openxmlformats-officedocument.spreadsheetml.externalLink+xml"/>
  <Override PartName="/xl/externalLinks/externalLink33.xml" ContentType="application/vnd.openxmlformats-officedocument.spreadsheetml.externalLink+xml"/>
  <Override PartName="/xl/externalLinks/externalLink34.xml" ContentType="application/vnd.openxmlformats-officedocument.spreadsheetml.externalLink+xml"/>
  <Override PartName="/xl/externalLinks/externalLink35.xml" ContentType="application/vnd.openxmlformats-officedocument.spreadsheetml.externalLink+xml"/>
  <Override PartName="/xl/externalLinks/externalLink36.xml" ContentType="application/vnd.openxmlformats-officedocument.spreadsheetml.externalLink+xml"/>
  <Override PartName="/xl/externalLinks/externalLink37.xml" ContentType="application/vnd.openxmlformats-officedocument.spreadsheetml.externalLink+xml"/>
  <Override PartName="/xl/externalLinks/externalLink38.xml" ContentType="application/vnd.openxmlformats-officedocument.spreadsheetml.externalLink+xml"/>
  <Override PartName="/xl/externalLinks/externalLink39.xml" ContentType="application/vnd.openxmlformats-officedocument.spreadsheetml.externalLink+xml"/>
  <Override PartName="/xl/externalLinks/externalLink40.xml" ContentType="application/vnd.openxmlformats-officedocument.spreadsheetml.externalLink+xml"/>
  <Override PartName="/xl/externalLinks/externalLink41.xml" ContentType="application/vnd.openxmlformats-officedocument.spreadsheetml.externalLink+xml"/>
  <Override PartName="/xl/externalLinks/externalLink42.xml" ContentType="application/vnd.openxmlformats-officedocument.spreadsheetml.externalLink+xml"/>
  <Override PartName="/xl/externalLinks/externalLink43.xml" ContentType="application/vnd.openxmlformats-officedocument.spreadsheetml.externalLink+xml"/>
  <Override PartName="/xl/externalLinks/externalLink44.xml" ContentType="application/vnd.openxmlformats-officedocument.spreadsheetml.externalLink+xml"/>
  <Override PartName="/xl/externalLinks/externalLink45.xml" ContentType="application/vnd.openxmlformats-officedocument.spreadsheetml.externalLink+xml"/>
  <Override PartName="/xl/externalLinks/externalLink46.xml" ContentType="application/vnd.openxmlformats-officedocument.spreadsheetml.externalLink+xml"/>
  <Override PartName="/xl/externalLinks/externalLink47.xml" ContentType="application/vnd.openxmlformats-officedocument.spreadsheetml.externalLink+xml"/>
  <Override PartName="/xl/externalLinks/externalLink48.xml" ContentType="application/vnd.openxmlformats-officedocument.spreadsheetml.externalLink+xml"/>
  <Override PartName="/xl/externalLinks/externalLink49.xml" ContentType="application/vnd.openxmlformats-officedocument.spreadsheetml.externalLink+xml"/>
  <Override PartName="/xl/externalLinks/externalLink50.xml" ContentType="application/vnd.openxmlformats-officedocument.spreadsheetml.externalLink+xml"/>
  <Override PartName="/xl/externalLinks/externalLink51.xml" ContentType="application/vnd.openxmlformats-officedocument.spreadsheetml.externalLink+xml"/>
  <Override PartName="/xl/externalLinks/externalLink52.xml" ContentType="application/vnd.openxmlformats-officedocument.spreadsheetml.externalLink+xml"/>
  <Override PartName="/xl/externalLinks/externalLink53.xml" ContentType="application/vnd.openxmlformats-officedocument.spreadsheetml.externalLink+xml"/>
  <Override PartName="/xl/externalLinks/externalLink54.xml" ContentType="application/vnd.openxmlformats-officedocument.spreadsheetml.externalLink+xml"/>
  <Override PartName="/xl/externalLinks/externalLink55.xml" ContentType="application/vnd.openxmlformats-officedocument.spreadsheetml.externalLink+xml"/>
  <Override PartName="/xl/externalLinks/externalLink56.xml" ContentType="application/vnd.openxmlformats-officedocument.spreadsheetml.externalLink+xml"/>
  <Override PartName="/xl/externalLinks/externalLink57.xml" ContentType="application/vnd.openxmlformats-officedocument.spreadsheetml.externalLink+xml"/>
  <Override PartName="/xl/externalLinks/externalLink58.xml" ContentType="application/vnd.openxmlformats-officedocument.spreadsheetml.externalLink+xml"/>
  <Override PartName="/xl/externalLinks/externalLink59.xml" ContentType="application/vnd.openxmlformats-officedocument.spreadsheetml.externalLink+xml"/>
  <Override PartName="/xl/externalLinks/externalLink60.xml" ContentType="application/vnd.openxmlformats-officedocument.spreadsheetml.externalLink+xml"/>
  <Override PartName="/xl/externalLinks/externalLink61.xml" ContentType="application/vnd.openxmlformats-officedocument.spreadsheetml.externalLink+xml"/>
  <Override PartName="/xl/externalLinks/externalLink62.xml" ContentType="application/vnd.openxmlformats-officedocument.spreadsheetml.externalLink+xml"/>
  <Override PartName="/xl/externalLinks/externalLink63.xml" ContentType="application/vnd.openxmlformats-officedocument.spreadsheetml.externalLink+xml"/>
  <Override PartName="/xl/externalLinks/externalLink64.xml" ContentType="application/vnd.openxmlformats-officedocument.spreadsheetml.externalLink+xml"/>
  <Override PartName="/xl/externalLinks/externalLink65.xml" ContentType="application/vnd.openxmlformats-officedocument.spreadsheetml.externalLink+xml"/>
  <Override PartName="/xl/externalLinks/externalLink66.xml" ContentType="application/vnd.openxmlformats-officedocument.spreadsheetml.externalLink+xml"/>
  <Override PartName="/xl/externalLinks/externalLink67.xml" ContentType="application/vnd.openxmlformats-officedocument.spreadsheetml.externalLink+xml"/>
  <Override PartName="/xl/externalLinks/externalLink68.xml" ContentType="application/vnd.openxmlformats-officedocument.spreadsheetml.externalLink+xml"/>
  <Override PartName="/xl/externalLinks/externalLink69.xml" ContentType="application/vnd.openxmlformats-officedocument.spreadsheetml.externalLink+xml"/>
  <Override PartName="/xl/externalLinks/externalLink70.xml" ContentType="application/vnd.openxmlformats-officedocument.spreadsheetml.externalLink+xml"/>
  <Override PartName="/xl/externalLinks/externalLink71.xml" ContentType="application/vnd.openxmlformats-officedocument.spreadsheetml.externalLink+xml"/>
  <Override PartName="/xl/externalLinks/externalLink72.xml" ContentType="application/vnd.openxmlformats-officedocument.spreadsheetml.externalLink+xml"/>
  <Override PartName="/xl/externalLinks/externalLink73.xml" ContentType="application/vnd.openxmlformats-officedocument.spreadsheetml.externalLink+xml"/>
  <Override PartName="/xl/externalLinks/externalLink74.xml" ContentType="application/vnd.openxmlformats-officedocument.spreadsheetml.externalLink+xml"/>
  <Override PartName="/xl/externalLinks/externalLink75.xml" ContentType="application/vnd.openxmlformats-officedocument.spreadsheetml.externalLink+xml"/>
  <Override PartName="/xl/externalLinks/externalLink76.xml" ContentType="application/vnd.openxmlformats-officedocument.spreadsheetml.externalLink+xml"/>
  <Override PartName="/xl/externalLinks/externalLink77.xml" ContentType="application/vnd.openxmlformats-officedocument.spreadsheetml.externalLink+xml"/>
  <Override PartName="/xl/externalLinks/externalLink78.xml" ContentType="application/vnd.openxmlformats-officedocument.spreadsheetml.externalLink+xml"/>
  <Override PartName="/xl/externalLinks/externalLink79.xml" ContentType="application/vnd.openxmlformats-officedocument.spreadsheetml.externalLink+xml"/>
  <Override PartName="/xl/externalLinks/externalLink80.xml" ContentType="application/vnd.openxmlformats-officedocument.spreadsheetml.externalLink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drawings/drawing1.xml" ContentType="application/vnd.openxmlformats-officedocument.drawing+xml"/>
  <Override PartName="/xl/comments3.xml" ContentType="application/vnd.openxmlformats-officedocument.spreadsheetml.comments+xml"/>
  <Override PartName="/xl/comments4.xml" ContentType="application/vnd.openxmlformats-officedocument.spreadsheetml.comments+xml"/>
  <Override PartName="/xl/drawings/drawing2.xml" ContentType="application/vnd.openxmlformats-officedocument.drawing+xml"/>
  <Override PartName="/xl/comments5.xml" ContentType="application/vnd.openxmlformats-officedocument.spreadsheetml.comments+xml"/>
  <Override PartName="/xl/comments6.xml" ContentType="application/vnd.openxmlformats-officedocument.spreadsheetml.comments+xml"/>
  <Override PartName="/xl/comments7.xml" ContentType="application/vnd.openxmlformats-officedocument.spreadsheetml.comment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32"/>
  <workbookPr codeName="현재_통합_문서"/>
  <mc:AlternateContent xmlns:mc="http://schemas.openxmlformats.org/markup-compatibility/2006">
    <mc:Choice Requires="x15">
      <x15ac:absPath xmlns:x15ac="http://schemas.microsoft.com/office/spreadsheetml/2010/11/ac" url="D:\이정우_개인파일들\★VVORK\1. 용역\2026년\9. 재동초 내진보강 및 기타공사 설계용역\"/>
    </mc:Choice>
  </mc:AlternateContent>
  <xr:revisionPtr revIDLastSave="0" documentId="13_ncr:1_{404CA26C-EF1A-4384-A6EE-C596F416503F}" xr6:coauthVersionLast="47" xr6:coauthVersionMax="47" xr10:uidLastSave="{00000000-0000-0000-0000-000000000000}"/>
  <bookViews>
    <workbookView xWindow="28680" yWindow="-120" windowWidth="29040" windowHeight="15720" tabRatio="837" firstSheet="1" activeTab="1" xr2:uid="{00000000-000D-0000-FFFF-FFFF00000000}"/>
  </bookViews>
  <sheets>
    <sheet name="시설 사업비 산출" sheetId="1" state="hidden" r:id="rId1"/>
    <sheet name="설계 대상 공사비" sheetId="2" r:id="rId2"/>
    <sheet name="각종 인증" sheetId="5" state="hidden" r:id="rId3"/>
    <sheet name="설계용역비(동관동,급식실동,후관동 내진보강)" sheetId="27" r:id="rId4"/>
    <sheet name="설계경제성검토(VE)" sheetId="4" state="hidden" r:id="rId5"/>
    <sheet name="(정액)전력시설공사 감리용역비 산출서" sheetId="21" state="hidden" r:id="rId6"/>
    <sheet name="통신감리" sheetId="25" state="hidden" r:id="rId7"/>
    <sheet name="단가 참고" sheetId="26" state="hidden" r:id="rId8"/>
    <sheet name="설계용역비(후관동 및 동관동 화장실개선)" sheetId="29" r:id="rId9"/>
    <sheet name="(참고)건축설계 대가요율" sheetId="10" r:id="rId10"/>
    <sheet name="(참고)지질조사" sheetId="11" state="hidden" r:id="rId11"/>
    <sheet name="(참고)측량비" sheetId="12" state="hidden" r:id="rId12"/>
    <sheet name="(참고)인증관련 추가 설계대가 요율" sheetId="13" state="hidden" r:id="rId13"/>
    <sheet name="(참고)설계 및 감리의 손해배상(공제)" sheetId="14" r:id="rId14"/>
    <sheet name="(참고)(비상주)감리대가요율" sheetId="15" state="hidden" r:id="rId15"/>
    <sheet name="(참고)엔지니어링업체 및 건설사업관리기술 임금실태조사결과" sheetId="16" state="hidden" r:id="rId16"/>
    <sheet name="(참고)전력시설물공사 설계 및 설계감리 요율" sheetId="17" state="hidden" r:id="rId17"/>
    <sheet name="(참고)전력시설물공사 감리원 배치기준" sheetId="18" state="hidden" r:id="rId18"/>
    <sheet name="(참고) 엔지니어링 손해배상공제요율표" sheetId="19" state="hidden" r:id="rId19"/>
  </sheets>
  <externalReferences>
    <externalReference r:id="rId20"/>
    <externalReference r:id="rId21"/>
    <externalReference r:id="rId22"/>
    <externalReference r:id="rId23"/>
    <externalReference r:id="rId24"/>
    <externalReference r:id="rId25"/>
    <externalReference r:id="rId26"/>
    <externalReference r:id="rId27"/>
    <externalReference r:id="rId28"/>
    <externalReference r:id="rId29"/>
    <externalReference r:id="rId30"/>
    <externalReference r:id="rId31"/>
    <externalReference r:id="rId32"/>
    <externalReference r:id="rId33"/>
    <externalReference r:id="rId34"/>
    <externalReference r:id="rId35"/>
    <externalReference r:id="rId36"/>
    <externalReference r:id="rId37"/>
    <externalReference r:id="rId38"/>
    <externalReference r:id="rId39"/>
    <externalReference r:id="rId40"/>
    <externalReference r:id="rId41"/>
    <externalReference r:id="rId42"/>
    <externalReference r:id="rId43"/>
    <externalReference r:id="rId44"/>
    <externalReference r:id="rId45"/>
    <externalReference r:id="rId46"/>
    <externalReference r:id="rId47"/>
    <externalReference r:id="rId48"/>
    <externalReference r:id="rId49"/>
    <externalReference r:id="rId50"/>
    <externalReference r:id="rId51"/>
    <externalReference r:id="rId52"/>
    <externalReference r:id="rId53"/>
    <externalReference r:id="rId54"/>
    <externalReference r:id="rId55"/>
    <externalReference r:id="rId56"/>
    <externalReference r:id="rId57"/>
    <externalReference r:id="rId58"/>
    <externalReference r:id="rId59"/>
    <externalReference r:id="rId60"/>
    <externalReference r:id="rId61"/>
    <externalReference r:id="rId62"/>
    <externalReference r:id="rId63"/>
    <externalReference r:id="rId64"/>
    <externalReference r:id="rId65"/>
    <externalReference r:id="rId66"/>
    <externalReference r:id="rId67"/>
    <externalReference r:id="rId68"/>
    <externalReference r:id="rId69"/>
    <externalReference r:id="rId70"/>
    <externalReference r:id="rId71"/>
    <externalReference r:id="rId72"/>
    <externalReference r:id="rId73"/>
    <externalReference r:id="rId74"/>
    <externalReference r:id="rId75"/>
    <externalReference r:id="rId76"/>
    <externalReference r:id="rId77"/>
    <externalReference r:id="rId78"/>
    <externalReference r:id="rId79"/>
    <externalReference r:id="rId80"/>
    <externalReference r:id="rId81"/>
    <externalReference r:id="rId82"/>
    <externalReference r:id="rId83"/>
    <externalReference r:id="rId84"/>
    <externalReference r:id="rId85"/>
    <externalReference r:id="rId86"/>
    <externalReference r:id="rId87"/>
    <externalReference r:id="rId88"/>
    <externalReference r:id="rId89"/>
    <externalReference r:id="rId90"/>
    <externalReference r:id="rId91"/>
    <externalReference r:id="rId92"/>
    <externalReference r:id="rId93"/>
    <externalReference r:id="rId94"/>
    <externalReference r:id="rId95"/>
    <externalReference r:id="rId96"/>
    <externalReference r:id="rId97"/>
    <externalReference r:id="rId98"/>
    <externalReference r:id="rId99"/>
  </externalReferences>
  <definedNames>
    <definedName name="_">#N/A</definedName>
    <definedName name="___B140007" localSheetId="3">#REF!</definedName>
    <definedName name="___B140007" localSheetId="8">#REF!</definedName>
    <definedName name="___B140007" localSheetId="6">#REF!</definedName>
    <definedName name="___B140007">#REF!</definedName>
    <definedName name="___DOG1" localSheetId="3">#REF!</definedName>
    <definedName name="___DOG1" localSheetId="8">#REF!</definedName>
    <definedName name="___DOG1" localSheetId="6">#REF!</definedName>
    <definedName name="___DOG1">#REF!</definedName>
    <definedName name="___DOG2" localSheetId="3">#REF!</definedName>
    <definedName name="___DOG2" localSheetId="8">#REF!</definedName>
    <definedName name="___DOG2" localSheetId="6">#REF!</definedName>
    <definedName name="___DOG2">#REF!</definedName>
    <definedName name="___DOG22" localSheetId="3">#REF!</definedName>
    <definedName name="___DOG22" localSheetId="8">#REF!</definedName>
    <definedName name="___DOG22" localSheetId="6">#REF!</definedName>
    <definedName name="___DOG22">#REF!</definedName>
    <definedName name="___DOG3" localSheetId="3">#REF!</definedName>
    <definedName name="___DOG3" localSheetId="8">#REF!</definedName>
    <definedName name="___DOG3" localSheetId="6">#REF!</definedName>
    <definedName name="___DOG3">#REF!</definedName>
    <definedName name="___DOG33" localSheetId="3">#REF!</definedName>
    <definedName name="___DOG33" localSheetId="8">#REF!</definedName>
    <definedName name="___DOG33" localSheetId="6">#REF!</definedName>
    <definedName name="___DOG33">#REF!</definedName>
    <definedName name="___DOG4" localSheetId="3">#REF!</definedName>
    <definedName name="___DOG4" localSheetId="8">#REF!</definedName>
    <definedName name="___DOG4" localSheetId="6">#REF!</definedName>
    <definedName name="___DOG4">#REF!</definedName>
    <definedName name="___IL1" localSheetId="3">#REF!</definedName>
    <definedName name="___IL1" localSheetId="8">#REF!</definedName>
    <definedName name="___IL1" localSheetId="6">#REF!</definedName>
    <definedName name="___IL1">#REF!</definedName>
    <definedName name="___PI48" localSheetId="3">#REF!</definedName>
    <definedName name="___PI48" localSheetId="8">#REF!</definedName>
    <definedName name="___PI48" localSheetId="6">#REF!</definedName>
    <definedName name="___PI48">#REF!</definedName>
    <definedName name="___PI60" localSheetId="3">#REF!</definedName>
    <definedName name="___PI60" localSheetId="8">#REF!</definedName>
    <definedName name="___PI60" localSheetId="6">#REF!</definedName>
    <definedName name="___PI60">#REF!</definedName>
    <definedName name="___RO110" localSheetId="3">#REF!</definedName>
    <definedName name="___RO110" localSheetId="8">#REF!</definedName>
    <definedName name="___RO110" localSheetId="6">#REF!</definedName>
    <definedName name="___RO110">#REF!</definedName>
    <definedName name="___RO22" localSheetId="3">#REF!</definedName>
    <definedName name="___RO22" localSheetId="8">#REF!</definedName>
    <definedName name="___RO22" localSheetId="6">#REF!</definedName>
    <definedName name="___RO22">#REF!</definedName>
    <definedName name="___RO35" localSheetId="3">#REF!</definedName>
    <definedName name="___RO35" localSheetId="8">#REF!</definedName>
    <definedName name="___RO35" localSheetId="6">#REF!</definedName>
    <definedName name="___RO35">#REF!</definedName>
    <definedName name="___RO45" localSheetId="3">#REF!</definedName>
    <definedName name="___RO45" localSheetId="8">#REF!</definedName>
    <definedName name="___RO45" localSheetId="6">#REF!</definedName>
    <definedName name="___RO45">#REF!</definedName>
    <definedName name="___RO60" localSheetId="3">#REF!</definedName>
    <definedName name="___RO60" localSheetId="8">#REF!</definedName>
    <definedName name="___RO60" localSheetId="6">#REF!</definedName>
    <definedName name="___RO60">#REF!</definedName>
    <definedName name="___RO80" localSheetId="3">#REF!</definedName>
    <definedName name="___RO80" localSheetId="8">#REF!</definedName>
    <definedName name="___RO80" localSheetId="6">#REF!</definedName>
    <definedName name="___RO80">#REF!</definedName>
    <definedName name="___TON1" localSheetId="3">#REF!</definedName>
    <definedName name="___TON1" localSheetId="8">#REF!</definedName>
    <definedName name="___TON1" localSheetId="6">#REF!</definedName>
    <definedName name="___TON1">#REF!</definedName>
    <definedName name="___TON2" localSheetId="3">#REF!</definedName>
    <definedName name="___TON2" localSheetId="8">#REF!</definedName>
    <definedName name="___TON2" localSheetId="6">#REF!</definedName>
    <definedName name="___TON2">#REF!</definedName>
    <definedName name="___WW2" localSheetId="3">#REF!</definedName>
    <definedName name="___WW2" localSheetId="8">#REF!</definedName>
    <definedName name="___WW2" localSheetId="6">#REF!</definedName>
    <definedName name="___WW2">#REF!</definedName>
    <definedName name="___WW3" localSheetId="3">#REF!</definedName>
    <definedName name="___WW3" localSheetId="8">#REF!</definedName>
    <definedName name="___WW3" localSheetId="6">#REF!</definedName>
    <definedName name="___WW3">#REF!</definedName>
    <definedName name="___WW6" localSheetId="3">#REF!</definedName>
    <definedName name="___WW6" localSheetId="8">#REF!</definedName>
    <definedName name="___WW6" localSheetId="6">#REF!</definedName>
    <definedName name="___WW6">#REF!</definedName>
    <definedName name="___WW7" localSheetId="3">#REF!</definedName>
    <definedName name="___WW7" localSheetId="8">#REF!</definedName>
    <definedName name="___WW7" localSheetId="6">#REF!</definedName>
    <definedName name="___WW7">#REF!</definedName>
    <definedName name="___WW8" localSheetId="3">#REF!</definedName>
    <definedName name="___WW8" localSheetId="8">#REF!</definedName>
    <definedName name="___WW8" localSheetId="6">#REF!</definedName>
    <definedName name="___WW8">#REF!</definedName>
    <definedName name="__B140007" localSheetId="9">#REF!</definedName>
    <definedName name="__B140007" localSheetId="16">#REF!</definedName>
    <definedName name="__B140007" localSheetId="2">#REF!</definedName>
    <definedName name="__B140007" localSheetId="7">#REF!</definedName>
    <definedName name="__B140007" localSheetId="3">#REF!</definedName>
    <definedName name="__B140007" localSheetId="8">#REF!</definedName>
    <definedName name="__B140007" localSheetId="6">#REF!</definedName>
    <definedName name="__B140007">#REF!</definedName>
    <definedName name="__DOG1" localSheetId="9">#REF!</definedName>
    <definedName name="__DOG1" localSheetId="16">#REF!</definedName>
    <definedName name="__DOG1" localSheetId="2">#REF!</definedName>
    <definedName name="__DOG1" localSheetId="7">#REF!</definedName>
    <definedName name="__DOG1" localSheetId="3">#REF!</definedName>
    <definedName name="__DOG1" localSheetId="8">#REF!</definedName>
    <definedName name="__DOG1" localSheetId="6">#REF!</definedName>
    <definedName name="__DOG1">#REF!</definedName>
    <definedName name="__DOG2" localSheetId="9">#REF!</definedName>
    <definedName name="__DOG2" localSheetId="16">#REF!</definedName>
    <definedName name="__DOG2" localSheetId="2">#REF!</definedName>
    <definedName name="__DOG2" localSheetId="7">#REF!</definedName>
    <definedName name="__DOG2" localSheetId="3">#REF!</definedName>
    <definedName name="__DOG2" localSheetId="8">#REF!</definedName>
    <definedName name="__DOG2" localSheetId="6">#REF!</definedName>
    <definedName name="__DOG2">#REF!</definedName>
    <definedName name="__DOG22" localSheetId="9">#REF!</definedName>
    <definedName name="__DOG22" localSheetId="16">#REF!</definedName>
    <definedName name="__DOG22" localSheetId="2">#REF!</definedName>
    <definedName name="__DOG22" localSheetId="7">#REF!</definedName>
    <definedName name="__DOG22" localSheetId="3">#REF!</definedName>
    <definedName name="__DOG22" localSheetId="8">#REF!</definedName>
    <definedName name="__DOG22" localSheetId="6">#REF!</definedName>
    <definedName name="__DOG22">#REF!</definedName>
    <definedName name="__DOG3" localSheetId="9">#REF!</definedName>
    <definedName name="__DOG3" localSheetId="16">#REF!</definedName>
    <definedName name="__DOG3" localSheetId="2">#REF!</definedName>
    <definedName name="__DOG3" localSheetId="7">#REF!</definedName>
    <definedName name="__DOG3" localSheetId="3">#REF!</definedName>
    <definedName name="__DOG3" localSheetId="8">#REF!</definedName>
    <definedName name="__DOG3" localSheetId="6">#REF!</definedName>
    <definedName name="__DOG3">#REF!</definedName>
    <definedName name="__DOG33" localSheetId="9">#REF!</definedName>
    <definedName name="__DOG33" localSheetId="16">#REF!</definedName>
    <definedName name="__DOG33" localSheetId="2">#REF!</definedName>
    <definedName name="__DOG33" localSheetId="7">#REF!</definedName>
    <definedName name="__DOG33" localSheetId="3">#REF!</definedName>
    <definedName name="__DOG33" localSheetId="8">#REF!</definedName>
    <definedName name="__DOG33" localSheetId="6">#REF!</definedName>
    <definedName name="__DOG33">#REF!</definedName>
    <definedName name="__DOG4" localSheetId="9">#REF!</definedName>
    <definedName name="__DOG4" localSheetId="16">#REF!</definedName>
    <definedName name="__DOG4" localSheetId="2">#REF!</definedName>
    <definedName name="__DOG4" localSheetId="7">#REF!</definedName>
    <definedName name="__DOG4" localSheetId="3">#REF!</definedName>
    <definedName name="__DOG4" localSheetId="8">#REF!</definedName>
    <definedName name="__DOG4" localSheetId="6">#REF!</definedName>
    <definedName name="__DOG4">#REF!</definedName>
    <definedName name="__hun1" localSheetId="9">[1]설계조건!#REF!</definedName>
    <definedName name="__hun1" localSheetId="16">[1]설계조건!#REF!</definedName>
    <definedName name="__hun1" localSheetId="2">[1]설계조건!#REF!</definedName>
    <definedName name="__hun1" localSheetId="3">[1]설계조건!#REF!</definedName>
    <definedName name="__hun1" localSheetId="8">[1]설계조건!#REF!</definedName>
    <definedName name="__hun1" localSheetId="6">[1]설계조건!#REF!</definedName>
    <definedName name="__hun1">[1]설계조건!#REF!</definedName>
    <definedName name="__hun2" localSheetId="9">[1]설계조건!#REF!</definedName>
    <definedName name="__hun2" localSheetId="16">[1]설계조건!#REF!</definedName>
    <definedName name="__hun2" localSheetId="2">[1]설계조건!#REF!</definedName>
    <definedName name="__hun2" localSheetId="3">[1]설계조건!#REF!</definedName>
    <definedName name="__hun2" localSheetId="8">[1]설계조건!#REF!</definedName>
    <definedName name="__hun2" localSheetId="6">[1]설계조건!#REF!</definedName>
    <definedName name="__hun2">[1]설계조건!#REF!</definedName>
    <definedName name="__IL1" localSheetId="9">#REF!</definedName>
    <definedName name="__IL1" localSheetId="16">#REF!</definedName>
    <definedName name="__IL1" localSheetId="2">#REF!</definedName>
    <definedName name="__IL1" localSheetId="7">#REF!</definedName>
    <definedName name="__IL1" localSheetId="3">#REF!</definedName>
    <definedName name="__IL1" localSheetId="8">#REF!</definedName>
    <definedName name="__IL1" localSheetId="6">#REF!</definedName>
    <definedName name="__IL1">#REF!</definedName>
    <definedName name="__nt3" localSheetId="9">#REF!</definedName>
    <definedName name="__nt3" localSheetId="16">#REF!</definedName>
    <definedName name="__nt3" localSheetId="2">#REF!</definedName>
    <definedName name="__nt3" localSheetId="7">#REF!</definedName>
    <definedName name="__nt3" localSheetId="3">#REF!</definedName>
    <definedName name="__nt3" localSheetId="8">#REF!</definedName>
    <definedName name="__nt3" localSheetId="6">#REF!</definedName>
    <definedName name="__nt3">#REF!</definedName>
    <definedName name="__PI48" localSheetId="9">#REF!</definedName>
    <definedName name="__PI48" localSheetId="16">#REF!</definedName>
    <definedName name="__PI48" localSheetId="2">#REF!</definedName>
    <definedName name="__PI48" localSheetId="7">#REF!</definedName>
    <definedName name="__PI48" localSheetId="3">#REF!</definedName>
    <definedName name="__PI48" localSheetId="8">#REF!</definedName>
    <definedName name="__PI48" localSheetId="6">#REF!</definedName>
    <definedName name="__PI48">#REF!</definedName>
    <definedName name="__PI60" localSheetId="9">#REF!</definedName>
    <definedName name="__PI60" localSheetId="16">#REF!</definedName>
    <definedName name="__PI60" localSheetId="2">#REF!</definedName>
    <definedName name="__PI60" localSheetId="7">#REF!</definedName>
    <definedName name="__PI60" localSheetId="3">#REF!</definedName>
    <definedName name="__PI60" localSheetId="8">#REF!</definedName>
    <definedName name="__PI60" localSheetId="6">#REF!</definedName>
    <definedName name="__PI60">#REF!</definedName>
    <definedName name="__qs1" localSheetId="9">[1]설계조건!#REF!</definedName>
    <definedName name="__qs1" localSheetId="16">[1]설계조건!#REF!</definedName>
    <definedName name="__qs1" localSheetId="2">[1]설계조건!#REF!</definedName>
    <definedName name="__qs1" localSheetId="3">[1]설계조건!#REF!</definedName>
    <definedName name="__qs1" localSheetId="8">[1]설계조건!#REF!</definedName>
    <definedName name="__qs1" localSheetId="6">[1]설계조건!#REF!</definedName>
    <definedName name="__qs1">[1]설계조건!#REF!</definedName>
    <definedName name="__qs12" localSheetId="9">[1]설계조건!#REF!</definedName>
    <definedName name="__qs12" localSheetId="16">[1]설계조건!#REF!</definedName>
    <definedName name="__qs12" localSheetId="2">[1]설계조건!#REF!</definedName>
    <definedName name="__qs12" localSheetId="3">[1]설계조건!#REF!</definedName>
    <definedName name="__qs12" localSheetId="8">[1]설계조건!#REF!</definedName>
    <definedName name="__qs12" localSheetId="6">[1]설계조건!#REF!</definedName>
    <definedName name="__qs12">[1]설계조건!#REF!</definedName>
    <definedName name="__qs2" localSheetId="9">[1]설계조건!#REF!</definedName>
    <definedName name="__qs2" localSheetId="16">[1]설계조건!#REF!</definedName>
    <definedName name="__qs2" localSheetId="2">[1]설계조건!#REF!</definedName>
    <definedName name="__qs2" localSheetId="3">[1]설계조건!#REF!</definedName>
    <definedName name="__qs2" localSheetId="8">[1]설계조건!#REF!</definedName>
    <definedName name="__qs2" localSheetId="6">[1]설계조건!#REF!</definedName>
    <definedName name="__qs2">[1]설계조건!#REF!</definedName>
    <definedName name="__qs22" localSheetId="9">[1]설계조건!#REF!</definedName>
    <definedName name="__qs22" localSheetId="16">[1]설계조건!#REF!</definedName>
    <definedName name="__qs22" localSheetId="2">[1]설계조건!#REF!</definedName>
    <definedName name="__qs22" localSheetId="3">[1]설계조건!#REF!</definedName>
    <definedName name="__qs22" localSheetId="8">[1]설계조건!#REF!</definedName>
    <definedName name="__qs22" localSheetId="6">[1]설계조건!#REF!</definedName>
    <definedName name="__qs22">[1]설계조건!#REF!</definedName>
    <definedName name="__RO110" localSheetId="9">#REF!</definedName>
    <definedName name="__RO110" localSheetId="16">#REF!</definedName>
    <definedName name="__RO110" localSheetId="2">#REF!</definedName>
    <definedName name="__RO110" localSheetId="7">#REF!</definedName>
    <definedName name="__RO110" localSheetId="3">#REF!</definedName>
    <definedName name="__RO110" localSheetId="8">#REF!</definedName>
    <definedName name="__RO110" localSheetId="6">#REF!</definedName>
    <definedName name="__RO110">#REF!</definedName>
    <definedName name="__RO22" localSheetId="9">#REF!</definedName>
    <definedName name="__RO22" localSheetId="16">#REF!</definedName>
    <definedName name="__RO22" localSheetId="2">#REF!</definedName>
    <definedName name="__RO22" localSheetId="7">#REF!</definedName>
    <definedName name="__RO22" localSheetId="3">#REF!</definedName>
    <definedName name="__RO22" localSheetId="8">#REF!</definedName>
    <definedName name="__RO22" localSheetId="6">#REF!</definedName>
    <definedName name="__RO22">#REF!</definedName>
    <definedName name="__RO35" localSheetId="9">#REF!</definedName>
    <definedName name="__RO35" localSheetId="16">#REF!</definedName>
    <definedName name="__RO35" localSheetId="2">#REF!</definedName>
    <definedName name="__RO35" localSheetId="7">#REF!</definedName>
    <definedName name="__RO35" localSheetId="3">#REF!</definedName>
    <definedName name="__RO35" localSheetId="8">#REF!</definedName>
    <definedName name="__RO35" localSheetId="6">#REF!</definedName>
    <definedName name="__RO35">#REF!</definedName>
    <definedName name="__RO45" localSheetId="9">#REF!</definedName>
    <definedName name="__RO45" localSheetId="16">#REF!</definedName>
    <definedName name="__RO45" localSheetId="2">#REF!</definedName>
    <definedName name="__RO45" localSheetId="7">#REF!</definedName>
    <definedName name="__RO45" localSheetId="3">#REF!</definedName>
    <definedName name="__RO45" localSheetId="8">#REF!</definedName>
    <definedName name="__RO45" localSheetId="6">#REF!</definedName>
    <definedName name="__RO45">#REF!</definedName>
    <definedName name="__RO60" localSheetId="9">#REF!</definedName>
    <definedName name="__RO60" localSheetId="16">#REF!</definedName>
    <definedName name="__RO60" localSheetId="2">#REF!</definedName>
    <definedName name="__RO60" localSheetId="7">#REF!</definedName>
    <definedName name="__RO60" localSheetId="3">#REF!</definedName>
    <definedName name="__RO60" localSheetId="8">#REF!</definedName>
    <definedName name="__RO60" localSheetId="6">#REF!</definedName>
    <definedName name="__RO60">#REF!</definedName>
    <definedName name="__RO80" localSheetId="9">#REF!</definedName>
    <definedName name="__RO80" localSheetId="16">#REF!</definedName>
    <definedName name="__RO80" localSheetId="2">#REF!</definedName>
    <definedName name="__RO80" localSheetId="7">#REF!</definedName>
    <definedName name="__RO80" localSheetId="3">#REF!</definedName>
    <definedName name="__RO80" localSheetId="8">#REF!</definedName>
    <definedName name="__RO80" localSheetId="6">#REF!</definedName>
    <definedName name="__RO80">#REF!</definedName>
    <definedName name="__t3" localSheetId="9">#REF!</definedName>
    <definedName name="__t3" localSheetId="16">#REF!</definedName>
    <definedName name="__t3" localSheetId="2">#REF!</definedName>
    <definedName name="__t3" localSheetId="7">#REF!</definedName>
    <definedName name="__t3" localSheetId="3">#REF!</definedName>
    <definedName name="__t3" localSheetId="8">#REF!</definedName>
    <definedName name="__t3" localSheetId="6">#REF!</definedName>
    <definedName name="__t3">#REF!</definedName>
    <definedName name="__TON1" localSheetId="9">#REF!</definedName>
    <definedName name="__TON1" localSheetId="16">#REF!</definedName>
    <definedName name="__TON1" localSheetId="2">#REF!</definedName>
    <definedName name="__TON1" localSheetId="7">#REF!</definedName>
    <definedName name="__TON1" localSheetId="3">#REF!</definedName>
    <definedName name="__TON1" localSheetId="8">#REF!</definedName>
    <definedName name="__TON1" localSheetId="6">#REF!</definedName>
    <definedName name="__TON1">#REF!</definedName>
    <definedName name="__TON2" localSheetId="9">#REF!</definedName>
    <definedName name="__TON2" localSheetId="16">#REF!</definedName>
    <definedName name="__TON2" localSheetId="2">#REF!</definedName>
    <definedName name="__TON2" localSheetId="7">#REF!</definedName>
    <definedName name="__TON2" localSheetId="3">#REF!</definedName>
    <definedName name="__TON2" localSheetId="8">#REF!</definedName>
    <definedName name="__TON2" localSheetId="6">#REF!</definedName>
    <definedName name="__TON2">#REF!</definedName>
    <definedName name="__TW1" localSheetId="9">#REF!</definedName>
    <definedName name="__TW1" localSheetId="16">#REF!</definedName>
    <definedName name="__TW1" localSheetId="2">#REF!</definedName>
    <definedName name="__TW1" localSheetId="7">#REF!</definedName>
    <definedName name="__TW1" localSheetId="3">#REF!</definedName>
    <definedName name="__TW1" localSheetId="8">#REF!</definedName>
    <definedName name="__TW1" localSheetId="6">#REF!</definedName>
    <definedName name="__TW1">#REF!</definedName>
    <definedName name="__TW2" localSheetId="9">#REF!</definedName>
    <definedName name="__TW2" localSheetId="16">#REF!</definedName>
    <definedName name="__TW2" localSheetId="2">#REF!</definedName>
    <definedName name="__TW2" localSheetId="7">#REF!</definedName>
    <definedName name="__TW2" localSheetId="3">#REF!</definedName>
    <definedName name="__TW2" localSheetId="8">#REF!</definedName>
    <definedName name="__TW2" localSheetId="6">#REF!</definedName>
    <definedName name="__TW2">#REF!</definedName>
    <definedName name="__wd1" localSheetId="9">[1]설계조건!#REF!</definedName>
    <definedName name="__wd1" localSheetId="16">[1]설계조건!#REF!</definedName>
    <definedName name="__wd1" localSheetId="2">[1]설계조건!#REF!</definedName>
    <definedName name="__wd1" localSheetId="3">[1]설계조건!#REF!</definedName>
    <definedName name="__wd1" localSheetId="8">[1]설계조건!#REF!</definedName>
    <definedName name="__wd1" localSheetId="6">[1]설계조건!#REF!</definedName>
    <definedName name="__wd1">[1]설계조건!#REF!</definedName>
    <definedName name="__wd2" localSheetId="9">[1]설계조건!#REF!</definedName>
    <definedName name="__wd2" localSheetId="16">[1]설계조건!#REF!</definedName>
    <definedName name="__wd2" localSheetId="2">[1]설계조건!#REF!</definedName>
    <definedName name="__wd2" localSheetId="3">[1]설계조건!#REF!</definedName>
    <definedName name="__wd2" localSheetId="8">[1]설계조건!#REF!</definedName>
    <definedName name="__wd2" localSheetId="6">[1]설계조건!#REF!</definedName>
    <definedName name="__wd2">[1]설계조건!#REF!</definedName>
    <definedName name="__WW2" localSheetId="9">#REF!</definedName>
    <definedName name="__WW2" localSheetId="16">#REF!</definedName>
    <definedName name="__WW2" localSheetId="2">#REF!</definedName>
    <definedName name="__WW2" localSheetId="7">#REF!</definedName>
    <definedName name="__WW2" localSheetId="3">#REF!</definedName>
    <definedName name="__WW2" localSheetId="8">#REF!</definedName>
    <definedName name="__WW2" localSheetId="6">#REF!</definedName>
    <definedName name="__WW2">#REF!</definedName>
    <definedName name="__WW3" localSheetId="9">#REF!</definedName>
    <definedName name="__WW3" localSheetId="16">#REF!</definedName>
    <definedName name="__WW3" localSheetId="2">#REF!</definedName>
    <definedName name="__WW3" localSheetId="7">#REF!</definedName>
    <definedName name="__WW3" localSheetId="3">#REF!</definedName>
    <definedName name="__WW3" localSheetId="8">#REF!</definedName>
    <definedName name="__WW3" localSheetId="6">#REF!</definedName>
    <definedName name="__WW3">#REF!</definedName>
    <definedName name="__WW6" localSheetId="9">#REF!</definedName>
    <definedName name="__WW6" localSheetId="16">#REF!</definedName>
    <definedName name="__WW6" localSheetId="2">#REF!</definedName>
    <definedName name="__WW6" localSheetId="7">#REF!</definedName>
    <definedName name="__WW6" localSheetId="3">#REF!</definedName>
    <definedName name="__WW6" localSheetId="8">#REF!</definedName>
    <definedName name="__WW6" localSheetId="6">#REF!</definedName>
    <definedName name="__WW6">#REF!</definedName>
    <definedName name="__WW7" localSheetId="9">#REF!</definedName>
    <definedName name="__WW7" localSheetId="16">#REF!</definedName>
    <definedName name="__WW7" localSheetId="2">#REF!</definedName>
    <definedName name="__WW7" localSheetId="7">#REF!</definedName>
    <definedName name="__WW7" localSheetId="3">#REF!</definedName>
    <definedName name="__WW7" localSheetId="8">#REF!</definedName>
    <definedName name="__WW7" localSheetId="6">#REF!</definedName>
    <definedName name="__WW7">#REF!</definedName>
    <definedName name="__WW8" localSheetId="9">#REF!</definedName>
    <definedName name="__WW8" localSheetId="16">#REF!</definedName>
    <definedName name="__WW8" localSheetId="2">#REF!</definedName>
    <definedName name="__WW8" localSheetId="7">#REF!</definedName>
    <definedName name="__WW8" localSheetId="3">#REF!</definedName>
    <definedName name="__WW8" localSheetId="8">#REF!</definedName>
    <definedName name="__WW8" localSheetId="6">#REF!</definedName>
    <definedName name="__WW8">#REF!</definedName>
    <definedName name="_1" localSheetId="9">#REF!</definedName>
    <definedName name="_1" localSheetId="16">#REF!</definedName>
    <definedName name="_1" localSheetId="2">#REF!</definedName>
    <definedName name="_1" localSheetId="7">#REF!</definedName>
    <definedName name="_1" localSheetId="3">#REF!</definedName>
    <definedName name="_1" localSheetId="8">#REF!</definedName>
    <definedName name="_1" localSheetId="6">#REF!</definedName>
    <definedName name="_1">#REF!</definedName>
    <definedName name="_15A">[2]일위대가목차!$D$3:$D$10</definedName>
    <definedName name="_1월" localSheetId="9">#REF!</definedName>
    <definedName name="_1월" localSheetId="16">#REF!</definedName>
    <definedName name="_1월" localSheetId="2">#REF!</definedName>
    <definedName name="_1월" localSheetId="7">#REF!</definedName>
    <definedName name="_1월" localSheetId="3">#REF!</definedName>
    <definedName name="_1월" localSheetId="8">#REF!</definedName>
    <definedName name="_1월" localSheetId="6">#REF!</definedName>
    <definedName name="_1월">#REF!</definedName>
    <definedName name="_2" localSheetId="9">#REF!</definedName>
    <definedName name="_2" localSheetId="16">#REF!</definedName>
    <definedName name="_2" localSheetId="2">#REF!</definedName>
    <definedName name="_2" localSheetId="7">#REF!</definedName>
    <definedName name="_2" localSheetId="3">#REF!</definedName>
    <definedName name="_2" localSheetId="8">#REF!</definedName>
    <definedName name="_2" localSheetId="6">#REF!</definedName>
    <definedName name="_2">#REF!</definedName>
    <definedName name="_2._날_개_벽" localSheetId="9">#REF!</definedName>
    <definedName name="_2._날_개_벽" localSheetId="16">#REF!</definedName>
    <definedName name="_2._날_개_벽" localSheetId="2">#REF!</definedName>
    <definedName name="_2._날_개_벽" localSheetId="7">#REF!</definedName>
    <definedName name="_2._날_개_벽" localSheetId="3">#REF!</definedName>
    <definedName name="_2._날_개_벽" localSheetId="8">#REF!</definedName>
    <definedName name="_2._날_개_벽" localSheetId="6">#REF!</definedName>
    <definedName name="_2._날_개_벽">#REF!</definedName>
    <definedName name="_2월" localSheetId="9">#REF!</definedName>
    <definedName name="_2월" localSheetId="16">#REF!</definedName>
    <definedName name="_2월" localSheetId="2">#REF!</definedName>
    <definedName name="_2월" localSheetId="7">#REF!</definedName>
    <definedName name="_2월" localSheetId="3">#REF!</definedName>
    <definedName name="_2월" localSheetId="8">#REF!</definedName>
    <definedName name="_2월" localSheetId="6">#REF!</definedName>
    <definedName name="_2월">#REF!</definedName>
    <definedName name="_3" localSheetId="9">#REF!</definedName>
    <definedName name="_3" localSheetId="16">#REF!</definedName>
    <definedName name="_3" localSheetId="2">#REF!</definedName>
    <definedName name="_3" localSheetId="7">#REF!</definedName>
    <definedName name="_3" localSheetId="3">#REF!</definedName>
    <definedName name="_3" localSheetId="8">#REF!</definedName>
    <definedName name="_3" localSheetId="6">#REF!</definedName>
    <definedName name="_3">#REF!</definedName>
    <definedName name="_3월" localSheetId="9">#REF!</definedName>
    <definedName name="_3월" localSheetId="16">#REF!</definedName>
    <definedName name="_3월" localSheetId="2">#REF!</definedName>
    <definedName name="_3월" localSheetId="7">#REF!</definedName>
    <definedName name="_3월" localSheetId="3">#REF!</definedName>
    <definedName name="_3월" localSheetId="8">#REF!</definedName>
    <definedName name="_3월" localSheetId="6">#REF!</definedName>
    <definedName name="_3월">#REF!</definedName>
    <definedName name="_4" localSheetId="9">#REF!</definedName>
    <definedName name="_4" localSheetId="16">#REF!</definedName>
    <definedName name="_4" localSheetId="2">#REF!</definedName>
    <definedName name="_4" localSheetId="7">#REF!</definedName>
    <definedName name="_4" localSheetId="3">#REF!</definedName>
    <definedName name="_4" localSheetId="8">#REF!</definedName>
    <definedName name="_4" localSheetId="6">#REF!</definedName>
    <definedName name="_4">#REF!</definedName>
    <definedName name="_4월" localSheetId="9">#REF!</definedName>
    <definedName name="_4월" localSheetId="16">#REF!</definedName>
    <definedName name="_4월" localSheetId="2">#REF!</definedName>
    <definedName name="_4월" localSheetId="7">#REF!</definedName>
    <definedName name="_4월" localSheetId="3">#REF!</definedName>
    <definedName name="_4월" localSheetId="8">#REF!</definedName>
    <definedName name="_4월" localSheetId="6">#REF!</definedName>
    <definedName name="_4월">#REF!</definedName>
    <definedName name="_5" localSheetId="9">#REF!</definedName>
    <definedName name="_5" localSheetId="16">#REF!</definedName>
    <definedName name="_5" localSheetId="2">#REF!</definedName>
    <definedName name="_5" localSheetId="7">#REF!</definedName>
    <definedName name="_5" localSheetId="3">#REF!</definedName>
    <definedName name="_5" localSheetId="8">#REF!</definedName>
    <definedName name="_5" localSheetId="6">#REF!</definedName>
    <definedName name="_5">#REF!</definedName>
    <definedName name="_5월" localSheetId="9">#REF!</definedName>
    <definedName name="_5월" localSheetId="16">#REF!</definedName>
    <definedName name="_5월" localSheetId="2">#REF!</definedName>
    <definedName name="_5월" localSheetId="7">#REF!</definedName>
    <definedName name="_5월" localSheetId="3">#REF!</definedName>
    <definedName name="_5월" localSheetId="8">#REF!</definedName>
    <definedName name="_5월" localSheetId="6">#REF!</definedName>
    <definedName name="_5월">#REF!</definedName>
    <definedName name="_6" localSheetId="9">#REF!</definedName>
    <definedName name="_6" localSheetId="16">#REF!</definedName>
    <definedName name="_6" localSheetId="2">#REF!</definedName>
    <definedName name="_6" localSheetId="7">#REF!</definedName>
    <definedName name="_6" localSheetId="3">#REF!</definedName>
    <definedName name="_6" localSheetId="8">#REF!</definedName>
    <definedName name="_6" localSheetId="6">#REF!</definedName>
    <definedName name="_6">#REF!</definedName>
    <definedName name="_6월" localSheetId="9">#REF!</definedName>
    <definedName name="_6월" localSheetId="16">#REF!</definedName>
    <definedName name="_6월" localSheetId="2">#REF!</definedName>
    <definedName name="_6월" localSheetId="7">#REF!</definedName>
    <definedName name="_6월" localSheetId="3">#REF!</definedName>
    <definedName name="_6월" localSheetId="8">#REF!</definedName>
    <definedName name="_6월" localSheetId="6">#REF!</definedName>
    <definedName name="_6월">#REF!</definedName>
    <definedName name="_7" localSheetId="9">#REF!</definedName>
    <definedName name="_7" localSheetId="16">#REF!</definedName>
    <definedName name="_7" localSheetId="2">#REF!</definedName>
    <definedName name="_7" localSheetId="7">#REF!</definedName>
    <definedName name="_7" localSheetId="3">#REF!</definedName>
    <definedName name="_7" localSheetId="8">#REF!</definedName>
    <definedName name="_7" localSheetId="6">#REF!</definedName>
    <definedName name="_7">#REF!</definedName>
    <definedName name="_B140007" localSheetId="9">#REF!</definedName>
    <definedName name="_B140007" localSheetId="16">#REF!</definedName>
    <definedName name="_B140007" localSheetId="2">#REF!</definedName>
    <definedName name="_B140007" localSheetId="7">#REF!</definedName>
    <definedName name="_B140007" localSheetId="3">#REF!</definedName>
    <definedName name="_B140007" localSheetId="8">#REF!</definedName>
    <definedName name="_B140007" localSheetId="6">#REF!</definedName>
    <definedName name="_B140007">#REF!</definedName>
    <definedName name="_BVS1" localSheetId="9">#REF!</definedName>
    <definedName name="_BVS1" localSheetId="16">#REF!</definedName>
    <definedName name="_BVS1" localSheetId="2">#REF!</definedName>
    <definedName name="_BVS1" localSheetId="7">#REF!</definedName>
    <definedName name="_BVS1" localSheetId="3">#REF!</definedName>
    <definedName name="_BVS1" localSheetId="8">#REF!</definedName>
    <definedName name="_BVS1" localSheetId="6">#REF!</definedName>
    <definedName name="_BVS1">#REF!</definedName>
    <definedName name="_BVS2" localSheetId="9">#REF!</definedName>
    <definedName name="_BVS2" localSheetId="16">#REF!</definedName>
    <definedName name="_BVS2" localSheetId="2">#REF!</definedName>
    <definedName name="_BVS2" localSheetId="7">#REF!</definedName>
    <definedName name="_BVS2" localSheetId="3">#REF!</definedName>
    <definedName name="_BVS2" localSheetId="8">#REF!</definedName>
    <definedName name="_BVS2" localSheetId="6">#REF!</definedName>
    <definedName name="_BVS2">#REF!</definedName>
    <definedName name="_DOG1" localSheetId="9">#REF!</definedName>
    <definedName name="_DOG1" localSheetId="16">#REF!</definedName>
    <definedName name="_DOG1" localSheetId="2">#REF!</definedName>
    <definedName name="_DOG1" localSheetId="7">#REF!</definedName>
    <definedName name="_DOG1" localSheetId="3">#REF!</definedName>
    <definedName name="_DOG1" localSheetId="8">#REF!</definedName>
    <definedName name="_DOG1" localSheetId="6">#REF!</definedName>
    <definedName name="_DOG1">#REF!</definedName>
    <definedName name="_DOG2" localSheetId="9">#REF!</definedName>
    <definedName name="_DOG2" localSheetId="16">#REF!</definedName>
    <definedName name="_DOG2" localSheetId="2">#REF!</definedName>
    <definedName name="_DOG2" localSheetId="7">#REF!</definedName>
    <definedName name="_DOG2" localSheetId="3">#REF!</definedName>
    <definedName name="_DOG2" localSheetId="8">#REF!</definedName>
    <definedName name="_DOG2" localSheetId="6">#REF!</definedName>
    <definedName name="_DOG2">#REF!</definedName>
    <definedName name="_DOG22" localSheetId="9">#REF!</definedName>
    <definedName name="_DOG22" localSheetId="16">#REF!</definedName>
    <definedName name="_DOG22" localSheetId="2">#REF!</definedName>
    <definedName name="_DOG22" localSheetId="7">#REF!</definedName>
    <definedName name="_DOG22" localSheetId="3">#REF!</definedName>
    <definedName name="_DOG22" localSheetId="8">#REF!</definedName>
    <definedName name="_DOG22" localSheetId="6">#REF!</definedName>
    <definedName name="_DOG22">#REF!</definedName>
    <definedName name="_DOG3" localSheetId="9">#REF!</definedName>
    <definedName name="_DOG3" localSheetId="16">#REF!</definedName>
    <definedName name="_DOG3" localSheetId="2">#REF!</definedName>
    <definedName name="_DOG3" localSheetId="7">#REF!</definedName>
    <definedName name="_DOG3" localSheetId="3">#REF!</definedName>
    <definedName name="_DOG3" localSheetId="8">#REF!</definedName>
    <definedName name="_DOG3" localSheetId="6">#REF!</definedName>
    <definedName name="_DOG3">#REF!</definedName>
    <definedName name="_DOG33" localSheetId="9">#REF!</definedName>
    <definedName name="_DOG33" localSheetId="16">#REF!</definedName>
    <definedName name="_DOG33" localSheetId="2">#REF!</definedName>
    <definedName name="_DOG33" localSheetId="7">#REF!</definedName>
    <definedName name="_DOG33" localSheetId="3">#REF!</definedName>
    <definedName name="_DOG33" localSheetId="8">#REF!</definedName>
    <definedName name="_DOG33" localSheetId="6">#REF!</definedName>
    <definedName name="_DOG33">#REF!</definedName>
    <definedName name="_DOG4" localSheetId="9">#REF!</definedName>
    <definedName name="_DOG4" localSheetId="16">#REF!</definedName>
    <definedName name="_DOG4" localSheetId="2">#REF!</definedName>
    <definedName name="_DOG4" localSheetId="7">#REF!</definedName>
    <definedName name="_DOG4" localSheetId="3">#REF!</definedName>
    <definedName name="_DOG4" localSheetId="8">#REF!</definedName>
    <definedName name="_DOG4" localSheetId="6">#REF!</definedName>
    <definedName name="_DOG4">#REF!</definedName>
    <definedName name="_Fill" localSheetId="9" hidden="1">#REF!</definedName>
    <definedName name="_Fill" localSheetId="16" hidden="1">#REF!</definedName>
    <definedName name="_Fill" localSheetId="2" hidden="1">#REF!</definedName>
    <definedName name="_Fill" localSheetId="7" hidden="1">#REF!</definedName>
    <definedName name="_Fill" localSheetId="3" hidden="1">#REF!</definedName>
    <definedName name="_Fill" localSheetId="8" hidden="1">#REF!</definedName>
    <definedName name="_Fill" localSheetId="6" hidden="1">#REF!</definedName>
    <definedName name="_Fill" hidden="1">#REF!</definedName>
    <definedName name="_HSH1" localSheetId="9">#REF!</definedName>
    <definedName name="_HSH1" localSheetId="16">#REF!</definedName>
    <definedName name="_HSH1" localSheetId="2">#REF!</definedName>
    <definedName name="_HSH1" localSheetId="7">#REF!</definedName>
    <definedName name="_HSH1" localSheetId="3">#REF!</definedName>
    <definedName name="_HSH1" localSheetId="8">#REF!</definedName>
    <definedName name="_HSH1" localSheetId="6">#REF!</definedName>
    <definedName name="_HSH1">#REF!</definedName>
    <definedName name="_HSH2" localSheetId="9">#REF!</definedName>
    <definedName name="_HSH2" localSheetId="16">#REF!</definedName>
    <definedName name="_HSH2" localSheetId="2">#REF!</definedName>
    <definedName name="_HSH2" localSheetId="7">#REF!</definedName>
    <definedName name="_HSH2" localSheetId="3">#REF!</definedName>
    <definedName name="_HSH2" localSheetId="8">#REF!</definedName>
    <definedName name="_HSH2" localSheetId="6">#REF!</definedName>
    <definedName name="_HSH2">#REF!</definedName>
    <definedName name="_IL1" localSheetId="9">#REF!</definedName>
    <definedName name="_IL1" localSheetId="16">#REF!</definedName>
    <definedName name="_IL1" localSheetId="2">#REF!</definedName>
    <definedName name="_IL1" localSheetId="7">#REF!</definedName>
    <definedName name="_IL1" localSheetId="3">#REF!</definedName>
    <definedName name="_IL1" localSheetId="8">#REF!</definedName>
    <definedName name="_IL1" localSheetId="6">#REF!</definedName>
    <definedName name="_IL1">#REF!</definedName>
    <definedName name="_JS1" localSheetId="9">#REF!</definedName>
    <definedName name="_JS1" localSheetId="16">#REF!</definedName>
    <definedName name="_JS1" localSheetId="2">#REF!</definedName>
    <definedName name="_JS1" localSheetId="7">#REF!</definedName>
    <definedName name="_JS1" localSheetId="3">#REF!</definedName>
    <definedName name="_JS1" localSheetId="8">#REF!</definedName>
    <definedName name="_JS1" localSheetId="6">#REF!</definedName>
    <definedName name="_JS1">#REF!</definedName>
    <definedName name="_JS2" localSheetId="9">#REF!</definedName>
    <definedName name="_JS2" localSheetId="16">#REF!</definedName>
    <definedName name="_JS2" localSheetId="2">#REF!</definedName>
    <definedName name="_JS2" localSheetId="7">#REF!</definedName>
    <definedName name="_JS2" localSheetId="3">#REF!</definedName>
    <definedName name="_JS2" localSheetId="8">#REF!</definedName>
    <definedName name="_JS2" localSheetId="6">#REF!</definedName>
    <definedName name="_JS2">#REF!</definedName>
    <definedName name="_Key1" localSheetId="9" hidden="1">#REF!</definedName>
    <definedName name="_Key1" localSheetId="16" hidden="1">#REF!</definedName>
    <definedName name="_Key1" localSheetId="2" hidden="1">#REF!</definedName>
    <definedName name="_Key1" localSheetId="7" hidden="1">#REF!</definedName>
    <definedName name="_Key1" localSheetId="3" hidden="1">#REF!</definedName>
    <definedName name="_Key1" localSheetId="8" hidden="1">#REF!</definedName>
    <definedName name="_Key1" localSheetId="6" hidden="1">#REF!</definedName>
    <definedName name="_Key1" hidden="1">#REF!</definedName>
    <definedName name="_Key2" localSheetId="9" hidden="1">#REF!</definedName>
    <definedName name="_Key2" localSheetId="16" hidden="1">#REF!</definedName>
    <definedName name="_Key2" localSheetId="2" hidden="1">#REF!</definedName>
    <definedName name="_Key2" localSheetId="7" hidden="1">#REF!</definedName>
    <definedName name="_Key2" localSheetId="3" hidden="1">#REF!</definedName>
    <definedName name="_Key2" localSheetId="8" hidden="1">#REF!</definedName>
    <definedName name="_Key2" localSheetId="6" hidden="1">#REF!</definedName>
    <definedName name="_Key2" hidden="1">#REF!</definedName>
    <definedName name="_LS1" localSheetId="9">#REF!</definedName>
    <definedName name="_LS1" localSheetId="16">#REF!</definedName>
    <definedName name="_LS1" localSheetId="2">#REF!</definedName>
    <definedName name="_LS1" localSheetId="7">#REF!</definedName>
    <definedName name="_LS1" localSheetId="3">#REF!</definedName>
    <definedName name="_LS1" localSheetId="8">#REF!</definedName>
    <definedName name="_LS1" localSheetId="6">#REF!</definedName>
    <definedName name="_LS1">#REF!</definedName>
    <definedName name="_LS2" localSheetId="9">#REF!</definedName>
    <definedName name="_LS2" localSheetId="16">#REF!</definedName>
    <definedName name="_LS2" localSheetId="2">#REF!</definedName>
    <definedName name="_LS2" localSheetId="7">#REF!</definedName>
    <definedName name="_LS2" localSheetId="3">#REF!</definedName>
    <definedName name="_LS2" localSheetId="8">#REF!</definedName>
    <definedName name="_LS2" localSheetId="6">#REF!</definedName>
    <definedName name="_LS2">#REF!</definedName>
    <definedName name="_LS3" localSheetId="9">#REF!</definedName>
    <definedName name="_LS3" localSheetId="16">#REF!</definedName>
    <definedName name="_LS3" localSheetId="2">#REF!</definedName>
    <definedName name="_LS3" localSheetId="7">#REF!</definedName>
    <definedName name="_LS3" localSheetId="3">#REF!</definedName>
    <definedName name="_LS3" localSheetId="8">#REF!</definedName>
    <definedName name="_LS3" localSheetId="6">#REF!</definedName>
    <definedName name="_LS3">#REF!</definedName>
    <definedName name="_LS4" localSheetId="9">#REF!</definedName>
    <definedName name="_LS4" localSheetId="16">#REF!</definedName>
    <definedName name="_LS4" localSheetId="2">#REF!</definedName>
    <definedName name="_LS4" localSheetId="7">#REF!</definedName>
    <definedName name="_LS4" localSheetId="3">#REF!</definedName>
    <definedName name="_LS4" localSheetId="8">#REF!</definedName>
    <definedName name="_LS4" localSheetId="6">#REF!</definedName>
    <definedName name="_LS4">#REF!</definedName>
    <definedName name="_NP1" localSheetId="9">#REF!</definedName>
    <definedName name="_NP1" localSheetId="16">#REF!</definedName>
    <definedName name="_NP1" localSheetId="2">#REF!</definedName>
    <definedName name="_NP1" localSheetId="7">#REF!</definedName>
    <definedName name="_NP1" localSheetId="3">#REF!</definedName>
    <definedName name="_NP1" localSheetId="8">#REF!</definedName>
    <definedName name="_NP1" localSheetId="6">#REF!</definedName>
    <definedName name="_NP1">#REF!</definedName>
    <definedName name="_NP2" localSheetId="9">#REF!</definedName>
    <definedName name="_NP2" localSheetId="16">#REF!</definedName>
    <definedName name="_NP2" localSheetId="2">#REF!</definedName>
    <definedName name="_NP2" localSheetId="7">#REF!</definedName>
    <definedName name="_NP2" localSheetId="3">#REF!</definedName>
    <definedName name="_NP2" localSheetId="8">#REF!</definedName>
    <definedName name="_NP2" localSheetId="6">#REF!</definedName>
    <definedName name="_NP2">#REF!</definedName>
    <definedName name="_NS1" localSheetId="9">#REF!</definedName>
    <definedName name="_NS1" localSheetId="16">#REF!</definedName>
    <definedName name="_NS1" localSheetId="2">#REF!</definedName>
    <definedName name="_NS1" localSheetId="7">#REF!</definedName>
    <definedName name="_NS1" localSheetId="3">#REF!</definedName>
    <definedName name="_NS1" localSheetId="8">#REF!</definedName>
    <definedName name="_NS1" localSheetId="6">#REF!</definedName>
    <definedName name="_NS1">#REF!</definedName>
    <definedName name="_NS2" localSheetId="9">#REF!</definedName>
    <definedName name="_NS2" localSheetId="16">#REF!</definedName>
    <definedName name="_NS2" localSheetId="2">#REF!</definedName>
    <definedName name="_NS2" localSheetId="7">#REF!</definedName>
    <definedName name="_NS2" localSheetId="3">#REF!</definedName>
    <definedName name="_NS2" localSheetId="8">#REF!</definedName>
    <definedName name="_NS2" localSheetId="6">#REF!</definedName>
    <definedName name="_NS2">#REF!</definedName>
    <definedName name="_NS3" localSheetId="9">#REF!</definedName>
    <definedName name="_NS3" localSheetId="16">#REF!</definedName>
    <definedName name="_NS3" localSheetId="2">#REF!</definedName>
    <definedName name="_NS3" localSheetId="7">#REF!</definedName>
    <definedName name="_NS3" localSheetId="3">#REF!</definedName>
    <definedName name="_NS3" localSheetId="8">#REF!</definedName>
    <definedName name="_NS3" localSheetId="6">#REF!</definedName>
    <definedName name="_NS3">#REF!</definedName>
    <definedName name="_NS4" localSheetId="9">#REF!</definedName>
    <definedName name="_NS4" localSheetId="16">#REF!</definedName>
    <definedName name="_NS4" localSheetId="2">#REF!</definedName>
    <definedName name="_NS4" localSheetId="7">#REF!</definedName>
    <definedName name="_NS4" localSheetId="3">#REF!</definedName>
    <definedName name="_NS4" localSheetId="8">#REF!</definedName>
    <definedName name="_NS4" localSheetId="6">#REF!</definedName>
    <definedName name="_NS4">#REF!</definedName>
    <definedName name="_NSH1" localSheetId="9">#REF!</definedName>
    <definedName name="_NSH1" localSheetId="16">#REF!</definedName>
    <definedName name="_NSH1" localSheetId="2">#REF!</definedName>
    <definedName name="_NSH1" localSheetId="7">#REF!</definedName>
    <definedName name="_NSH1" localSheetId="3">#REF!</definedName>
    <definedName name="_NSH1" localSheetId="8">#REF!</definedName>
    <definedName name="_NSH1" localSheetId="6">#REF!</definedName>
    <definedName name="_NSH1">#REF!</definedName>
    <definedName name="_NSH2" localSheetId="9">#REF!</definedName>
    <definedName name="_NSH2" localSheetId="16">#REF!</definedName>
    <definedName name="_NSH2" localSheetId="2">#REF!</definedName>
    <definedName name="_NSH2" localSheetId="7">#REF!</definedName>
    <definedName name="_NSH2" localSheetId="3">#REF!</definedName>
    <definedName name="_NSH2" localSheetId="8">#REF!</definedName>
    <definedName name="_NSH2" localSheetId="6">#REF!</definedName>
    <definedName name="_NSH2">#REF!</definedName>
    <definedName name="_nt4" localSheetId="9">#REF!</definedName>
    <definedName name="_nt4" localSheetId="16">#REF!</definedName>
    <definedName name="_nt4" localSheetId="2">#REF!</definedName>
    <definedName name="_nt4" localSheetId="7">#REF!</definedName>
    <definedName name="_nt4" localSheetId="3">#REF!</definedName>
    <definedName name="_nt4" localSheetId="8">#REF!</definedName>
    <definedName name="_nt4" localSheetId="6">#REF!</definedName>
    <definedName name="_nt4">#REF!</definedName>
    <definedName name="_Order1" hidden="1">255</definedName>
    <definedName name="_Order2" hidden="1">255</definedName>
    <definedName name="_pa1" localSheetId="9">#REF!</definedName>
    <definedName name="_pa1" localSheetId="16">#REF!</definedName>
    <definedName name="_pa1" localSheetId="2">#REF!</definedName>
    <definedName name="_pa1" localSheetId="7">#REF!</definedName>
    <definedName name="_pa1" localSheetId="3">#REF!</definedName>
    <definedName name="_pa1" localSheetId="8">#REF!</definedName>
    <definedName name="_pa1" localSheetId="6">#REF!</definedName>
    <definedName name="_pa1">#REF!</definedName>
    <definedName name="_pa2" localSheetId="9">#REF!</definedName>
    <definedName name="_pa2" localSheetId="16">#REF!</definedName>
    <definedName name="_pa2" localSheetId="2">#REF!</definedName>
    <definedName name="_pa2" localSheetId="7">#REF!</definedName>
    <definedName name="_pa2" localSheetId="3">#REF!</definedName>
    <definedName name="_pa2" localSheetId="8">#REF!</definedName>
    <definedName name="_pa2" localSheetId="6">#REF!</definedName>
    <definedName name="_pa2">#REF!</definedName>
    <definedName name="_Parse_Out" localSheetId="9" hidden="1">#REF!</definedName>
    <definedName name="_Parse_Out" localSheetId="16" hidden="1">#REF!</definedName>
    <definedName name="_Parse_Out" localSheetId="2" hidden="1">#REF!</definedName>
    <definedName name="_Parse_Out" localSheetId="7" hidden="1">#REF!</definedName>
    <definedName name="_Parse_Out" localSheetId="3" hidden="1">#REF!</definedName>
    <definedName name="_Parse_Out" localSheetId="8" hidden="1">#REF!</definedName>
    <definedName name="_Parse_Out" localSheetId="6" hidden="1">#REF!</definedName>
    <definedName name="_Parse_Out" hidden="1">#REF!</definedName>
    <definedName name="_PE1" localSheetId="9">#REF!</definedName>
    <definedName name="_PE1" localSheetId="16">#REF!</definedName>
    <definedName name="_PE1" localSheetId="2">#REF!</definedName>
    <definedName name="_PE1" localSheetId="7">#REF!</definedName>
    <definedName name="_PE1" localSheetId="3">#REF!</definedName>
    <definedName name="_PE1" localSheetId="8">#REF!</definedName>
    <definedName name="_PE1" localSheetId="6">#REF!</definedName>
    <definedName name="_PE1">#REF!</definedName>
    <definedName name="_PE10" localSheetId="9">#REF!</definedName>
    <definedName name="_PE10" localSheetId="16">#REF!</definedName>
    <definedName name="_PE10" localSheetId="2">#REF!</definedName>
    <definedName name="_PE10" localSheetId="7">#REF!</definedName>
    <definedName name="_PE10" localSheetId="3">#REF!</definedName>
    <definedName name="_PE10" localSheetId="8">#REF!</definedName>
    <definedName name="_PE10" localSheetId="6">#REF!</definedName>
    <definedName name="_PE10">#REF!</definedName>
    <definedName name="_PE11" localSheetId="9">#REF!</definedName>
    <definedName name="_PE11" localSheetId="16">#REF!</definedName>
    <definedName name="_PE11" localSheetId="2">#REF!</definedName>
    <definedName name="_PE11" localSheetId="7">#REF!</definedName>
    <definedName name="_PE11" localSheetId="3">#REF!</definedName>
    <definedName name="_PE11" localSheetId="8">#REF!</definedName>
    <definedName name="_PE11" localSheetId="6">#REF!</definedName>
    <definedName name="_PE11">#REF!</definedName>
    <definedName name="_PE12" localSheetId="9">#REF!</definedName>
    <definedName name="_PE12" localSheetId="16">#REF!</definedName>
    <definedName name="_PE12" localSheetId="2">#REF!</definedName>
    <definedName name="_PE12" localSheetId="7">#REF!</definedName>
    <definedName name="_PE12" localSheetId="3">#REF!</definedName>
    <definedName name="_PE12" localSheetId="8">#REF!</definedName>
    <definedName name="_PE12" localSheetId="6">#REF!</definedName>
    <definedName name="_PE12">#REF!</definedName>
    <definedName name="_PE13" localSheetId="9">#REF!</definedName>
    <definedName name="_PE13" localSheetId="16">#REF!</definedName>
    <definedName name="_PE13" localSheetId="2">#REF!</definedName>
    <definedName name="_PE13" localSheetId="7">#REF!</definedName>
    <definedName name="_PE13" localSheetId="3">#REF!</definedName>
    <definedName name="_PE13" localSheetId="8">#REF!</definedName>
    <definedName name="_PE13" localSheetId="6">#REF!</definedName>
    <definedName name="_PE13">#REF!</definedName>
    <definedName name="_PE14" localSheetId="9">#REF!</definedName>
    <definedName name="_PE14" localSheetId="16">#REF!</definedName>
    <definedName name="_PE14" localSheetId="2">#REF!</definedName>
    <definedName name="_PE14" localSheetId="7">#REF!</definedName>
    <definedName name="_PE14" localSheetId="3">#REF!</definedName>
    <definedName name="_PE14" localSheetId="8">#REF!</definedName>
    <definedName name="_PE14" localSheetId="6">#REF!</definedName>
    <definedName name="_PE14">#REF!</definedName>
    <definedName name="_PE15" localSheetId="9">#REF!</definedName>
    <definedName name="_PE15" localSheetId="16">#REF!</definedName>
    <definedName name="_PE15" localSheetId="2">#REF!</definedName>
    <definedName name="_PE15" localSheetId="7">#REF!</definedName>
    <definedName name="_PE15" localSheetId="3">#REF!</definedName>
    <definedName name="_PE15" localSheetId="8">#REF!</definedName>
    <definedName name="_PE15" localSheetId="6">#REF!</definedName>
    <definedName name="_PE15">#REF!</definedName>
    <definedName name="_PE16" localSheetId="9">#REF!</definedName>
    <definedName name="_PE16" localSheetId="16">#REF!</definedName>
    <definedName name="_PE16" localSheetId="2">#REF!</definedName>
    <definedName name="_PE16" localSheetId="7">#REF!</definedName>
    <definedName name="_PE16" localSheetId="3">#REF!</definedName>
    <definedName name="_PE16" localSheetId="8">#REF!</definedName>
    <definedName name="_PE16" localSheetId="6">#REF!</definedName>
    <definedName name="_PE16">#REF!</definedName>
    <definedName name="_PE17" localSheetId="9">#REF!</definedName>
    <definedName name="_PE17" localSheetId="16">#REF!</definedName>
    <definedName name="_PE17" localSheetId="2">#REF!</definedName>
    <definedName name="_PE17" localSheetId="7">#REF!</definedName>
    <definedName name="_PE17" localSheetId="3">#REF!</definedName>
    <definedName name="_PE17" localSheetId="8">#REF!</definedName>
    <definedName name="_PE17" localSheetId="6">#REF!</definedName>
    <definedName name="_PE17">#REF!</definedName>
    <definedName name="_PE18" localSheetId="9">#REF!</definedName>
    <definedName name="_PE18" localSheetId="16">#REF!</definedName>
    <definedName name="_PE18" localSheetId="2">#REF!</definedName>
    <definedName name="_PE18" localSheetId="7">#REF!</definedName>
    <definedName name="_PE18" localSheetId="3">#REF!</definedName>
    <definedName name="_PE18" localSheetId="8">#REF!</definedName>
    <definedName name="_PE18" localSheetId="6">#REF!</definedName>
    <definedName name="_PE18">#REF!</definedName>
    <definedName name="_PE19" localSheetId="9">#REF!</definedName>
    <definedName name="_PE19" localSheetId="16">#REF!</definedName>
    <definedName name="_PE19" localSheetId="2">#REF!</definedName>
    <definedName name="_PE19" localSheetId="7">#REF!</definedName>
    <definedName name="_PE19" localSheetId="3">#REF!</definedName>
    <definedName name="_PE19" localSheetId="8">#REF!</definedName>
    <definedName name="_PE19" localSheetId="6">#REF!</definedName>
    <definedName name="_PE19">#REF!</definedName>
    <definedName name="_PE2" localSheetId="9">#REF!</definedName>
    <definedName name="_PE2" localSheetId="16">#REF!</definedName>
    <definedName name="_PE2" localSheetId="2">#REF!</definedName>
    <definedName name="_PE2" localSheetId="7">#REF!</definedName>
    <definedName name="_PE2" localSheetId="3">#REF!</definedName>
    <definedName name="_PE2" localSheetId="8">#REF!</definedName>
    <definedName name="_PE2" localSheetId="6">#REF!</definedName>
    <definedName name="_PE2">#REF!</definedName>
    <definedName name="_PE20" localSheetId="9">#REF!</definedName>
    <definedName name="_PE20" localSheetId="16">#REF!</definedName>
    <definedName name="_PE20" localSheetId="2">#REF!</definedName>
    <definedName name="_PE20" localSheetId="7">#REF!</definedName>
    <definedName name="_PE20" localSheetId="3">#REF!</definedName>
    <definedName name="_PE20" localSheetId="8">#REF!</definedName>
    <definedName name="_PE20" localSheetId="6">#REF!</definedName>
    <definedName name="_PE20">#REF!</definedName>
    <definedName name="_PE21" localSheetId="9">#REF!</definedName>
    <definedName name="_PE21" localSheetId="16">#REF!</definedName>
    <definedName name="_PE21" localSheetId="2">#REF!</definedName>
    <definedName name="_PE21" localSheetId="7">#REF!</definedName>
    <definedName name="_PE21" localSheetId="3">#REF!</definedName>
    <definedName name="_PE21" localSheetId="8">#REF!</definedName>
    <definedName name="_PE21" localSheetId="6">#REF!</definedName>
    <definedName name="_PE21">#REF!</definedName>
    <definedName name="_PE22" localSheetId="9">#REF!</definedName>
    <definedName name="_PE22" localSheetId="16">#REF!</definedName>
    <definedName name="_PE22" localSheetId="2">#REF!</definedName>
    <definedName name="_PE22" localSheetId="7">#REF!</definedName>
    <definedName name="_PE22" localSheetId="3">#REF!</definedName>
    <definedName name="_PE22" localSheetId="8">#REF!</definedName>
    <definedName name="_PE22" localSheetId="6">#REF!</definedName>
    <definedName name="_PE22">#REF!</definedName>
    <definedName name="_PE23" localSheetId="9">#REF!</definedName>
    <definedName name="_PE23" localSheetId="16">#REF!</definedName>
    <definedName name="_PE23" localSheetId="2">#REF!</definedName>
    <definedName name="_PE23" localSheetId="7">#REF!</definedName>
    <definedName name="_PE23" localSheetId="3">#REF!</definedName>
    <definedName name="_PE23" localSheetId="8">#REF!</definedName>
    <definedName name="_PE23" localSheetId="6">#REF!</definedName>
    <definedName name="_PE23">#REF!</definedName>
    <definedName name="_PE24" localSheetId="9">#REF!</definedName>
    <definedName name="_PE24" localSheetId="16">#REF!</definedName>
    <definedName name="_PE24" localSheetId="2">#REF!</definedName>
    <definedName name="_PE24" localSheetId="7">#REF!</definedName>
    <definedName name="_PE24" localSheetId="3">#REF!</definedName>
    <definedName name="_PE24" localSheetId="8">#REF!</definedName>
    <definedName name="_PE24" localSheetId="6">#REF!</definedName>
    <definedName name="_PE24">#REF!</definedName>
    <definedName name="_PE25" localSheetId="9">#REF!</definedName>
    <definedName name="_PE25" localSheetId="16">#REF!</definedName>
    <definedName name="_PE25" localSheetId="2">#REF!</definedName>
    <definedName name="_PE25" localSheetId="7">#REF!</definedName>
    <definedName name="_PE25" localSheetId="3">#REF!</definedName>
    <definedName name="_PE25" localSheetId="8">#REF!</definedName>
    <definedName name="_PE25" localSheetId="6">#REF!</definedName>
    <definedName name="_PE25">#REF!</definedName>
    <definedName name="_PE26" localSheetId="9">#REF!</definedName>
    <definedName name="_PE26" localSheetId="16">#REF!</definedName>
    <definedName name="_PE26" localSheetId="2">#REF!</definedName>
    <definedName name="_PE26" localSheetId="7">#REF!</definedName>
    <definedName name="_PE26" localSheetId="3">#REF!</definedName>
    <definedName name="_PE26" localSheetId="8">#REF!</definedName>
    <definedName name="_PE26" localSheetId="6">#REF!</definedName>
    <definedName name="_PE26">#REF!</definedName>
    <definedName name="_PE27" localSheetId="9">#REF!</definedName>
    <definedName name="_PE27" localSheetId="16">#REF!</definedName>
    <definedName name="_PE27" localSheetId="2">#REF!</definedName>
    <definedName name="_PE27" localSheetId="7">#REF!</definedName>
    <definedName name="_PE27" localSheetId="3">#REF!</definedName>
    <definedName name="_PE27" localSheetId="8">#REF!</definedName>
    <definedName name="_PE27" localSheetId="6">#REF!</definedName>
    <definedName name="_PE27">#REF!</definedName>
    <definedName name="_PE28" localSheetId="9">#REF!</definedName>
    <definedName name="_PE28" localSheetId="16">#REF!</definedName>
    <definedName name="_PE28" localSheetId="2">#REF!</definedName>
    <definedName name="_PE28" localSheetId="7">#REF!</definedName>
    <definedName name="_PE28" localSheetId="3">#REF!</definedName>
    <definedName name="_PE28" localSheetId="8">#REF!</definedName>
    <definedName name="_PE28" localSheetId="6">#REF!</definedName>
    <definedName name="_PE28">#REF!</definedName>
    <definedName name="_PE29" localSheetId="9">#REF!</definedName>
    <definedName name="_PE29" localSheetId="16">#REF!</definedName>
    <definedName name="_PE29" localSheetId="2">#REF!</definedName>
    <definedName name="_PE29" localSheetId="7">#REF!</definedName>
    <definedName name="_PE29" localSheetId="3">#REF!</definedName>
    <definedName name="_PE29" localSheetId="8">#REF!</definedName>
    <definedName name="_PE29" localSheetId="6">#REF!</definedName>
    <definedName name="_PE29">#REF!</definedName>
    <definedName name="_PE3" localSheetId="9">#REF!</definedName>
    <definedName name="_PE3" localSheetId="16">#REF!</definedName>
    <definedName name="_PE3" localSheetId="2">#REF!</definedName>
    <definedName name="_PE3" localSheetId="7">#REF!</definedName>
    <definedName name="_PE3" localSheetId="3">#REF!</definedName>
    <definedName name="_PE3" localSheetId="8">#REF!</definedName>
    <definedName name="_PE3" localSheetId="6">#REF!</definedName>
    <definedName name="_PE3">#REF!</definedName>
    <definedName name="_PE30" localSheetId="9">#REF!</definedName>
    <definedName name="_PE30" localSheetId="16">#REF!</definedName>
    <definedName name="_PE30" localSheetId="2">#REF!</definedName>
    <definedName name="_PE30" localSheetId="7">#REF!</definedName>
    <definedName name="_PE30" localSheetId="3">#REF!</definedName>
    <definedName name="_PE30" localSheetId="8">#REF!</definedName>
    <definedName name="_PE30" localSheetId="6">#REF!</definedName>
    <definedName name="_PE30">#REF!</definedName>
    <definedName name="_PE31" localSheetId="9">#REF!</definedName>
    <definedName name="_PE31" localSheetId="16">#REF!</definedName>
    <definedName name="_PE31" localSheetId="2">#REF!</definedName>
    <definedName name="_PE31" localSheetId="7">#REF!</definedName>
    <definedName name="_PE31" localSheetId="3">#REF!</definedName>
    <definedName name="_PE31" localSheetId="8">#REF!</definedName>
    <definedName name="_PE31" localSheetId="6">#REF!</definedName>
    <definedName name="_PE31">#REF!</definedName>
    <definedName name="_PE32" localSheetId="9">#REF!</definedName>
    <definedName name="_PE32" localSheetId="16">#REF!</definedName>
    <definedName name="_PE32" localSheetId="2">#REF!</definedName>
    <definedName name="_PE32" localSheetId="7">#REF!</definedName>
    <definedName name="_PE32" localSheetId="3">#REF!</definedName>
    <definedName name="_PE32" localSheetId="8">#REF!</definedName>
    <definedName name="_PE32" localSheetId="6">#REF!</definedName>
    <definedName name="_PE32">#REF!</definedName>
    <definedName name="_PE33" localSheetId="9">#REF!</definedName>
    <definedName name="_PE33" localSheetId="16">#REF!</definedName>
    <definedName name="_PE33" localSheetId="2">#REF!</definedName>
    <definedName name="_PE33" localSheetId="7">#REF!</definedName>
    <definedName name="_PE33" localSheetId="3">#REF!</definedName>
    <definedName name="_PE33" localSheetId="8">#REF!</definedName>
    <definedName name="_PE33" localSheetId="6">#REF!</definedName>
    <definedName name="_PE33">#REF!</definedName>
    <definedName name="_PE34" localSheetId="9">#REF!</definedName>
    <definedName name="_PE34" localSheetId="16">#REF!</definedName>
    <definedName name="_PE34" localSheetId="2">#REF!</definedName>
    <definedName name="_PE34" localSheetId="7">#REF!</definedName>
    <definedName name="_PE34" localSheetId="3">#REF!</definedName>
    <definedName name="_PE34" localSheetId="8">#REF!</definedName>
    <definedName name="_PE34" localSheetId="6">#REF!</definedName>
    <definedName name="_PE34">#REF!</definedName>
    <definedName name="_PE35" localSheetId="9">#REF!</definedName>
    <definedName name="_PE35" localSheetId="16">#REF!</definedName>
    <definedName name="_PE35" localSheetId="2">#REF!</definedName>
    <definedName name="_PE35" localSheetId="7">#REF!</definedName>
    <definedName name="_PE35" localSheetId="3">#REF!</definedName>
    <definedName name="_PE35" localSheetId="8">#REF!</definedName>
    <definedName name="_PE35" localSheetId="6">#REF!</definedName>
    <definedName name="_PE35">#REF!</definedName>
    <definedName name="_PE36" localSheetId="9">#REF!</definedName>
    <definedName name="_PE36" localSheetId="16">#REF!</definedName>
    <definedName name="_PE36" localSheetId="2">#REF!</definedName>
    <definedName name="_PE36" localSheetId="7">#REF!</definedName>
    <definedName name="_PE36" localSheetId="3">#REF!</definedName>
    <definedName name="_PE36" localSheetId="8">#REF!</definedName>
    <definedName name="_PE36" localSheetId="6">#REF!</definedName>
    <definedName name="_PE36">#REF!</definedName>
    <definedName name="_PE37" localSheetId="9">#REF!</definedName>
    <definedName name="_PE37" localSheetId="16">#REF!</definedName>
    <definedName name="_PE37" localSheetId="2">#REF!</definedName>
    <definedName name="_PE37" localSheetId="7">#REF!</definedName>
    <definedName name="_PE37" localSheetId="3">#REF!</definedName>
    <definedName name="_PE37" localSheetId="8">#REF!</definedName>
    <definedName name="_PE37" localSheetId="6">#REF!</definedName>
    <definedName name="_PE37">#REF!</definedName>
    <definedName name="_PE38" localSheetId="9">#REF!</definedName>
    <definedName name="_PE38" localSheetId="16">#REF!</definedName>
    <definedName name="_PE38" localSheetId="2">#REF!</definedName>
    <definedName name="_PE38" localSheetId="7">#REF!</definedName>
    <definedName name="_PE38" localSheetId="3">#REF!</definedName>
    <definedName name="_PE38" localSheetId="8">#REF!</definedName>
    <definedName name="_PE38" localSheetId="6">#REF!</definedName>
    <definedName name="_PE38">#REF!</definedName>
    <definedName name="_PE39" localSheetId="9">#REF!</definedName>
    <definedName name="_PE39" localSheetId="16">#REF!</definedName>
    <definedName name="_PE39" localSheetId="2">#REF!</definedName>
    <definedName name="_PE39" localSheetId="7">#REF!</definedName>
    <definedName name="_PE39" localSheetId="3">#REF!</definedName>
    <definedName name="_PE39" localSheetId="8">#REF!</definedName>
    <definedName name="_PE39" localSheetId="6">#REF!</definedName>
    <definedName name="_PE39">#REF!</definedName>
    <definedName name="_PE4" localSheetId="9">#REF!</definedName>
    <definedName name="_PE4" localSheetId="16">#REF!</definedName>
    <definedName name="_PE4" localSheetId="2">#REF!</definedName>
    <definedName name="_PE4" localSheetId="7">#REF!</definedName>
    <definedName name="_PE4" localSheetId="3">#REF!</definedName>
    <definedName name="_PE4" localSheetId="8">#REF!</definedName>
    <definedName name="_PE4" localSheetId="6">#REF!</definedName>
    <definedName name="_PE4">#REF!</definedName>
    <definedName name="_PE40" localSheetId="9">#REF!</definedName>
    <definedName name="_PE40" localSheetId="16">#REF!</definedName>
    <definedName name="_PE40" localSheetId="2">#REF!</definedName>
    <definedName name="_PE40" localSheetId="7">#REF!</definedName>
    <definedName name="_PE40" localSheetId="3">#REF!</definedName>
    <definedName name="_PE40" localSheetId="8">#REF!</definedName>
    <definedName name="_PE40" localSheetId="6">#REF!</definedName>
    <definedName name="_PE40">#REF!</definedName>
    <definedName name="_PE41" localSheetId="9">#REF!</definedName>
    <definedName name="_PE41" localSheetId="16">#REF!</definedName>
    <definedName name="_PE41" localSheetId="2">#REF!</definedName>
    <definedName name="_PE41" localSheetId="7">#REF!</definedName>
    <definedName name="_PE41" localSheetId="3">#REF!</definedName>
    <definedName name="_PE41" localSheetId="8">#REF!</definedName>
    <definedName name="_PE41" localSheetId="6">#REF!</definedName>
    <definedName name="_PE41">#REF!</definedName>
    <definedName name="_PE42" localSheetId="9">#REF!</definedName>
    <definedName name="_PE42" localSheetId="16">#REF!</definedName>
    <definedName name="_PE42" localSheetId="2">#REF!</definedName>
    <definedName name="_PE42" localSheetId="7">#REF!</definedName>
    <definedName name="_PE42" localSheetId="3">#REF!</definedName>
    <definedName name="_PE42" localSheetId="8">#REF!</definedName>
    <definedName name="_PE42" localSheetId="6">#REF!</definedName>
    <definedName name="_PE42">#REF!</definedName>
    <definedName name="_PE43" localSheetId="9">#REF!</definedName>
    <definedName name="_PE43" localSheetId="16">#REF!</definedName>
    <definedName name="_PE43" localSheetId="2">#REF!</definedName>
    <definedName name="_PE43" localSheetId="7">#REF!</definedName>
    <definedName name="_PE43" localSheetId="3">#REF!</definedName>
    <definedName name="_PE43" localSheetId="8">#REF!</definedName>
    <definedName name="_PE43" localSheetId="6">#REF!</definedName>
    <definedName name="_PE43">#REF!</definedName>
    <definedName name="_PE44" localSheetId="9">#REF!</definedName>
    <definedName name="_PE44" localSheetId="16">#REF!</definedName>
    <definedName name="_PE44" localSheetId="2">#REF!</definedName>
    <definedName name="_PE44" localSheetId="7">#REF!</definedName>
    <definedName name="_PE44" localSheetId="3">#REF!</definedName>
    <definedName name="_PE44" localSheetId="8">#REF!</definedName>
    <definedName name="_PE44" localSheetId="6">#REF!</definedName>
    <definedName name="_PE44">#REF!</definedName>
    <definedName name="_PE45" localSheetId="9">#REF!</definedName>
    <definedName name="_PE45" localSheetId="16">#REF!</definedName>
    <definedName name="_PE45" localSheetId="2">#REF!</definedName>
    <definedName name="_PE45" localSheetId="7">#REF!</definedName>
    <definedName name="_PE45" localSheetId="3">#REF!</definedName>
    <definedName name="_PE45" localSheetId="8">#REF!</definedName>
    <definedName name="_PE45" localSheetId="6">#REF!</definedName>
    <definedName name="_PE45">#REF!</definedName>
    <definedName name="_PE46" localSheetId="9">#REF!</definedName>
    <definedName name="_PE46" localSheetId="16">#REF!</definedName>
    <definedName name="_PE46" localSheetId="2">#REF!</definedName>
    <definedName name="_PE46" localSheetId="7">#REF!</definedName>
    <definedName name="_PE46" localSheetId="3">#REF!</definedName>
    <definedName name="_PE46" localSheetId="8">#REF!</definedName>
    <definedName name="_PE46" localSheetId="6">#REF!</definedName>
    <definedName name="_PE46">#REF!</definedName>
    <definedName name="_PE47" localSheetId="9">#REF!</definedName>
    <definedName name="_PE47" localSheetId="16">#REF!</definedName>
    <definedName name="_PE47" localSheetId="2">#REF!</definedName>
    <definedName name="_PE47" localSheetId="7">#REF!</definedName>
    <definedName name="_PE47" localSheetId="3">#REF!</definedName>
    <definedName name="_PE47" localSheetId="8">#REF!</definedName>
    <definedName name="_PE47" localSheetId="6">#REF!</definedName>
    <definedName name="_PE47">#REF!</definedName>
    <definedName name="_PE48" localSheetId="9">#REF!</definedName>
    <definedName name="_PE48" localSheetId="16">#REF!</definedName>
    <definedName name="_PE48" localSheetId="2">#REF!</definedName>
    <definedName name="_PE48" localSheetId="7">#REF!</definedName>
    <definedName name="_PE48" localSheetId="3">#REF!</definedName>
    <definedName name="_PE48" localSheetId="8">#REF!</definedName>
    <definedName name="_PE48" localSheetId="6">#REF!</definedName>
    <definedName name="_PE48">#REF!</definedName>
    <definedName name="_PE49" localSheetId="9">#REF!</definedName>
    <definedName name="_PE49" localSheetId="16">#REF!</definedName>
    <definedName name="_PE49" localSheetId="2">#REF!</definedName>
    <definedName name="_PE49" localSheetId="7">#REF!</definedName>
    <definedName name="_PE49" localSheetId="3">#REF!</definedName>
    <definedName name="_PE49" localSheetId="8">#REF!</definedName>
    <definedName name="_PE49" localSheetId="6">#REF!</definedName>
    <definedName name="_PE49">#REF!</definedName>
    <definedName name="_PE5" localSheetId="9">#REF!</definedName>
    <definedName name="_PE5" localSheetId="16">#REF!</definedName>
    <definedName name="_PE5" localSheetId="2">#REF!</definedName>
    <definedName name="_PE5" localSheetId="7">#REF!</definedName>
    <definedName name="_PE5" localSheetId="3">#REF!</definedName>
    <definedName name="_PE5" localSheetId="8">#REF!</definedName>
    <definedName name="_PE5" localSheetId="6">#REF!</definedName>
    <definedName name="_PE5">#REF!</definedName>
    <definedName name="_PE50" localSheetId="9">#REF!</definedName>
    <definedName name="_PE50" localSheetId="16">#REF!</definedName>
    <definedName name="_PE50" localSheetId="2">#REF!</definedName>
    <definedName name="_PE50" localSheetId="7">#REF!</definedName>
    <definedName name="_PE50" localSheetId="3">#REF!</definedName>
    <definedName name="_PE50" localSheetId="8">#REF!</definedName>
    <definedName name="_PE50" localSheetId="6">#REF!</definedName>
    <definedName name="_PE50">#REF!</definedName>
    <definedName name="_PE51" localSheetId="9">#REF!</definedName>
    <definedName name="_PE51" localSheetId="16">#REF!</definedName>
    <definedName name="_PE51" localSheetId="2">#REF!</definedName>
    <definedName name="_PE51" localSheetId="7">#REF!</definedName>
    <definedName name="_PE51" localSheetId="3">#REF!</definedName>
    <definedName name="_PE51" localSheetId="8">#REF!</definedName>
    <definedName name="_PE51" localSheetId="6">#REF!</definedName>
    <definedName name="_PE51">#REF!</definedName>
    <definedName name="_PE52" localSheetId="9">#REF!</definedName>
    <definedName name="_PE52" localSheetId="16">#REF!</definedName>
    <definedName name="_PE52" localSheetId="2">#REF!</definedName>
    <definedName name="_PE52" localSheetId="7">#REF!</definedName>
    <definedName name="_PE52" localSheetId="3">#REF!</definedName>
    <definedName name="_PE52" localSheetId="8">#REF!</definedName>
    <definedName name="_PE52" localSheetId="6">#REF!</definedName>
    <definedName name="_PE52">#REF!</definedName>
    <definedName name="_PE53" localSheetId="9">#REF!</definedName>
    <definedName name="_PE53" localSheetId="16">#REF!</definedName>
    <definedName name="_PE53" localSheetId="2">#REF!</definedName>
    <definedName name="_PE53" localSheetId="7">#REF!</definedName>
    <definedName name="_PE53" localSheetId="3">#REF!</definedName>
    <definedName name="_PE53" localSheetId="8">#REF!</definedName>
    <definedName name="_PE53" localSheetId="6">#REF!</definedName>
    <definedName name="_PE53">#REF!</definedName>
    <definedName name="_PE54" localSheetId="9">#REF!</definedName>
    <definedName name="_PE54" localSheetId="16">#REF!</definedName>
    <definedName name="_PE54" localSheetId="2">#REF!</definedName>
    <definedName name="_PE54" localSheetId="7">#REF!</definedName>
    <definedName name="_PE54" localSheetId="3">#REF!</definedName>
    <definedName name="_PE54" localSheetId="8">#REF!</definedName>
    <definedName name="_PE54" localSheetId="6">#REF!</definedName>
    <definedName name="_PE54">#REF!</definedName>
    <definedName name="_PE55" localSheetId="9">#REF!</definedName>
    <definedName name="_PE55" localSheetId="16">#REF!</definedName>
    <definedName name="_PE55" localSheetId="2">#REF!</definedName>
    <definedName name="_PE55" localSheetId="7">#REF!</definedName>
    <definedName name="_PE55" localSheetId="3">#REF!</definedName>
    <definedName name="_PE55" localSheetId="8">#REF!</definedName>
    <definedName name="_PE55" localSheetId="6">#REF!</definedName>
    <definedName name="_PE55">#REF!</definedName>
    <definedName name="_PE56" localSheetId="9">#REF!</definedName>
    <definedName name="_PE56" localSheetId="16">#REF!</definedName>
    <definedName name="_PE56" localSheetId="2">#REF!</definedName>
    <definedName name="_PE56" localSheetId="7">#REF!</definedName>
    <definedName name="_PE56" localSheetId="3">#REF!</definedName>
    <definedName name="_PE56" localSheetId="8">#REF!</definedName>
    <definedName name="_PE56" localSheetId="6">#REF!</definedName>
    <definedName name="_PE56">#REF!</definedName>
    <definedName name="_PE57" localSheetId="9">#REF!</definedName>
    <definedName name="_PE57" localSheetId="16">#REF!</definedName>
    <definedName name="_PE57" localSheetId="2">#REF!</definedName>
    <definedName name="_PE57" localSheetId="7">#REF!</definedName>
    <definedName name="_PE57" localSheetId="3">#REF!</definedName>
    <definedName name="_PE57" localSheetId="8">#REF!</definedName>
    <definedName name="_PE57" localSheetId="6">#REF!</definedName>
    <definedName name="_PE57">#REF!</definedName>
    <definedName name="_PE58" localSheetId="9">#REF!</definedName>
    <definedName name="_PE58" localSheetId="16">#REF!</definedName>
    <definedName name="_PE58" localSheetId="2">#REF!</definedName>
    <definedName name="_PE58" localSheetId="7">#REF!</definedName>
    <definedName name="_PE58" localSheetId="3">#REF!</definedName>
    <definedName name="_PE58" localSheetId="8">#REF!</definedName>
    <definedName name="_PE58" localSheetId="6">#REF!</definedName>
    <definedName name="_PE58">#REF!</definedName>
    <definedName name="_PE59" localSheetId="9">#REF!</definedName>
    <definedName name="_PE59" localSheetId="16">#REF!</definedName>
    <definedName name="_PE59" localSheetId="2">#REF!</definedName>
    <definedName name="_PE59" localSheetId="7">#REF!</definedName>
    <definedName name="_PE59" localSheetId="3">#REF!</definedName>
    <definedName name="_PE59" localSheetId="8">#REF!</definedName>
    <definedName name="_PE59" localSheetId="6">#REF!</definedName>
    <definedName name="_PE59">#REF!</definedName>
    <definedName name="_PE6" localSheetId="9">#REF!</definedName>
    <definedName name="_PE6" localSheetId="16">#REF!</definedName>
    <definedName name="_PE6" localSheetId="2">#REF!</definedName>
    <definedName name="_PE6" localSheetId="7">#REF!</definedName>
    <definedName name="_PE6" localSheetId="3">#REF!</definedName>
    <definedName name="_PE6" localSheetId="8">#REF!</definedName>
    <definedName name="_PE6" localSheetId="6">#REF!</definedName>
    <definedName name="_PE6">#REF!</definedName>
    <definedName name="_PE60" localSheetId="9">#REF!</definedName>
    <definedName name="_PE60" localSheetId="16">#REF!</definedName>
    <definedName name="_PE60" localSheetId="2">#REF!</definedName>
    <definedName name="_PE60" localSheetId="7">#REF!</definedName>
    <definedName name="_PE60" localSheetId="3">#REF!</definedName>
    <definedName name="_PE60" localSheetId="8">#REF!</definedName>
    <definedName name="_PE60" localSheetId="6">#REF!</definedName>
    <definedName name="_PE60">#REF!</definedName>
    <definedName name="_PE61" localSheetId="9">#REF!</definedName>
    <definedName name="_PE61" localSheetId="16">#REF!</definedName>
    <definedName name="_PE61" localSheetId="2">#REF!</definedName>
    <definedName name="_PE61" localSheetId="7">#REF!</definedName>
    <definedName name="_PE61" localSheetId="3">#REF!</definedName>
    <definedName name="_PE61" localSheetId="8">#REF!</definedName>
    <definedName name="_PE61" localSheetId="6">#REF!</definedName>
    <definedName name="_PE61">#REF!</definedName>
    <definedName name="_PE62" localSheetId="9">#REF!</definedName>
    <definedName name="_PE62" localSheetId="16">#REF!</definedName>
    <definedName name="_PE62" localSheetId="2">#REF!</definedName>
    <definedName name="_PE62" localSheetId="7">#REF!</definedName>
    <definedName name="_PE62" localSheetId="3">#REF!</definedName>
    <definedName name="_PE62" localSheetId="8">#REF!</definedName>
    <definedName name="_PE62" localSheetId="6">#REF!</definedName>
    <definedName name="_PE62">#REF!</definedName>
    <definedName name="_PE7" localSheetId="9">#REF!</definedName>
    <definedName name="_PE7" localSheetId="16">#REF!</definedName>
    <definedName name="_PE7" localSheetId="2">#REF!</definedName>
    <definedName name="_PE7" localSheetId="7">#REF!</definedName>
    <definedName name="_PE7" localSheetId="3">#REF!</definedName>
    <definedName name="_PE7" localSheetId="8">#REF!</definedName>
    <definedName name="_PE7" localSheetId="6">#REF!</definedName>
    <definedName name="_PE7">#REF!</definedName>
    <definedName name="_PE8" localSheetId="9">#REF!</definedName>
    <definedName name="_PE8" localSheetId="16">#REF!</definedName>
    <definedName name="_PE8" localSheetId="2">#REF!</definedName>
    <definedName name="_PE8" localSheetId="7">#REF!</definedName>
    <definedName name="_PE8" localSheetId="3">#REF!</definedName>
    <definedName name="_PE8" localSheetId="8">#REF!</definedName>
    <definedName name="_PE8" localSheetId="6">#REF!</definedName>
    <definedName name="_PE8">#REF!</definedName>
    <definedName name="_PE9" localSheetId="9">#REF!</definedName>
    <definedName name="_PE9" localSheetId="16">#REF!</definedName>
    <definedName name="_PE9" localSheetId="2">#REF!</definedName>
    <definedName name="_PE9" localSheetId="7">#REF!</definedName>
    <definedName name="_PE9" localSheetId="3">#REF!</definedName>
    <definedName name="_PE9" localSheetId="8">#REF!</definedName>
    <definedName name="_PE9" localSheetId="6">#REF!</definedName>
    <definedName name="_PE9">#REF!</definedName>
    <definedName name="_PI48" localSheetId="9">#REF!</definedName>
    <definedName name="_PI48" localSheetId="16">#REF!</definedName>
    <definedName name="_PI48" localSheetId="2">#REF!</definedName>
    <definedName name="_PI48" localSheetId="7">#REF!</definedName>
    <definedName name="_PI48" localSheetId="3">#REF!</definedName>
    <definedName name="_PI48" localSheetId="8">#REF!</definedName>
    <definedName name="_PI48" localSheetId="6">#REF!</definedName>
    <definedName name="_PI48">#REF!</definedName>
    <definedName name="_PI60" localSheetId="9">#REF!</definedName>
    <definedName name="_PI60" localSheetId="16">#REF!</definedName>
    <definedName name="_PI60" localSheetId="2">#REF!</definedName>
    <definedName name="_PI60" localSheetId="7">#REF!</definedName>
    <definedName name="_PI60" localSheetId="3">#REF!</definedName>
    <definedName name="_PI60" localSheetId="8">#REF!</definedName>
    <definedName name="_PI60" localSheetId="6">#REF!</definedName>
    <definedName name="_PI60">#REF!</definedName>
    <definedName name="_PL1" localSheetId="9">#REF!</definedName>
    <definedName name="_PL1" localSheetId="16">#REF!</definedName>
    <definedName name="_PL1" localSheetId="2">#REF!</definedName>
    <definedName name="_PL1" localSheetId="7">#REF!</definedName>
    <definedName name="_PL1" localSheetId="3">#REF!</definedName>
    <definedName name="_PL1" localSheetId="8">#REF!</definedName>
    <definedName name="_PL1" localSheetId="6">#REF!</definedName>
    <definedName name="_PL1">#REF!</definedName>
    <definedName name="_PL10" localSheetId="9">#REF!</definedName>
    <definedName name="_PL10" localSheetId="16">#REF!</definedName>
    <definedName name="_PL10" localSheetId="2">#REF!</definedName>
    <definedName name="_PL10" localSheetId="7">#REF!</definedName>
    <definedName name="_PL10" localSheetId="3">#REF!</definedName>
    <definedName name="_PL10" localSheetId="8">#REF!</definedName>
    <definedName name="_PL10" localSheetId="6">#REF!</definedName>
    <definedName name="_PL10">#REF!</definedName>
    <definedName name="_PL11" localSheetId="9">#REF!</definedName>
    <definedName name="_PL11" localSheetId="16">#REF!</definedName>
    <definedName name="_PL11" localSheetId="2">#REF!</definedName>
    <definedName name="_PL11" localSheetId="7">#REF!</definedName>
    <definedName name="_PL11" localSheetId="3">#REF!</definedName>
    <definedName name="_PL11" localSheetId="8">#REF!</definedName>
    <definedName name="_PL11" localSheetId="6">#REF!</definedName>
    <definedName name="_PL11">#REF!</definedName>
    <definedName name="_PL12" localSheetId="9">#REF!</definedName>
    <definedName name="_PL12" localSheetId="16">#REF!</definedName>
    <definedName name="_PL12" localSheetId="2">#REF!</definedName>
    <definedName name="_PL12" localSheetId="7">#REF!</definedName>
    <definedName name="_PL12" localSheetId="3">#REF!</definedName>
    <definedName name="_PL12" localSheetId="8">#REF!</definedName>
    <definedName name="_PL12" localSheetId="6">#REF!</definedName>
    <definedName name="_PL12">#REF!</definedName>
    <definedName name="_PL13" localSheetId="9">#REF!</definedName>
    <definedName name="_PL13" localSheetId="16">#REF!</definedName>
    <definedName name="_PL13" localSheetId="2">#REF!</definedName>
    <definedName name="_PL13" localSheetId="7">#REF!</definedName>
    <definedName name="_PL13" localSheetId="3">#REF!</definedName>
    <definedName name="_PL13" localSheetId="8">#REF!</definedName>
    <definedName name="_PL13" localSheetId="6">#REF!</definedName>
    <definedName name="_PL13">#REF!</definedName>
    <definedName name="_PL14" localSheetId="9">#REF!</definedName>
    <definedName name="_PL14" localSheetId="16">#REF!</definedName>
    <definedName name="_PL14" localSheetId="2">#REF!</definedName>
    <definedName name="_PL14" localSheetId="7">#REF!</definedName>
    <definedName name="_PL14" localSheetId="3">#REF!</definedName>
    <definedName name="_PL14" localSheetId="8">#REF!</definedName>
    <definedName name="_PL14" localSheetId="6">#REF!</definedName>
    <definedName name="_PL14">#REF!</definedName>
    <definedName name="_PL15" localSheetId="9">#REF!</definedName>
    <definedName name="_PL15" localSheetId="16">#REF!</definedName>
    <definedName name="_PL15" localSheetId="2">#REF!</definedName>
    <definedName name="_PL15" localSheetId="7">#REF!</definedName>
    <definedName name="_PL15" localSheetId="3">#REF!</definedName>
    <definedName name="_PL15" localSheetId="8">#REF!</definedName>
    <definedName name="_PL15" localSheetId="6">#REF!</definedName>
    <definedName name="_PL15">#REF!</definedName>
    <definedName name="_PL16" localSheetId="9">#REF!</definedName>
    <definedName name="_PL16" localSheetId="16">#REF!</definedName>
    <definedName name="_PL16" localSheetId="2">#REF!</definedName>
    <definedName name="_PL16" localSheetId="7">#REF!</definedName>
    <definedName name="_PL16" localSheetId="3">#REF!</definedName>
    <definedName name="_PL16" localSheetId="8">#REF!</definedName>
    <definedName name="_PL16" localSheetId="6">#REF!</definedName>
    <definedName name="_PL16">#REF!</definedName>
    <definedName name="_PL17" localSheetId="9">#REF!</definedName>
    <definedName name="_PL17" localSheetId="16">#REF!</definedName>
    <definedName name="_PL17" localSheetId="2">#REF!</definedName>
    <definedName name="_PL17" localSheetId="7">#REF!</definedName>
    <definedName name="_PL17" localSheetId="3">#REF!</definedName>
    <definedName name="_PL17" localSheetId="8">#REF!</definedName>
    <definedName name="_PL17" localSheetId="6">#REF!</definedName>
    <definedName name="_PL17">#REF!</definedName>
    <definedName name="_PL18" localSheetId="9">#REF!</definedName>
    <definedName name="_PL18" localSheetId="16">#REF!</definedName>
    <definedName name="_PL18" localSheetId="2">#REF!</definedName>
    <definedName name="_PL18" localSheetId="7">#REF!</definedName>
    <definedName name="_PL18" localSheetId="3">#REF!</definedName>
    <definedName name="_PL18" localSheetId="8">#REF!</definedName>
    <definedName name="_PL18" localSheetId="6">#REF!</definedName>
    <definedName name="_PL18">#REF!</definedName>
    <definedName name="_PL19" localSheetId="9">#REF!</definedName>
    <definedName name="_PL19" localSheetId="16">#REF!</definedName>
    <definedName name="_PL19" localSheetId="2">#REF!</definedName>
    <definedName name="_PL19" localSheetId="7">#REF!</definedName>
    <definedName name="_PL19" localSheetId="3">#REF!</definedName>
    <definedName name="_PL19" localSheetId="8">#REF!</definedName>
    <definedName name="_PL19" localSheetId="6">#REF!</definedName>
    <definedName name="_PL19">#REF!</definedName>
    <definedName name="_PL2" localSheetId="9">#REF!</definedName>
    <definedName name="_PL2" localSheetId="16">#REF!</definedName>
    <definedName name="_PL2" localSheetId="2">#REF!</definedName>
    <definedName name="_PL2" localSheetId="7">#REF!</definedName>
    <definedName name="_PL2" localSheetId="3">#REF!</definedName>
    <definedName name="_PL2" localSheetId="8">#REF!</definedName>
    <definedName name="_PL2" localSheetId="6">#REF!</definedName>
    <definedName name="_PL2">#REF!</definedName>
    <definedName name="_PL20" localSheetId="9">#REF!</definedName>
    <definedName name="_PL20" localSheetId="16">#REF!</definedName>
    <definedName name="_PL20" localSheetId="2">#REF!</definedName>
    <definedName name="_PL20" localSheetId="7">#REF!</definedName>
    <definedName name="_PL20" localSheetId="3">#REF!</definedName>
    <definedName name="_PL20" localSheetId="8">#REF!</definedName>
    <definedName name="_PL20" localSheetId="6">#REF!</definedName>
    <definedName name="_PL20">#REF!</definedName>
    <definedName name="_PL21" localSheetId="9">#REF!</definedName>
    <definedName name="_PL21" localSheetId="16">#REF!</definedName>
    <definedName name="_PL21" localSheetId="2">#REF!</definedName>
    <definedName name="_PL21" localSheetId="7">#REF!</definedName>
    <definedName name="_PL21" localSheetId="3">#REF!</definedName>
    <definedName name="_PL21" localSheetId="8">#REF!</definedName>
    <definedName name="_PL21" localSheetId="6">#REF!</definedName>
    <definedName name="_PL21">#REF!</definedName>
    <definedName name="_PL22" localSheetId="9">#REF!</definedName>
    <definedName name="_PL22" localSheetId="16">#REF!</definedName>
    <definedName name="_PL22" localSheetId="2">#REF!</definedName>
    <definedName name="_PL22" localSheetId="7">#REF!</definedName>
    <definedName name="_PL22" localSheetId="3">#REF!</definedName>
    <definedName name="_PL22" localSheetId="8">#REF!</definedName>
    <definedName name="_PL22" localSheetId="6">#REF!</definedName>
    <definedName name="_PL22">#REF!</definedName>
    <definedName name="_PL23" localSheetId="9">#REF!</definedName>
    <definedName name="_PL23" localSheetId="16">#REF!</definedName>
    <definedName name="_PL23" localSheetId="2">#REF!</definedName>
    <definedName name="_PL23" localSheetId="7">#REF!</definedName>
    <definedName name="_PL23" localSheetId="3">#REF!</definedName>
    <definedName name="_PL23" localSheetId="8">#REF!</definedName>
    <definedName name="_PL23" localSheetId="6">#REF!</definedName>
    <definedName name="_PL23">#REF!</definedName>
    <definedName name="_PL24" localSheetId="9">#REF!</definedName>
    <definedName name="_PL24" localSheetId="16">#REF!</definedName>
    <definedName name="_PL24" localSheetId="2">#REF!</definedName>
    <definedName name="_PL24" localSheetId="7">#REF!</definedName>
    <definedName name="_PL24" localSheetId="3">#REF!</definedName>
    <definedName name="_PL24" localSheetId="8">#REF!</definedName>
    <definedName name="_PL24" localSheetId="6">#REF!</definedName>
    <definedName name="_PL24">#REF!</definedName>
    <definedName name="_PL25" localSheetId="9">#REF!</definedName>
    <definedName name="_PL25" localSheetId="16">#REF!</definedName>
    <definedName name="_PL25" localSheetId="2">#REF!</definedName>
    <definedName name="_PL25" localSheetId="7">#REF!</definedName>
    <definedName name="_PL25" localSheetId="3">#REF!</definedName>
    <definedName name="_PL25" localSheetId="8">#REF!</definedName>
    <definedName name="_PL25" localSheetId="6">#REF!</definedName>
    <definedName name="_PL25">#REF!</definedName>
    <definedName name="_PL26" localSheetId="9">#REF!</definedName>
    <definedName name="_PL26" localSheetId="16">#REF!</definedName>
    <definedName name="_PL26" localSheetId="2">#REF!</definedName>
    <definedName name="_PL26" localSheetId="7">#REF!</definedName>
    <definedName name="_PL26" localSheetId="3">#REF!</definedName>
    <definedName name="_PL26" localSheetId="8">#REF!</definedName>
    <definedName name="_PL26" localSheetId="6">#REF!</definedName>
    <definedName name="_PL26">#REF!</definedName>
    <definedName name="_PL27" localSheetId="9">#REF!</definedName>
    <definedName name="_PL27" localSheetId="16">#REF!</definedName>
    <definedName name="_PL27" localSheetId="2">#REF!</definedName>
    <definedName name="_PL27" localSheetId="7">#REF!</definedName>
    <definedName name="_PL27" localSheetId="3">#REF!</definedName>
    <definedName name="_PL27" localSheetId="8">#REF!</definedName>
    <definedName name="_PL27" localSheetId="6">#REF!</definedName>
    <definedName name="_PL27">#REF!</definedName>
    <definedName name="_PL28" localSheetId="9">#REF!</definedName>
    <definedName name="_PL28" localSheetId="16">#REF!</definedName>
    <definedName name="_PL28" localSheetId="2">#REF!</definedName>
    <definedName name="_PL28" localSheetId="7">#REF!</definedName>
    <definedName name="_PL28" localSheetId="3">#REF!</definedName>
    <definedName name="_PL28" localSheetId="8">#REF!</definedName>
    <definedName name="_PL28" localSheetId="6">#REF!</definedName>
    <definedName name="_PL28">#REF!</definedName>
    <definedName name="_PL29" localSheetId="9">#REF!</definedName>
    <definedName name="_PL29" localSheetId="16">#REF!</definedName>
    <definedName name="_PL29" localSheetId="2">#REF!</definedName>
    <definedName name="_PL29" localSheetId="7">#REF!</definedName>
    <definedName name="_PL29" localSheetId="3">#REF!</definedName>
    <definedName name="_PL29" localSheetId="8">#REF!</definedName>
    <definedName name="_PL29" localSheetId="6">#REF!</definedName>
    <definedName name="_PL29">#REF!</definedName>
    <definedName name="_PL3" localSheetId="9">#REF!</definedName>
    <definedName name="_PL3" localSheetId="16">#REF!</definedName>
    <definedName name="_PL3" localSheetId="2">#REF!</definedName>
    <definedName name="_PL3" localSheetId="7">#REF!</definedName>
    <definedName name="_PL3" localSheetId="3">#REF!</definedName>
    <definedName name="_PL3" localSheetId="8">#REF!</definedName>
    <definedName name="_PL3" localSheetId="6">#REF!</definedName>
    <definedName name="_PL3">#REF!</definedName>
    <definedName name="_PL30" localSheetId="9">#REF!</definedName>
    <definedName name="_PL30" localSheetId="16">#REF!</definedName>
    <definedName name="_PL30" localSheetId="2">#REF!</definedName>
    <definedName name="_PL30" localSheetId="7">#REF!</definedName>
    <definedName name="_PL30" localSheetId="3">#REF!</definedName>
    <definedName name="_PL30" localSheetId="8">#REF!</definedName>
    <definedName name="_PL30" localSheetId="6">#REF!</definedName>
    <definedName name="_PL30">#REF!</definedName>
    <definedName name="_PL31" localSheetId="9">#REF!</definedName>
    <definedName name="_PL31" localSheetId="16">#REF!</definedName>
    <definedName name="_PL31" localSheetId="2">#REF!</definedName>
    <definedName name="_PL31" localSheetId="7">#REF!</definedName>
    <definedName name="_PL31" localSheetId="3">#REF!</definedName>
    <definedName name="_PL31" localSheetId="8">#REF!</definedName>
    <definedName name="_PL31" localSheetId="6">#REF!</definedName>
    <definedName name="_PL31">#REF!</definedName>
    <definedName name="_PL32" localSheetId="9">#REF!</definedName>
    <definedName name="_PL32" localSheetId="16">#REF!</definedName>
    <definedName name="_PL32" localSheetId="2">#REF!</definedName>
    <definedName name="_PL32" localSheetId="7">#REF!</definedName>
    <definedName name="_PL32" localSheetId="3">#REF!</definedName>
    <definedName name="_PL32" localSheetId="8">#REF!</definedName>
    <definedName name="_PL32" localSheetId="6">#REF!</definedName>
    <definedName name="_PL32">#REF!</definedName>
    <definedName name="_PL33" localSheetId="9">#REF!</definedName>
    <definedName name="_PL33" localSheetId="16">#REF!</definedName>
    <definedName name="_PL33" localSheetId="2">#REF!</definedName>
    <definedName name="_PL33" localSheetId="7">#REF!</definedName>
    <definedName name="_PL33" localSheetId="3">#REF!</definedName>
    <definedName name="_PL33" localSheetId="8">#REF!</definedName>
    <definedName name="_PL33" localSheetId="6">#REF!</definedName>
    <definedName name="_PL33">#REF!</definedName>
    <definedName name="_PL34" localSheetId="9">#REF!</definedName>
    <definedName name="_PL34" localSheetId="16">#REF!</definedName>
    <definedName name="_PL34" localSheetId="2">#REF!</definedName>
    <definedName name="_PL34" localSheetId="7">#REF!</definedName>
    <definedName name="_PL34" localSheetId="3">#REF!</definedName>
    <definedName name="_PL34" localSheetId="8">#REF!</definedName>
    <definedName name="_PL34" localSheetId="6">#REF!</definedName>
    <definedName name="_PL34">#REF!</definedName>
    <definedName name="_PL35" localSheetId="9">#REF!</definedName>
    <definedName name="_PL35" localSheetId="16">#REF!</definedName>
    <definedName name="_PL35" localSheetId="2">#REF!</definedName>
    <definedName name="_PL35" localSheetId="7">#REF!</definedName>
    <definedName name="_PL35" localSheetId="3">#REF!</definedName>
    <definedName name="_PL35" localSheetId="8">#REF!</definedName>
    <definedName name="_PL35" localSheetId="6">#REF!</definedName>
    <definedName name="_PL35">#REF!</definedName>
    <definedName name="_PL36" localSheetId="9">#REF!</definedName>
    <definedName name="_PL36" localSheetId="16">#REF!</definedName>
    <definedName name="_PL36" localSheetId="2">#REF!</definedName>
    <definedName name="_PL36" localSheetId="7">#REF!</definedName>
    <definedName name="_PL36" localSheetId="3">#REF!</definedName>
    <definedName name="_PL36" localSheetId="8">#REF!</definedName>
    <definedName name="_PL36" localSheetId="6">#REF!</definedName>
    <definedName name="_PL36">#REF!</definedName>
    <definedName name="_PL37" localSheetId="9">#REF!</definedName>
    <definedName name="_PL37" localSheetId="16">#REF!</definedName>
    <definedName name="_PL37" localSheetId="2">#REF!</definedName>
    <definedName name="_PL37" localSheetId="7">#REF!</definedName>
    <definedName name="_PL37" localSheetId="3">#REF!</definedName>
    <definedName name="_PL37" localSheetId="8">#REF!</definedName>
    <definedName name="_PL37" localSheetId="6">#REF!</definedName>
    <definedName name="_PL37">#REF!</definedName>
    <definedName name="_PL38" localSheetId="9">#REF!</definedName>
    <definedName name="_PL38" localSheetId="16">#REF!</definedName>
    <definedName name="_PL38" localSheetId="2">#REF!</definedName>
    <definedName name="_PL38" localSheetId="7">#REF!</definedName>
    <definedName name="_PL38" localSheetId="3">#REF!</definedName>
    <definedName name="_PL38" localSheetId="8">#REF!</definedName>
    <definedName name="_PL38" localSheetId="6">#REF!</definedName>
    <definedName name="_PL38">#REF!</definedName>
    <definedName name="_PL39" localSheetId="9">#REF!</definedName>
    <definedName name="_PL39" localSheetId="16">#REF!</definedName>
    <definedName name="_PL39" localSheetId="2">#REF!</definedName>
    <definedName name="_PL39" localSheetId="7">#REF!</definedName>
    <definedName name="_PL39" localSheetId="3">#REF!</definedName>
    <definedName name="_PL39" localSheetId="8">#REF!</definedName>
    <definedName name="_PL39" localSheetId="6">#REF!</definedName>
    <definedName name="_PL39">#REF!</definedName>
    <definedName name="_PL4" localSheetId="9">#REF!</definedName>
    <definedName name="_PL4" localSheetId="16">#REF!</definedName>
    <definedName name="_PL4" localSheetId="2">#REF!</definedName>
    <definedName name="_PL4" localSheetId="7">#REF!</definedName>
    <definedName name="_PL4" localSheetId="3">#REF!</definedName>
    <definedName name="_PL4" localSheetId="8">#REF!</definedName>
    <definedName name="_PL4" localSheetId="6">#REF!</definedName>
    <definedName name="_PL4">#REF!</definedName>
    <definedName name="_PL40" localSheetId="9">#REF!</definedName>
    <definedName name="_PL40" localSheetId="16">#REF!</definedName>
    <definedName name="_PL40" localSheetId="2">#REF!</definedName>
    <definedName name="_PL40" localSheetId="7">#REF!</definedName>
    <definedName name="_PL40" localSheetId="3">#REF!</definedName>
    <definedName name="_PL40" localSheetId="8">#REF!</definedName>
    <definedName name="_PL40" localSheetId="6">#REF!</definedName>
    <definedName name="_PL40">#REF!</definedName>
    <definedName name="_PL41" localSheetId="9">#REF!</definedName>
    <definedName name="_PL41" localSheetId="16">#REF!</definedName>
    <definedName name="_PL41" localSheetId="2">#REF!</definedName>
    <definedName name="_PL41" localSheetId="7">#REF!</definedName>
    <definedName name="_PL41" localSheetId="3">#REF!</definedName>
    <definedName name="_PL41" localSheetId="8">#REF!</definedName>
    <definedName name="_PL41" localSheetId="6">#REF!</definedName>
    <definedName name="_PL41">#REF!</definedName>
    <definedName name="_PL42" localSheetId="9">#REF!</definedName>
    <definedName name="_PL42" localSheetId="16">#REF!</definedName>
    <definedName name="_PL42" localSheetId="2">#REF!</definedName>
    <definedName name="_PL42" localSheetId="7">#REF!</definedName>
    <definedName name="_PL42" localSheetId="3">#REF!</definedName>
    <definedName name="_PL42" localSheetId="8">#REF!</definedName>
    <definedName name="_PL42" localSheetId="6">#REF!</definedName>
    <definedName name="_PL42">#REF!</definedName>
    <definedName name="_PL43" localSheetId="9">#REF!</definedName>
    <definedName name="_PL43" localSheetId="16">#REF!</definedName>
    <definedName name="_PL43" localSheetId="2">#REF!</definedName>
    <definedName name="_PL43" localSheetId="7">#REF!</definedName>
    <definedName name="_PL43" localSheetId="3">#REF!</definedName>
    <definedName name="_PL43" localSheetId="8">#REF!</definedName>
    <definedName name="_PL43" localSheetId="6">#REF!</definedName>
    <definedName name="_PL43">#REF!</definedName>
    <definedName name="_PL44" localSheetId="9">#REF!</definedName>
    <definedName name="_PL44" localSheetId="16">#REF!</definedName>
    <definedName name="_PL44" localSheetId="2">#REF!</definedName>
    <definedName name="_PL44" localSheetId="7">#REF!</definedName>
    <definedName name="_PL44" localSheetId="3">#REF!</definedName>
    <definedName name="_PL44" localSheetId="8">#REF!</definedName>
    <definedName name="_PL44" localSheetId="6">#REF!</definedName>
    <definedName name="_PL44">#REF!</definedName>
    <definedName name="_PL45" localSheetId="9">#REF!</definedName>
    <definedName name="_PL45" localSheetId="16">#REF!</definedName>
    <definedName name="_PL45" localSheetId="2">#REF!</definedName>
    <definedName name="_PL45" localSheetId="7">#REF!</definedName>
    <definedName name="_PL45" localSheetId="3">#REF!</definedName>
    <definedName name="_PL45" localSheetId="8">#REF!</definedName>
    <definedName name="_PL45" localSheetId="6">#REF!</definedName>
    <definedName name="_PL45">#REF!</definedName>
    <definedName name="_PL46" localSheetId="9">#REF!</definedName>
    <definedName name="_PL46" localSheetId="16">#REF!</definedName>
    <definedName name="_PL46" localSheetId="2">#REF!</definedName>
    <definedName name="_PL46" localSheetId="7">#REF!</definedName>
    <definedName name="_PL46" localSheetId="3">#REF!</definedName>
    <definedName name="_PL46" localSheetId="8">#REF!</definedName>
    <definedName name="_PL46" localSheetId="6">#REF!</definedName>
    <definedName name="_PL46">#REF!</definedName>
    <definedName name="_PL47" localSheetId="9">#REF!</definedName>
    <definedName name="_PL47" localSheetId="16">#REF!</definedName>
    <definedName name="_PL47" localSheetId="2">#REF!</definedName>
    <definedName name="_PL47" localSheetId="7">#REF!</definedName>
    <definedName name="_PL47" localSheetId="3">#REF!</definedName>
    <definedName name="_PL47" localSheetId="8">#REF!</definedName>
    <definedName name="_PL47" localSheetId="6">#REF!</definedName>
    <definedName name="_PL47">#REF!</definedName>
    <definedName name="_PL48" localSheetId="9">#REF!</definedName>
    <definedName name="_PL48" localSheetId="16">#REF!</definedName>
    <definedName name="_PL48" localSheetId="2">#REF!</definedName>
    <definedName name="_PL48" localSheetId="7">#REF!</definedName>
    <definedName name="_PL48" localSheetId="3">#REF!</definedName>
    <definedName name="_PL48" localSheetId="8">#REF!</definedName>
    <definedName name="_PL48" localSheetId="6">#REF!</definedName>
    <definedName name="_PL48">#REF!</definedName>
    <definedName name="_PL49" localSheetId="9">#REF!</definedName>
    <definedName name="_PL49" localSheetId="16">#REF!</definedName>
    <definedName name="_PL49" localSheetId="2">#REF!</definedName>
    <definedName name="_PL49" localSheetId="7">#REF!</definedName>
    <definedName name="_PL49" localSheetId="3">#REF!</definedName>
    <definedName name="_PL49" localSheetId="8">#REF!</definedName>
    <definedName name="_PL49" localSheetId="6">#REF!</definedName>
    <definedName name="_PL49">#REF!</definedName>
    <definedName name="_PL5" localSheetId="9">#REF!</definedName>
    <definedName name="_PL5" localSheetId="16">#REF!</definedName>
    <definedName name="_PL5" localSheetId="2">#REF!</definedName>
    <definedName name="_PL5" localSheetId="7">#REF!</definedName>
    <definedName name="_PL5" localSheetId="3">#REF!</definedName>
    <definedName name="_PL5" localSheetId="8">#REF!</definedName>
    <definedName name="_PL5" localSheetId="6">#REF!</definedName>
    <definedName name="_PL5">#REF!</definedName>
    <definedName name="_PL50" localSheetId="9">#REF!</definedName>
    <definedName name="_PL50" localSheetId="16">#REF!</definedName>
    <definedName name="_PL50" localSheetId="2">#REF!</definedName>
    <definedName name="_PL50" localSheetId="7">#REF!</definedName>
    <definedName name="_PL50" localSheetId="3">#REF!</definedName>
    <definedName name="_PL50" localSheetId="8">#REF!</definedName>
    <definedName name="_PL50" localSheetId="6">#REF!</definedName>
    <definedName name="_PL50">#REF!</definedName>
    <definedName name="_PL51" localSheetId="9">#REF!</definedName>
    <definedName name="_PL51" localSheetId="16">#REF!</definedName>
    <definedName name="_PL51" localSheetId="2">#REF!</definedName>
    <definedName name="_PL51" localSheetId="7">#REF!</definedName>
    <definedName name="_PL51" localSheetId="3">#REF!</definedName>
    <definedName name="_PL51" localSheetId="8">#REF!</definedName>
    <definedName name="_PL51" localSheetId="6">#REF!</definedName>
    <definedName name="_PL51">#REF!</definedName>
    <definedName name="_PL52" localSheetId="9">#REF!</definedName>
    <definedName name="_PL52" localSheetId="16">#REF!</definedName>
    <definedName name="_PL52" localSheetId="2">#REF!</definedName>
    <definedName name="_PL52" localSheetId="7">#REF!</definedName>
    <definedName name="_PL52" localSheetId="3">#REF!</definedName>
    <definedName name="_PL52" localSheetId="8">#REF!</definedName>
    <definedName name="_PL52" localSheetId="6">#REF!</definedName>
    <definedName name="_PL52">#REF!</definedName>
    <definedName name="_PL53" localSheetId="9">#REF!</definedName>
    <definedName name="_PL53" localSheetId="16">#REF!</definedName>
    <definedName name="_PL53" localSheetId="2">#REF!</definedName>
    <definedName name="_PL53" localSheetId="7">#REF!</definedName>
    <definedName name="_PL53" localSheetId="3">#REF!</definedName>
    <definedName name="_PL53" localSheetId="8">#REF!</definedName>
    <definedName name="_PL53" localSheetId="6">#REF!</definedName>
    <definedName name="_PL53">#REF!</definedName>
    <definedName name="_PL54" localSheetId="9">#REF!</definedName>
    <definedName name="_PL54" localSheetId="16">#REF!</definedName>
    <definedName name="_PL54" localSheetId="2">#REF!</definedName>
    <definedName name="_PL54" localSheetId="7">#REF!</definedName>
    <definedName name="_PL54" localSheetId="3">#REF!</definedName>
    <definedName name="_PL54" localSheetId="8">#REF!</definedName>
    <definedName name="_PL54" localSheetId="6">#REF!</definedName>
    <definedName name="_PL54">#REF!</definedName>
    <definedName name="_PL55" localSheetId="9">#REF!</definedName>
    <definedName name="_PL55" localSheetId="16">#REF!</definedName>
    <definedName name="_PL55" localSheetId="2">#REF!</definedName>
    <definedName name="_PL55" localSheetId="7">#REF!</definedName>
    <definedName name="_PL55" localSheetId="3">#REF!</definedName>
    <definedName name="_PL55" localSheetId="8">#REF!</definedName>
    <definedName name="_PL55" localSheetId="6">#REF!</definedName>
    <definedName name="_PL55">#REF!</definedName>
    <definedName name="_PL56" localSheetId="9">#REF!</definedName>
    <definedName name="_PL56" localSheetId="16">#REF!</definedName>
    <definedName name="_PL56" localSheetId="2">#REF!</definedName>
    <definedName name="_PL56" localSheetId="7">#REF!</definedName>
    <definedName name="_PL56" localSheetId="3">#REF!</definedName>
    <definedName name="_PL56" localSheetId="8">#REF!</definedName>
    <definedName name="_PL56" localSheetId="6">#REF!</definedName>
    <definedName name="_PL56">#REF!</definedName>
    <definedName name="_PL57" localSheetId="9">#REF!</definedName>
    <definedName name="_PL57" localSheetId="16">#REF!</definedName>
    <definedName name="_PL57" localSheetId="2">#REF!</definedName>
    <definedName name="_PL57" localSheetId="7">#REF!</definedName>
    <definedName name="_PL57" localSheetId="3">#REF!</definedName>
    <definedName name="_PL57" localSheetId="8">#REF!</definedName>
    <definedName name="_PL57" localSheetId="6">#REF!</definedName>
    <definedName name="_PL57">#REF!</definedName>
    <definedName name="_PL58" localSheetId="9">#REF!</definedName>
    <definedName name="_PL58" localSheetId="16">#REF!</definedName>
    <definedName name="_PL58" localSheetId="2">#REF!</definedName>
    <definedName name="_PL58" localSheetId="7">#REF!</definedName>
    <definedName name="_PL58" localSheetId="3">#REF!</definedName>
    <definedName name="_PL58" localSheetId="8">#REF!</definedName>
    <definedName name="_PL58" localSheetId="6">#REF!</definedName>
    <definedName name="_PL58">#REF!</definedName>
    <definedName name="_PL59" localSheetId="9">#REF!</definedName>
    <definedName name="_PL59" localSheetId="16">#REF!</definedName>
    <definedName name="_PL59" localSheetId="2">#REF!</definedName>
    <definedName name="_PL59" localSheetId="7">#REF!</definedName>
    <definedName name="_PL59" localSheetId="3">#REF!</definedName>
    <definedName name="_PL59" localSheetId="8">#REF!</definedName>
    <definedName name="_PL59" localSheetId="6">#REF!</definedName>
    <definedName name="_PL59">#REF!</definedName>
    <definedName name="_PL6" localSheetId="9">#REF!</definedName>
    <definedName name="_PL6" localSheetId="16">#REF!</definedName>
    <definedName name="_PL6" localSheetId="2">#REF!</definedName>
    <definedName name="_PL6" localSheetId="7">#REF!</definedName>
    <definedName name="_PL6" localSheetId="3">#REF!</definedName>
    <definedName name="_PL6" localSheetId="8">#REF!</definedName>
    <definedName name="_PL6" localSheetId="6">#REF!</definedName>
    <definedName name="_PL6">#REF!</definedName>
    <definedName name="_PL60" localSheetId="9">#REF!</definedName>
    <definedName name="_PL60" localSheetId="16">#REF!</definedName>
    <definedName name="_PL60" localSheetId="2">#REF!</definedName>
    <definedName name="_PL60" localSheetId="7">#REF!</definedName>
    <definedName name="_PL60" localSheetId="3">#REF!</definedName>
    <definedName name="_PL60" localSheetId="8">#REF!</definedName>
    <definedName name="_PL60" localSheetId="6">#REF!</definedName>
    <definedName name="_PL60">#REF!</definedName>
    <definedName name="_PL61" localSheetId="9">#REF!</definedName>
    <definedName name="_PL61" localSheetId="16">#REF!</definedName>
    <definedName name="_PL61" localSheetId="2">#REF!</definedName>
    <definedName name="_PL61" localSheetId="7">#REF!</definedName>
    <definedName name="_PL61" localSheetId="3">#REF!</definedName>
    <definedName name="_PL61" localSheetId="8">#REF!</definedName>
    <definedName name="_PL61" localSheetId="6">#REF!</definedName>
    <definedName name="_PL61">#REF!</definedName>
    <definedName name="_PL62" localSheetId="9">#REF!</definedName>
    <definedName name="_PL62" localSheetId="16">#REF!</definedName>
    <definedName name="_PL62" localSheetId="2">#REF!</definedName>
    <definedName name="_PL62" localSheetId="7">#REF!</definedName>
    <definedName name="_PL62" localSheetId="3">#REF!</definedName>
    <definedName name="_PL62" localSheetId="8">#REF!</definedName>
    <definedName name="_PL62" localSheetId="6">#REF!</definedName>
    <definedName name="_PL62">#REF!</definedName>
    <definedName name="_PL7" localSheetId="9">#REF!</definedName>
    <definedName name="_PL7" localSheetId="16">#REF!</definedName>
    <definedName name="_PL7" localSheetId="2">#REF!</definedName>
    <definedName name="_PL7" localSheetId="7">#REF!</definedName>
    <definedName name="_PL7" localSheetId="3">#REF!</definedName>
    <definedName name="_PL7" localSheetId="8">#REF!</definedName>
    <definedName name="_PL7" localSheetId="6">#REF!</definedName>
    <definedName name="_PL7">#REF!</definedName>
    <definedName name="_PL8" localSheetId="9">#REF!</definedName>
    <definedName name="_PL8" localSheetId="16">#REF!</definedName>
    <definedName name="_PL8" localSheetId="2">#REF!</definedName>
    <definedName name="_PL8" localSheetId="7">#REF!</definedName>
    <definedName name="_PL8" localSheetId="3">#REF!</definedName>
    <definedName name="_PL8" localSheetId="8">#REF!</definedName>
    <definedName name="_PL8" localSheetId="6">#REF!</definedName>
    <definedName name="_PL8">#REF!</definedName>
    <definedName name="_PL9" localSheetId="9">#REF!</definedName>
    <definedName name="_PL9" localSheetId="16">#REF!</definedName>
    <definedName name="_PL9" localSheetId="2">#REF!</definedName>
    <definedName name="_PL9" localSheetId="7">#REF!</definedName>
    <definedName name="_PL9" localSheetId="3">#REF!</definedName>
    <definedName name="_PL9" localSheetId="8">#REF!</definedName>
    <definedName name="_PL9" localSheetId="6">#REF!</definedName>
    <definedName name="_PL9">#REF!</definedName>
    <definedName name="_PM1" localSheetId="9">#REF!</definedName>
    <definedName name="_PM1" localSheetId="16">#REF!</definedName>
    <definedName name="_PM1" localSheetId="2">#REF!</definedName>
    <definedName name="_PM1" localSheetId="7">#REF!</definedName>
    <definedName name="_PM1" localSheetId="3">#REF!</definedName>
    <definedName name="_PM1" localSheetId="8">#REF!</definedName>
    <definedName name="_PM1" localSheetId="6">#REF!</definedName>
    <definedName name="_PM1">#REF!</definedName>
    <definedName name="_PM10" localSheetId="9">#REF!</definedName>
    <definedName name="_PM10" localSheetId="16">#REF!</definedName>
    <definedName name="_PM10" localSheetId="2">#REF!</definedName>
    <definedName name="_PM10" localSheetId="7">#REF!</definedName>
    <definedName name="_PM10" localSheetId="3">#REF!</definedName>
    <definedName name="_PM10" localSheetId="8">#REF!</definedName>
    <definedName name="_PM10" localSheetId="6">#REF!</definedName>
    <definedName name="_PM10">#REF!</definedName>
    <definedName name="_PM11" localSheetId="9">#REF!</definedName>
    <definedName name="_PM11" localSheetId="16">#REF!</definedName>
    <definedName name="_PM11" localSheetId="2">#REF!</definedName>
    <definedName name="_PM11" localSheetId="7">#REF!</definedName>
    <definedName name="_PM11" localSheetId="3">#REF!</definedName>
    <definedName name="_PM11" localSheetId="8">#REF!</definedName>
    <definedName name="_PM11" localSheetId="6">#REF!</definedName>
    <definedName name="_PM11">#REF!</definedName>
    <definedName name="_PM12" localSheetId="9">#REF!</definedName>
    <definedName name="_PM12" localSheetId="16">#REF!</definedName>
    <definedName name="_PM12" localSheetId="2">#REF!</definedName>
    <definedName name="_PM12" localSheetId="7">#REF!</definedName>
    <definedName name="_PM12" localSheetId="3">#REF!</definedName>
    <definedName name="_PM12" localSheetId="8">#REF!</definedName>
    <definedName name="_PM12" localSheetId="6">#REF!</definedName>
    <definedName name="_PM12">#REF!</definedName>
    <definedName name="_PM13" localSheetId="9">#REF!</definedName>
    <definedName name="_PM13" localSheetId="16">#REF!</definedName>
    <definedName name="_PM13" localSheetId="2">#REF!</definedName>
    <definedName name="_PM13" localSheetId="7">#REF!</definedName>
    <definedName name="_PM13" localSheetId="3">#REF!</definedName>
    <definedName name="_PM13" localSheetId="8">#REF!</definedName>
    <definedName name="_PM13" localSheetId="6">#REF!</definedName>
    <definedName name="_PM13">#REF!</definedName>
    <definedName name="_PM14" localSheetId="9">#REF!</definedName>
    <definedName name="_PM14" localSheetId="16">#REF!</definedName>
    <definedName name="_PM14" localSheetId="2">#REF!</definedName>
    <definedName name="_PM14" localSheetId="7">#REF!</definedName>
    <definedName name="_PM14" localSheetId="3">#REF!</definedName>
    <definedName name="_PM14" localSheetId="8">#REF!</definedName>
    <definedName name="_PM14" localSheetId="6">#REF!</definedName>
    <definedName name="_PM14">#REF!</definedName>
    <definedName name="_PM15" localSheetId="9">#REF!</definedName>
    <definedName name="_PM15" localSheetId="16">#REF!</definedName>
    <definedName name="_PM15" localSheetId="2">#REF!</definedName>
    <definedName name="_PM15" localSheetId="7">#REF!</definedName>
    <definedName name="_PM15" localSheetId="3">#REF!</definedName>
    <definedName name="_PM15" localSheetId="8">#REF!</definedName>
    <definedName name="_PM15" localSheetId="6">#REF!</definedName>
    <definedName name="_PM15">#REF!</definedName>
    <definedName name="_PM16" localSheetId="9">#REF!</definedName>
    <definedName name="_PM16" localSheetId="16">#REF!</definedName>
    <definedName name="_PM16" localSheetId="2">#REF!</definedName>
    <definedName name="_PM16" localSheetId="7">#REF!</definedName>
    <definedName name="_PM16" localSheetId="3">#REF!</definedName>
    <definedName name="_PM16" localSheetId="8">#REF!</definedName>
    <definedName name="_PM16" localSheetId="6">#REF!</definedName>
    <definedName name="_PM16">#REF!</definedName>
    <definedName name="_PM17" localSheetId="9">#REF!</definedName>
    <definedName name="_PM17" localSheetId="16">#REF!</definedName>
    <definedName name="_PM17" localSheetId="2">#REF!</definedName>
    <definedName name="_PM17" localSheetId="7">#REF!</definedName>
    <definedName name="_PM17" localSheetId="3">#REF!</definedName>
    <definedName name="_PM17" localSheetId="8">#REF!</definedName>
    <definedName name="_PM17" localSheetId="6">#REF!</definedName>
    <definedName name="_PM17">#REF!</definedName>
    <definedName name="_PM18" localSheetId="9">#REF!</definedName>
    <definedName name="_PM18" localSheetId="16">#REF!</definedName>
    <definedName name="_PM18" localSheetId="2">#REF!</definedName>
    <definedName name="_PM18" localSheetId="7">#REF!</definedName>
    <definedName name="_PM18" localSheetId="3">#REF!</definedName>
    <definedName name="_PM18" localSheetId="8">#REF!</definedName>
    <definedName name="_PM18" localSheetId="6">#REF!</definedName>
    <definedName name="_PM18">#REF!</definedName>
    <definedName name="_PM19" localSheetId="9">#REF!</definedName>
    <definedName name="_PM19" localSheetId="16">#REF!</definedName>
    <definedName name="_PM19" localSheetId="2">#REF!</definedName>
    <definedName name="_PM19" localSheetId="7">#REF!</definedName>
    <definedName name="_PM19" localSheetId="3">#REF!</definedName>
    <definedName name="_PM19" localSheetId="8">#REF!</definedName>
    <definedName name="_PM19" localSheetId="6">#REF!</definedName>
    <definedName name="_PM19">#REF!</definedName>
    <definedName name="_PM2" localSheetId="9">#REF!</definedName>
    <definedName name="_PM2" localSheetId="16">#REF!</definedName>
    <definedName name="_PM2" localSheetId="2">#REF!</definedName>
    <definedName name="_PM2" localSheetId="7">#REF!</definedName>
    <definedName name="_PM2" localSheetId="3">#REF!</definedName>
    <definedName name="_PM2" localSheetId="8">#REF!</definedName>
    <definedName name="_PM2" localSheetId="6">#REF!</definedName>
    <definedName name="_PM2">#REF!</definedName>
    <definedName name="_PM20" localSheetId="9">#REF!</definedName>
    <definedName name="_PM20" localSheetId="16">#REF!</definedName>
    <definedName name="_PM20" localSheetId="2">#REF!</definedName>
    <definedName name="_PM20" localSheetId="7">#REF!</definedName>
    <definedName name="_PM20" localSheetId="3">#REF!</definedName>
    <definedName name="_PM20" localSheetId="8">#REF!</definedName>
    <definedName name="_PM20" localSheetId="6">#REF!</definedName>
    <definedName name="_PM20">#REF!</definedName>
    <definedName name="_PM21" localSheetId="9">#REF!</definedName>
    <definedName name="_PM21" localSheetId="16">#REF!</definedName>
    <definedName name="_PM21" localSheetId="2">#REF!</definedName>
    <definedName name="_PM21" localSheetId="7">#REF!</definedName>
    <definedName name="_PM21" localSheetId="3">#REF!</definedName>
    <definedName name="_PM21" localSheetId="8">#REF!</definedName>
    <definedName name="_PM21" localSheetId="6">#REF!</definedName>
    <definedName name="_PM21">#REF!</definedName>
    <definedName name="_PM22" localSheetId="9">#REF!</definedName>
    <definedName name="_PM22" localSheetId="16">#REF!</definedName>
    <definedName name="_PM22" localSheetId="2">#REF!</definedName>
    <definedName name="_PM22" localSheetId="7">#REF!</definedName>
    <definedName name="_PM22" localSheetId="3">#REF!</definedName>
    <definedName name="_PM22" localSheetId="8">#REF!</definedName>
    <definedName name="_PM22" localSheetId="6">#REF!</definedName>
    <definedName name="_PM22">#REF!</definedName>
    <definedName name="_PM23" localSheetId="9">#REF!</definedName>
    <definedName name="_PM23" localSheetId="16">#REF!</definedName>
    <definedName name="_PM23" localSheetId="2">#REF!</definedName>
    <definedName name="_PM23" localSheetId="7">#REF!</definedName>
    <definedName name="_PM23" localSheetId="3">#REF!</definedName>
    <definedName name="_PM23" localSheetId="8">#REF!</definedName>
    <definedName name="_PM23" localSheetId="6">#REF!</definedName>
    <definedName name="_PM23">#REF!</definedName>
    <definedName name="_PM24" localSheetId="9">#REF!</definedName>
    <definedName name="_PM24" localSheetId="16">#REF!</definedName>
    <definedName name="_PM24" localSheetId="2">#REF!</definedName>
    <definedName name="_PM24" localSheetId="7">#REF!</definedName>
    <definedName name="_PM24" localSheetId="3">#REF!</definedName>
    <definedName name="_PM24" localSheetId="8">#REF!</definedName>
    <definedName name="_PM24" localSheetId="6">#REF!</definedName>
    <definedName name="_PM24">#REF!</definedName>
    <definedName name="_PM25" localSheetId="9">#REF!</definedName>
    <definedName name="_PM25" localSheetId="16">#REF!</definedName>
    <definedName name="_PM25" localSheetId="2">#REF!</definedName>
    <definedName name="_PM25" localSheetId="7">#REF!</definedName>
    <definedName name="_PM25" localSheetId="3">#REF!</definedName>
    <definedName name="_PM25" localSheetId="8">#REF!</definedName>
    <definedName name="_PM25" localSheetId="6">#REF!</definedName>
    <definedName name="_PM25">#REF!</definedName>
    <definedName name="_PM26" localSheetId="9">#REF!</definedName>
    <definedName name="_PM26" localSheetId="16">#REF!</definedName>
    <definedName name="_PM26" localSheetId="2">#REF!</definedName>
    <definedName name="_PM26" localSheetId="7">#REF!</definedName>
    <definedName name="_PM26" localSheetId="3">#REF!</definedName>
    <definedName name="_PM26" localSheetId="8">#REF!</definedName>
    <definedName name="_PM26" localSheetId="6">#REF!</definedName>
    <definedName name="_PM26">#REF!</definedName>
    <definedName name="_PM27" localSheetId="9">#REF!</definedName>
    <definedName name="_PM27" localSheetId="16">#REF!</definedName>
    <definedName name="_PM27" localSheetId="2">#REF!</definedName>
    <definedName name="_PM27" localSheetId="7">#REF!</definedName>
    <definedName name="_PM27" localSheetId="3">#REF!</definedName>
    <definedName name="_PM27" localSheetId="8">#REF!</definedName>
    <definedName name="_PM27" localSheetId="6">#REF!</definedName>
    <definedName name="_PM27">#REF!</definedName>
    <definedName name="_PM28" localSheetId="9">#REF!</definedName>
    <definedName name="_PM28" localSheetId="16">#REF!</definedName>
    <definedName name="_PM28" localSheetId="2">#REF!</definedName>
    <definedName name="_PM28" localSheetId="7">#REF!</definedName>
    <definedName name="_PM28" localSheetId="3">#REF!</definedName>
    <definedName name="_PM28" localSheetId="8">#REF!</definedName>
    <definedName name="_PM28" localSheetId="6">#REF!</definedName>
    <definedName name="_PM28">#REF!</definedName>
    <definedName name="_PM29" localSheetId="9">#REF!</definedName>
    <definedName name="_PM29" localSheetId="16">#REF!</definedName>
    <definedName name="_PM29" localSheetId="2">#REF!</definedName>
    <definedName name="_PM29" localSheetId="7">#REF!</definedName>
    <definedName name="_PM29" localSheetId="3">#REF!</definedName>
    <definedName name="_PM29" localSheetId="8">#REF!</definedName>
    <definedName name="_PM29" localSheetId="6">#REF!</definedName>
    <definedName name="_PM29">#REF!</definedName>
    <definedName name="_PM3" localSheetId="9">#REF!</definedName>
    <definedName name="_PM3" localSheetId="16">#REF!</definedName>
    <definedName name="_PM3" localSheetId="2">#REF!</definedName>
    <definedName name="_PM3" localSheetId="7">#REF!</definedName>
    <definedName name="_PM3" localSheetId="3">#REF!</definedName>
    <definedName name="_PM3" localSheetId="8">#REF!</definedName>
    <definedName name="_PM3" localSheetId="6">#REF!</definedName>
    <definedName name="_PM3">#REF!</definedName>
    <definedName name="_PM30" localSheetId="9">#REF!</definedName>
    <definedName name="_PM30" localSheetId="16">#REF!</definedName>
    <definedName name="_PM30" localSheetId="2">#REF!</definedName>
    <definedName name="_PM30" localSheetId="7">#REF!</definedName>
    <definedName name="_PM30" localSheetId="3">#REF!</definedName>
    <definedName name="_PM30" localSheetId="8">#REF!</definedName>
    <definedName name="_PM30" localSheetId="6">#REF!</definedName>
    <definedName name="_PM30">#REF!</definedName>
    <definedName name="_PM31" localSheetId="9">#REF!</definedName>
    <definedName name="_PM31" localSheetId="16">#REF!</definedName>
    <definedName name="_PM31" localSheetId="2">#REF!</definedName>
    <definedName name="_PM31" localSheetId="7">#REF!</definedName>
    <definedName name="_PM31" localSheetId="3">#REF!</definedName>
    <definedName name="_PM31" localSheetId="8">#REF!</definedName>
    <definedName name="_PM31" localSheetId="6">#REF!</definedName>
    <definedName name="_PM31">#REF!</definedName>
    <definedName name="_PM32" localSheetId="9">#REF!</definedName>
    <definedName name="_PM32" localSheetId="16">#REF!</definedName>
    <definedName name="_PM32" localSheetId="2">#REF!</definedName>
    <definedName name="_PM32" localSheetId="7">#REF!</definedName>
    <definedName name="_PM32" localSheetId="3">#REF!</definedName>
    <definedName name="_PM32" localSheetId="8">#REF!</definedName>
    <definedName name="_PM32" localSheetId="6">#REF!</definedName>
    <definedName name="_PM32">#REF!</definedName>
    <definedName name="_PM33" localSheetId="9">#REF!</definedName>
    <definedName name="_PM33" localSheetId="16">#REF!</definedName>
    <definedName name="_PM33" localSheetId="2">#REF!</definedName>
    <definedName name="_PM33" localSheetId="7">#REF!</definedName>
    <definedName name="_PM33" localSheetId="3">#REF!</definedName>
    <definedName name="_PM33" localSheetId="8">#REF!</definedName>
    <definedName name="_PM33" localSheetId="6">#REF!</definedName>
    <definedName name="_PM33">#REF!</definedName>
    <definedName name="_PM34" localSheetId="9">#REF!</definedName>
    <definedName name="_PM34" localSheetId="16">#REF!</definedName>
    <definedName name="_PM34" localSheetId="2">#REF!</definedName>
    <definedName name="_PM34" localSheetId="7">#REF!</definedName>
    <definedName name="_PM34" localSheetId="3">#REF!</definedName>
    <definedName name="_PM34" localSheetId="8">#REF!</definedName>
    <definedName name="_PM34" localSheetId="6">#REF!</definedName>
    <definedName name="_PM34">#REF!</definedName>
    <definedName name="_PM35" localSheetId="9">#REF!</definedName>
    <definedName name="_PM35" localSheetId="16">#REF!</definedName>
    <definedName name="_PM35" localSheetId="2">#REF!</definedName>
    <definedName name="_PM35" localSheetId="7">#REF!</definedName>
    <definedName name="_PM35" localSheetId="3">#REF!</definedName>
    <definedName name="_PM35" localSheetId="8">#REF!</definedName>
    <definedName name="_PM35" localSheetId="6">#REF!</definedName>
    <definedName name="_PM35">#REF!</definedName>
    <definedName name="_PM36" localSheetId="9">#REF!</definedName>
    <definedName name="_PM36" localSheetId="16">#REF!</definedName>
    <definedName name="_PM36" localSheetId="2">#REF!</definedName>
    <definedName name="_PM36" localSheetId="7">#REF!</definedName>
    <definedName name="_PM36" localSheetId="3">#REF!</definedName>
    <definedName name="_PM36" localSheetId="8">#REF!</definedName>
    <definedName name="_PM36" localSheetId="6">#REF!</definedName>
    <definedName name="_PM36">#REF!</definedName>
    <definedName name="_PM37" localSheetId="9">#REF!</definedName>
    <definedName name="_PM37" localSheetId="16">#REF!</definedName>
    <definedName name="_PM37" localSheetId="2">#REF!</definedName>
    <definedName name="_PM37" localSheetId="7">#REF!</definedName>
    <definedName name="_PM37" localSheetId="3">#REF!</definedName>
    <definedName name="_PM37" localSheetId="8">#REF!</definedName>
    <definedName name="_PM37" localSheetId="6">#REF!</definedName>
    <definedName name="_PM37">#REF!</definedName>
    <definedName name="_PM38" localSheetId="9">#REF!</definedName>
    <definedName name="_PM38" localSheetId="16">#REF!</definedName>
    <definedName name="_PM38" localSheetId="2">#REF!</definedName>
    <definedName name="_PM38" localSheetId="7">#REF!</definedName>
    <definedName name="_PM38" localSheetId="3">#REF!</definedName>
    <definedName name="_PM38" localSheetId="8">#REF!</definedName>
    <definedName name="_PM38" localSheetId="6">#REF!</definedName>
    <definedName name="_PM38">#REF!</definedName>
    <definedName name="_PM39" localSheetId="9">#REF!</definedName>
    <definedName name="_PM39" localSheetId="16">#REF!</definedName>
    <definedName name="_PM39" localSheetId="2">#REF!</definedName>
    <definedName name="_PM39" localSheetId="7">#REF!</definedName>
    <definedName name="_PM39" localSheetId="3">#REF!</definedName>
    <definedName name="_PM39" localSheetId="8">#REF!</definedName>
    <definedName name="_PM39" localSheetId="6">#REF!</definedName>
    <definedName name="_PM39">#REF!</definedName>
    <definedName name="_PM4" localSheetId="9">#REF!</definedName>
    <definedName name="_PM4" localSheetId="16">#REF!</definedName>
    <definedName name="_PM4" localSheetId="2">#REF!</definedName>
    <definedName name="_PM4" localSheetId="7">#REF!</definedName>
    <definedName name="_PM4" localSheetId="3">#REF!</definedName>
    <definedName name="_PM4" localSheetId="8">#REF!</definedName>
    <definedName name="_PM4" localSheetId="6">#REF!</definedName>
    <definedName name="_PM4">#REF!</definedName>
    <definedName name="_PM40" localSheetId="9">#REF!</definedName>
    <definedName name="_PM40" localSheetId="16">#REF!</definedName>
    <definedName name="_PM40" localSheetId="2">#REF!</definedName>
    <definedName name="_PM40" localSheetId="7">#REF!</definedName>
    <definedName name="_PM40" localSheetId="3">#REF!</definedName>
    <definedName name="_PM40" localSheetId="8">#REF!</definedName>
    <definedName name="_PM40" localSheetId="6">#REF!</definedName>
    <definedName name="_PM40">#REF!</definedName>
    <definedName name="_PM41" localSheetId="9">#REF!</definedName>
    <definedName name="_PM41" localSheetId="16">#REF!</definedName>
    <definedName name="_PM41" localSheetId="2">#REF!</definedName>
    <definedName name="_PM41" localSheetId="7">#REF!</definedName>
    <definedName name="_PM41" localSheetId="3">#REF!</definedName>
    <definedName name="_PM41" localSheetId="8">#REF!</definedName>
    <definedName name="_PM41" localSheetId="6">#REF!</definedName>
    <definedName name="_PM41">#REF!</definedName>
    <definedName name="_PM42" localSheetId="9">#REF!</definedName>
    <definedName name="_PM42" localSheetId="16">#REF!</definedName>
    <definedName name="_PM42" localSheetId="2">#REF!</definedName>
    <definedName name="_PM42" localSheetId="7">#REF!</definedName>
    <definedName name="_PM42" localSheetId="3">#REF!</definedName>
    <definedName name="_PM42" localSheetId="8">#REF!</definedName>
    <definedName name="_PM42" localSheetId="6">#REF!</definedName>
    <definedName name="_PM42">#REF!</definedName>
    <definedName name="_PM43" localSheetId="9">#REF!</definedName>
    <definedName name="_PM43" localSheetId="16">#REF!</definedName>
    <definedName name="_PM43" localSheetId="2">#REF!</definedName>
    <definedName name="_PM43" localSheetId="7">#REF!</definedName>
    <definedName name="_PM43" localSheetId="3">#REF!</definedName>
    <definedName name="_PM43" localSheetId="8">#REF!</definedName>
    <definedName name="_PM43" localSheetId="6">#REF!</definedName>
    <definedName name="_PM43">#REF!</definedName>
    <definedName name="_PM44" localSheetId="9">#REF!</definedName>
    <definedName name="_PM44" localSheetId="16">#REF!</definedName>
    <definedName name="_PM44" localSheetId="2">#REF!</definedName>
    <definedName name="_PM44" localSheetId="7">#REF!</definedName>
    <definedName name="_PM44" localSheetId="3">#REF!</definedName>
    <definedName name="_PM44" localSheetId="8">#REF!</definedName>
    <definedName name="_PM44" localSheetId="6">#REF!</definedName>
    <definedName name="_PM44">#REF!</definedName>
    <definedName name="_PM45" localSheetId="9">#REF!</definedName>
    <definedName name="_PM45" localSheetId="16">#REF!</definedName>
    <definedName name="_PM45" localSheetId="2">#REF!</definedName>
    <definedName name="_PM45" localSheetId="7">#REF!</definedName>
    <definedName name="_PM45" localSheetId="3">#REF!</definedName>
    <definedName name="_PM45" localSheetId="8">#REF!</definedName>
    <definedName name="_PM45" localSheetId="6">#REF!</definedName>
    <definedName name="_PM45">#REF!</definedName>
    <definedName name="_PM46" localSheetId="9">#REF!</definedName>
    <definedName name="_PM46" localSheetId="16">#REF!</definedName>
    <definedName name="_PM46" localSheetId="2">#REF!</definedName>
    <definedName name="_PM46" localSheetId="7">#REF!</definedName>
    <definedName name="_PM46" localSheetId="3">#REF!</definedName>
    <definedName name="_PM46" localSheetId="8">#REF!</definedName>
    <definedName name="_PM46" localSheetId="6">#REF!</definedName>
    <definedName name="_PM46">#REF!</definedName>
    <definedName name="_PM47" localSheetId="9">#REF!</definedName>
    <definedName name="_PM47" localSheetId="16">#REF!</definedName>
    <definedName name="_PM47" localSheetId="2">#REF!</definedName>
    <definedName name="_PM47" localSheetId="7">#REF!</definedName>
    <definedName name="_PM47" localSheetId="3">#REF!</definedName>
    <definedName name="_PM47" localSheetId="8">#REF!</definedName>
    <definedName name="_PM47" localSheetId="6">#REF!</definedName>
    <definedName name="_PM47">#REF!</definedName>
    <definedName name="_PM48" localSheetId="9">#REF!</definedName>
    <definedName name="_PM48" localSheetId="16">#REF!</definedName>
    <definedName name="_PM48" localSheetId="2">#REF!</definedName>
    <definedName name="_PM48" localSheetId="7">#REF!</definedName>
    <definedName name="_PM48" localSheetId="3">#REF!</definedName>
    <definedName name="_PM48" localSheetId="8">#REF!</definedName>
    <definedName name="_PM48" localSheetId="6">#REF!</definedName>
    <definedName name="_PM48">#REF!</definedName>
    <definedName name="_PM49" localSheetId="9">#REF!</definedName>
    <definedName name="_PM49" localSheetId="16">#REF!</definedName>
    <definedName name="_PM49" localSheetId="2">#REF!</definedName>
    <definedName name="_PM49" localSheetId="7">#REF!</definedName>
    <definedName name="_PM49" localSheetId="3">#REF!</definedName>
    <definedName name="_PM49" localSheetId="8">#REF!</definedName>
    <definedName name="_PM49" localSheetId="6">#REF!</definedName>
    <definedName name="_PM49">#REF!</definedName>
    <definedName name="_PM5" localSheetId="9">#REF!</definedName>
    <definedName name="_PM5" localSheetId="16">#REF!</definedName>
    <definedName name="_PM5" localSheetId="2">#REF!</definedName>
    <definedName name="_PM5" localSheetId="7">#REF!</definedName>
    <definedName name="_PM5" localSheetId="3">#REF!</definedName>
    <definedName name="_PM5" localSheetId="8">#REF!</definedName>
    <definedName name="_PM5" localSheetId="6">#REF!</definedName>
    <definedName name="_PM5">#REF!</definedName>
    <definedName name="_PM50" localSheetId="9">#REF!</definedName>
    <definedName name="_PM50" localSheetId="16">#REF!</definedName>
    <definedName name="_PM50" localSheetId="2">#REF!</definedName>
    <definedName name="_PM50" localSheetId="7">#REF!</definedName>
    <definedName name="_PM50" localSheetId="3">#REF!</definedName>
    <definedName name="_PM50" localSheetId="8">#REF!</definedName>
    <definedName name="_PM50" localSheetId="6">#REF!</definedName>
    <definedName name="_PM50">#REF!</definedName>
    <definedName name="_PM51" localSheetId="9">#REF!</definedName>
    <definedName name="_PM51" localSheetId="16">#REF!</definedName>
    <definedName name="_PM51" localSheetId="2">#REF!</definedName>
    <definedName name="_PM51" localSheetId="7">#REF!</definedName>
    <definedName name="_PM51" localSheetId="3">#REF!</definedName>
    <definedName name="_PM51" localSheetId="8">#REF!</definedName>
    <definedName name="_PM51" localSheetId="6">#REF!</definedName>
    <definedName name="_PM51">#REF!</definedName>
    <definedName name="_PM52" localSheetId="9">#REF!</definedName>
    <definedName name="_PM52" localSheetId="16">#REF!</definedName>
    <definedName name="_PM52" localSheetId="2">#REF!</definedName>
    <definedName name="_PM52" localSheetId="7">#REF!</definedName>
    <definedName name="_PM52" localSheetId="3">#REF!</definedName>
    <definedName name="_PM52" localSheetId="8">#REF!</definedName>
    <definedName name="_PM52" localSheetId="6">#REF!</definedName>
    <definedName name="_PM52">#REF!</definedName>
    <definedName name="_PM53" localSheetId="9">#REF!</definedName>
    <definedName name="_PM53" localSheetId="16">#REF!</definedName>
    <definedName name="_PM53" localSheetId="2">#REF!</definedName>
    <definedName name="_PM53" localSheetId="7">#REF!</definedName>
    <definedName name="_PM53" localSheetId="3">#REF!</definedName>
    <definedName name="_PM53" localSheetId="8">#REF!</definedName>
    <definedName name="_PM53" localSheetId="6">#REF!</definedName>
    <definedName name="_PM53">#REF!</definedName>
    <definedName name="_PM54" localSheetId="9">#REF!</definedName>
    <definedName name="_PM54" localSheetId="16">#REF!</definedName>
    <definedName name="_PM54" localSheetId="2">#REF!</definedName>
    <definedName name="_PM54" localSheetId="7">#REF!</definedName>
    <definedName name="_PM54" localSheetId="3">#REF!</definedName>
    <definedName name="_PM54" localSheetId="8">#REF!</definedName>
    <definedName name="_PM54" localSheetId="6">#REF!</definedName>
    <definedName name="_PM54">#REF!</definedName>
    <definedName name="_PM55" localSheetId="9">#REF!</definedName>
    <definedName name="_PM55" localSheetId="16">#REF!</definedName>
    <definedName name="_PM55" localSheetId="2">#REF!</definedName>
    <definedName name="_PM55" localSheetId="7">#REF!</definedName>
    <definedName name="_PM55" localSheetId="3">#REF!</definedName>
    <definedName name="_PM55" localSheetId="8">#REF!</definedName>
    <definedName name="_PM55" localSheetId="6">#REF!</definedName>
    <definedName name="_PM55">#REF!</definedName>
    <definedName name="_PM56" localSheetId="9">#REF!</definedName>
    <definedName name="_PM56" localSheetId="16">#REF!</definedName>
    <definedName name="_PM56" localSheetId="2">#REF!</definedName>
    <definedName name="_PM56" localSheetId="7">#REF!</definedName>
    <definedName name="_PM56" localSheetId="3">#REF!</definedName>
    <definedName name="_PM56" localSheetId="8">#REF!</definedName>
    <definedName name="_PM56" localSheetId="6">#REF!</definedName>
    <definedName name="_PM56">#REF!</definedName>
    <definedName name="_PM57" localSheetId="9">#REF!</definedName>
    <definedName name="_PM57" localSheetId="16">#REF!</definedName>
    <definedName name="_PM57" localSheetId="2">#REF!</definedName>
    <definedName name="_PM57" localSheetId="7">#REF!</definedName>
    <definedName name="_PM57" localSheetId="3">#REF!</definedName>
    <definedName name="_PM57" localSheetId="8">#REF!</definedName>
    <definedName name="_PM57" localSheetId="6">#REF!</definedName>
    <definedName name="_PM57">#REF!</definedName>
    <definedName name="_PM58" localSheetId="9">#REF!</definedName>
    <definedName name="_PM58" localSheetId="16">#REF!</definedName>
    <definedName name="_PM58" localSheetId="2">#REF!</definedName>
    <definedName name="_PM58" localSheetId="7">#REF!</definedName>
    <definedName name="_PM58" localSheetId="3">#REF!</definedName>
    <definedName name="_PM58" localSheetId="8">#REF!</definedName>
    <definedName name="_PM58" localSheetId="6">#REF!</definedName>
    <definedName name="_PM58">#REF!</definedName>
    <definedName name="_PM59" localSheetId="9">#REF!</definedName>
    <definedName name="_PM59" localSheetId="16">#REF!</definedName>
    <definedName name="_PM59" localSheetId="2">#REF!</definedName>
    <definedName name="_PM59" localSheetId="7">#REF!</definedName>
    <definedName name="_PM59" localSheetId="3">#REF!</definedName>
    <definedName name="_PM59" localSheetId="8">#REF!</definedName>
    <definedName name="_PM59" localSheetId="6">#REF!</definedName>
    <definedName name="_PM59">#REF!</definedName>
    <definedName name="_PM6" localSheetId="9">#REF!</definedName>
    <definedName name="_PM6" localSheetId="16">#REF!</definedName>
    <definedName name="_PM6" localSheetId="2">#REF!</definedName>
    <definedName name="_PM6" localSheetId="7">#REF!</definedName>
    <definedName name="_PM6" localSheetId="3">#REF!</definedName>
    <definedName name="_PM6" localSheetId="8">#REF!</definedName>
    <definedName name="_PM6" localSheetId="6">#REF!</definedName>
    <definedName name="_PM6">#REF!</definedName>
    <definedName name="_PM60" localSheetId="9">#REF!</definedName>
    <definedName name="_PM60" localSheetId="16">#REF!</definedName>
    <definedName name="_PM60" localSheetId="2">#REF!</definedName>
    <definedName name="_PM60" localSheetId="7">#REF!</definedName>
    <definedName name="_PM60" localSheetId="3">#REF!</definedName>
    <definedName name="_PM60" localSheetId="8">#REF!</definedName>
    <definedName name="_PM60" localSheetId="6">#REF!</definedName>
    <definedName name="_PM60">#REF!</definedName>
    <definedName name="_PM61" localSheetId="9">#REF!</definedName>
    <definedName name="_PM61" localSheetId="16">#REF!</definedName>
    <definedName name="_PM61" localSheetId="2">#REF!</definedName>
    <definedName name="_PM61" localSheetId="7">#REF!</definedName>
    <definedName name="_PM61" localSheetId="3">#REF!</definedName>
    <definedName name="_PM61" localSheetId="8">#REF!</definedName>
    <definedName name="_PM61" localSheetId="6">#REF!</definedName>
    <definedName name="_PM61">#REF!</definedName>
    <definedName name="_PM62" localSheetId="9">#REF!</definedName>
    <definedName name="_PM62" localSheetId="16">#REF!</definedName>
    <definedName name="_PM62" localSheetId="2">#REF!</definedName>
    <definedName name="_PM62" localSheetId="7">#REF!</definedName>
    <definedName name="_PM62" localSheetId="3">#REF!</definedName>
    <definedName name="_PM62" localSheetId="8">#REF!</definedName>
    <definedName name="_PM62" localSheetId="6">#REF!</definedName>
    <definedName name="_PM62">#REF!</definedName>
    <definedName name="_PM7" localSheetId="9">#REF!</definedName>
    <definedName name="_PM7" localSheetId="16">#REF!</definedName>
    <definedName name="_PM7" localSheetId="2">#REF!</definedName>
    <definedName name="_PM7" localSheetId="7">#REF!</definedName>
    <definedName name="_PM7" localSheetId="3">#REF!</definedName>
    <definedName name="_PM7" localSheetId="8">#REF!</definedName>
    <definedName name="_PM7" localSheetId="6">#REF!</definedName>
    <definedName name="_PM7">#REF!</definedName>
    <definedName name="_PM8" localSheetId="9">#REF!</definedName>
    <definedName name="_PM8" localSheetId="16">#REF!</definedName>
    <definedName name="_PM8" localSheetId="2">#REF!</definedName>
    <definedName name="_PM8" localSheetId="7">#REF!</definedName>
    <definedName name="_PM8" localSheetId="3">#REF!</definedName>
    <definedName name="_PM8" localSheetId="8">#REF!</definedName>
    <definedName name="_PM8" localSheetId="6">#REF!</definedName>
    <definedName name="_PM8">#REF!</definedName>
    <definedName name="_PM9" localSheetId="9">#REF!</definedName>
    <definedName name="_PM9" localSheetId="16">#REF!</definedName>
    <definedName name="_PM9" localSheetId="2">#REF!</definedName>
    <definedName name="_PM9" localSheetId="7">#REF!</definedName>
    <definedName name="_PM9" localSheetId="3">#REF!</definedName>
    <definedName name="_PM9" localSheetId="8">#REF!</definedName>
    <definedName name="_PM9" localSheetId="6">#REF!</definedName>
    <definedName name="_PM9">#REF!</definedName>
    <definedName name="_RO110" localSheetId="9">#REF!</definedName>
    <definedName name="_RO110" localSheetId="16">#REF!</definedName>
    <definedName name="_RO110" localSheetId="2">#REF!</definedName>
    <definedName name="_RO110" localSheetId="7">#REF!</definedName>
    <definedName name="_RO110" localSheetId="3">#REF!</definedName>
    <definedName name="_RO110" localSheetId="8">#REF!</definedName>
    <definedName name="_RO110" localSheetId="6">#REF!</definedName>
    <definedName name="_RO110">#REF!</definedName>
    <definedName name="_RO22" localSheetId="9">#REF!</definedName>
    <definedName name="_RO22" localSheetId="16">#REF!</definedName>
    <definedName name="_RO22" localSheetId="2">#REF!</definedName>
    <definedName name="_RO22" localSheetId="7">#REF!</definedName>
    <definedName name="_RO22" localSheetId="3">#REF!</definedName>
    <definedName name="_RO22" localSheetId="8">#REF!</definedName>
    <definedName name="_RO22" localSheetId="6">#REF!</definedName>
    <definedName name="_RO22">#REF!</definedName>
    <definedName name="_RO35" localSheetId="9">#REF!</definedName>
    <definedName name="_RO35" localSheetId="16">#REF!</definedName>
    <definedName name="_RO35" localSheetId="2">#REF!</definedName>
    <definedName name="_RO35" localSheetId="7">#REF!</definedName>
    <definedName name="_RO35" localSheetId="3">#REF!</definedName>
    <definedName name="_RO35" localSheetId="8">#REF!</definedName>
    <definedName name="_RO35" localSheetId="6">#REF!</definedName>
    <definedName name="_RO35">#REF!</definedName>
    <definedName name="_RO45" localSheetId="9">#REF!</definedName>
    <definedName name="_RO45" localSheetId="16">#REF!</definedName>
    <definedName name="_RO45" localSheetId="2">#REF!</definedName>
    <definedName name="_RO45" localSheetId="7">#REF!</definedName>
    <definedName name="_RO45" localSheetId="3">#REF!</definedName>
    <definedName name="_RO45" localSheetId="8">#REF!</definedName>
    <definedName name="_RO45" localSheetId="6">#REF!</definedName>
    <definedName name="_RO45">#REF!</definedName>
    <definedName name="_RO60" localSheetId="9">#REF!</definedName>
    <definedName name="_RO60" localSheetId="16">#REF!</definedName>
    <definedName name="_RO60" localSheetId="2">#REF!</definedName>
    <definedName name="_RO60" localSheetId="7">#REF!</definedName>
    <definedName name="_RO60" localSheetId="3">#REF!</definedName>
    <definedName name="_RO60" localSheetId="8">#REF!</definedName>
    <definedName name="_RO60" localSheetId="6">#REF!</definedName>
    <definedName name="_RO60">#REF!</definedName>
    <definedName name="_RO80" localSheetId="9">#REF!</definedName>
    <definedName name="_RO80" localSheetId="16">#REF!</definedName>
    <definedName name="_RO80" localSheetId="2">#REF!</definedName>
    <definedName name="_RO80" localSheetId="7">#REF!</definedName>
    <definedName name="_RO80" localSheetId="3">#REF!</definedName>
    <definedName name="_RO80" localSheetId="8">#REF!</definedName>
    <definedName name="_RO80" localSheetId="6">#REF!</definedName>
    <definedName name="_RO80">#REF!</definedName>
    <definedName name="_SA1" localSheetId="9">#REF!</definedName>
    <definedName name="_SA1" localSheetId="16">#REF!</definedName>
    <definedName name="_SA1" localSheetId="2">#REF!</definedName>
    <definedName name="_SA1" localSheetId="7">#REF!</definedName>
    <definedName name="_SA1" localSheetId="3">#REF!</definedName>
    <definedName name="_SA1" localSheetId="8">#REF!</definedName>
    <definedName name="_SA1" localSheetId="6">#REF!</definedName>
    <definedName name="_SA1">#REF!</definedName>
    <definedName name="_SBB1" localSheetId="9">#REF!</definedName>
    <definedName name="_SBB1" localSheetId="16">#REF!</definedName>
    <definedName name="_SBB1" localSheetId="2">#REF!</definedName>
    <definedName name="_SBB1" localSheetId="7">#REF!</definedName>
    <definedName name="_SBB1" localSheetId="3">#REF!</definedName>
    <definedName name="_SBB1" localSheetId="8">#REF!</definedName>
    <definedName name="_SBB1" localSheetId="6">#REF!</definedName>
    <definedName name="_SBB1">#REF!</definedName>
    <definedName name="_SBB2" localSheetId="9">#REF!</definedName>
    <definedName name="_SBB2" localSheetId="16">#REF!</definedName>
    <definedName name="_SBB2" localSheetId="2">#REF!</definedName>
    <definedName name="_SBB2" localSheetId="7">#REF!</definedName>
    <definedName name="_SBB2" localSheetId="3">#REF!</definedName>
    <definedName name="_SBB2" localSheetId="8">#REF!</definedName>
    <definedName name="_SBB2" localSheetId="6">#REF!</definedName>
    <definedName name="_SBB2">#REF!</definedName>
    <definedName name="_SBB3" localSheetId="9">#REF!</definedName>
    <definedName name="_SBB3" localSheetId="16">#REF!</definedName>
    <definedName name="_SBB3" localSheetId="2">#REF!</definedName>
    <definedName name="_SBB3" localSheetId="7">#REF!</definedName>
    <definedName name="_SBB3" localSheetId="3">#REF!</definedName>
    <definedName name="_SBB3" localSheetId="8">#REF!</definedName>
    <definedName name="_SBB3" localSheetId="6">#REF!</definedName>
    <definedName name="_SBB3">#REF!</definedName>
    <definedName name="_SBB4" localSheetId="9">#REF!</definedName>
    <definedName name="_SBB4" localSheetId="16">#REF!</definedName>
    <definedName name="_SBB4" localSheetId="2">#REF!</definedName>
    <definedName name="_SBB4" localSheetId="7">#REF!</definedName>
    <definedName name="_SBB4" localSheetId="3">#REF!</definedName>
    <definedName name="_SBB4" localSheetId="8">#REF!</definedName>
    <definedName name="_SBB4" localSheetId="6">#REF!</definedName>
    <definedName name="_SBB4">#REF!</definedName>
    <definedName name="_SBB5" localSheetId="9">#REF!</definedName>
    <definedName name="_SBB5" localSheetId="16">#REF!</definedName>
    <definedName name="_SBB5" localSheetId="2">#REF!</definedName>
    <definedName name="_SBB5" localSheetId="7">#REF!</definedName>
    <definedName name="_SBB5" localSheetId="3">#REF!</definedName>
    <definedName name="_SBB5" localSheetId="8">#REF!</definedName>
    <definedName name="_SBB5" localSheetId="6">#REF!</definedName>
    <definedName name="_SBB5">#REF!</definedName>
    <definedName name="_SHH1" localSheetId="9">#REF!</definedName>
    <definedName name="_SHH1" localSheetId="16">#REF!</definedName>
    <definedName name="_SHH1" localSheetId="2">#REF!</definedName>
    <definedName name="_SHH1" localSheetId="7">#REF!</definedName>
    <definedName name="_SHH1" localSheetId="3">#REF!</definedName>
    <definedName name="_SHH1" localSheetId="8">#REF!</definedName>
    <definedName name="_SHH1" localSheetId="6">#REF!</definedName>
    <definedName name="_SHH1">#REF!</definedName>
    <definedName name="_SHH2" localSheetId="9">#REF!</definedName>
    <definedName name="_SHH2" localSheetId="16">#REF!</definedName>
    <definedName name="_SHH2" localSheetId="2">#REF!</definedName>
    <definedName name="_SHH2" localSheetId="7">#REF!</definedName>
    <definedName name="_SHH2" localSheetId="3">#REF!</definedName>
    <definedName name="_SHH2" localSheetId="8">#REF!</definedName>
    <definedName name="_SHH2" localSheetId="6">#REF!</definedName>
    <definedName name="_SHH2">#REF!</definedName>
    <definedName name="_SHH3" localSheetId="9">#REF!</definedName>
    <definedName name="_SHH3" localSheetId="16">#REF!</definedName>
    <definedName name="_SHH3" localSheetId="2">#REF!</definedName>
    <definedName name="_SHH3" localSheetId="7">#REF!</definedName>
    <definedName name="_SHH3" localSheetId="3">#REF!</definedName>
    <definedName name="_SHH3" localSheetId="8">#REF!</definedName>
    <definedName name="_SHH3" localSheetId="6">#REF!</definedName>
    <definedName name="_SHH3">#REF!</definedName>
    <definedName name="_Sort" localSheetId="9" hidden="1">[3]Sheet1!#REF!</definedName>
    <definedName name="_Sort" localSheetId="16" hidden="1">[3]Sheet1!#REF!</definedName>
    <definedName name="_Sort" localSheetId="2" hidden="1">[3]Sheet1!#REF!</definedName>
    <definedName name="_Sort" localSheetId="3" hidden="1">[3]Sheet1!#REF!</definedName>
    <definedName name="_Sort" localSheetId="8" hidden="1">[3]Sheet1!#REF!</definedName>
    <definedName name="_Sort" localSheetId="6" hidden="1">[3]Sheet1!#REF!</definedName>
    <definedName name="_Sort" hidden="1">[3]Sheet1!#REF!</definedName>
    <definedName name="_SS1" localSheetId="9">#REF!</definedName>
    <definedName name="_SS1" localSheetId="16">#REF!</definedName>
    <definedName name="_SS1" localSheetId="2">#REF!</definedName>
    <definedName name="_SS1" localSheetId="7">#REF!</definedName>
    <definedName name="_SS1" localSheetId="3">#REF!</definedName>
    <definedName name="_SS1" localSheetId="8">#REF!</definedName>
    <definedName name="_SS1" localSheetId="6">#REF!</definedName>
    <definedName name="_SS1">#REF!</definedName>
    <definedName name="_SS2" localSheetId="9">#REF!</definedName>
    <definedName name="_SS2" localSheetId="16">#REF!</definedName>
    <definedName name="_SS2" localSheetId="2">#REF!</definedName>
    <definedName name="_SS2" localSheetId="7">#REF!</definedName>
    <definedName name="_SS2" localSheetId="3">#REF!</definedName>
    <definedName name="_SS2" localSheetId="8">#REF!</definedName>
    <definedName name="_SS2" localSheetId="6">#REF!</definedName>
    <definedName name="_SS2">#REF!</definedName>
    <definedName name="_T4" localSheetId="9">#REF!</definedName>
    <definedName name="_T4" localSheetId="16">#REF!</definedName>
    <definedName name="_T4" localSheetId="2">#REF!</definedName>
    <definedName name="_T4" localSheetId="7">#REF!</definedName>
    <definedName name="_T4" localSheetId="3">#REF!</definedName>
    <definedName name="_T4" localSheetId="8">#REF!</definedName>
    <definedName name="_T4" localSheetId="6">#REF!</definedName>
    <definedName name="_T4">#REF!</definedName>
    <definedName name="_TC1" localSheetId="9">#REF!</definedName>
    <definedName name="_TC1" localSheetId="16">#REF!</definedName>
    <definedName name="_TC1" localSheetId="2">#REF!</definedName>
    <definedName name="_TC1" localSheetId="7">#REF!</definedName>
    <definedName name="_TC1" localSheetId="3">#REF!</definedName>
    <definedName name="_TC1" localSheetId="8">#REF!</definedName>
    <definedName name="_TC1" localSheetId="6">#REF!</definedName>
    <definedName name="_TC1">#REF!</definedName>
    <definedName name="_TC2" localSheetId="9">#REF!</definedName>
    <definedName name="_TC2" localSheetId="16">#REF!</definedName>
    <definedName name="_TC2" localSheetId="2">#REF!</definedName>
    <definedName name="_TC2" localSheetId="7">#REF!</definedName>
    <definedName name="_TC2" localSheetId="3">#REF!</definedName>
    <definedName name="_TC2" localSheetId="8">#REF!</definedName>
    <definedName name="_TC2" localSheetId="6">#REF!</definedName>
    <definedName name="_TC2">#REF!</definedName>
    <definedName name="_Ted1" localSheetId="9">#REF!</definedName>
    <definedName name="_Ted1" localSheetId="16">#REF!</definedName>
    <definedName name="_Ted1" localSheetId="2">#REF!</definedName>
    <definedName name="_Ted1" localSheetId="7">#REF!</definedName>
    <definedName name="_Ted1" localSheetId="3">#REF!</definedName>
    <definedName name="_Ted1" localSheetId="8">#REF!</definedName>
    <definedName name="_Ted1" localSheetId="6">#REF!</definedName>
    <definedName name="_Ted1">#REF!</definedName>
    <definedName name="_TON1" localSheetId="9">#REF!</definedName>
    <definedName name="_TON1" localSheetId="16">#REF!</definedName>
    <definedName name="_TON1" localSheetId="2">#REF!</definedName>
    <definedName name="_TON1" localSheetId="7">#REF!</definedName>
    <definedName name="_TON1" localSheetId="3">#REF!</definedName>
    <definedName name="_TON1" localSheetId="8">#REF!</definedName>
    <definedName name="_TON1" localSheetId="6">#REF!</definedName>
    <definedName name="_TON1">#REF!</definedName>
    <definedName name="_TON2" localSheetId="9">#REF!</definedName>
    <definedName name="_TON2" localSheetId="16">#REF!</definedName>
    <definedName name="_TON2" localSheetId="2">#REF!</definedName>
    <definedName name="_TON2" localSheetId="7">#REF!</definedName>
    <definedName name="_TON2" localSheetId="3">#REF!</definedName>
    <definedName name="_TON2" localSheetId="8">#REF!</definedName>
    <definedName name="_TON2" localSheetId="6">#REF!</definedName>
    <definedName name="_TON2">#REF!</definedName>
    <definedName name="_Ts1" localSheetId="9">#REF!</definedName>
    <definedName name="_Ts1" localSheetId="16">#REF!</definedName>
    <definedName name="_Ts1" localSheetId="2">#REF!</definedName>
    <definedName name="_Ts1" localSheetId="7">#REF!</definedName>
    <definedName name="_Ts1" localSheetId="3">#REF!</definedName>
    <definedName name="_Ts1" localSheetId="8">#REF!</definedName>
    <definedName name="_Ts1" localSheetId="6">#REF!</definedName>
    <definedName name="_Ts1">#REF!</definedName>
    <definedName name="_WC1" localSheetId="9">#REF!</definedName>
    <definedName name="_WC1" localSheetId="16">#REF!</definedName>
    <definedName name="_WC1" localSheetId="2">#REF!</definedName>
    <definedName name="_WC1" localSheetId="7">#REF!</definedName>
    <definedName name="_WC1" localSheetId="3">#REF!</definedName>
    <definedName name="_WC1" localSheetId="8">#REF!</definedName>
    <definedName name="_WC1" localSheetId="6">#REF!</definedName>
    <definedName name="_WC1">#REF!</definedName>
    <definedName name="_WW2" localSheetId="9">#REF!</definedName>
    <definedName name="_WW2" localSheetId="16">#REF!</definedName>
    <definedName name="_WW2" localSheetId="2">#REF!</definedName>
    <definedName name="_WW2" localSheetId="7">#REF!</definedName>
    <definedName name="_WW2" localSheetId="3">#REF!</definedName>
    <definedName name="_WW2" localSheetId="8">#REF!</definedName>
    <definedName name="_WW2" localSheetId="6">#REF!</definedName>
    <definedName name="_WW2">#REF!</definedName>
    <definedName name="_WW3" localSheetId="9">#REF!</definedName>
    <definedName name="_WW3" localSheetId="16">#REF!</definedName>
    <definedName name="_WW3" localSheetId="2">#REF!</definedName>
    <definedName name="_WW3" localSheetId="7">#REF!</definedName>
    <definedName name="_WW3" localSheetId="3">#REF!</definedName>
    <definedName name="_WW3" localSheetId="8">#REF!</definedName>
    <definedName name="_WW3" localSheetId="6">#REF!</definedName>
    <definedName name="_WW3">#REF!</definedName>
    <definedName name="_WW6" localSheetId="9">#REF!</definedName>
    <definedName name="_WW6" localSheetId="16">#REF!</definedName>
    <definedName name="_WW6" localSheetId="2">#REF!</definedName>
    <definedName name="_WW6" localSheetId="7">#REF!</definedName>
    <definedName name="_WW6" localSheetId="3">#REF!</definedName>
    <definedName name="_WW6" localSheetId="8">#REF!</definedName>
    <definedName name="_WW6" localSheetId="6">#REF!</definedName>
    <definedName name="_WW6">#REF!</definedName>
    <definedName name="_WW7" localSheetId="9">#REF!</definedName>
    <definedName name="_WW7" localSheetId="16">#REF!</definedName>
    <definedName name="_WW7" localSheetId="2">#REF!</definedName>
    <definedName name="_WW7" localSheetId="7">#REF!</definedName>
    <definedName name="_WW7" localSheetId="3">#REF!</definedName>
    <definedName name="_WW7" localSheetId="8">#REF!</definedName>
    <definedName name="_WW7" localSheetId="6">#REF!</definedName>
    <definedName name="_WW7">#REF!</definedName>
    <definedName name="_WW8" localSheetId="9">#REF!</definedName>
    <definedName name="_WW8" localSheetId="16">#REF!</definedName>
    <definedName name="_WW8" localSheetId="2">#REF!</definedName>
    <definedName name="_WW8" localSheetId="7">#REF!</definedName>
    <definedName name="_WW8" localSheetId="3">#REF!</definedName>
    <definedName name="_WW8" localSheetId="8">#REF!</definedName>
    <definedName name="_WW8" localSheetId="6">#REF!</definedName>
    <definedName name="_WW8">#REF!</definedName>
    <definedName name="\a" localSheetId="9">#REF!</definedName>
    <definedName name="\a" localSheetId="16">#REF!</definedName>
    <definedName name="\a" localSheetId="2">#REF!</definedName>
    <definedName name="\a" localSheetId="7">#REF!</definedName>
    <definedName name="\a" localSheetId="3">#REF!</definedName>
    <definedName name="\a" localSheetId="8">#REF!</definedName>
    <definedName name="\a" localSheetId="6">#REF!</definedName>
    <definedName name="\a">#REF!</definedName>
    <definedName name="\A1A">#N/A</definedName>
    <definedName name="\b" localSheetId="9">#REF!</definedName>
    <definedName name="\b" localSheetId="16">#REF!</definedName>
    <definedName name="\b" localSheetId="2">#REF!</definedName>
    <definedName name="\b" localSheetId="7">#REF!</definedName>
    <definedName name="\b" localSheetId="3">#REF!</definedName>
    <definedName name="\b" localSheetId="8">#REF!</definedName>
    <definedName name="\b" localSheetId="6">#REF!</definedName>
    <definedName name="\b">#REF!</definedName>
    <definedName name="\c" localSheetId="9">#REF!</definedName>
    <definedName name="\c" localSheetId="16">#REF!</definedName>
    <definedName name="\c" localSheetId="2">#REF!</definedName>
    <definedName name="\c" localSheetId="7">#REF!</definedName>
    <definedName name="\c" localSheetId="3">#REF!</definedName>
    <definedName name="\c" localSheetId="8">#REF!</definedName>
    <definedName name="\c" localSheetId="6">#REF!</definedName>
    <definedName name="\c">#REF!</definedName>
    <definedName name="\d" localSheetId="9">#REF!</definedName>
    <definedName name="\d" localSheetId="16">#REF!</definedName>
    <definedName name="\d" localSheetId="2">#REF!</definedName>
    <definedName name="\d" localSheetId="7">#REF!</definedName>
    <definedName name="\d" localSheetId="3">#REF!</definedName>
    <definedName name="\d" localSheetId="8">#REF!</definedName>
    <definedName name="\d" localSheetId="6">#REF!</definedName>
    <definedName name="\d">#REF!</definedName>
    <definedName name="\DD">#N/A</definedName>
    <definedName name="\DE">#N/A</definedName>
    <definedName name="\DF">#N/A</definedName>
    <definedName name="\e">#N/A</definedName>
    <definedName name="\ER">#N/A</definedName>
    <definedName name="\f" localSheetId="9">#REF!</definedName>
    <definedName name="\f" localSheetId="16">#REF!</definedName>
    <definedName name="\f" localSheetId="2">#REF!</definedName>
    <definedName name="\f" localSheetId="7">#REF!</definedName>
    <definedName name="\f" localSheetId="3">#REF!</definedName>
    <definedName name="\f" localSheetId="8">#REF!</definedName>
    <definedName name="\f" localSheetId="6">#REF!</definedName>
    <definedName name="\f">#REF!</definedName>
    <definedName name="\g" localSheetId="9">#REF!</definedName>
    <definedName name="\g" localSheetId="16">#REF!</definedName>
    <definedName name="\g" localSheetId="2">#REF!</definedName>
    <definedName name="\g" localSheetId="7">#REF!</definedName>
    <definedName name="\g" localSheetId="3">#REF!</definedName>
    <definedName name="\g" localSheetId="8">#REF!</definedName>
    <definedName name="\g" localSheetId="6">#REF!</definedName>
    <definedName name="\g">#REF!</definedName>
    <definedName name="\GG" localSheetId="9">[4]TOTAL3!#REF!</definedName>
    <definedName name="\GG" localSheetId="16">[4]TOTAL3!#REF!</definedName>
    <definedName name="\GG" localSheetId="2">[4]TOTAL3!#REF!</definedName>
    <definedName name="\GG" localSheetId="3">[4]TOTAL3!#REF!</definedName>
    <definedName name="\GG" localSheetId="8">[4]TOTAL3!#REF!</definedName>
    <definedName name="\GG" localSheetId="6">[4]TOTAL3!#REF!</definedName>
    <definedName name="\GG">[4]TOTAL3!#REF!</definedName>
    <definedName name="\h" localSheetId="9">#REF!</definedName>
    <definedName name="\h" localSheetId="16">#REF!</definedName>
    <definedName name="\h" localSheetId="2">#REF!</definedName>
    <definedName name="\h" localSheetId="7">#REF!</definedName>
    <definedName name="\h" localSheetId="3">#REF!</definedName>
    <definedName name="\h" localSheetId="8">#REF!</definedName>
    <definedName name="\h" localSheetId="6">#REF!</definedName>
    <definedName name="\h">#REF!</definedName>
    <definedName name="\i" localSheetId="9">#REF!</definedName>
    <definedName name="\i" localSheetId="16">#REF!</definedName>
    <definedName name="\i" localSheetId="2">#REF!</definedName>
    <definedName name="\i" localSheetId="7">#REF!</definedName>
    <definedName name="\i" localSheetId="3">#REF!</definedName>
    <definedName name="\i" localSheetId="8">#REF!</definedName>
    <definedName name="\i" localSheetId="6">#REF!</definedName>
    <definedName name="\i">#REF!</definedName>
    <definedName name="\j" localSheetId="9">#REF!</definedName>
    <definedName name="\j" localSheetId="16">#REF!</definedName>
    <definedName name="\j" localSheetId="2">#REF!</definedName>
    <definedName name="\j" localSheetId="7">#REF!</definedName>
    <definedName name="\j" localSheetId="3">#REF!</definedName>
    <definedName name="\j" localSheetId="8">#REF!</definedName>
    <definedName name="\j" localSheetId="6">#REF!</definedName>
    <definedName name="\j">#REF!</definedName>
    <definedName name="\k" localSheetId="9">#REF!</definedName>
    <definedName name="\k" localSheetId="16">#REF!</definedName>
    <definedName name="\k" localSheetId="2">#REF!</definedName>
    <definedName name="\k" localSheetId="7">#REF!</definedName>
    <definedName name="\k" localSheetId="3">#REF!</definedName>
    <definedName name="\k" localSheetId="8">#REF!</definedName>
    <definedName name="\k" localSheetId="6">#REF!</definedName>
    <definedName name="\k">#REF!</definedName>
    <definedName name="\l">#N/A</definedName>
    <definedName name="\m" localSheetId="9">#REF!</definedName>
    <definedName name="\m" localSheetId="16">#REF!</definedName>
    <definedName name="\m" localSheetId="2">#REF!</definedName>
    <definedName name="\m" localSheetId="7">#REF!</definedName>
    <definedName name="\m" localSheetId="3">#REF!</definedName>
    <definedName name="\m" localSheetId="8">#REF!</definedName>
    <definedName name="\m" localSheetId="6">#REF!</definedName>
    <definedName name="\m">#REF!</definedName>
    <definedName name="\n" localSheetId="9">#REF!</definedName>
    <definedName name="\n" localSheetId="16">#REF!</definedName>
    <definedName name="\n" localSheetId="2">#REF!</definedName>
    <definedName name="\n" localSheetId="7">#REF!</definedName>
    <definedName name="\n" localSheetId="3">#REF!</definedName>
    <definedName name="\n" localSheetId="8">#REF!</definedName>
    <definedName name="\n" localSheetId="6">#REF!</definedName>
    <definedName name="\n">#REF!</definedName>
    <definedName name="\o" localSheetId="9">#REF!</definedName>
    <definedName name="\o" localSheetId="16">#REF!</definedName>
    <definedName name="\o" localSheetId="2">#REF!</definedName>
    <definedName name="\o" localSheetId="7">#REF!</definedName>
    <definedName name="\o" localSheetId="3">#REF!</definedName>
    <definedName name="\o" localSheetId="8">#REF!</definedName>
    <definedName name="\o" localSheetId="6">#REF!</definedName>
    <definedName name="\o">#REF!</definedName>
    <definedName name="\p" localSheetId="9">#REF!</definedName>
    <definedName name="\p" localSheetId="16">#REF!</definedName>
    <definedName name="\p" localSheetId="2">#REF!</definedName>
    <definedName name="\p" localSheetId="7">#REF!</definedName>
    <definedName name="\p" localSheetId="3">#REF!</definedName>
    <definedName name="\p" localSheetId="8">#REF!</definedName>
    <definedName name="\p" localSheetId="6">#REF!</definedName>
    <definedName name="\p">#REF!</definedName>
    <definedName name="\P1" localSheetId="9">#REF!</definedName>
    <definedName name="\P1" localSheetId="16">#REF!</definedName>
    <definedName name="\P1" localSheetId="2">#REF!</definedName>
    <definedName name="\P1" localSheetId="7">#REF!</definedName>
    <definedName name="\P1" localSheetId="3">#REF!</definedName>
    <definedName name="\P1" localSheetId="8">#REF!</definedName>
    <definedName name="\P1" localSheetId="6">#REF!</definedName>
    <definedName name="\P1">#REF!</definedName>
    <definedName name="\q" localSheetId="9">#REF!</definedName>
    <definedName name="\q" localSheetId="16">#REF!</definedName>
    <definedName name="\q" localSheetId="2">#REF!</definedName>
    <definedName name="\q" localSheetId="7">#REF!</definedName>
    <definedName name="\q" localSheetId="3">#REF!</definedName>
    <definedName name="\q" localSheetId="8">#REF!</definedName>
    <definedName name="\q" localSheetId="6">#REF!</definedName>
    <definedName name="\q">#REF!</definedName>
    <definedName name="\r" localSheetId="9">#REF!</definedName>
    <definedName name="\r" localSheetId="16">#REF!</definedName>
    <definedName name="\r" localSheetId="2">#REF!</definedName>
    <definedName name="\r" localSheetId="7">#REF!</definedName>
    <definedName name="\r" localSheetId="3">#REF!</definedName>
    <definedName name="\r" localSheetId="8">#REF!</definedName>
    <definedName name="\r" localSheetId="6">#REF!</definedName>
    <definedName name="\r">#REF!</definedName>
    <definedName name="\s">#N/A</definedName>
    <definedName name="\t">#N/A</definedName>
    <definedName name="\u">#N/A</definedName>
    <definedName name="\v">#N/A</definedName>
    <definedName name="\w" localSheetId="9">#REF!</definedName>
    <definedName name="\w" localSheetId="16">#REF!</definedName>
    <definedName name="\w" localSheetId="2">#REF!</definedName>
    <definedName name="\w" localSheetId="7">#REF!</definedName>
    <definedName name="\w" localSheetId="3">#REF!</definedName>
    <definedName name="\w" localSheetId="8">#REF!</definedName>
    <definedName name="\w" localSheetId="6">#REF!</definedName>
    <definedName name="\w">#REF!</definedName>
    <definedName name="\x" localSheetId="9">#REF!</definedName>
    <definedName name="\x" localSheetId="16">#REF!</definedName>
    <definedName name="\x" localSheetId="2">#REF!</definedName>
    <definedName name="\x" localSheetId="7">#REF!</definedName>
    <definedName name="\x" localSheetId="3">#REF!</definedName>
    <definedName name="\x" localSheetId="8">#REF!</definedName>
    <definedName name="\x" localSheetId="6">#REF!</definedName>
    <definedName name="\x">#REF!</definedName>
    <definedName name="\y" localSheetId="9">#REF!</definedName>
    <definedName name="\y" localSheetId="16">#REF!</definedName>
    <definedName name="\y" localSheetId="2">#REF!</definedName>
    <definedName name="\y" localSheetId="7">#REF!</definedName>
    <definedName name="\y" localSheetId="3">#REF!</definedName>
    <definedName name="\y" localSheetId="8">#REF!</definedName>
    <definedName name="\y" localSheetId="6">#REF!</definedName>
    <definedName name="\y">#REF!</definedName>
    <definedName name="\z">#N/A</definedName>
    <definedName name="A" localSheetId="9">#REF!</definedName>
    <definedName name="A" localSheetId="16">#REF!</definedName>
    <definedName name="A" localSheetId="2">#REF!</definedName>
    <definedName name="A" localSheetId="7">#REF!</definedName>
    <definedName name="A" localSheetId="3">#REF!</definedName>
    <definedName name="A" localSheetId="8">#REF!</definedName>
    <definedName name="A" localSheetId="6">#REF!</definedName>
    <definedName name="A">#REF!</definedName>
    <definedName name="A0" localSheetId="9">#REF!</definedName>
    <definedName name="A0" localSheetId="16">#REF!</definedName>
    <definedName name="A0" localSheetId="2">#REF!</definedName>
    <definedName name="A0" localSheetId="7">#REF!</definedName>
    <definedName name="A0" localSheetId="3">#REF!</definedName>
    <definedName name="A0" localSheetId="8">#REF!</definedName>
    <definedName name="A0" localSheetId="6">#REF!</definedName>
    <definedName name="A0">#REF!</definedName>
    <definedName name="A2A1">#N/A</definedName>
    <definedName name="aa" localSheetId="9" hidden="1">#REF!</definedName>
    <definedName name="aa" localSheetId="16" hidden="1">#REF!</definedName>
    <definedName name="aa" localSheetId="2" hidden="1">#REF!</definedName>
    <definedName name="aa" localSheetId="7" hidden="1">#REF!</definedName>
    <definedName name="aa" localSheetId="3" hidden="1">#REF!</definedName>
    <definedName name="aa" localSheetId="8" hidden="1">#REF!</definedName>
    <definedName name="aa" localSheetId="6" hidden="1">#REF!</definedName>
    <definedName name="aa" hidden="1">#REF!</definedName>
    <definedName name="AAA" localSheetId="9">#REF!</definedName>
    <definedName name="AAA" localSheetId="16">#REF!</definedName>
    <definedName name="AAA" localSheetId="2">#REF!</definedName>
    <definedName name="AAA" localSheetId="7">#REF!</definedName>
    <definedName name="AAA" localSheetId="3">#REF!</definedName>
    <definedName name="AAA" localSheetId="8">#REF!</definedName>
    <definedName name="AAA" localSheetId="6">#REF!</definedName>
    <definedName name="AAA">#REF!</definedName>
    <definedName name="ab" localSheetId="9">#REF!</definedName>
    <definedName name="ab" localSheetId="16">#REF!</definedName>
    <definedName name="ab" localSheetId="2">#REF!</definedName>
    <definedName name="ab" localSheetId="7">#REF!</definedName>
    <definedName name="ab" localSheetId="3">#REF!</definedName>
    <definedName name="ab" localSheetId="8">#REF!</definedName>
    <definedName name="ab" localSheetId="6">#REF!</definedName>
    <definedName name="ab">#REF!</definedName>
    <definedName name="ac" localSheetId="9">#REF!</definedName>
    <definedName name="ac" localSheetId="16">#REF!</definedName>
    <definedName name="ac" localSheetId="2">#REF!</definedName>
    <definedName name="ac" localSheetId="7">#REF!</definedName>
    <definedName name="ac" localSheetId="3">#REF!</definedName>
    <definedName name="ac" localSheetId="8">#REF!</definedName>
    <definedName name="ac" localSheetId="6">#REF!</definedName>
    <definedName name="ac">#REF!</definedName>
    <definedName name="ag" localSheetId="9">#REF!</definedName>
    <definedName name="ag" localSheetId="16">#REF!</definedName>
    <definedName name="ag" localSheetId="2">#REF!</definedName>
    <definedName name="ag" localSheetId="7">#REF!</definedName>
    <definedName name="ag" localSheetId="3">#REF!</definedName>
    <definedName name="ag" localSheetId="8">#REF!</definedName>
    <definedName name="ag" localSheetId="6">#REF!</definedName>
    <definedName name="ag">#REF!</definedName>
    <definedName name="ANFRK2" localSheetId="9">#REF!</definedName>
    <definedName name="ANFRK2" localSheetId="16">#REF!</definedName>
    <definedName name="ANFRK2" localSheetId="2">#REF!</definedName>
    <definedName name="ANFRK2" localSheetId="7">#REF!</definedName>
    <definedName name="ANFRK2" localSheetId="3">#REF!</definedName>
    <definedName name="ANFRK2" localSheetId="8">#REF!</definedName>
    <definedName name="ANFRK2" localSheetId="6">#REF!</definedName>
    <definedName name="ANFRK2">#REF!</definedName>
    <definedName name="ANFRK3" localSheetId="9">#REF!</definedName>
    <definedName name="ANFRK3" localSheetId="16">#REF!</definedName>
    <definedName name="ANFRK3" localSheetId="2">#REF!</definedName>
    <definedName name="ANFRK3" localSheetId="7">#REF!</definedName>
    <definedName name="ANFRK3" localSheetId="3">#REF!</definedName>
    <definedName name="ANFRK3" localSheetId="8">#REF!</definedName>
    <definedName name="ANFRK3" localSheetId="6">#REF!</definedName>
    <definedName name="ANFRK3">#REF!</definedName>
    <definedName name="anfrkk" localSheetId="9">#REF!</definedName>
    <definedName name="anfrkk" localSheetId="16">#REF!</definedName>
    <definedName name="anfrkk" localSheetId="2">#REF!</definedName>
    <definedName name="anfrkk" localSheetId="7">#REF!</definedName>
    <definedName name="anfrkk" localSheetId="3">#REF!</definedName>
    <definedName name="anfrkk" localSheetId="8">#REF!</definedName>
    <definedName name="anfrkk" localSheetId="6">#REF!</definedName>
    <definedName name="anfrkk">#REF!</definedName>
    <definedName name="AS" localSheetId="9">#REF!</definedName>
    <definedName name="AS" localSheetId="16">#REF!</definedName>
    <definedName name="AS" localSheetId="2">#REF!</definedName>
    <definedName name="AS" localSheetId="7">#REF!</definedName>
    <definedName name="AS" localSheetId="3">#REF!</definedName>
    <definedName name="AS" localSheetId="8">#REF!</definedName>
    <definedName name="AS" localSheetId="6">#REF!</definedName>
    <definedName name="AS">#REF!</definedName>
    <definedName name="ASA" localSheetId="9">#REF!</definedName>
    <definedName name="ASA" localSheetId="16">#REF!</definedName>
    <definedName name="ASA" localSheetId="2">#REF!</definedName>
    <definedName name="ASA" localSheetId="7">#REF!</definedName>
    <definedName name="ASA" localSheetId="3">#REF!</definedName>
    <definedName name="ASA" localSheetId="8">#REF!</definedName>
    <definedName name="ASA" localSheetId="6">#REF!</definedName>
    <definedName name="ASA">#REF!</definedName>
    <definedName name="asb">[5]노임단가!$Q$23</definedName>
    <definedName name="ASC" localSheetId="9">#REF!</definedName>
    <definedName name="ASC" localSheetId="16">#REF!</definedName>
    <definedName name="ASC" localSheetId="2">#REF!</definedName>
    <definedName name="ASC" localSheetId="7">#REF!</definedName>
    <definedName name="ASC" localSheetId="3">#REF!</definedName>
    <definedName name="ASC" localSheetId="8">#REF!</definedName>
    <definedName name="ASC" localSheetId="6">#REF!</definedName>
    <definedName name="ASC">#REF!</definedName>
    <definedName name="ASCO" localSheetId="9">#REF!</definedName>
    <definedName name="ASCO" localSheetId="16">#REF!</definedName>
    <definedName name="ASCO" localSheetId="2">#REF!</definedName>
    <definedName name="ASCO" localSheetId="7">#REF!</definedName>
    <definedName name="ASCO" localSheetId="3">#REF!</definedName>
    <definedName name="ASCO" localSheetId="8">#REF!</definedName>
    <definedName name="ASCO" localSheetId="6">#REF!</definedName>
    <definedName name="ASCO">#REF!</definedName>
    <definedName name="ASE" localSheetId="9">#REF!</definedName>
    <definedName name="ASE" localSheetId="16">#REF!</definedName>
    <definedName name="ASE" localSheetId="2">#REF!</definedName>
    <definedName name="ASE" localSheetId="7">#REF!</definedName>
    <definedName name="ASE" localSheetId="3">#REF!</definedName>
    <definedName name="ASE" localSheetId="8">#REF!</definedName>
    <definedName name="ASE" localSheetId="6">#REF!</definedName>
    <definedName name="ASE">#REF!</definedName>
    <definedName name="ash">[5]노임단가!$Q$19</definedName>
    <definedName name="askdfjl" localSheetId="9" hidden="1">#REF!</definedName>
    <definedName name="askdfjl" localSheetId="16" hidden="1">#REF!</definedName>
    <definedName name="askdfjl" localSheetId="2" hidden="1">#REF!</definedName>
    <definedName name="askdfjl" localSheetId="7" hidden="1">#REF!</definedName>
    <definedName name="askdfjl" localSheetId="3" hidden="1">#REF!</definedName>
    <definedName name="askdfjl" localSheetId="8" hidden="1">#REF!</definedName>
    <definedName name="askdfjl" localSheetId="6" hidden="1">#REF!</definedName>
    <definedName name="askdfjl" hidden="1">#REF!</definedName>
    <definedName name="asm">[5]노임단가!$Q$21</definedName>
    <definedName name="Asp" localSheetId="9">#REF!</definedName>
    <definedName name="Asp" localSheetId="16">#REF!</definedName>
    <definedName name="Asp" localSheetId="2">#REF!</definedName>
    <definedName name="Asp" localSheetId="7">#REF!</definedName>
    <definedName name="Asp" localSheetId="3">#REF!</definedName>
    <definedName name="Asp" localSheetId="8">#REF!</definedName>
    <definedName name="Asp" localSheetId="6">#REF!</definedName>
    <definedName name="Asp">#REF!</definedName>
    <definedName name="ASP_깨기복구" localSheetId="9">#REF!</definedName>
    <definedName name="ASP_깨기복구" localSheetId="16">#REF!</definedName>
    <definedName name="ASP_깨기복구" localSheetId="2">#REF!</definedName>
    <definedName name="ASP_깨기복구" localSheetId="7">#REF!</definedName>
    <definedName name="ASP_깨기복구" localSheetId="3">#REF!</definedName>
    <definedName name="ASP_깨기복구" localSheetId="8">#REF!</definedName>
    <definedName name="ASP_깨기복구" localSheetId="6">#REF!</definedName>
    <definedName name="ASP_깨기복구">#REF!</definedName>
    <definedName name="ASP_포장절단" localSheetId="9">#REF!</definedName>
    <definedName name="ASP_포장절단" localSheetId="16">#REF!</definedName>
    <definedName name="ASP_포장절단" localSheetId="2">#REF!</definedName>
    <definedName name="ASP_포장절단" localSheetId="7">#REF!</definedName>
    <definedName name="ASP_포장절단" localSheetId="3">#REF!</definedName>
    <definedName name="ASP_포장절단" localSheetId="8">#REF!</definedName>
    <definedName name="ASP_포장절단" localSheetId="6">#REF!</definedName>
    <definedName name="ASP_포장절단">#REF!</definedName>
    <definedName name="ASPO" localSheetId="9">#REF!</definedName>
    <definedName name="ASPO" localSheetId="16">#REF!</definedName>
    <definedName name="ASPO" localSheetId="2">#REF!</definedName>
    <definedName name="ASPO" localSheetId="7">#REF!</definedName>
    <definedName name="ASPO" localSheetId="3">#REF!</definedName>
    <definedName name="ASPO" localSheetId="8">#REF!</definedName>
    <definedName name="ASPO" localSheetId="6">#REF!</definedName>
    <definedName name="ASPO">#REF!</definedName>
    <definedName name="atb">[5]노임단가!$Q$17</definedName>
    <definedName name="ath">[5]노임단가!$Q$13</definedName>
    <definedName name="atm">[5]노임단가!$Q$15</definedName>
    <definedName name="atp">[5]노임단가!$Q$9</definedName>
    <definedName name="ats">[5]노임단가!$Q$11</definedName>
    <definedName name="A삼" localSheetId="9">#REF!</definedName>
    <definedName name="A삼" localSheetId="16">#REF!</definedName>
    <definedName name="A삼" localSheetId="2">#REF!</definedName>
    <definedName name="A삼" localSheetId="7">#REF!</definedName>
    <definedName name="A삼" localSheetId="3">#REF!</definedName>
    <definedName name="A삼" localSheetId="8">#REF!</definedName>
    <definedName name="A삼" localSheetId="6">#REF!</definedName>
    <definedName name="A삼">#REF!</definedName>
    <definedName name="A이" localSheetId="9">#REF!</definedName>
    <definedName name="A이" localSheetId="16">#REF!</definedName>
    <definedName name="A이" localSheetId="2">#REF!</definedName>
    <definedName name="A이" localSheetId="7">#REF!</definedName>
    <definedName name="A이" localSheetId="3">#REF!</definedName>
    <definedName name="A이" localSheetId="8">#REF!</definedName>
    <definedName name="A이" localSheetId="6">#REF!</definedName>
    <definedName name="A이">#REF!</definedName>
    <definedName name="A일" localSheetId="9">#REF!</definedName>
    <definedName name="A일" localSheetId="16">#REF!</definedName>
    <definedName name="A일" localSheetId="2">#REF!</definedName>
    <definedName name="A일" localSheetId="7">#REF!</definedName>
    <definedName name="A일" localSheetId="3">#REF!</definedName>
    <definedName name="A일" localSheetId="8">#REF!</definedName>
    <definedName name="A일" localSheetId="6">#REF!</definedName>
    <definedName name="A일">#REF!</definedName>
    <definedName name="B" localSheetId="9">#REF!</definedName>
    <definedName name="B" localSheetId="16">#REF!</definedName>
    <definedName name="B" localSheetId="2">#REF!</definedName>
    <definedName name="B" localSheetId="7">#REF!</definedName>
    <definedName name="B" localSheetId="3">#REF!</definedName>
    <definedName name="B" localSheetId="8">#REF!</definedName>
    <definedName name="B" localSheetId="6">#REF!</definedName>
    <definedName name="B">#REF!</definedName>
    <definedName name="B1A" localSheetId="9">#REF!</definedName>
    <definedName name="B1A" localSheetId="16">#REF!</definedName>
    <definedName name="B1A" localSheetId="2">#REF!</definedName>
    <definedName name="B1A" localSheetId="7">#REF!</definedName>
    <definedName name="B1A" localSheetId="3">#REF!</definedName>
    <definedName name="B1A" localSheetId="8">#REF!</definedName>
    <definedName name="B1A" localSheetId="6">#REF!</definedName>
    <definedName name="B1A">#REF!</definedName>
    <definedName name="B1B" localSheetId="9">#REF!</definedName>
    <definedName name="B1B" localSheetId="16">#REF!</definedName>
    <definedName name="B1B" localSheetId="2">#REF!</definedName>
    <definedName name="B1B" localSheetId="7">#REF!</definedName>
    <definedName name="B1B" localSheetId="3">#REF!</definedName>
    <definedName name="B1B" localSheetId="8">#REF!</definedName>
    <definedName name="B1B" localSheetId="6">#REF!</definedName>
    <definedName name="B1B">#REF!</definedName>
    <definedName name="B1WL" localSheetId="9">#REF!</definedName>
    <definedName name="B1WL" localSheetId="16">#REF!</definedName>
    <definedName name="B1WL" localSheetId="2">#REF!</definedName>
    <definedName name="B1WL" localSheetId="7">#REF!</definedName>
    <definedName name="B1WL" localSheetId="3">#REF!</definedName>
    <definedName name="B1WL" localSheetId="8">#REF!</definedName>
    <definedName name="B1WL" localSheetId="6">#REF!</definedName>
    <definedName name="B1WL">#REF!</definedName>
    <definedName name="B1WR" localSheetId="9">#REF!</definedName>
    <definedName name="B1WR" localSheetId="16">#REF!</definedName>
    <definedName name="B1WR" localSheetId="2">#REF!</definedName>
    <definedName name="B1WR" localSheetId="7">#REF!</definedName>
    <definedName name="B1WR" localSheetId="3">#REF!</definedName>
    <definedName name="B1WR" localSheetId="8">#REF!</definedName>
    <definedName name="B1WR" localSheetId="6">#REF!</definedName>
    <definedName name="B1WR">#REF!</definedName>
    <definedName name="B2A" localSheetId="9">#REF!</definedName>
    <definedName name="B2A" localSheetId="16">#REF!</definedName>
    <definedName name="B2A" localSheetId="2">#REF!</definedName>
    <definedName name="B2A" localSheetId="7">#REF!</definedName>
    <definedName name="B2A" localSheetId="3">#REF!</definedName>
    <definedName name="B2A" localSheetId="8">#REF!</definedName>
    <definedName name="B2A" localSheetId="6">#REF!</definedName>
    <definedName name="B2A">#REF!</definedName>
    <definedName name="B2B" localSheetId="9">#REF!</definedName>
    <definedName name="B2B" localSheetId="16">#REF!</definedName>
    <definedName name="B2B" localSheetId="2">#REF!</definedName>
    <definedName name="B2B" localSheetId="7">#REF!</definedName>
    <definedName name="B2B" localSheetId="3">#REF!</definedName>
    <definedName name="B2B" localSheetId="8">#REF!</definedName>
    <definedName name="B2B" localSheetId="6">#REF!</definedName>
    <definedName name="B2B">#REF!</definedName>
    <definedName name="B2WL" localSheetId="9">#REF!</definedName>
    <definedName name="B2WL" localSheetId="16">#REF!</definedName>
    <definedName name="B2WL" localSheetId="2">#REF!</definedName>
    <definedName name="B2WL" localSheetId="7">#REF!</definedName>
    <definedName name="B2WL" localSheetId="3">#REF!</definedName>
    <definedName name="B2WL" localSheetId="8">#REF!</definedName>
    <definedName name="B2WL" localSheetId="6">#REF!</definedName>
    <definedName name="B2WL">#REF!</definedName>
    <definedName name="B2WR" localSheetId="9">#REF!</definedName>
    <definedName name="B2WR" localSheetId="16">#REF!</definedName>
    <definedName name="B2WR" localSheetId="2">#REF!</definedName>
    <definedName name="B2WR" localSheetId="7">#REF!</definedName>
    <definedName name="B2WR" localSheetId="3">#REF!</definedName>
    <definedName name="B2WR" localSheetId="8">#REF!</definedName>
    <definedName name="B2WR" localSheetId="6">#REF!</definedName>
    <definedName name="B2WR">#REF!</definedName>
    <definedName name="B3A" localSheetId="9">#REF!</definedName>
    <definedName name="B3A" localSheetId="16">#REF!</definedName>
    <definedName name="B3A" localSheetId="2">#REF!</definedName>
    <definedName name="B3A" localSheetId="7">#REF!</definedName>
    <definedName name="B3A" localSheetId="3">#REF!</definedName>
    <definedName name="B3A" localSheetId="8">#REF!</definedName>
    <definedName name="B3A" localSheetId="6">#REF!</definedName>
    <definedName name="B3A">#REF!</definedName>
    <definedName name="B3B" localSheetId="9">#REF!</definedName>
    <definedName name="B3B" localSheetId="16">#REF!</definedName>
    <definedName name="B3B" localSheetId="2">#REF!</definedName>
    <definedName name="B3B" localSheetId="7">#REF!</definedName>
    <definedName name="B3B" localSheetId="3">#REF!</definedName>
    <definedName name="B3B" localSheetId="8">#REF!</definedName>
    <definedName name="B3B" localSheetId="6">#REF!</definedName>
    <definedName name="B3B">#REF!</definedName>
    <definedName name="B4A" localSheetId="9">#REF!</definedName>
    <definedName name="B4A" localSheetId="16">#REF!</definedName>
    <definedName name="B4A" localSheetId="2">#REF!</definedName>
    <definedName name="B4A" localSheetId="7">#REF!</definedName>
    <definedName name="B4A" localSheetId="3">#REF!</definedName>
    <definedName name="B4A" localSheetId="8">#REF!</definedName>
    <definedName name="B4A" localSheetId="6">#REF!</definedName>
    <definedName name="B4A">#REF!</definedName>
    <definedName name="B4B" localSheetId="9">#REF!</definedName>
    <definedName name="B4B" localSheetId="16">#REF!</definedName>
    <definedName name="B4B" localSheetId="2">#REF!</definedName>
    <definedName name="B4B" localSheetId="7">#REF!</definedName>
    <definedName name="B4B" localSheetId="3">#REF!</definedName>
    <definedName name="B4B" localSheetId="8">#REF!</definedName>
    <definedName name="B4B" localSheetId="6">#REF!</definedName>
    <definedName name="B4B">#REF!</definedName>
    <definedName name="B5A" localSheetId="9">#REF!</definedName>
    <definedName name="B5A" localSheetId="16">#REF!</definedName>
    <definedName name="B5A" localSheetId="2">#REF!</definedName>
    <definedName name="B5A" localSheetId="7">#REF!</definedName>
    <definedName name="B5A" localSheetId="3">#REF!</definedName>
    <definedName name="B5A" localSheetId="8">#REF!</definedName>
    <definedName name="B5A" localSheetId="6">#REF!</definedName>
    <definedName name="B5A">#REF!</definedName>
    <definedName name="B5B" localSheetId="9">#REF!</definedName>
    <definedName name="B5B" localSheetId="16">#REF!</definedName>
    <definedName name="B5B" localSheetId="2">#REF!</definedName>
    <definedName name="B5B" localSheetId="7">#REF!</definedName>
    <definedName name="B5B" localSheetId="3">#REF!</definedName>
    <definedName name="B5B" localSheetId="8">#REF!</definedName>
    <definedName name="B5B" localSheetId="6">#REF!</definedName>
    <definedName name="B5B">#REF!</definedName>
    <definedName name="B6A" localSheetId="9">#REF!</definedName>
    <definedName name="B6A" localSheetId="16">#REF!</definedName>
    <definedName name="B6A" localSheetId="2">#REF!</definedName>
    <definedName name="B6A" localSheetId="7">#REF!</definedName>
    <definedName name="B6A" localSheetId="3">#REF!</definedName>
    <definedName name="B6A" localSheetId="8">#REF!</definedName>
    <definedName name="B6A" localSheetId="6">#REF!</definedName>
    <definedName name="B6A">#REF!</definedName>
    <definedName name="B6B" localSheetId="9">#REF!</definedName>
    <definedName name="B6B" localSheetId="16">#REF!</definedName>
    <definedName name="B6B" localSheetId="2">#REF!</definedName>
    <definedName name="B6B" localSheetId="7">#REF!</definedName>
    <definedName name="B6B" localSheetId="3">#REF!</definedName>
    <definedName name="B6B" localSheetId="8">#REF!</definedName>
    <definedName name="B6B" localSheetId="6">#REF!</definedName>
    <definedName name="B6B">#REF!</definedName>
    <definedName name="B7A" localSheetId="9">#REF!</definedName>
    <definedName name="B7A" localSheetId="16">#REF!</definedName>
    <definedName name="B7A" localSheetId="2">#REF!</definedName>
    <definedName name="B7A" localSheetId="7">#REF!</definedName>
    <definedName name="B7A" localSheetId="3">#REF!</definedName>
    <definedName name="B7A" localSheetId="8">#REF!</definedName>
    <definedName name="B7A" localSheetId="6">#REF!</definedName>
    <definedName name="B7A">#REF!</definedName>
    <definedName name="B7B" localSheetId="9">#REF!</definedName>
    <definedName name="B7B" localSheetId="16">#REF!</definedName>
    <definedName name="B7B" localSheetId="2">#REF!</definedName>
    <definedName name="B7B" localSheetId="7">#REF!</definedName>
    <definedName name="B7B" localSheetId="3">#REF!</definedName>
    <definedName name="B7B" localSheetId="8">#REF!</definedName>
    <definedName name="B7B" localSheetId="6">#REF!</definedName>
    <definedName name="B7B">#REF!</definedName>
    <definedName name="B8A" localSheetId="9">#REF!</definedName>
    <definedName name="B8A" localSheetId="16">#REF!</definedName>
    <definedName name="B8A" localSheetId="2">#REF!</definedName>
    <definedName name="B8A" localSheetId="7">#REF!</definedName>
    <definedName name="B8A" localSheetId="3">#REF!</definedName>
    <definedName name="B8A" localSheetId="8">#REF!</definedName>
    <definedName name="B8A" localSheetId="6">#REF!</definedName>
    <definedName name="B8A">#REF!</definedName>
    <definedName name="BA" localSheetId="9">#REF!</definedName>
    <definedName name="BA" localSheetId="16">#REF!</definedName>
    <definedName name="BA" localSheetId="2">#REF!</definedName>
    <definedName name="BA" localSheetId="7">#REF!</definedName>
    <definedName name="BA" localSheetId="3">#REF!</definedName>
    <definedName name="BA" localSheetId="8">#REF!</definedName>
    <definedName name="BA" localSheetId="6">#REF!</definedName>
    <definedName name="BA">#REF!</definedName>
    <definedName name="back" localSheetId="9">#REF!</definedName>
    <definedName name="back" localSheetId="16">#REF!</definedName>
    <definedName name="back" localSheetId="2">#REF!</definedName>
    <definedName name="back" localSheetId="7">#REF!</definedName>
    <definedName name="back" localSheetId="3">#REF!</definedName>
    <definedName name="back" localSheetId="8">#REF!</definedName>
    <definedName name="back" localSheetId="6">#REF!</definedName>
    <definedName name="back">#REF!</definedName>
    <definedName name="BASE_0" localSheetId="9">#REF!</definedName>
    <definedName name="BASE_0" localSheetId="16">#REF!</definedName>
    <definedName name="BASE_0" localSheetId="2">#REF!</definedName>
    <definedName name="BASE_0" localSheetId="7">#REF!</definedName>
    <definedName name="BASE_0" localSheetId="3">#REF!</definedName>
    <definedName name="BASE_0" localSheetId="8">#REF!</definedName>
    <definedName name="BASE_0" localSheetId="6">#REF!</definedName>
    <definedName name="BASE_0">#REF!</definedName>
    <definedName name="BASE05" localSheetId="9">#REF!</definedName>
    <definedName name="BASE05" localSheetId="16">#REF!</definedName>
    <definedName name="BASE05" localSheetId="2">#REF!</definedName>
    <definedName name="BASE05" localSheetId="7">#REF!</definedName>
    <definedName name="BASE05" localSheetId="3">#REF!</definedName>
    <definedName name="BASE05" localSheetId="8">#REF!</definedName>
    <definedName name="BASE05" localSheetId="6">#REF!</definedName>
    <definedName name="BASE05">#REF!</definedName>
    <definedName name="BASE29" localSheetId="9">#REF!</definedName>
    <definedName name="BASE29" localSheetId="16">#REF!</definedName>
    <definedName name="BASE29" localSheetId="2">#REF!</definedName>
    <definedName name="BASE29" localSheetId="7">#REF!</definedName>
    <definedName name="BASE29" localSheetId="3">#REF!</definedName>
    <definedName name="BASE29" localSheetId="8">#REF!</definedName>
    <definedName name="BASE29" localSheetId="6">#REF!</definedName>
    <definedName name="BASE29">#REF!</definedName>
    <definedName name="BASE29_1" localSheetId="9">[6]B부대공!#REF!</definedName>
    <definedName name="BASE29_1" localSheetId="16">[6]B부대공!#REF!</definedName>
    <definedName name="BASE29_1" localSheetId="2">[6]B부대공!#REF!</definedName>
    <definedName name="BASE29_1" localSheetId="3">[6]B부대공!#REF!</definedName>
    <definedName name="BASE29_1" localSheetId="8">[6]B부대공!#REF!</definedName>
    <definedName name="BASE29_1" localSheetId="6">[6]B부대공!#REF!</definedName>
    <definedName name="BASE29_1">[6]B부대공!#REF!</definedName>
    <definedName name="bb" localSheetId="9">#REF!</definedName>
    <definedName name="bb" localSheetId="16">#REF!</definedName>
    <definedName name="bb" localSheetId="2">#REF!</definedName>
    <definedName name="bb" localSheetId="7">#REF!</definedName>
    <definedName name="bb" localSheetId="3">#REF!</definedName>
    <definedName name="bb" localSheetId="8">#REF!</definedName>
    <definedName name="bb" localSheetId="6">#REF!</definedName>
    <definedName name="bb">#REF!</definedName>
    <definedName name="Bbf" localSheetId="9">#REF!</definedName>
    <definedName name="Bbf" localSheetId="16">#REF!</definedName>
    <definedName name="Bbf" localSheetId="2">#REF!</definedName>
    <definedName name="Bbf" localSheetId="7">#REF!</definedName>
    <definedName name="Bbf" localSheetId="3">#REF!</definedName>
    <definedName name="Bbf" localSheetId="8">#REF!</definedName>
    <definedName name="Bbf" localSheetId="6">#REF!</definedName>
    <definedName name="Bbf">#REF!</definedName>
    <definedName name="BC" localSheetId="9">#REF!</definedName>
    <definedName name="BC" localSheetId="16">#REF!</definedName>
    <definedName name="BC" localSheetId="2">#REF!</definedName>
    <definedName name="BC" localSheetId="7">#REF!</definedName>
    <definedName name="BC" localSheetId="3">#REF!</definedName>
    <definedName name="BC" localSheetId="8">#REF!</definedName>
    <definedName name="BC" localSheetId="6">#REF!</definedName>
    <definedName name="BC">#REF!</definedName>
    <definedName name="BCF" localSheetId="9">#REF!</definedName>
    <definedName name="BCF" localSheetId="16">#REF!</definedName>
    <definedName name="BCF" localSheetId="2">#REF!</definedName>
    <definedName name="BCF" localSheetId="7">#REF!</definedName>
    <definedName name="BCF" localSheetId="3">#REF!</definedName>
    <definedName name="BCF" localSheetId="8">#REF!</definedName>
    <definedName name="BCF" localSheetId="6">#REF!</definedName>
    <definedName name="BCF">#REF!</definedName>
    <definedName name="Bcv" localSheetId="9">#REF!</definedName>
    <definedName name="Bcv" localSheetId="16">#REF!</definedName>
    <definedName name="Bcv" localSheetId="2">#REF!</definedName>
    <definedName name="Bcv" localSheetId="7">#REF!</definedName>
    <definedName name="Bcv" localSheetId="3">#REF!</definedName>
    <definedName name="Bcv" localSheetId="8">#REF!</definedName>
    <definedName name="Bcv" localSheetId="6">#REF!</definedName>
    <definedName name="Bcv">#REF!</definedName>
    <definedName name="BF" localSheetId="9">#REF!</definedName>
    <definedName name="BF" localSheetId="16">#REF!</definedName>
    <definedName name="BF" localSheetId="2">#REF!</definedName>
    <definedName name="BF" localSheetId="7">#REF!</definedName>
    <definedName name="BF" localSheetId="3">#REF!</definedName>
    <definedName name="BF" localSheetId="8">#REF!</definedName>
    <definedName name="BF" localSheetId="6">#REF!</definedName>
    <definedName name="BF">#REF!</definedName>
    <definedName name="BHS" localSheetId="9">#REF!</definedName>
    <definedName name="BHS" localSheetId="16">#REF!</definedName>
    <definedName name="BHS" localSheetId="2">#REF!</definedName>
    <definedName name="BHS" localSheetId="7">#REF!</definedName>
    <definedName name="BHS" localSheetId="3">#REF!</definedName>
    <definedName name="BHS" localSheetId="8">#REF!</definedName>
    <definedName name="BHS" localSheetId="6">#REF!</definedName>
    <definedName name="BHS">#REF!</definedName>
    <definedName name="BHU" localSheetId="9">#REF!</definedName>
    <definedName name="BHU" localSheetId="16">#REF!</definedName>
    <definedName name="BHU" localSheetId="2">#REF!</definedName>
    <definedName name="BHU" localSheetId="7">#REF!</definedName>
    <definedName name="BHU" localSheetId="3">#REF!</definedName>
    <definedName name="BHU" localSheetId="8">#REF!</definedName>
    <definedName name="BHU" localSheetId="6">#REF!</definedName>
    <definedName name="BHU">#REF!</definedName>
    <definedName name="BIM적용여부" localSheetId="9">#REF!</definedName>
    <definedName name="BIM적용여부" localSheetId="16">#REF!</definedName>
    <definedName name="BIM적용여부" localSheetId="2">#REF!</definedName>
    <definedName name="BIM적용여부" localSheetId="7">#REF!</definedName>
    <definedName name="BIM적용여부" localSheetId="3">#REF!</definedName>
    <definedName name="BIM적용여부" localSheetId="8">#REF!</definedName>
    <definedName name="BIM적용여부" localSheetId="6">#REF!</definedName>
    <definedName name="BIM적용여부">#REF!</definedName>
    <definedName name="BM" localSheetId="9">#REF!</definedName>
    <definedName name="BM" localSheetId="16">#REF!</definedName>
    <definedName name="BM" localSheetId="2">#REF!</definedName>
    <definedName name="BM" localSheetId="7">#REF!</definedName>
    <definedName name="BM" localSheetId="3">#REF!</definedName>
    <definedName name="BM" localSheetId="8">#REF!</definedName>
    <definedName name="BM" localSheetId="6">#REF!</definedName>
    <definedName name="BM">#REF!</definedName>
    <definedName name="BMM" localSheetId="9">#REF!</definedName>
    <definedName name="BMM" localSheetId="16">#REF!</definedName>
    <definedName name="BMM" localSheetId="2">#REF!</definedName>
    <definedName name="BMM" localSheetId="7">#REF!</definedName>
    <definedName name="BMM" localSheetId="3">#REF!</definedName>
    <definedName name="BMM" localSheetId="8">#REF!</definedName>
    <definedName name="BMM" localSheetId="6">#REF!</definedName>
    <definedName name="BMM">#REF!</definedName>
    <definedName name="BMO" localSheetId="9">#REF!</definedName>
    <definedName name="BMO" localSheetId="16">#REF!</definedName>
    <definedName name="BMO" localSheetId="2">#REF!</definedName>
    <definedName name="BMO" localSheetId="7">#REF!</definedName>
    <definedName name="BMO" localSheetId="3">#REF!</definedName>
    <definedName name="BMO" localSheetId="8">#REF!</definedName>
    <definedName name="BMO" localSheetId="6">#REF!</definedName>
    <definedName name="BMO">#REF!</definedName>
    <definedName name="BR" localSheetId="9">#REF!</definedName>
    <definedName name="BR" localSheetId="16">#REF!</definedName>
    <definedName name="BR" localSheetId="2">#REF!</definedName>
    <definedName name="BR" localSheetId="7">#REF!</definedName>
    <definedName name="BR" localSheetId="3">#REF!</definedName>
    <definedName name="BR" localSheetId="8">#REF!</definedName>
    <definedName name="BR" localSheetId="6">#REF!</definedName>
    <definedName name="BR">#REF!</definedName>
    <definedName name="BS" localSheetId="9">#REF!</definedName>
    <definedName name="BS" localSheetId="16">#REF!</definedName>
    <definedName name="BS" localSheetId="2">#REF!</definedName>
    <definedName name="BS" localSheetId="7">#REF!</definedName>
    <definedName name="BS" localSheetId="3">#REF!</definedName>
    <definedName name="BS" localSheetId="8">#REF!</definedName>
    <definedName name="BS" localSheetId="6">#REF!</definedName>
    <definedName name="BS">#REF!</definedName>
    <definedName name="bs_chekjum" localSheetId="9">#REF!</definedName>
    <definedName name="bs_chekjum" localSheetId="16">#REF!</definedName>
    <definedName name="bs_chekjum" localSheetId="2">#REF!</definedName>
    <definedName name="bs_chekjum" localSheetId="7">#REF!</definedName>
    <definedName name="bs_chekjum" localSheetId="3">#REF!</definedName>
    <definedName name="bs_chekjum" localSheetId="8">#REF!</definedName>
    <definedName name="bs_chekjum" localSheetId="6">#REF!</definedName>
    <definedName name="bs_chekjum">#REF!</definedName>
    <definedName name="bs_chekplus" localSheetId="9">#REF!</definedName>
    <definedName name="bs_chekplus" localSheetId="16">#REF!</definedName>
    <definedName name="bs_chekplus" localSheetId="2">#REF!</definedName>
    <definedName name="bs_chekplus" localSheetId="7">#REF!</definedName>
    <definedName name="bs_chekplus" localSheetId="3">#REF!</definedName>
    <definedName name="bs_chekplus" localSheetId="8">#REF!</definedName>
    <definedName name="bs_chekplus" localSheetId="6">#REF!</definedName>
    <definedName name="bs_chekplus">#REF!</definedName>
    <definedName name="bs_chekwave" localSheetId="9">#REF!</definedName>
    <definedName name="bs_chekwave" localSheetId="16">#REF!</definedName>
    <definedName name="bs_chekwave" localSheetId="2">#REF!</definedName>
    <definedName name="bs_chekwave" localSheetId="7">#REF!</definedName>
    <definedName name="bs_chekwave" localSheetId="3">#REF!</definedName>
    <definedName name="bs_chekwave" localSheetId="8">#REF!</definedName>
    <definedName name="bs_chekwave" localSheetId="6">#REF!</definedName>
    <definedName name="bs_chekwave">#REF!</definedName>
    <definedName name="BSH" localSheetId="9">#REF!</definedName>
    <definedName name="BSH" localSheetId="16">#REF!</definedName>
    <definedName name="BSH" localSheetId="2">#REF!</definedName>
    <definedName name="BSH" localSheetId="7">#REF!</definedName>
    <definedName name="BSH" localSheetId="3">#REF!</definedName>
    <definedName name="BSH" localSheetId="8">#REF!</definedName>
    <definedName name="BSH" localSheetId="6">#REF!</definedName>
    <definedName name="BSH">#REF!</definedName>
    <definedName name="BSS" localSheetId="9">#REF!</definedName>
    <definedName name="BSS" localSheetId="16">#REF!</definedName>
    <definedName name="BSS" localSheetId="2">#REF!</definedName>
    <definedName name="BSS" localSheetId="7">#REF!</definedName>
    <definedName name="BSS" localSheetId="3">#REF!</definedName>
    <definedName name="BSS" localSheetId="8">#REF!</definedName>
    <definedName name="BSS" localSheetId="6">#REF!</definedName>
    <definedName name="BSS">#REF!</definedName>
    <definedName name="BST" localSheetId="9">#REF!</definedName>
    <definedName name="BST" localSheetId="16">#REF!</definedName>
    <definedName name="BST" localSheetId="2">#REF!</definedName>
    <definedName name="BST" localSheetId="7">#REF!</definedName>
    <definedName name="BST" localSheetId="3">#REF!</definedName>
    <definedName name="BST" localSheetId="8">#REF!</definedName>
    <definedName name="BST" localSheetId="6">#REF!</definedName>
    <definedName name="BST">#REF!</definedName>
    <definedName name="BSV" localSheetId="9">#REF!</definedName>
    <definedName name="BSV" localSheetId="16">#REF!</definedName>
    <definedName name="BSV" localSheetId="2">#REF!</definedName>
    <definedName name="BSV" localSheetId="7">#REF!</definedName>
    <definedName name="BSV" localSheetId="3">#REF!</definedName>
    <definedName name="BSV" localSheetId="8">#REF!</definedName>
    <definedName name="BSV" localSheetId="6">#REF!</definedName>
    <definedName name="BSV">#REF!</definedName>
    <definedName name="BUF" localSheetId="9">#REF!</definedName>
    <definedName name="BUF" localSheetId="16">#REF!</definedName>
    <definedName name="BUF" localSheetId="2">#REF!</definedName>
    <definedName name="BUF" localSheetId="7">#REF!</definedName>
    <definedName name="BUF" localSheetId="3">#REF!</definedName>
    <definedName name="BUF" localSheetId="8">#REF!</definedName>
    <definedName name="BUF" localSheetId="6">#REF!</definedName>
    <definedName name="BUF">#REF!</definedName>
    <definedName name="Bust" localSheetId="9">#REF!</definedName>
    <definedName name="Bust" localSheetId="16">#REF!</definedName>
    <definedName name="Bust" localSheetId="2">#REF!</definedName>
    <definedName name="Bust" localSheetId="7">#REF!</definedName>
    <definedName name="Bust" localSheetId="3">#REF!</definedName>
    <definedName name="Bust" localSheetId="8">#REF!</definedName>
    <definedName name="Bust" localSheetId="6">#REF!</definedName>
    <definedName name="Bust">#REF!</definedName>
    <definedName name="BW" localSheetId="9">#REF!</definedName>
    <definedName name="BW" localSheetId="16">#REF!</definedName>
    <definedName name="BW" localSheetId="2">#REF!</definedName>
    <definedName name="BW" localSheetId="7">#REF!</definedName>
    <definedName name="BW" localSheetId="3">#REF!</definedName>
    <definedName name="BW" localSheetId="8">#REF!</definedName>
    <definedName name="BW" localSheetId="6">#REF!</definedName>
    <definedName name="BW">#REF!</definedName>
    <definedName name="BWC" localSheetId="9">#REF!</definedName>
    <definedName name="BWC" localSheetId="16">#REF!</definedName>
    <definedName name="BWC" localSheetId="2">#REF!</definedName>
    <definedName name="BWC" localSheetId="7">#REF!</definedName>
    <definedName name="BWC" localSheetId="3">#REF!</definedName>
    <definedName name="BWC" localSheetId="8">#REF!</definedName>
    <definedName name="BWC" localSheetId="6">#REF!</definedName>
    <definedName name="BWC">#REF!</definedName>
    <definedName name="BWD" localSheetId="9">#REF!</definedName>
    <definedName name="BWD" localSheetId="16">#REF!</definedName>
    <definedName name="BWD" localSheetId="2">#REF!</definedName>
    <definedName name="BWD" localSheetId="7">#REF!</definedName>
    <definedName name="BWD" localSheetId="3">#REF!</definedName>
    <definedName name="BWD" localSheetId="8">#REF!</definedName>
    <definedName name="BWD" localSheetId="6">#REF!</definedName>
    <definedName name="BWD">#REF!</definedName>
    <definedName name="B이" localSheetId="9">#REF!</definedName>
    <definedName name="B이" localSheetId="16">#REF!</definedName>
    <definedName name="B이" localSheetId="2">#REF!</definedName>
    <definedName name="B이" localSheetId="7">#REF!</definedName>
    <definedName name="B이" localSheetId="3">#REF!</definedName>
    <definedName name="B이" localSheetId="8">#REF!</definedName>
    <definedName name="B이" localSheetId="6">#REF!</definedName>
    <definedName name="B이">#REF!</definedName>
    <definedName name="B일" localSheetId="9">#REF!</definedName>
    <definedName name="B일" localSheetId="16">#REF!</definedName>
    <definedName name="B일" localSheetId="2">#REF!</definedName>
    <definedName name="B일" localSheetId="7">#REF!</definedName>
    <definedName name="B일" localSheetId="3">#REF!</definedName>
    <definedName name="B일" localSheetId="8">#REF!</definedName>
    <definedName name="B일" localSheetId="6">#REF!</definedName>
    <definedName name="B일">#REF!</definedName>
    <definedName name="B제로" localSheetId="9">#REF!</definedName>
    <definedName name="B제로" localSheetId="16">#REF!</definedName>
    <definedName name="B제로" localSheetId="2">#REF!</definedName>
    <definedName name="B제로" localSheetId="7">#REF!</definedName>
    <definedName name="B제로" localSheetId="3">#REF!</definedName>
    <definedName name="B제로" localSheetId="8">#REF!</definedName>
    <definedName name="B제로" localSheetId="6">#REF!</definedName>
    <definedName name="B제로">#REF!</definedName>
    <definedName name="C_" localSheetId="9">#REF!</definedName>
    <definedName name="C_" localSheetId="16">#REF!</definedName>
    <definedName name="C_" localSheetId="2">#REF!</definedName>
    <definedName name="C_" localSheetId="7">#REF!</definedName>
    <definedName name="C_" localSheetId="3">#REF!</definedName>
    <definedName name="C_" localSheetId="8">#REF!</definedName>
    <definedName name="C_" localSheetId="6">#REF!</definedName>
    <definedName name="C_">#REF!</definedName>
    <definedName name="CC">#N/A</definedName>
    <definedName name="CELLNOTE4" localSheetId="9">[7]노무비!#REF!</definedName>
    <definedName name="CELLNOTE4" localSheetId="16">[7]노무비!#REF!</definedName>
    <definedName name="CELLNOTE4" localSheetId="2">[7]노무비!#REF!</definedName>
    <definedName name="CELLNOTE4" localSheetId="3">[7]노무비!#REF!</definedName>
    <definedName name="CELLNOTE4" localSheetId="8">[7]노무비!#REF!</definedName>
    <definedName name="CELLNOTE4" localSheetId="6">[7]노무비!#REF!</definedName>
    <definedName name="CELLNOTE4">[7]노무비!#REF!</definedName>
    <definedName name="CELLNOTE5" localSheetId="9">[8]노무비!#REF!</definedName>
    <definedName name="CELLNOTE5" localSheetId="16">[8]노무비!#REF!</definedName>
    <definedName name="CELLNOTE5" localSheetId="2">[8]노무비!#REF!</definedName>
    <definedName name="CELLNOTE5" localSheetId="3">[8]노무비!#REF!</definedName>
    <definedName name="CELLNOTE5" localSheetId="8">[8]노무비!#REF!</definedName>
    <definedName name="CELLNOTE5" localSheetId="6">[8]노무비!#REF!</definedName>
    <definedName name="CELLNOTE5">[8]노무비!#REF!</definedName>
    <definedName name="CELLNOTE6" localSheetId="9">[7]노무비!#REF!</definedName>
    <definedName name="CELLNOTE6" localSheetId="16">[7]노무비!#REF!</definedName>
    <definedName name="CELLNOTE6" localSheetId="2">[7]노무비!#REF!</definedName>
    <definedName name="CELLNOTE6" localSheetId="3">[7]노무비!#REF!</definedName>
    <definedName name="CELLNOTE6" localSheetId="8">[7]노무비!#REF!</definedName>
    <definedName name="CELLNOTE6" localSheetId="6">[7]노무비!#REF!</definedName>
    <definedName name="CELLNOTE6">[7]노무비!#REF!</definedName>
    <definedName name="CG" localSheetId="9">[9]별표!#REF!</definedName>
    <definedName name="CG" localSheetId="16">[9]별표!#REF!</definedName>
    <definedName name="CG" localSheetId="2">[9]별표!#REF!</definedName>
    <definedName name="CG" localSheetId="3">[9]별표!#REF!</definedName>
    <definedName name="CG" localSheetId="8">[9]별표!#REF!</definedName>
    <definedName name="CG" localSheetId="6">[9]별표!#REF!</definedName>
    <definedName name="CG">[9]별표!#REF!</definedName>
    <definedName name="CN" localSheetId="9">[9]별표!#REF!</definedName>
    <definedName name="CN" localSheetId="16">[9]별표!#REF!</definedName>
    <definedName name="CN" localSheetId="2">[9]별표!#REF!</definedName>
    <definedName name="CN" localSheetId="3">[9]별표!#REF!</definedName>
    <definedName name="CN" localSheetId="8">[9]별표!#REF!</definedName>
    <definedName name="CN" localSheetId="6">[9]별표!#REF!</definedName>
    <definedName name="CN">[9]별표!#REF!</definedName>
    <definedName name="Continue" localSheetId="9">#REF!</definedName>
    <definedName name="Continue" localSheetId="16">#REF!</definedName>
    <definedName name="Continue" localSheetId="2">#REF!</definedName>
    <definedName name="Continue" localSheetId="7">#REF!</definedName>
    <definedName name="Continue" localSheetId="3">#REF!</definedName>
    <definedName name="Continue" localSheetId="8">#REF!</definedName>
    <definedName name="Continue" localSheetId="6">#REF!</definedName>
    <definedName name="Continue">#REF!</definedName>
    <definedName name="CR" localSheetId="9">#REF!</definedName>
    <definedName name="CR" localSheetId="16">#REF!</definedName>
    <definedName name="CR" localSheetId="2">#REF!</definedName>
    <definedName name="CR" localSheetId="7">#REF!</definedName>
    <definedName name="CR" localSheetId="3">#REF!</definedName>
    <definedName name="CR" localSheetId="8">#REF!</definedName>
    <definedName name="CR" localSheetId="6">#REF!</definedName>
    <definedName name="CR">#REF!</definedName>
    <definedName name="CRa" localSheetId="9">#REF!</definedName>
    <definedName name="CRa" localSheetId="16">#REF!</definedName>
    <definedName name="CRa" localSheetId="2">#REF!</definedName>
    <definedName name="CRa" localSheetId="7">#REF!</definedName>
    <definedName name="CRa" localSheetId="3">#REF!</definedName>
    <definedName name="CRa" localSheetId="8">#REF!</definedName>
    <definedName name="CRa" localSheetId="6">#REF!</definedName>
    <definedName name="CRa">#REF!</definedName>
    <definedName name="CRb" localSheetId="9">#REF!</definedName>
    <definedName name="CRb" localSheetId="16">#REF!</definedName>
    <definedName name="CRb" localSheetId="2">#REF!</definedName>
    <definedName name="CRb" localSheetId="7">#REF!</definedName>
    <definedName name="CRb" localSheetId="3">#REF!</definedName>
    <definedName name="CRb" localSheetId="8">#REF!</definedName>
    <definedName name="CRb" localSheetId="6">#REF!</definedName>
    <definedName name="CRb">#REF!</definedName>
    <definedName name="_xlnm.Criteria" localSheetId="9">#REF!</definedName>
    <definedName name="_xlnm.Criteria" localSheetId="16">#REF!</definedName>
    <definedName name="_xlnm.Criteria" localSheetId="2">#REF!</definedName>
    <definedName name="_xlnm.Criteria" localSheetId="7">#REF!</definedName>
    <definedName name="_xlnm.Criteria" localSheetId="3">#REF!</definedName>
    <definedName name="_xlnm.Criteria" localSheetId="8">#REF!</definedName>
    <definedName name="_xlnm.Criteria" localSheetId="6">#REF!</definedName>
    <definedName name="_xlnm.Criteria">#REF!</definedName>
    <definedName name="csb">[5]노임단가!$I$23</definedName>
    <definedName name="csh">[5]노임단가!$I$19</definedName>
    <definedName name="csm">[10]노임단가!$I$21</definedName>
    <definedName name="ctb">[10]노임단가!$I$17</definedName>
    <definedName name="CTC" localSheetId="9">[1]설계조건!#REF!</definedName>
    <definedName name="CTC" localSheetId="16">[1]설계조건!#REF!</definedName>
    <definedName name="CTC" localSheetId="2">[1]설계조건!#REF!</definedName>
    <definedName name="CTC" localSheetId="3">[1]설계조건!#REF!</definedName>
    <definedName name="CTC" localSheetId="8">[1]설계조건!#REF!</definedName>
    <definedName name="CTC" localSheetId="6">[1]설계조건!#REF!</definedName>
    <definedName name="CTC">[1]설계조건!#REF!</definedName>
    <definedName name="cth">[10]노임단가!$I$13</definedName>
    <definedName name="CTL" localSheetId="9">#REF!</definedName>
    <definedName name="CTL" localSheetId="16">#REF!</definedName>
    <definedName name="CTL" localSheetId="2">#REF!</definedName>
    <definedName name="CTL" localSheetId="7">#REF!</definedName>
    <definedName name="CTL" localSheetId="3">#REF!</definedName>
    <definedName name="CTL" localSheetId="8">#REF!</definedName>
    <definedName name="CTL" localSheetId="6">#REF!</definedName>
    <definedName name="CTL">#REF!</definedName>
    <definedName name="ctm">[10]노임단가!$I$15</definedName>
    <definedName name="ctp">[10]노임단가!$I$9</definedName>
    <definedName name="CTR" localSheetId="9">#REF!</definedName>
    <definedName name="CTR" localSheetId="16">#REF!</definedName>
    <definedName name="CTR" localSheetId="2">#REF!</definedName>
    <definedName name="CTR" localSheetId="7">#REF!</definedName>
    <definedName name="CTR" localSheetId="3">#REF!</definedName>
    <definedName name="CTR" localSheetId="8">#REF!</definedName>
    <definedName name="CTR" localSheetId="6">#REF!</definedName>
    <definedName name="CTR">#REF!</definedName>
    <definedName name="cts">[10]노임단가!$I$11</definedName>
    <definedName name="D" localSheetId="9">#REF!</definedName>
    <definedName name="D" localSheetId="16">#REF!</definedName>
    <definedName name="D" localSheetId="2">#REF!</definedName>
    <definedName name="D" localSheetId="7">#REF!</definedName>
    <definedName name="D" localSheetId="3">#REF!</definedName>
    <definedName name="D" localSheetId="8">#REF!</definedName>
    <definedName name="D" localSheetId="6">#REF!</definedName>
    <definedName name="D">#REF!</definedName>
    <definedName name="DA" localSheetId="9">[11]단면가정!#REF!</definedName>
    <definedName name="DA" localSheetId="16">[11]단면가정!#REF!</definedName>
    <definedName name="DA" localSheetId="2">[11]단면가정!#REF!</definedName>
    <definedName name="DA" localSheetId="3">[11]단면가정!#REF!</definedName>
    <definedName name="DA" localSheetId="8">[11]단면가정!#REF!</definedName>
    <definedName name="DA" localSheetId="6">[11]단면가정!#REF!</definedName>
    <definedName name="DA">[11]단면가정!#REF!</definedName>
    <definedName name="DAA" localSheetId="9">[11]단면가정!#REF!</definedName>
    <definedName name="DAA" localSheetId="16">[11]단면가정!#REF!</definedName>
    <definedName name="DAA" localSheetId="2">[11]단면가정!#REF!</definedName>
    <definedName name="DAA" localSheetId="3">[11]단면가정!#REF!</definedName>
    <definedName name="DAA" localSheetId="8">[11]단면가정!#REF!</definedName>
    <definedName name="DAA" localSheetId="6">[11]단면가정!#REF!</definedName>
    <definedName name="DAA">[11]단면가정!#REF!</definedName>
    <definedName name="danga">[12]danga!$A$1:$M$235</definedName>
    <definedName name="data" localSheetId="9">#REF!</definedName>
    <definedName name="data" localSheetId="16">#REF!</definedName>
    <definedName name="data" localSheetId="2">#REF!</definedName>
    <definedName name="data" localSheetId="7">#REF!</definedName>
    <definedName name="data" localSheetId="3">#REF!</definedName>
    <definedName name="data" localSheetId="8">#REF!</definedName>
    <definedName name="data" localSheetId="6">#REF!</definedName>
    <definedName name="data">#REF!</definedName>
    <definedName name="DATA1" localSheetId="9">#REF!</definedName>
    <definedName name="DATA1" localSheetId="16">#REF!</definedName>
    <definedName name="DATA1" localSheetId="2">#REF!</definedName>
    <definedName name="DATA1" localSheetId="7">#REF!</definedName>
    <definedName name="DATA1" localSheetId="3">#REF!</definedName>
    <definedName name="DATA1" localSheetId="8">#REF!</definedName>
    <definedName name="DATA1" localSheetId="6">#REF!</definedName>
    <definedName name="DATA1">#REF!</definedName>
    <definedName name="_xlnm.Database" localSheetId="9">#REF!</definedName>
    <definedName name="_xlnm.Database" localSheetId="16">#REF!</definedName>
    <definedName name="_xlnm.Database" localSheetId="2">#REF!</definedName>
    <definedName name="_xlnm.Database" localSheetId="7">#REF!</definedName>
    <definedName name="_xlnm.Database" localSheetId="3">#REF!</definedName>
    <definedName name="_xlnm.Database" localSheetId="8">#REF!</definedName>
    <definedName name="_xlnm.Database" localSheetId="6">#REF!</definedName>
    <definedName name="_xlnm.Database">#REF!</definedName>
    <definedName name="DB" localSheetId="9">#REF!</definedName>
    <definedName name="DB" localSheetId="16">#REF!</definedName>
    <definedName name="DB" localSheetId="2">#REF!</definedName>
    <definedName name="DB" localSheetId="7">#REF!</definedName>
    <definedName name="DB" localSheetId="3">#REF!</definedName>
    <definedName name="DB" localSheetId="8">#REF!</definedName>
    <definedName name="DB" localSheetId="6">#REF!</definedName>
    <definedName name="DB">#REF!</definedName>
    <definedName name="DC" localSheetId="9">#REF!</definedName>
    <definedName name="DC" localSheetId="16">#REF!</definedName>
    <definedName name="DC" localSheetId="2">#REF!</definedName>
    <definedName name="DC" localSheetId="7">#REF!</definedName>
    <definedName name="DC" localSheetId="3">#REF!</definedName>
    <definedName name="DC" localSheetId="8">#REF!</definedName>
    <definedName name="DC" localSheetId="6">#REF!</definedName>
    <definedName name="DC">#REF!</definedName>
    <definedName name="DD" localSheetId="9">#REF!</definedName>
    <definedName name="DD" localSheetId="16">#REF!</definedName>
    <definedName name="DD" localSheetId="2">#REF!</definedName>
    <definedName name="DD" localSheetId="7">#REF!</definedName>
    <definedName name="DD" localSheetId="3">#REF!</definedName>
    <definedName name="DD" localSheetId="8">#REF!</definedName>
    <definedName name="DD" localSheetId="6">#REF!</definedName>
    <definedName name="DD">#REF!</definedName>
    <definedName name="ddd" localSheetId="9">#REF!</definedName>
    <definedName name="ddd" localSheetId="16">#REF!</definedName>
    <definedName name="ddd" localSheetId="2">#REF!</definedName>
    <definedName name="ddd" localSheetId="7">#REF!</definedName>
    <definedName name="ddd" localSheetId="3">#REF!</definedName>
    <definedName name="ddd" localSheetId="8">#REF!</definedName>
    <definedName name="ddd" localSheetId="6">#REF!</definedName>
    <definedName name="ddd">#REF!</definedName>
    <definedName name="DE">#N/A</definedName>
    <definedName name="DF">#N/A</definedName>
    <definedName name="DG">#N/A</definedName>
    <definedName name="dhtn" localSheetId="9">#REF!</definedName>
    <definedName name="dhtn" localSheetId="16">#REF!</definedName>
    <definedName name="dhtn" localSheetId="2">#REF!</definedName>
    <definedName name="dhtn" localSheetId="7">#REF!</definedName>
    <definedName name="dhtn" localSheetId="3">#REF!</definedName>
    <definedName name="dhtn" localSheetId="8">#REF!</definedName>
    <definedName name="dhtn" localSheetId="6">#REF!</definedName>
    <definedName name="dhtn">#REF!</definedName>
    <definedName name="DIA" localSheetId="9">#REF!</definedName>
    <definedName name="DIA" localSheetId="16">#REF!</definedName>
    <definedName name="DIA" localSheetId="2">#REF!</definedName>
    <definedName name="DIA" localSheetId="7">#REF!</definedName>
    <definedName name="DIA" localSheetId="3">#REF!</definedName>
    <definedName name="DIA" localSheetId="8">#REF!</definedName>
    <definedName name="DIA" localSheetId="6">#REF!</definedName>
    <definedName name="DIA">#REF!</definedName>
    <definedName name="DL" localSheetId="9">#REF!</definedName>
    <definedName name="DL" localSheetId="16">#REF!</definedName>
    <definedName name="DL" localSheetId="2">#REF!</definedName>
    <definedName name="DL" localSheetId="7">#REF!</definedName>
    <definedName name="DL" localSheetId="3">#REF!</definedName>
    <definedName name="DL" localSheetId="8">#REF!</definedName>
    <definedName name="DL" localSheetId="6">#REF!</definedName>
    <definedName name="DL">#REF!</definedName>
    <definedName name="DLSTH" localSheetId="9">#REF!</definedName>
    <definedName name="DLSTH" localSheetId="16">#REF!</definedName>
    <definedName name="DLSTH" localSheetId="2">#REF!</definedName>
    <definedName name="DLSTH" localSheetId="7">#REF!</definedName>
    <definedName name="DLSTH" localSheetId="3">#REF!</definedName>
    <definedName name="DLSTH" localSheetId="8">#REF!</definedName>
    <definedName name="DLSTH" localSheetId="6">#REF!</definedName>
    <definedName name="DLSTH">#REF!</definedName>
    <definedName name="DM">[13]심사계산!$F$88</definedName>
    <definedName name="Documents_array" localSheetId="9">#REF!</definedName>
    <definedName name="Documents_array" localSheetId="16">#REF!</definedName>
    <definedName name="Documents_array" localSheetId="2">#REF!</definedName>
    <definedName name="Documents_array" localSheetId="7">#REF!</definedName>
    <definedName name="Documents_array" localSheetId="3">#REF!</definedName>
    <definedName name="Documents_array" localSheetId="8">#REF!</definedName>
    <definedName name="Documents_array" localSheetId="6">#REF!</definedName>
    <definedName name="Documents_array">#REF!</definedName>
    <definedName name="DPI" localSheetId="9">#REF!</definedName>
    <definedName name="DPI" localSheetId="16">#REF!</definedName>
    <definedName name="DPI" localSheetId="2">#REF!</definedName>
    <definedName name="DPI" localSheetId="7">#REF!</definedName>
    <definedName name="DPI" localSheetId="3">#REF!</definedName>
    <definedName name="DPI" localSheetId="8">#REF!</definedName>
    <definedName name="DPI" localSheetId="6">#REF!</definedName>
    <definedName name="DPI">#REF!</definedName>
    <definedName name="ds" localSheetId="9">#REF!</definedName>
    <definedName name="ds" localSheetId="16">#REF!</definedName>
    <definedName name="ds" localSheetId="2">#REF!</definedName>
    <definedName name="ds" localSheetId="7">#REF!</definedName>
    <definedName name="ds" localSheetId="3">#REF!</definedName>
    <definedName name="ds" localSheetId="8">#REF!</definedName>
    <definedName name="ds" localSheetId="6">#REF!</definedName>
    <definedName name="ds">#REF!</definedName>
    <definedName name="dsb">[5]노임단가!$AD$23</definedName>
    <definedName name="dsh">[5]노임단가!$AD$19</definedName>
    <definedName name="dsm">[5]노임단가!$AD$21</definedName>
    <definedName name="E" localSheetId="9">#REF!</definedName>
    <definedName name="E" localSheetId="16">#REF!</definedName>
    <definedName name="E" localSheetId="2">#REF!</definedName>
    <definedName name="E" localSheetId="7">#REF!</definedName>
    <definedName name="E" localSheetId="3">#REF!</definedName>
    <definedName name="E" localSheetId="8">#REF!</definedName>
    <definedName name="E" localSheetId="6">#REF!</definedName>
    <definedName name="E">#REF!</definedName>
    <definedName name="el" localSheetId="9">[1]설계조건!#REF!</definedName>
    <definedName name="el" localSheetId="16">[1]설계조건!#REF!</definedName>
    <definedName name="el" localSheetId="2">[1]설계조건!#REF!</definedName>
    <definedName name="el" localSheetId="3">[1]설계조건!#REF!</definedName>
    <definedName name="el" localSheetId="8">[1]설계조건!#REF!</definedName>
    <definedName name="el" localSheetId="6">[1]설계조건!#REF!</definedName>
    <definedName name="el">[1]설계조건!#REF!</definedName>
    <definedName name="ELC" localSheetId="9">#REF!</definedName>
    <definedName name="ELC" localSheetId="16">#REF!</definedName>
    <definedName name="ELC" localSheetId="2">#REF!</definedName>
    <definedName name="ELC" localSheetId="7">#REF!</definedName>
    <definedName name="ELC" localSheetId="3">#REF!</definedName>
    <definedName name="ELC" localSheetId="8">#REF!</definedName>
    <definedName name="ELC" localSheetId="6">#REF!</definedName>
    <definedName name="ELC">#REF!</definedName>
    <definedName name="ELI" localSheetId="9">#REF!</definedName>
    <definedName name="ELI" localSheetId="16">#REF!</definedName>
    <definedName name="ELI" localSheetId="2">#REF!</definedName>
    <definedName name="ELI" localSheetId="7">#REF!</definedName>
    <definedName name="ELI" localSheetId="3">#REF!</definedName>
    <definedName name="ELI" localSheetId="8">#REF!</definedName>
    <definedName name="ELI" localSheetId="6">#REF!</definedName>
    <definedName name="ELI">#REF!</definedName>
    <definedName name="esb">[5]노임단가!$M$23</definedName>
    <definedName name="esh">[5]노임단가!$M$19</definedName>
    <definedName name="esm">[5]노임단가!$M$21</definedName>
    <definedName name="etb">[5]노임단가!$M$17</definedName>
    <definedName name="eth">[5]노임단가!$M$13</definedName>
    <definedName name="etm">[5]노임단가!$M$15</definedName>
    <definedName name="ets">[5]노임단가!$M$11</definedName>
    <definedName name="ExternalData_1" localSheetId="18">'(참고) 엔지니어링 손해배상공제요율표'!$C$4:$O$6</definedName>
    <definedName name="F" localSheetId="9">#REF!</definedName>
    <definedName name="F" localSheetId="16">#REF!</definedName>
    <definedName name="F" localSheetId="2">#REF!</definedName>
    <definedName name="F" localSheetId="7">#REF!</definedName>
    <definedName name="F" localSheetId="3">#REF!</definedName>
    <definedName name="F" localSheetId="8">#REF!</definedName>
    <definedName name="F" localSheetId="6">#REF!</definedName>
    <definedName name="F">#REF!</definedName>
    <definedName name="F1F" localSheetId="9">#REF!</definedName>
    <definedName name="F1F" localSheetId="16">#REF!</definedName>
    <definedName name="F1F" localSheetId="2">#REF!</definedName>
    <definedName name="F1F" localSheetId="7">#REF!</definedName>
    <definedName name="F1F" localSheetId="3">#REF!</definedName>
    <definedName name="F1F" localSheetId="8">#REF!</definedName>
    <definedName name="F1F" localSheetId="6">#REF!</definedName>
    <definedName name="F1F">#REF!</definedName>
    <definedName name="F2F" localSheetId="9">#REF!</definedName>
    <definedName name="F2F" localSheetId="16">#REF!</definedName>
    <definedName name="F2F" localSheetId="2">#REF!</definedName>
    <definedName name="F2F" localSheetId="7">#REF!</definedName>
    <definedName name="F2F" localSheetId="3">#REF!</definedName>
    <definedName name="F2F" localSheetId="8">#REF!</definedName>
    <definedName name="F2F" localSheetId="6">#REF!</definedName>
    <definedName name="F2F">#REF!</definedName>
    <definedName name="F3F" localSheetId="9">#REF!</definedName>
    <definedName name="F3F" localSheetId="16">#REF!</definedName>
    <definedName name="F3F" localSheetId="2">#REF!</definedName>
    <definedName name="F3F" localSheetId="7">#REF!</definedName>
    <definedName name="F3F" localSheetId="3">#REF!</definedName>
    <definedName name="F3F" localSheetId="8">#REF!</definedName>
    <definedName name="F3F" localSheetId="6">#REF!</definedName>
    <definedName name="F3F">#REF!</definedName>
    <definedName name="FC" localSheetId="9">#REF!</definedName>
    <definedName name="FC" localSheetId="16">#REF!</definedName>
    <definedName name="FC" localSheetId="2">#REF!</definedName>
    <definedName name="FC" localSheetId="7">#REF!</definedName>
    <definedName name="FC" localSheetId="3">#REF!</definedName>
    <definedName name="FC" localSheetId="8">#REF!</definedName>
    <definedName name="FC" localSheetId="6">#REF!</definedName>
    <definedName name="FC">#REF!</definedName>
    <definedName name="FF" localSheetId="9">[4]TOTAL3!#REF!</definedName>
    <definedName name="FF" localSheetId="16">[4]TOTAL3!#REF!</definedName>
    <definedName name="FF" localSheetId="2">[4]TOTAL3!#REF!</definedName>
    <definedName name="FF" localSheetId="3">[4]TOTAL3!#REF!</definedName>
    <definedName name="FF" localSheetId="8">[4]TOTAL3!#REF!</definedName>
    <definedName name="FF" localSheetId="6">[4]TOTAL3!#REF!</definedName>
    <definedName name="FF">[4]TOTAL3!#REF!</definedName>
    <definedName name="FG" localSheetId="9">#REF!</definedName>
    <definedName name="FG" localSheetId="16">#REF!</definedName>
    <definedName name="FG" localSheetId="2">#REF!</definedName>
    <definedName name="FG" localSheetId="7">#REF!</definedName>
    <definedName name="FG" localSheetId="3">#REF!</definedName>
    <definedName name="FG" localSheetId="8">#REF!</definedName>
    <definedName name="FG" localSheetId="6">#REF!</definedName>
    <definedName name="FG">#REF!</definedName>
    <definedName name="FGGG" localSheetId="9">#REF!</definedName>
    <definedName name="FGGG" localSheetId="16">#REF!</definedName>
    <definedName name="FGGG" localSheetId="2">#REF!</definedName>
    <definedName name="FGGG" localSheetId="7">#REF!</definedName>
    <definedName name="FGGG" localSheetId="3">#REF!</definedName>
    <definedName name="FGGG" localSheetId="8">#REF!</definedName>
    <definedName name="FGGG" localSheetId="6">#REF!</definedName>
    <definedName name="FGGG">#REF!</definedName>
    <definedName name="FH" localSheetId="9">#REF!</definedName>
    <definedName name="FH" localSheetId="16">#REF!</definedName>
    <definedName name="FH" localSheetId="2">#REF!</definedName>
    <definedName name="FH" localSheetId="7">#REF!</definedName>
    <definedName name="FH" localSheetId="3">#REF!</definedName>
    <definedName name="FH" localSheetId="8">#REF!</definedName>
    <definedName name="FH" localSheetId="6">#REF!</definedName>
    <definedName name="FH">#REF!</definedName>
    <definedName name="FN" localSheetId="9">#REF!</definedName>
    <definedName name="FN" localSheetId="16">#REF!</definedName>
    <definedName name="FN" localSheetId="2">#REF!</definedName>
    <definedName name="FN" localSheetId="7">#REF!</definedName>
    <definedName name="FN" localSheetId="3">#REF!</definedName>
    <definedName name="FN" localSheetId="8">#REF!</definedName>
    <definedName name="FN" localSheetId="6">#REF!</definedName>
    <definedName name="FN">#REF!</definedName>
    <definedName name="FOOT1" localSheetId="9">[1]설계조건!#REF!</definedName>
    <definedName name="FOOT1" localSheetId="16">[1]설계조건!#REF!</definedName>
    <definedName name="FOOT1" localSheetId="2">[1]설계조건!#REF!</definedName>
    <definedName name="FOOT1" localSheetId="3">[1]설계조건!#REF!</definedName>
    <definedName name="FOOT1" localSheetId="8">[1]설계조건!#REF!</definedName>
    <definedName name="FOOT1" localSheetId="6">[1]설계조건!#REF!</definedName>
    <definedName name="FOOT1">[1]설계조건!#REF!</definedName>
    <definedName name="FOOT2" localSheetId="9">[1]설계조건!#REF!</definedName>
    <definedName name="FOOT2" localSheetId="16">[1]설계조건!#REF!</definedName>
    <definedName name="FOOT2" localSheetId="2">[1]설계조건!#REF!</definedName>
    <definedName name="FOOT2" localSheetId="3">[1]설계조건!#REF!</definedName>
    <definedName name="FOOT2" localSheetId="8">[1]설계조건!#REF!</definedName>
    <definedName name="FOOT2" localSheetId="6">[1]설계조건!#REF!</definedName>
    <definedName name="FOOT2">[1]설계조건!#REF!</definedName>
    <definedName name="FOOT3" localSheetId="9">[1]설계조건!#REF!</definedName>
    <definedName name="FOOT3" localSheetId="16">[1]설계조건!#REF!</definedName>
    <definedName name="FOOT3" localSheetId="2">[1]설계조건!#REF!</definedName>
    <definedName name="FOOT3" localSheetId="3">[1]설계조건!#REF!</definedName>
    <definedName name="FOOT3" localSheetId="8">[1]설계조건!#REF!</definedName>
    <definedName name="FOOT3" localSheetId="6">[1]설계조건!#REF!</definedName>
    <definedName name="FOOT3">[1]설계조건!#REF!</definedName>
    <definedName name="front" localSheetId="9">#REF!</definedName>
    <definedName name="front" localSheetId="16">#REF!</definedName>
    <definedName name="front" localSheetId="2">#REF!</definedName>
    <definedName name="front" localSheetId="7">#REF!</definedName>
    <definedName name="front" localSheetId="3">#REF!</definedName>
    <definedName name="front" localSheetId="8">#REF!</definedName>
    <definedName name="front" localSheetId="6">#REF!</definedName>
    <definedName name="front">#REF!</definedName>
    <definedName name="F이" localSheetId="9">#REF!</definedName>
    <definedName name="F이" localSheetId="16">#REF!</definedName>
    <definedName name="F이" localSheetId="2">#REF!</definedName>
    <definedName name="F이" localSheetId="7">#REF!</definedName>
    <definedName name="F이" localSheetId="3">#REF!</definedName>
    <definedName name="F이" localSheetId="8">#REF!</definedName>
    <definedName name="F이" localSheetId="6">#REF!</definedName>
    <definedName name="F이">#REF!</definedName>
    <definedName name="F일" localSheetId="9">#REF!</definedName>
    <definedName name="F일" localSheetId="16">#REF!</definedName>
    <definedName name="F일" localSheetId="2">#REF!</definedName>
    <definedName name="F일" localSheetId="7">#REF!</definedName>
    <definedName name="F일" localSheetId="3">#REF!</definedName>
    <definedName name="F일" localSheetId="8">#REF!</definedName>
    <definedName name="F일" localSheetId="6">#REF!</definedName>
    <definedName name="F일">#REF!</definedName>
    <definedName name="GF" localSheetId="9">#REF!</definedName>
    <definedName name="GF" localSheetId="16">#REF!</definedName>
    <definedName name="GF" localSheetId="2">#REF!</definedName>
    <definedName name="GF" localSheetId="7">#REF!</definedName>
    <definedName name="GF" localSheetId="3">#REF!</definedName>
    <definedName name="GF" localSheetId="8">#REF!</definedName>
    <definedName name="GF" localSheetId="6">#REF!</definedName>
    <definedName name="GF">#REF!</definedName>
    <definedName name="GFD" localSheetId="9">#REF!</definedName>
    <definedName name="GFD" localSheetId="16">#REF!</definedName>
    <definedName name="GFD" localSheetId="2">#REF!</definedName>
    <definedName name="GFD" localSheetId="7">#REF!</definedName>
    <definedName name="GFD" localSheetId="3">#REF!</definedName>
    <definedName name="GFD" localSheetId="8">#REF!</definedName>
    <definedName name="GFD" localSheetId="6">#REF!</definedName>
    <definedName name="GFD">#REF!</definedName>
    <definedName name="GG" localSheetId="9">#REF!</definedName>
    <definedName name="GG" localSheetId="16">#REF!</definedName>
    <definedName name="GG" localSheetId="2">#REF!</definedName>
    <definedName name="GG" localSheetId="7">#REF!</definedName>
    <definedName name="GG" localSheetId="3">#REF!</definedName>
    <definedName name="GG" localSheetId="8">#REF!</definedName>
    <definedName name="GG" localSheetId="6">#REF!</definedName>
    <definedName name="GG">#REF!</definedName>
    <definedName name="ggg" localSheetId="9">#REF!</definedName>
    <definedName name="ggg" localSheetId="16">#REF!</definedName>
    <definedName name="ggg" localSheetId="2">#REF!</definedName>
    <definedName name="ggg" localSheetId="7">#REF!</definedName>
    <definedName name="ggg" localSheetId="3">#REF!</definedName>
    <definedName name="ggg" localSheetId="8">#REF!</definedName>
    <definedName name="ggg" localSheetId="6">#REF!</definedName>
    <definedName name="ggg">#REF!</definedName>
    <definedName name="GH" localSheetId="9">#REF!</definedName>
    <definedName name="GH" localSheetId="16">#REF!</definedName>
    <definedName name="GH" localSheetId="2">#REF!</definedName>
    <definedName name="GH" localSheetId="7">#REF!</definedName>
    <definedName name="GH" localSheetId="3">#REF!</definedName>
    <definedName name="GH" localSheetId="8">#REF!</definedName>
    <definedName name="GH" localSheetId="6">#REF!</definedName>
    <definedName name="GH">#REF!</definedName>
    <definedName name="gigin" localSheetId="9">[1]설계조건!#REF!</definedName>
    <definedName name="gigin" localSheetId="16">[1]설계조건!#REF!</definedName>
    <definedName name="gigin" localSheetId="2">[1]설계조건!#REF!</definedName>
    <definedName name="gigin" localSheetId="3">[1]설계조건!#REF!</definedName>
    <definedName name="gigin" localSheetId="8">[1]설계조건!#REF!</definedName>
    <definedName name="gigin" localSheetId="6">[1]설계조건!#REF!</definedName>
    <definedName name="gigin">[1]설계조건!#REF!</definedName>
    <definedName name="GONGJONG" localSheetId="9">#REF!</definedName>
    <definedName name="GONGJONG" localSheetId="16">#REF!</definedName>
    <definedName name="GONGJONG" localSheetId="2">#REF!</definedName>
    <definedName name="GONGJONG" localSheetId="7">#REF!</definedName>
    <definedName name="GONGJONG" localSheetId="3">#REF!</definedName>
    <definedName name="GONGJONG" localSheetId="8">#REF!</definedName>
    <definedName name="GONGJONG" localSheetId="6">#REF!</definedName>
    <definedName name="GONGJONG">#REF!</definedName>
    <definedName name="gt" localSheetId="9">#REF!</definedName>
    <definedName name="gt" localSheetId="16">#REF!</definedName>
    <definedName name="gt" localSheetId="2">#REF!</definedName>
    <definedName name="gt" localSheetId="7">#REF!</definedName>
    <definedName name="gt" localSheetId="3">#REF!</definedName>
    <definedName name="gt" localSheetId="8">#REF!</definedName>
    <definedName name="gt" localSheetId="6">#REF!</definedName>
    <definedName name="gt">#REF!</definedName>
    <definedName name="H" localSheetId="9">#REF!</definedName>
    <definedName name="H" localSheetId="16">#REF!</definedName>
    <definedName name="H" localSheetId="2">#REF!</definedName>
    <definedName name="H" localSheetId="7">#REF!</definedName>
    <definedName name="H" localSheetId="3">#REF!</definedName>
    <definedName name="H" localSheetId="8">#REF!</definedName>
    <definedName name="H" localSheetId="6">#REF!</definedName>
    <definedName name="H">#REF!</definedName>
    <definedName name="H1A" localSheetId="9">#REF!</definedName>
    <definedName name="H1A" localSheetId="16">#REF!</definedName>
    <definedName name="H1A" localSheetId="2">#REF!</definedName>
    <definedName name="H1A" localSheetId="7">#REF!</definedName>
    <definedName name="H1A" localSheetId="3">#REF!</definedName>
    <definedName name="H1A" localSheetId="8">#REF!</definedName>
    <definedName name="H1A" localSheetId="6">#REF!</definedName>
    <definedName name="H1A">#REF!</definedName>
    <definedName name="H1C" localSheetId="9">#REF!</definedName>
    <definedName name="H1C" localSheetId="16">#REF!</definedName>
    <definedName name="H1C" localSheetId="2">#REF!</definedName>
    <definedName name="H1C" localSheetId="7">#REF!</definedName>
    <definedName name="H1C" localSheetId="3">#REF!</definedName>
    <definedName name="H1C" localSheetId="8">#REF!</definedName>
    <definedName name="H1C" localSheetId="6">#REF!</definedName>
    <definedName name="H1C">#REF!</definedName>
    <definedName name="H1D" localSheetId="9">#REF!</definedName>
    <definedName name="H1D" localSheetId="16">#REF!</definedName>
    <definedName name="H1D" localSheetId="2">#REF!</definedName>
    <definedName name="H1D" localSheetId="7">#REF!</definedName>
    <definedName name="H1D" localSheetId="3">#REF!</definedName>
    <definedName name="H1D" localSheetId="8">#REF!</definedName>
    <definedName name="H1D" localSheetId="6">#REF!</definedName>
    <definedName name="H1D">#REF!</definedName>
    <definedName name="H1H" localSheetId="9">#REF!</definedName>
    <definedName name="H1H" localSheetId="16">#REF!</definedName>
    <definedName name="H1H" localSheetId="2">#REF!</definedName>
    <definedName name="H1H" localSheetId="7">#REF!</definedName>
    <definedName name="H1H" localSheetId="3">#REF!</definedName>
    <definedName name="H1H" localSheetId="8">#REF!</definedName>
    <definedName name="H1H" localSheetId="6">#REF!</definedName>
    <definedName name="H1H">#REF!</definedName>
    <definedName name="H1L" localSheetId="9">#REF!</definedName>
    <definedName name="H1L" localSheetId="16">#REF!</definedName>
    <definedName name="H1L" localSheetId="2">#REF!</definedName>
    <definedName name="H1L" localSheetId="7">#REF!</definedName>
    <definedName name="H1L" localSheetId="3">#REF!</definedName>
    <definedName name="H1L" localSheetId="8">#REF!</definedName>
    <definedName name="H1L" localSheetId="6">#REF!</definedName>
    <definedName name="H1L">#REF!</definedName>
    <definedName name="H1R" localSheetId="9">#REF!</definedName>
    <definedName name="H1R" localSheetId="16">#REF!</definedName>
    <definedName name="H1R" localSheetId="2">#REF!</definedName>
    <definedName name="H1R" localSheetId="7">#REF!</definedName>
    <definedName name="H1R" localSheetId="3">#REF!</definedName>
    <definedName name="H1R" localSheetId="8">#REF!</definedName>
    <definedName name="H1R" localSheetId="6">#REF!</definedName>
    <definedName name="H1R">#REF!</definedName>
    <definedName name="H1WL" localSheetId="9">#REF!</definedName>
    <definedName name="H1WL" localSheetId="16">#REF!</definedName>
    <definedName name="H1WL" localSheetId="2">#REF!</definedName>
    <definedName name="H1WL" localSheetId="7">#REF!</definedName>
    <definedName name="H1WL" localSheetId="3">#REF!</definedName>
    <definedName name="H1WL" localSheetId="8">#REF!</definedName>
    <definedName name="H1WL" localSheetId="6">#REF!</definedName>
    <definedName name="H1WL">#REF!</definedName>
    <definedName name="H1WR" localSheetId="9">#REF!</definedName>
    <definedName name="H1WR" localSheetId="16">#REF!</definedName>
    <definedName name="H1WR" localSheetId="2">#REF!</definedName>
    <definedName name="H1WR" localSheetId="7">#REF!</definedName>
    <definedName name="H1WR" localSheetId="3">#REF!</definedName>
    <definedName name="H1WR" localSheetId="8">#REF!</definedName>
    <definedName name="H1WR" localSheetId="6">#REF!</definedName>
    <definedName name="H1WR">#REF!</definedName>
    <definedName name="H2C" localSheetId="9">#REF!</definedName>
    <definedName name="H2C" localSheetId="16">#REF!</definedName>
    <definedName name="H2C" localSheetId="2">#REF!</definedName>
    <definedName name="H2C" localSheetId="7">#REF!</definedName>
    <definedName name="H2C" localSheetId="3">#REF!</definedName>
    <definedName name="H2C" localSheetId="8">#REF!</definedName>
    <definedName name="H2C" localSheetId="6">#REF!</definedName>
    <definedName name="H2C">#REF!</definedName>
    <definedName name="H2H" localSheetId="9">#REF!</definedName>
    <definedName name="H2H" localSheetId="16">#REF!</definedName>
    <definedName name="H2H" localSheetId="2">#REF!</definedName>
    <definedName name="H2H" localSheetId="7">#REF!</definedName>
    <definedName name="H2H" localSheetId="3">#REF!</definedName>
    <definedName name="H2H" localSheetId="8">#REF!</definedName>
    <definedName name="H2H" localSheetId="6">#REF!</definedName>
    <definedName name="H2H">#REF!</definedName>
    <definedName name="H2L" localSheetId="9">#REF!</definedName>
    <definedName name="H2L" localSheetId="16">#REF!</definedName>
    <definedName name="H2L" localSheetId="2">#REF!</definedName>
    <definedName name="H2L" localSheetId="7">#REF!</definedName>
    <definedName name="H2L" localSheetId="3">#REF!</definedName>
    <definedName name="H2L" localSheetId="8">#REF!</definedName>
    <definedName name="H2L" localSheetId="6">#REF!</definedName>
    <definedName name="H2L">#REF!</definedName>
    <definedName name="H2R" localSheetId="9">#REF!</definedName>
    <definedName name="H2R" localSheetId="16">#REF!</definedName>
    <definedName name="H2R" localSheetId="2">#REF!</definedName>
    <definedName name="H2R" localSheetId="7">#REF!</definedName>
    <definedName name="H2R" localSheetId="3">#REF!</definedName>
    <definedName name="H2R" localSheetId="8">#REF!</definedName>
    <definedName name="H2R" localSheetId="6">#REF!</definedName>
    <definedName name="H2R">#REF!</definedName>
    <definedName name="H2WL" localSheetId="9">#REF!</definedName>
    <definedName name="H2WL" localSheetId="16">#REF!</definedName>
    <definedName name="H2WL" localSheetId="2">#REF!</definedName>
    <definedName name="H2WL" localSheetId="7">#REF!</definedName>
    <definedName name="H2WL" localSheetId="3">#REF!</definedName>
    <definedName name="H2WL" localSheetId="8">#REF!</definedName>
    <definedName name="H2WL" localSheetId="6">#REF!</definedName>
    <definedName name="H2WL">#REF!</definedName>
    <definedName name="H2WR" localSheetId="9">#REF!</definedName>
    <definedName name="H2WR" localSheetId="16">#REF!</definedName>
    <definedName name="H2WR" localSheetId="2">#REF!</definedName>
    <definedName name="H2WR" localSheetId="7">#REF!</definedName>
    <definedName name="H2WR" localSheetId="3">#REF!</definedName>
    <definedName name="H2WR" localSheetId="8">#REF!</definedName>
    <definedName name="H2WR" localSheetId="6">#REF!</definedName>
    <definedName name="H2WR">#REF!</definedName>
    <definedName name="H3H" localSheetId="9">#REF!</definedName>
    <definedName name="H3H" localSheetId="16">#REF!</definedName>
    <definedName name="H3H" localSheetId="2">#REF!</definedName>
    <definedName name="H3H" localSheetId="7">#REF!</definedName>
    <definedName name="H3H" localSheetId="3">#REF!</definedName>
    <definedName name="H3H" localSheetId="8">#REF!</definedName>
    <definedName name="H3H" localSheetId="6">#REF!</definedName>
    <definedName name="H3H">#REF!</definedName>
    <definedName name="H3L" localSheetId="9">#REF!</definedName>
    <definedName name="H3L" localSheetId="16">#REF!</definedName>
    <definedName name="H3L" localSheetId="2">#REF!</definedName>
    <definedName name="H3L" localSheetId="7">#REF!</definedName>
    <definedName name="H3L" localSheetId="3">#REF!</definedName>
    <definedName name="H3L" localSheetId="8">#REF!</definedName>
    <definedName name="H3L" localSheetId="6">#REF!</definedName>
    <definedName name="H3L">#REF!</definedName>
    <definedName name="H3R" localSheetId="9">#REF!</definedName>
    <definedName name="H3R" localSheetId="16">#REF!</definedName>
    <definedName name="H3R" localSheetId="2">#REF!</definedName>
    <definedName name="H3R" localSheetId="7">#REF!</definedName>
    <definedName name="H3R" localSheetId="3">#REF!</definedName>
    <definedName name="H3R" localSheetId="8">#REF!</definedName>
    <definedName name="H3R" localSheetId="6">#REF!</definedName>
    <definedName name="H3R">#REF!</definedName>
    <definedName name="H3WL" localSheetId="9">#REF!</definedName>
    <definedName name="H3WL" localSheetId="16">#REF!</definedName>
    <definedName name="H3WL" localSheetId="2">#REF!</definedName>
    <definedName name="H3WL" localSheetId="7">#REF!</definedName>
    <definedName name="H3WL" localSheetId="3">#REF!</definedName>
    <definedName name="H3WL" localSheetId="8">#REF!</definedName>
    <definedName name="H3WL" localSheetId="6">#REF!</definedName>
    <definedName name="H3WL">#REF!</definedName>
    <definedName name="H3WR" localSheetId="9">#REF!</definedName>
    <definedName name="H3WR" localSheetId="16">#REF!</definedName>
    <definedName name="H3WR" localSheetId="2">#REF!</definedName>
    <definedName name="H3WR" localSheetId="7">#REF!</definedName>
    <definedName name="H3WR" localSheetId="3">#REF!</definedName>
    <definedName name="H3WR" localSheetId="8">#REF!</definedName>
    <definedName name="H3WR" localSheetId="6">#REF!</definedName>
    <definedName name="H3WR">#REF!</definedName>
    <definedName name="H4H" localSheetId="9">#REF!</definedName>
    <definedName name="H4H" localSheetId="16">#REF!</definedName>
    <definedName name="H4H" localSheetId="2">#REF!</definedName>
    <definedName name="H4H" localSheetId="7">#REF!</definedName>
    <definedName name="H4H" localSheetId="3">#REF!</definedName>
    <definedName name="H4H" localSheetId="8">#REF!</definedName>
    <definedName name="H4H" localSheetId="6">#REF!</definedName>
    <definedName name="H4H">#REF!</definedName>
    <definedName name="H4L" localSheetId="9">#REF!</definedName>
    <definedName name="H4L" localSheetId="16">#REF!</definedName>
    <definedName name="H4L" localSheetId="2">#REF!</definedName>
    <definedName name="H4L" localSheetId="7">#REF!</definedName>
    <definedName name="H4L" localSheetId="3">#REF!</definedName>
    <definedName name="H4L" localSheetId="8">#REF!</definedName>
    <definedName name="H4L" localSheetId="6">#REF!</definedName>
    <definedName name="H4L">#REF!</definedName>
    <definedName name="H4R" localSheetId="9">#REF!</definedName>
    <definedName name="H4R" localSheetId="16">#REF!</definedName>
    <definedName name="H4R" localSheetId="2">#REF!</definedName>
    <definedName name="H4R" localSheetId="7">#REF!</definedName>
    <definedName name="H4R" localSheetId="3">#REF!</definedName>
    <definedName name="H4R" localSheetId="8">#REF!</definedName>
    <definedName name="H4R" localSheetId="6">#REF!</definedName>
    <definedName name="H4R">#REF!</definedName>
    <definedName name="H5L" localSheetId="9">#REF!</definedName>
    <definedName name="H5L" localSheetId="16">#REF!</definedName>
    <definedName name="H5L" localSheetId="2">#REF!</definedName>
    <definedName name="H5L" localSheetId="7">#REF!</definedName>
    <definedName name="H5L" localSheetId="3">#REF!</definedName>
    <definedName name="H5L" localSheetId="8">#REF!</definedName>
    <definedName name="H5L" localSheetId="6">#REF!</definedName>
    <definedName name="H5L">#REF!</definedName>
    <definedName name="H5R" localSheetId="9">#REF!</definedName>
    <definedName name="H5R" localSheetId="16">#REF!</definedName>
    <definedName name="H5R" localSheetId="2">#REF!</definedName>
    <definedName name="H5R" localSheetId="7">#REF!</definedName>
    <definedName name="H5R" localSheetId="3">#REF!</definedName>
    <definedName name="H5R" localSheetId="8">#REF!</definedName>
    <definedName name="H5R" localSheetId="6">#REF!</definedName>
    <definedName name="H5R">#REF!</definedName>
    <definedName name="h6a" localSheetId="9">#REF!</definedName>
    <definedName name="h6a" localSheetId="16">#REF!</definedName>
    <definedName name="h6a" localSheetId="2">#REF!</definedName>
    <definedName name="h6a" localSheetId="7">#REF!</definedName>
    <definedName name="h6a" localSheetId="3">#REF!</definedName>
    <definedName name="h6a" localSheetId="8">#REF!</definedName>
    <definedName name="h6a" localSheetId="6">#REF!</definedName>
    <definedName name="h6a">#REF!</definedName>
    <definedName name="H6L" localSheetId="9">#REF!</definedName>
    <definedName name="H6L" localSheetId="16">#REF!</definedName>
    <definedName name="H6L" localSheetId="2">#REF!</definedName>
    <definedName name="H6L" localSheetId="7">#REF!</definedName>
    <definedName name="H6L" localSheetId="3">#REF!</definedName>
    <definedName name="H6L" localSheetId="8">#REF!</definedName>
    <definedName name="H6L" localSheetId="6">#REF!</definedName>
    <definedName name="H6L">#REF!</definedName>
    <definedName name="H6R" localSheetId="9">#REF!</definedName>
    <definedName name="H6R" localSheetId="16">#REF!</definedName>
    <definedName name="H6R" localSheetId="2">#REF!</definedName>
    <definedName name="H6R" localSheetId="7">#REF!</definedName>
    <definedName name="H6R" localSheetId="3">#REF!</definedName>
    <definedName name="H6R" localSheetId="8">#REF!</definedName>
    <definedName name="H6R" localSheetId="6">#REF!</definedName>
    <definedName name="H6R">#REF!</definedName>
    <definedName name="H7L" localSheetId="9">#REF!</definedName>
    <definedName name="H7L" localSheetId="16">#REF!</definedName>
    <definedName name="H7L" localSheetId="2">#REF!</definedName>
    <definedName name="H7L" localSheetId="7">#REF!</definedName>
    <definedName name="H7L" localSheetId="3">#REF!</definedName>
    <definedName name="H7L" localSheetId="8">#REF!</definedName>
    <definedName name="H7L" localSheetId="6">#REF!</definedName>
    <definedName name="H7L">#REF!</definedName>
    <definedName name="H7R" localSheetId="9">#REF!</definedName>
    <definedName name="H7R" localSheetId="16">#REF!</definedName>
    <definedName name="H7R" localSheetId="2">#REF!</definedName>
    <definedName name="H7R" localSheetId="7">#REF!</definedName>
    <definedName name="H7R" localSheetId="3">#REF!</definedName>
    <definedName name="H7R" localSheetId="8">#REF!</definedName>
    <definedName name="H7R" localSheetId="6">#REF!</definedName>
    <definedName name="H7R">#REF!</definedName>
    <definedName name="H9A" localSheetId="9">#REF!</definedName>
    <definedName name="H9A" localSheetId="16">#REF!</definedName>
    <definedName name="H9A" localSheetId="2">#REF!</definedName>
    <definedName name="H9A" localSheetId="7">#REF!</definedName>
    <definedName name="H9A" localSheetId="3">#REF!</definedName>
    <definedName name="H9A" localSheetId="8">#REF!</definedName>
    <definedName name="H9A" localSheetId="6">#REF!</definedName>
    <definedName name="H9A">#REF!</definedName>
    <definedName name="HA" localSheetId="9">#REF!</definedName>
    <definedName name="HA" localSheetId="16">#REF!</definedName>
    <definedName name="HA" localSheetId="2">#REF!</definedName>
    <definedName name="HA" localSheetId="7">#REF!</definedName>
    <definedName name="HA" localSheetId="3">#REF!</definedName>
    <definedName name="HA" localSheetId="8">#REF!</definedName>
    <definedName name="HA" localSheetId="6">#REF!</definedName>
    <definedName name="HA">#REF!</definedName>
    <definedName name="HAB" localSheetId="9">#REF!</definedName>
    <definedName name="HAB" localSheetId="16">#REF!</definedName>
    <definedName name="HAB" localSheetId="2">#REF!</definedName>
    <definedName name="HAB" localSheetId="7">#REF!</definedName>
    <definedName name="HAB" localSheetId="3">#REF!</definedName>
    <definedName name="HAB" localSheetId="8">#REF!</definedName>
    <definedName name="HAB" localSheetId="6">#REF!</definedName>
    <definedName name="HAB">#REF!</definedName>
    <definedName name="HC" localSheetId="9">#REF!</definedName>
    <definedName name="HC" localSheetId="16">#REF!</definedName>
    <definedName name="HC" localSheetId="2">#REF!</definedName>
    <definedName name="HC" localSheetId="7">#REF!</definedName>
    <definedName name="HC" localSheetId="3">#REF!</definedName>
    <definedName name="HC" localSheetId="8">#REF!</definedName>
    <definedName name="HC" localSheetId="6">#REF!</definedName>
    <definedName name="HC">#REF!</definedName>
    <definedName name="Hca" localSheetId="9">#REF!</definedName>
    <definedName name="Hca" localSheetId="16">#REF!</definedName>
    <definedName name="Hca" localSheetId="2">#REF!</definedName>
    <definedName name="Hca" localSheetId="7">#REF!</definedName>
    <definedName name="Hca" localSheetId="3">#REF!</definedName>
    <definedName name="Hca" localSheetId="8">#REF!</definedName>
    <definedName name="Hca" localSheetId="6">#REF!</definedName>
    <definedName name="Hca">#REF!</definedName>
    <definedName name="Hcd" localSheetId="9">#REF!</definedName>
    <definedName name="Hcd" localSheetId="16">#REF!</definedName>
    <definedName name="Hcd" localSheetId="2">#REF!</definedName>
    <definedName name="Hcd" localSheetId="7">#REF!</definedName>
    <definedName name="Hcd" localSheetId="3">#REF!</definedName>
    <definedName name="Hcd" localSheetId="8">#REF!</definedName>
    <definedName name="Hcd" localSheetId="6">#REF!</definedName>
    <definedName name="Hcd">#REF!</definedName>
    <definedName name="HD" localSheetId="9">#REF!</definedName>
    <definedName name="HD" localSheetId="16">#REF!</definedName>
    <definedName name="HD" localSheetId="2">#REF!</definedName>
    <definedName name="HD" localSheetId="7">#REF!</definedName>
    <definedName name="HD" localSheetId="3">#REF!</definedName>
    <definedName name="HD" localSheetId="8">#REF!</definedName>
    <definedName name="HD" localSheetId="6">#REF!</definedName>
    <definedName name="HD">#REF!</definedName>
    <definedName name="HE" localSheetId="9">#REF!</definedName>
    <definedName name="HE" localSheetId="16">#REF!</definedName>
    <definedName name="HE" localSheetId="2">#REF!</definedName>
    <definedName name="HE" localSheetId="7">#REF!</definedName>
    <definedName name="HE" localSheetId="3">#REF!</definedName>
    <definedName name="HE" localSheetId="8">#REF!</definedName>
    <definedName name="HE" localSheetId="6">#REF!</definedName>
    <definedName name="HE">#REF!</definedName>
    <definedName name="Hello" localSheetId="9">#REF!</definedName>
    <definedName name="Hello" localSheetId="16">#REF!</definedName>
    <definedName name="Hello" localSheetId="2">#REF!</definedName>
    <definedName name="Hello" localSheetId="7">#REF!</definedName>
    <definedName name="Hello" localSheetId="3">#REF!</definedName>
    <definedName name="Hello" localSheetId="8">#REF!</definedName>
    <definedName name="Hello" localSheetId="6">#REF!</definedName>
    <definedName name="Hello">#REF!</definedName>
    <definedName name="HF" localSheetId="9">#REF!</definedName>
    <definedName name="HF" localSheetId="16">#REF!</definedName>
    <definedName name="HF" localSheetId="2">#REF!</definedName>
    <definedName name="HF" localSheetId="7">#REF!</definedName>
    <definedName name="HF" localSheetId="3">#REF!</definedName>
    <definedName name="HF" localSheetId="8">#REF!</definedName>
    <definedName name="HF" localSheetId="6">#REF!</definedName>
    <definedName name="HF">#REF!</definedName>
    <definedName name="HH" localSheetId="9">#REF!</definedName>
    <definedName name="HH" localSheetId="16">#REF!</definedName>
    <definedName name="HH" localSheetId="2">#REF!</definedName>
    <definedName name="HH" localSheetId="7">#REF!</definedName>
    <definedName name="HH" localSheetId="3">#REF!</definedName>
    <definedName name="HH" localSheetId="8">#REF!</definedName>
    <definedName name="HH" localSheetId="6">#REF!</definedName>
    <definedName name="HH">#REF!</definedName>
    <definedName name="HHS" localSheetId="9">#REF!</definedName>
    <definedName name="HHS" localSheetId="16">#REF!</definedName>
    <definedName name="HHS" localSheetId="2">#REF!</definedName>
    <definedName name="HHS" localSheetId="7">#REF!</definedName>
    <definedName name="HHS" localSheetId="3">#REF!</definedName>
    <definedName name="HHS" localSheetId="8">#REF!</definedName>
    <definedName name="HHS" localSheetId="6">#REF!</definedName>
    <definedName name="HHS">#REF!</definedName>
    <definedName name="HHT" localSheetId="9">#REF!</definedName>
    <definedName name="HHT" localSheetId="16">#REF!</definedName>
    <definedName name="HHT" localSheetId="2">#REF!</definedName>
    <definedName name="HHT" localSheetId="7">#REF!</definedName>
    <definedName name="HHT" localSheetId="3">#REF!</definedName>
    <definedName name="HHT" localSheetId="8">#REF!</definedName>
    <definedName name="HHT" localSheetId="6">#REF!</definedName>
    <definedName name="HHT">#REF!</definedName>
    <definedName name="HL" localSheetId="9">#REF!</definedName>
    <definedName name="HL" localSheetId="16">#REF!</definedName>
    <definedName name="HL" localSheetId="2">#REF!</definedName>
    <definedName name="HL" localSheetId="7">#REF!</definedName>
    <definedName name="HL" localSheetId="3">#REF!</definedName>
    <definedName name="HL" localSheetId="8">#REF!</definedName>
    <definedName name="HL" localSheetId="6">#REF!</definedName>
    <definedName name="HL">#REF!</definedName>
    <definedName name="HM" localSheetId="9">#REF!</definedName>
    <definedName name="HM" localSheetId="16">#REF!</definedName>
    <definedName name="HM" localSheetId="2">#REF!</definedName>
    <definedName name="HM" localSheetId="7">#REF!</definedName>
    <definedName name="HM" localSheetId="3">#REF!</definedName>
    <definedName name="HM" localSheetId="8">#REF!</definedName>
    <definedName name="HM" localSheetId="6">#REF!</definedName>
    <definedName name="HM">#REF!</definedName>
    <definedName name="HP" localSheetId="9">#REF!</definedName>
    <definedName name="HP" localSheetId="16">#REF!</definedName>
    <definedName name="HP" localSheetId="2">#REF!</definedName>
    <definedName name="HP" localSheetId="7">#REF!</definedName>
    <definedName name="HP" localSheetId="3">#REF!</definedName>
    <definedName name="HP" localSheetId="8">#REF!</definedName>
    <definedName name="HP" localSheetId="6">#REF!</definedName>
    <definedName name="HP">#REF!</definedName>
    <definedName name="HPI" localSheetId="9">#REF!</definedName>
    <definedName name="HPI" localSheetId="16">#REF!</definedName>
    <definedName name="HPI" localSheetId="2">#REF!</definedName>
    <definedName name="HPI" localSheetId="7">#REF!</definedName>
    <definedName name="HPI" localSheetId="3">#REF!</definedName>
    <definedName name="HPI" localSheetId="8">#REF!</definedName>
    <definedName name="HPI" localSheetId="6">#REF!</definedName>
    <definedName name="HPI">#REF!</definedName>
    <definedName name="HR" localSheetId="9">#REF!</definedName>
    <definedName name="HR" localSheetId="16">#REF!</definedName>
    <definedName name="HR" localSheetId="2">#REF!</definedName>
    <definedName name="HR" localSheetId="7">#REF!</definedName>
    <definedName name="HR" localSheetId="3">#REF!</definedName>
    <definedName name="HR" localSheetId="8">#REF!</definedName>
    <definedName name="HR" localSheetId="6">#REF!</definedName>
    <definedName name="HR">#REF!</definedName>
    <definedName name="Hs" localSheetId="9">#REF!</definedName>
    <definedName name="Hs" localSheetId="16">#REF!</definedName>
    <definedName name="Hs" localSheetId="2">#REF!</definedName>
    <definedName name="Hs" localSheetId="7">#REF!</definedName>
    <definedName name="Hs" localSheetId="3">#REF!</definedName>
    <definedName name="Hs" localSheetId="8">#REF!</definedName>
    <definedName name="Hs" localSheetId="6">#REF!</definedName>
    <definedName name="Hs">#REF!</definedName>
    <definedName name="HSH" localSheetId="9">#REF!</definedName>
    <definedName name="HSH" localSheetId="16">#REF!</definedName>
    <definedName name="HSH" localSheetId="2">#REF!</definedName>
    <definedName name="HSH" localSheetId="7">#REF!</definedName>
    <definedName name="HSH" localSheetId="3">#REF!</definedName>
    <definedName name="HSH" localSheetId="8">#REF!</definedName>
    <definedName name="HSH" localSheetId="6">#REF!</definedName>
    <definedName name="HSH">#REF!</definedName>
    <definedName name="HSP" localSheetId="9">#REF!</definedName>
    <definedName name="HSP" localSheetId="16">#REF!</definedName>
    <definedName name="HSP" localSheetId="2">#REF!</definedName>
    <definedName name="HSP" localSheetId="7">#REF!</definedName>
    <definedName name="HSP" localSheetId="3">#REF!</definedName>
    <definedName name="HSP" localSheetId="8">#REF!</definedName>
    <definedName name="HSP" localSheetId="6">#REF!</definedName>
    <definedName name="HSP">#REF!</definedName>
    <definedName name="HST" localSheetId="9">#REF!</definedName>
    <definedName name="HST" localSheetId="16">#REF!</definedName>
    <definedName name="HST" localSheetId="2">#REF!</definedName>
    <definedName name="HST" localSheetId="7">#REF!</definedName>
    <definedName name="HST" localSheetId="3">#REF!</definedName>
    <definedName name="HST" localSheetId="8">#REF!</definedName>
    <definedName name="HST" localSheetId="6">#REF!</definedName>
    <definedName name="HST">#REF!</definedName>
    <definedName name="HTML_CodePage" hidden="1">949</definedName>
    <definedName name="HTML_Control" localSheetId="7" hidden="1">{"'학교별'!$A$4:$I$16"}</definedName>
    <definedName name="HTML_Control" localSheetId="6" hidden="1">{"'학교별'!$A$4:$I$16"}</definedName>
    <definedName name="HTML_Control" hidden="1">{"'학교별'!$A$4:$I$16"}</definedName>
    <definedName name="HTML_Description" hidden="1">""</definedName>
    <definedName name="HTML_Email" hidden="1">""</definedName>
    <definedName name="HTML_Header" hidden="1">"학교별"</definedName>
    <definedName name="HTML_LastUpdate" hidden="1">"01-05-12"</definedName>
    <definedName name="HTML_LineAfter" hidden="1">FALSE</definedName>
    <definedName name="HTML_LineBefore" hidden="1">FALSE</definedName>
    <definedName name="HTML_Name" hidden="1">"홍일표"</definedName>
    <definedName name="HTML_OBDlg2" hidden="1">TRUE</definedName>
    <definedName name="HTML_OBDlg4" hidden="1">TRUE</definedName>
    <definedName name="HTML_OS" hidden="1">0</definedName>
    <definedName name="HTML_PathFile" hidden="1">"C:\My Documents\홍일표\수용일반\ㅁㅁㅁ.htm"</definedName>
    <definedName name="HTML_Title" hidden="1">"신설진행협의"</definedName>
    <definedName name="HUB" localSheetId="9">#REF!</definedName>
    <definedName name="HUB" localSheetId="16">#REF!</definedName>
    <definedName name="HUB" localSheetId="2">#REF!</definedName>
    <definedName name="HUB" localSheetId="7">#REF!</definedName>
    <definedName name="HUB" localSheetId="3">#REF!</definedName>
    <definedName name="HUB" localSheetId="8">#REF!</definedName>
    <definedName name="HUB" localSheetId="6">#REF!</definedName>
    <definedName name="HUB">#REF!</definedName>
    <definedName name="HUH" localSheetId="9">#REF!</definedName>
    <definedName name="HUH" localSheetId="16">#REF!</definedName>
    <definedName name="HUH" localSheetId="2">#REF!</definedName>
    <definedName name="HUH" localSheetId="7">#REF!</definedName>
    <definedName name="HUH" localSheetId="3">#REF!</definedName>
    <definedName name="HUH" localSheetId="8">#REF!</definedName>
    <definedName name="HUH" localSheetId="6">#REF!</definedName>
    <definedName name="HUH">#REF!</definedName>
    <definedName name="HWL" localSheetId="9">#REF!</definedName>
    <definedName name="HWL" localSheetId="16">#REF!</definedName>
    <definedName name="HWL" localSheetId="2">#REF!</definedName>
    <definedName name="HWL" localSheetId="7">#REF!</definedName>
    <definedName name="HWL" localSheetId="3">#REF!</definedName>
    <definedName name="HWL" localSheetId="8">#REF!</definedName>
    <definedName name="HWL" localSheetId="6">#REF!</definedName>
    <definedName name="HWL">#REF!</definedName>
    <definedName name="HWP" localSheetId="9">#REF!</definedName>
    <definedName name="HWP" localSheetId="16">#REF!</definedName>
    <definedName name="HWP" localSheetId="2">#REF!</definedName>
    <definedName name="HWP" localSheetId="7">#REF!</definedName>
    <definedName name="HWP" localSheetId="3">#REF!</definedName>
    <definedName name="HWP" localSheetId="8">#REF!</definedName>
    <definedName name="HWP" localSheetId="6">#REF!</definedName>
    <definedName name="HWP">#REF!</definedName>
    <definedName name="HWR" localSheetId="9">#REF!</definedName>
    <definedName name="HWR" localSheetId="16">#REF!</definedName>
    <definedName name="HWR" localSheetId="2">#REF!</definedName>
    <definedName name="HWR" localSheetId="7">#REF!</definedName>
    <definedName name="HWR" localSheetId="3">#REF!</definedName>
    <definedName name="HWR" localSheetId="8">#REF!</definedName>
    <definedName name="HWR" localSheetId="6">#REF!</definedName>
    <definedName name="HWR">#REF!</definedName>
    <definedName name="H사" localSheetId="9">#REF!</definedName>
    <definedName name="H사" localSheetId="16">#REF!</definedName>
    <definedName name="H사" localSheetId="2">#REF!</definedName>
    <definedName name="H사" localSheetId="7">#REF!</definedName>
    <definedName name="H사" localSheetId="3">#REF!</definedName>
    <definedName name="H사" localSheetId="8">#REF!</definedName>
    <definedName name="H사" localSheetId="6">#REF!</definedName>
    <definedName name="H사">#REF!</definedName>
    <definedName name="H삼" localSheetId="9">#REF!</definedName>
    <definedName name="H삼" localSheetId="16">#REF!</definedName>
    <definedName name="H삼" localSheetId="2">#REF!</definedName>
    <definedName name="H삼" localSheetId="7">#REF!</definedName>
    <definedName name="H삼" localSheetId="3">#REF!</definedName>
    <definedName name="H삼" localSheetId="8">#REF!</definedName>
    <definedName name="H삼" localSheetId="6">#REF!</definedName>
    <definedName name="H삼">#REF!</definedName>
    <definedName name="H이" localSheetId="9">#REF!</definedName>
    <definedName name="H이" localSheetId="16">#REF!</definedName>
    <definedName name="H이" localSheetId="2">#REF!</definedName>
    <definedName name="H이" localSheetId="7">#REF!</definedName>
    <definedName name="H이" localSheetId="3">#REF!</definedName>
    <definedName name="H이" localSheetId="8">#REF!</definedName>
    <definedName name="H이" localSheetId="6">#REF!</definedName>
    <definedName name="H이">#REF!</definedName>
    <definedName name="H일" localSheetId="9">#REF!</definedName>
    <definedName name="H일" localSheetId="16">#REF!</definedName>
    <definedName name="H일" localSheetId="2">#REF!</definedName>
    <definedName name="H일" localSheetId="7">#REF!</definedName>
    <definedName name="H일" localSheetId="3">#REF!</definedName>
    <definedName name="H일" localSheetId="8">#REF!</definedName>
    <definedName name="H일" localSheetId="6">#REF!</definedName>
    <definedName name="H일">#REF!</definedName>
    <definedName name="IL" localSheetId="9">#REF!</definedName>
    <definedName name="IL" localSheetId="16">#REF!</definedName>
    <definedName name="IL" localSheetId="2">#REF!</definedName>
    <definedName name="IL" localSheetId="7">#REF!</definedName>
    <definedName name="IL" localSheetId="3">#REF!</definedName>
    <definedName name="IL" localSheetId="8">#REF!</definedName>
    <definedName name="IL" localSheetId="6">#REF!</definedName>
    <definedName name="IL">#REF!</definedName>
    <definedName name="ilch">[12]ilch!$A$3:$M$25</definedName>
    <definedName name="J" localSheetId="9">#REF!</definedName>
    <definedName name="J" localSheetId="16">#REF!</definedName>
    <definedName name="J" localSheetId="2">#REF!</definedName>
    <definedName name="J" localSheetId="7">#REF!</definedName>
    <definedName name="J" localSheetId="3">#REF!</definedName>
    <definedName name="J" localSheetId="8">#REF!</definedName>
    <definedName name="J" localSheetId="6">#REF!</definedName>
    <definedName name="J">#REF!</definedName>
    <definedName name="JG" localSheetId="9">[9]별표!#REF!</definedName>
    <definedName name="JG" localSheetId="16">[9]별표!#REF!</definedName>
    <definedName name="JG" localSheetId="2">[9]별표!#REF!</definedName>
    <definedName name="JG" localSheetId="3">[9]별표!#REF!</definedName>
    <definedName name="JG" localSheetId="8">[9]별표!#REF!</definedName>
    <definedName name="JG" localSheetId="6">[9]별표!#REF!</definedName>
    <definedName name="JG">[9]별표!#REF!</definedName>
    <definedName name="jhj" localSheetId="9">#REF!</definedName>
    <definedName name="jhj" localSheetId="16">#REF!</definedName>
    <definedName name="jhj" localSheetId="2">#REF!</definedName>
    <definedName name="jhj" localSheetId="7">#REF!</definedName>
    <definedName name="jhj" localSheetId="3">#REF!</definedName>
    <definedName name="jhj" localSheetId="8">#REF!</definedName>
    <definedName name="jhj" localSheetId="6">#REF!</definedName>
    <definedName name="jhj">#REF!</definedName>
    <definedName name="jj" localSheetId="9">#REF!</definedName>
    <definedName name="jj" localSheetId="16">#REF!</definedName>
    <definedName name="jj" localSheetId="2">#REF!</definedName>
    <definedName name="jj" localSheetId="7">#REF!</definedName>
    <definedName name="jj" localSheetId="3">#REF!</definedName>
    <definedName name="jj" localSheetId="8">#REF!</definedName>
    <definedName name="jj" localSheetId="6">#REF!</definedName>
    <definedName name="jj">#REF!</definedName>
    <definedName name="JL" localSheetId="9">#REF!</definedName>
    <definedName name="JL" localSheetId="16">#REF!</definedName>
    <definedName name="JL" localSheetId="2">#REF!</definedName>
    <definedName name="JL" localSheetId="7">#REF!</definedName>
    <definedName name="JL" localSheetId="3">#REF!</definedName>
    <definedName name="JL" localSheetId="8">#REF!</definedName>
    <definedName name="JL" localSheetId="6">#REF!</definedName>
    <definedName name="JL">#REF!</definedName>
    <definedName name="JN" localSheetId="9">[9]별표!#REF!</definedName>
    <definedName name="JN" localSheetId="16">[9]별표!#REF!</definedName>
    <definedName name="JN" localSheetId="2">[9]별표!#REF!</definedName>
    <definedName name="JN" localSheetId="3">[9]별표!#REF!</definedName>
    <definedName name="JN" localSheetId="8">[9]별표!#REF!</definedName>
    <definedName name="JN" localSheetId="6">[9]별표!#REF!</definedName>
    <definedName name="JN">[9]별표!#REF!</definedName>
    <definedName name="JT" localSheetId="9">#REF!</definedName>
    <definedName name="JT" localSheetId="16">#REF!</definedName>
    <definedName name="JT" localSheetId="2">#REF!</definedName>
    <definedName name="JT" localSheetId="7">#REF!</definedName>
    <definedName name="JT" localSheetId="3">#REF!</definedName>
    <definedName name="JT" localSheetId="8">#REF!</definedName>
    <definedName name="JT" localSheetId="6">#REF!</definedName>
    <definedName name="JT">#REF!</definedName>
    <definedName name="JYH" localSheetId="9">#REF!</definedName>
    <definedName name="JYH" localSheetId="16">#REF!</definedName>
    <definedName name="JYH" localSheetId="2">#REF!</definedName>
    <definedName name="JYH" localSheetId="7">#REF!</definedName>
    <definedName name="JYH" localSheetId="3">#REF!</definedName>
    <definedName name="JYH" localSheetId="8">#REF!</definedName>
    <definedName name="JYH" localSheetId="6">#REF!</definedName>
    <definedName name="JYH">#REF!</definedName>
    <definedName name="K" localSheetId="9">#REF!</definedName>
    <definedName name="K" localSheetId="16">#REF!</definedName>
    <definedName name="K" localSheetId="2">#REF!</definedName>
    <definedName name="K" localSheetId="7">#REF!</definedName>
    <definedName name="K" localSheetId="3">#REF!</definedName>
    <definedName name="K" localSheetId="8">#REF!</definedName>
    <definedName name="K" localSheetId="6">#REF!</definedName>
    <definedName name="K">#REF!</definedName>
    <definedName name="KA" localSheetId="9">#REF!</definedName>
    <definedName name="KA" localSheetId="16">#REF!</definedName>
    <definedName name="KA" localSheetId="2">#REF!</definedName>
    <definedName name="KA" localSheetId="7">#REF!</definedName>
    <definedName name="KA" localSheetId="3">#REF!</definedName>
    <definedName name="KA" localSheetId="8">#REF!</definedName>
    <definedName name="KA" localSheetId="6">#REF!</definedName>
    <definedName name="KA">#REF!</definedName>
    <definedName name="Ka일" localSheetId="9">#REF!</definedName>
    <definedName name="Ka일" localSheetId="16">#REF!</definedName>
    <definedName name="Ka일" localSheetId="2">#REF!</definedName>
    <definedName name="Ka일" localSheetId="7">#REF!</definedName>
    <definedName name="Ka일" localSheetId="3">#REF!</definedName>
    <definedName name="Ka일" localSheetId="8">#REF!</definedName>
    <definedName name="Ka일" localSheetId="6">#REF!</definedName>
    <definedName name="Ka일">#REF!</definedName>
    <definedName name="Ka투" localSheetId="9">#REF!</definedName>
    <definedName name="Ka투" localSheetId="16">#REF!</definedName>
    <definedName name="Ka투" localSheetId="2">#REF!</definedName>
    <definedName name="Ka투" localSheetId="7">#REF!</definedName>
    <definedName name="Ka투" localSheetId="3">#REF!</definedName>
    <definedName name="Ka투" localSheetId="8">#REF!</definedName>
    <definedName name="Ka투" localSheetId="6">#REF!</definedName>
    <definedName name="Ka투">#REF!</definedName>
    <definedName name="Kea" localSheetId="9">#REF!</definedName>
    <definedName name="Kea" localSheetId="16">#REF!</definedName>
    <definedName name="Kea" localSheetId="2">#REF!</definedName>
    <definedName name="Kea" localSheetId="7">#REF!</definedName>
    <definedName name="Kea" localSheetId="3">#REF!</definedName>
    <definedName name="Kea" localSheetId="8">#REF!</definedName>
    <definedName name="Kea" localSheetId="6">#REF!</definedName>
    <definedName name="Kea">#REF!</definedName>
    <definedName name="KFJG" localSheetId="9">#REF!</definedName>
    <definedName name="KFJG" localSheetId="16">#REF!</definedName>
    <definedName name="KFJG" localSheetId="2">#REF!</definedName>
    <definedName name="KFJG" localSheetId="7">#REF!</definedName>
    <definedName name="KFJG" localSheetId="3">#REF!</definedName>
    <definedName name="KFJG" localSheetId="8">#REF!</definedName>
    <definedName name="KFJG" localSheetId="6">#REF!</definedName>
    <definedName name="KFJG">#REF!</definedName>
    <definedName name="Kh" localSheetId="9">#REF!</definedName>
    <definedName name="Kh" localSheetId="16">#REF!</definedName>
    <definedName name="Kh" localSheetId="2">#REF!</definedName>
    <definedName name="Kh" localSheetId="7">#REF!</definedName>
    <definedName name="Kh" localSheetId="3">#REF!</definedName>
    <definedName name="Kh" localSheetId="8">#REF!</definedName>
    <definedName name="Kh" localSheetId="6">#REF!</definedName>
    <definedName name="Kh">#REF!</definedName>
    <definedName name="KJHGHGGTG" localSheetId="9">#REF!</definedName>
    <definedName name="KJHGHGGTG" localSheetId="16">#REF!</definedName>
    <definedName name="KJHGHGGTG" localSheetId="2">#REF!</definedName>
    <definedName name="KJHGHGGTG" localSheetId="7">#REF!</definedName>
    <definedName name="KJHGHGGTG" localSheetId="3">#REF!</definedName>
    <definedName name="KJHGHGGTG" localSheetId="8">#REF!</definedName>
    <definedName name="KJHGHGGTG" localSheetId="6">#REF!</definedName>
    <definedName name="KJHGHGGTG">#REF!</definedName>
    <definedName name="KK" localSheetId="9">#REF!</definedName>
    <definedName name="KK" localSheetId="16">#REF!</definedName>
    <definedName name="KK" localSheetId="2">#REF!</definedName>
    <definedName name="KK" localSheetId="7">#REF!</definedName>
    <definedName name="KK" localSheetId="3">#REF!</definedName>
    <definedName name="KK" localSheetId="8">#REF!</definedName>
    <definedName name="KK" localSheetId="6">#REF!</definedName>
    <definedName name="KK">#REF!</definedName>
    <definedName name="KKK" localSheetId="9" hidden="1">[14]날개벽수량표!#REF!</definedName>
    <definedName name="KKK" localSheetId="16" hidden="1">[14]날개벽수량표!#REF!</definedName>
    <definedName name="KKK" localSheetId="2" hidden="1">[14]날개벽수량표!#REF!</definedName>
    <definedName name="KKK" localSheetId="3" hidden="1">[14]날개벽수량표!#REF!</definedName>
    <definedName name="KKK" localSheetId="8" hidden="1">[14]날개벽수량표!#REF!</definedName>
    <definedName name="KKK" localSheetId="6" hidden="1">[14]날개벽수량표!#REF!</definedName>
    <definedName name="KKK" hidden="1">[14]날개벽수량표!#REF!</definedName>
    <definedName name="kkkkk" localSheetId="9" hidden="1">[15]날개벽수량표!#REF!</definedName>
    <definedName name="kkkkk" localSheetId="16" hidden="1">[15]날개벽수량표!#REF!</definedName>
    <definedName name="kkkkk" localSheetId="2" hidden="1">[15]날개벽수량표!#REF!</definedName>
    <definedName name="kkkkk" localSheetId="3" hidden="1">[15]날개벽수량표!#REF!</definedName>
    <definedName name="kkkkk" localSheetId="8" hidden="1">[15]날개벽수량표!#REF!</definedName>
    <definedName name="kkkkk" localSheetId="6" hidden="1">[15]날개벽수량표!#REF!</definedName>
    <definedName name="kkkkk" hidden="1">[15]날개벽수량표!#REF!</definedName>
    <definedName name="klkkk" localSheetId="9" hidden="1">[16]날개벽수량표!#REF!</definedName>
    <definedName name="klkkk" localSheetId="16" hidden="1">[16]날개벽수량표!#REF!</definedName>
    <definedName name="klkkk" localSheetId="2" hidden="1">[16]날개벽수량표!#REF!</definedName>
    <definedName name="klkkk" localSheetId="3" hidden="1">[16]날개벽수량표!#REF!</definedName>
    <definedName name="klkkk" localSheetId="8" hidden="1">[16]날개벽수량표!#REF!</definedName>
    <definedName name="klkkk" localSheetId="6" hidden="1">[16]날개벽수량표!#REF!</definedName>
    <definedName name="klkkk" hidden="1">[16]날개벽수량표!#REF!</definedName>
    <definedName name="Ko" localSheetId="9">#REF!</definedName>
    <definedName name="Ko" localSheetId="16">#REF!</definedName>
    <definedName name="Ko" localSheetId="2">#REF!</definedName>
    <definedName name="Ko" localSheetId="7">#REF!</definedName>
    <definedName name="Ko" localSheetId="3">#REF!</definedName>
    <definedName name="Ko" localSheetId="8">#REF!</definedName>
    <definedName name="Ko" localSheetId="6">#REF!</definedName>
    <definedName name="Ko">#REF!</definedName>
    <definedName name="Kv" localSheetId="9">#REF!</definedName>
    <definedName name="Kv" localSheetId="16">#REF!</definedName>
    <definedName name="Kv" localSheetId="2">#REF!</definedName>
    <definedName name="Kv" localSheetId="7">#REF!</definedName>
    <definedName name="Kv" localSheetId="3">#REF!</definedName>
    <definedName name="Kv" localSheetId="8">#REF!</definedName>
    <definedName name="Kv" localSheetId="6">#REF!</definedName>
    <definedName name="Kv">#REF!</definedName>
    <definedName name="L" localSheetId="9">#REF!</definedName>
    <definedName name="L" localSheetId="16">#REF!</definedName>
    <definedName name="L" localSheetId="2">#REF!</definedName>
    <definedName name="L" localSheetId="7">#REF!</definedName>
    <definedName name="L" localSheetId="3">#REF!</definedName>
    <definedName name="L" localSheetId="8">#REF!</definedName>
    <definedName name="L" localSheetId="6">#REF!</definedName>
    <definedName name="L">#REF!</definedName>
    <definedName name="L1L" localSheetId="9">#REF!</definedName>
    <definedName name="L1L" localSheetId="16">#REF!</definedName>
    <definedName name="L1L" localSheetId="2">#REF!</definedName>
    <definedName name="L1L" localSheetId="7">#REF!</definedName>
    <definedName name="L1L" localSheetId="3">#REF!</definedName>
    <definedName name="L1L" localSheetId="8">#REF!</definedName>
    <definedName name="L1L" localSheetId="6">#REF!</definedName>
    <definedName name="L1L">#REF!</definedName>
    <definedName name="L1S" localSheetId="9">#REF!</definedName>
    <definedName name="L1S" localSheetId="16">#REF!</definedName>
    <definedName name="L1S" localSheetId="2">#REF!</definedName>
    <definedName name="L1S" localSheetId="7">#REF!</definedName>
    <definedName name="L1S" localSheetId="3">#REF!</definedName>
    <definedName name="L1S" localSheetId="8">#REF!</definedName>
    <definedName name="L1S" localSheetId="6">#REF!</definedName>
    <definedName name="L1S">#REF!</definedName>
    <definedName name="L2L" localSheetId="9">#REF!</definedName>
    <definedName name="L2L" localSheetId="16">#REF!</definedName>
    <definedName name="L2L" localSheetId="2">#REF!</definedName>
    <definedName name="L2L" localSheetId="7">#REF!</definedName>
    <definedName name="L2L" localSheetId="3">#REF!</definedName>
    <definedName name="L2L" localSheetId="8">#REF!</definedName>
    <definedName name="L2L" localSheetId="6">#REF!</definedName>
    <definedName name="L2L">#REF!</definedName>
    <definedName name="L2S" localSheetId="9">#REF!</definedName>
    <definedName name="L2S" localSheetId="16">#REF!</definedName>
    <definedName name="L2S" localSheetId="2">#REF!</definedName>
    <definedName name="L2S" localSheetId="7">#REF!</definedName>
    <definedName name="L2S" localSheetId="3">#REF!</definedName>
    <definedName name="L2S" localSheetId="8">#REF!</definedName>
    <definedName name="L2S" localSheetId="6">#REF!</definedName>
    <definedName name="L2S">#REF!</definedName>
    <definedName name="L3L" localSheetId="9">#REF!</definedName>
    <definedName name="L3L" localSheetId="16">#REF!</definedName>
    <definedName name="L3L" localSheetId="2">#REF!</definedName>
    <definedName name="L3L" localSheetId="7">#REF!</definedName>
    <definedName name="L3L" localSheetId="3">#REF!</definedName>
    <definedName name="L3L" localSheetId="8">#REF!</definedName>
    <definedName name="L3L" localSheetId="6">#REF!</definedName>
    <definedName name="L3L">#REF!</definedName>
    <definedName name="L4L" localSheetId="9">#REF!</definedName>
    <definedName name="L4L" localSheetId="16">#REF!</definedName>
    <definedName name="L4L" localSheetId="2">#REF!</definedName>
    <definedName name="L4L" localSheetId="7">#REF!</definedName>
    <definedName name="L4L" localSheetId="3">#REF!</definedName>
    <definedName name="L4L" localSheetId="8">#REF!</definedName>
    <definedName name="L4L" localSheetId="6">#REF!</definedName>
    <definedName name="L4L">#REF!</definedName>
    <definedName name="L5S" localSheetId="9">#REF!</definedName>
    <definedName name="L5S" localSheetId="16">#REF!</definedName>
    <definedName name="L5S" localSheetId="2">#REF!</definedName>
    <definedName name="L5S" localSheetId="7">#REF!</definedName>
    <definedName name="L5S" localSheetId="3">#REF!</definedName>
    <definedName name="L5S" localSheetId="8">#REF!</definedName>
    <definedName name="L5S" localSheetId="6">#REF!</definedName>
    <definedName name="L5S">#REF!</definedName>
    <definedName name="LA" localSheetId="9">#REF!</definedName>
    <definedName name="LA" localSheetId="16">#REF!</definedName>
    <definedName name="LA" localSheetId="2">#REF!</definedName>
    <definedName name="LA" localSheetId="7">#REF!</definedName>
    <definedName name="LA" localSheetId="3">#REF!</definedName>
    <definedName name="LA" localSheetId="8">#REF!</definedName>
    <definedName name="LA" localSheetId="6">#REF!</definedName>
    <definedName name="LA">#REF!</definedName>
    <definedName name="lab">[5]노임단가!$I$25</definedName>
    <definedName name="LBOX1" localSheetId="9">#REF!</definedName>
    <definedName name="LBOX1" localSheetId="16">#REF!</definedName>
    <definedName name="LBOX1" localSheetId="2">#REF!</definedName>
    <definedName name="LBOX1" localSheetId="7">#REF!</definedName>
    <definedName name="LBOX1" localSheetId="3">#REF!</definedName>
    <definedName name="LBOX1" localSheetId="8">#REF!</definedName>
    <definedName name="LBOX1" localSheetId="6">#REF!</definedName>
    <definedName name="LBOX1">#REF!</definedName>
    <definedName name="LBOX2" localSheetId="9">#REF!</definedName>
    <definedName name="LBOX2" localSheetId="16">#REF!</definedName>
    <definedName name="LBOX2" localSheetId="2">#REF!</definedName>
    <definedName name="LBOX2" localSheetId="7">#REF!</definedName>
    <definedName name="LBOX2" localSheetId="3">#REF!</definedName>
    <definedName name="LBOX2" localSheetId="8">#REF!</definedName>
    <definedName name="LBOX2" localSheetId="6">#REF!</definedName>
    <definedName name="LBOX2">#REF!</definedName>
    <definedName name="lc" localSheetId="9">[1]설계조건!#REF!</definedName>
    <definedName name="lc" localSheetId="16">[1]설계조건!#REF!</definedName>
    <definedName name="lc" localSheetId="2">[1]설계조건!#REF!</definedName>
    <definedName name="lc" localSheetId="3">[1]설계조건!#REF!</definedName>
    <definedName name="lc" localSheetId="8">[1]설계조건!#REF!</definedName>
    <definedName name="lc" localSheetId="6">[1]설계조건!#REF!</definedName>
    <definedName name="lc">[1]설계조건!#REF!</definedName>
    <definedName name="LCC" localSheetId="9">#REF!</definedName>
    <definedName name="LCC" localSheetId="16">#REF!</definedName>
    <definedName name="LCC" localSheetId="2">#REF!</definedName>
    <definedName name="LCC" localSheetId="7">#REF!</definedName>
    <definedName name="LCC" localSheetId="3">#REF!</definedName>
    <definedName name="LCC" localSheetId="8">#REF!</definedName>
    <definedName name="LCC" localSheetId="6">#REF!</definedName>
    <definedName name="LCC">#REF!</definedName>
    <definedName name="LCL" localSheetId="9">#REF!</definedName>
    <definedName name="LCL" localSheetId="16">#REF!</definedName>
    <definedName name="LCL" localSheetId="2">#REF!</definedName>
    <definedName name="LCL" localSheetId="7">#REF!</definedName>
    <definedName name="LCL" localSheetId="3">#REF!</definedName>
    <definedName name="LCL" localSheetId="8">#REF!</definedName>
    <definedName name="LCL" localSheetId="6">#REF!</definedName>
    <definedName name="LCL">#REF!</definedName>
    <definedName name="Lclb" localSheetId="9">#REF!</definedName>
    <definedName name="Lclb" localSheetId="16">#REF!</definedName>
    <definedName name="Lclb" localSheetId="2">#REF!</definedName>
    <definedName name="Lclb" localSheetId="7">#REF!</definedName>
    <definedName name="Lclb" localSheetId="3">#REF!</definedName>
    <definedName name="Lclb" localSheetId="8">#REF!</definedName>
    <definedName name="Lclb" localSheetId="6">#REF!</definedName>
    <definedName name="Lclb">#REF!</definedName>
    <definedName name="LD" localSheetId="9">#REF!</definedName>
    <definedName name="LD" localSheetId="16">#REF!</definedName>
    <definedName name="LD" localSheetId="2">#REF!</definedName>
    <definedName name="LD" localSheetId="7">#REF!</definedName>
    <definedName name="LD" localSheetId="3">#REF!</definedName>
    <definedName name="LD" localSheetId="8">#REF!</definedName>
    <definedName name="LD" localSheetId="6">#REF!</definedName>
    <definedName name="LD">#REF!</definedName>
    <definedName name="LE" localSheetId="9">#REF!</definedName>
    <definedName name="LE" localSheetId="16">#REF!</definedName>
    <definedName name="LE" localSheetId="2">#REF!</definedName>
    <definedName name="LE" localSheetId="7">#REF!</definedName>
    <definedName name="LE" localSheetId="3">#REF!</definedName>
    <definedName name="LE" localSheetId="8">#REF!</definedName>
    <definedName name="LE" localSheetId="6">#REF!</definedName>
    <definedName name="LE">#REF!</definedName>
    <definedName name="LKLKL" localSheetId="9">#REF!</definedName>
    <definedName name="LKLKL" localSheetId="16">#REF!</definedName>
    <definedName name="LKLKL" localSheetId="2">#REF!</definedName>
    <definedName name="LKLKL" localSheetId="7">#REF!</definedName>
    <definedName name="LKLKL" localSheetId="3">#REF!</definedName>
    <definedName name="LKLKL" localSheetId="8">#REF!</definedName>
    <definedName name="LKLKL" localSheetId="6">#REF!</definedName>
    <definedName name="LKLKL">#REF!</definedName>
    <definedName name="LL">#N/A</definedName>
    <definedName name="LMO" localSheetId="9">#REF!</definedName>
    <definedName name="LMO" localSheetId="16">#REF!</definedName>
    <definedName name="LMO" localSheetId="2">#REF!</definedName>
    <definedName name="LMO" localSheetId="7">#REF!</definedName>
    <definedName name="LMO" localSheetId="3">#REF!</definedName>
    <definedName name="LMO" localSheetId="8">#REF!</definedName>
    <definedName name="LMO" localSheetId="6">#REF!</definedName>
    <definedName name="LMO">#REF!</definedName>
    <definedName name="LPI" localSheetId="9">#REF!</definedName>
    <definedName name="LPI" localSheetId="16">#REF!</definedName>
    <definedName name="LPI" localSheetId="2">#REF!</definedName>
    <definedName name="LPI" localSheetId="7">#REF!</definedName>
    <definedName name="LPI" localSheetId="3">#REF!</definedName>
    <definedName name="LPI" localSheetId="8">#REF!</definedName>
    <definedName name="LPI" localSheetId="6">#REF!</definedName>
    <definedName name="LPI">#REF!</definedName>
    <definedName name="LSA" localSheetId="9">#REF!</definedName>
    <definedName name="LSA" localSheetId="16">#REF!</definedName>
    <definedName name="LSA" localSheetId="2">#REF!</definedName>
    <definedName name="LSA" localSheetId="7">#REF!</definedName>
    <definedName name="LSA" localSheetId="3">#REF!</definedName>
    <definedName name="LSA" localSheetId="8">#REF!</definedName>
    <definedName name="LSA" localSheetId="6">#REF!</definedName>
    <definedName name="LSA">#REF!</definedName>
    <definedName name="LSD" localSheetId="9">#REF!</definedName>
    <definedName name="LSD" localSheetId="16">#REF!</definedName>
    <definedName name="LSD" localSheetId="2">#REF!</definedName>
    <definedName name="LSD" localSheetId="7">#REF!</definedName>
    <definedName name="LSD" localSheetId="3">#REF!</definedName>
    <definedName name="LSD" localSheetId="8">#REF!</definedName>
    <definedName name="LSD" localSheetId="6">#REF!</definedName>
    <definedName name="LSD">#REF!</definedName>
    <definedName name="LSE" localSheetId="9">#REF!</definedName>
    <definedName name="LSE" localSheetId="16">#REF!</definedName>
    <definedName name="LSE" localSheetId="2">#REF!</definedName>
    <definedName name="LSE" localSheetId="7">#REF!</definedName>
    <definedName name="LSE" localSheetId="3">#REF!</definedName>
    <definedName name="LSE" localSheetId="8">#REF!</definedName>
    <definedName name="LSE" localSheetId="6">#REF!</definedName>
    <definedName name="LSE">#REF!</definedName>
    <definedName name="LSH" localSheetId="9">#REF!</definedName>
    <definedName name="LSH" localSheetId="16">#REF!</definedName>
    <definedName name="LSH" localSheetId="2">#REF!</definedName>
    <definedName name="LSH" localSheetId="7">#REF!</definedName>
    <definedName name="LSH" localSheetId="3">#REF!</definedName>
    <definedName name="LSH" localSheetId="8">#REF!</definedName>
    <definedName name="LSH" localSheetId="6">#REF!</definedName>
    <definedName name="LSH">#REF!</definedName>
    <definedName name="LST" localSheetId="9">#REF!</definedName>
    <definedName name="LST" localSheetId="16">#REF!</definedName>
    <definedName name="LST" localSheetId="2">#REF!</definedName>
    <definedName name="LST" localSheetId="7">#REF!</definedName>
    <definedName name="LST" localSheetId="3">#REF!</definedName>
    <definedName name="LST" localSheetId="8">#REF!</definedName>
    <definedName name="LST" localSheetId="6">#REF!</definedName>
    <definedName name="LST">#REF!</definedName>
    <definedName name="LU" localSheetId="9">#REF!</definedName>
    <definedName name="LU" localSheetId="16">#REF!</definedName>
    <definedName name="LU" localSheetId="2">#REF!</definedName>
    <definedName name="LU" localSheetId="7">#REF!</definedName>
    <definedName name="LU" localSheetId="3">#REF!</definedName>
    <definedName name="LU" localSheetId="8">#REF!</definedName>
    <definedName name="LU" localSheetId="6">#REF!</definedName>
    <definedName name="LU">#REF!</definedName>
    <definedName name="MA" localSheetId="9">#REF!</definedName>
    <definedName name="MA" localSheetId="16">#REF!</definedName>
    <definedName name="MA" localSheetId="2">#REF!</definedName>
    <definedName name="MA" localSheetId="7">#REF!</definedName>
    <definedName name="MA" localSheetId="3">#REF!</definedName>
    <definedName name="MA" localSheetId="8">#REF!</definedName>
    <definedName name="MA" localSheetId="6">#REF!</definedName>
    <definedName name="MA">#REF!</definedName>
    <definedName name="Main" localSheetId="9">#REF!</definedName>
    <definedName name="Main" localSheetId="16">#REF!</definedName>
    <definedName name="Main" localSheetId="2">#REF!</definedName>
    <definedName name="Main" localSheetId="7">#REF!</definedName>
    <definedName name="Main" localSheetId="3">#REF!</definedName>
    <definedName name="Main" localSheetId="8">#REF!</definedName>
    <definedName name="Main" localSheetId="6">#REF!</definedName>
    <definedName name="Main">#REF!</definedName>
    <definedName name="MAINPART" localSheetId="9">#REF!</definedName>
    <definedName name="MAINPART" localSheetId="16">#REF!</definedName>
    <definedName name="MAINPART" localSheetId="2">#REF!</definedName>
    <definedName name="MAINPART" localSheetId="7">#REF!</definedName>
    <definedName name="MAINPART" localSheetId="3">#REF!</definedName>
    <definedName name="MAINPART" localSheetId="8">#REF!</definedName>
    <definedName name="MAINPART" localSheetId="6">#REF!</definedName>
    <definedName name="MAINPART">#REF!</definedName>
    <definedName name="MDA" localSheetId="9">#REF!</definedName>
    <definedName name="MDA" localSheetId="16">#REF!</definedName>
    <definedName name="MDA" localSheetId="2">#REF!</definedName>
    <definedName name="MDA" localSheetId="7">#REF!</definedName>
    <definedName name="MDA" localSheetId="3">#REF!</definedName>
    <definedName name="MDA" localSheetId="8">#REF!</definedName>
    <definedName name="MDA" localSheetId="6">#REF!</definedName>
    <definedName name="MDA">#REF!</definedName>
    <definedName name="MDE" localSheetId="9">#REF!</definedName>
    <definedName name="MDE" localSheetId="16">#REF!</definedName>
    <definedName name="MDE" localSheetId="2">#REF!</definedName>
    <definedName name="MDE" localSheetId="7">#REF!</definedName>
    <definedName name="MDE" localSheetId="3">#REF!</definedName>
    <definedName name="MDE" localSheetId="8">#REF!</definedName>
    <definedName name="MDE" localSheetId="6">#REF!</definedName>
    <definedName name="MDE">#REF!</definedName>
    <definedName name="ME" localSheetId="9">#REF!</definedName>
    <definedName name="ME" localSheetId="16">#REF!</definedName>
    <definedName name="ME" localSheetId="2">#REF!</definedName>
    <definedName name="ME" localSheetId="7">#REF!</definedName>
    <definedName name="ME" localSheetId="3">#REF!</definedName>
    <definedName name="ME" localSheetId="8">#REF!</definedName>
    <definedName name="ME" localSheetId="6">#REF!</definedName>
    <definedName name="ME">#REF!</definedName>
    <definedName name="mf" localSheetId="9">#REF!</definedName>
    <definedName name="mf" localSheetId="16">#REF!</definedName>
    <definedName name="mf" localSheetId="2">#REF!</definedName>
    <definedName name="mf" localSheetId="7">#REF!</definedName>
    <definedName name="mf" localSheetId="3">#REF!</definedName>
    <definedName name="mf" localSheetId="8">#REF!</definedName>
    <definedName name="mf" localSheetId="6">#REF!</definedName>
    <definedName name="mf">#REF!</definedName>
    <definedName name="MLA" localSheetId="9">#REF!</definedName>
    <definedName name="MLA" localSheetId="16">#REF!</definedName>
    <definedName name="MLA" localSheetId="2">#REF!</definedName>
    <definedName name="MLA" localSheetId="7">#REF!</definedName>
    <definedName name="MLA" localSheetId="3">#REF!</definedName>
    <definedName name="MLA" localSheetId="8">#REF!</definedName>
    <definedName name="MLA" localSheetId="6">#REF!</definedName>
    <definedName name="MLA">#REF!</definedName>
    <definedName name="MLE" localSheetId="9">#REF!</definedName>
    <definedName name="MLE" localSheetId="16">#REF!</definedName>
    <definedName name="MLE" localSheetId="2">#REF!</definedName>
    <definedName name="MLE" localSheetId="7">#REF!</definedName>
    <definedName name="MLE" localSheetId="3">#REF!</definedName>
    <definedName name="MLE" localSheetId="8">#REF!</definedName>
    <definedName name="MLE" localSheetId="6">#REF!</definedName>
    <definedName name="MLE">#REF!</definedName>
    <definedName name="MOTOR__농형_전폐" localSheetId="9">#REF!</definedName>
    <definedName name="MOTOR__농형_전폐" localSheetId="16">#REF!</definedName>
    <definedName name="MOTOR__농형_전폐" localSheetId="2">#REF!</definedName>
    <definedName name="MOTOR__농형_전폐" localSheetId="7">#REF!</definedName>
    <definedName name="MOTOR__농형_전폐" localSheetId="3">#REF!</definedName>
    <definedName name="MOTOR__농형_전폐" localSheetId="8">#REF!</definedName>
    <definedName name="MOTOR__농형_전폐" localSheetId="6">#REF!</definedName>
    <definedName name="MOTOR__농형_전폐">#REF!</definedName>
    <definedName name="msb">[5]노임단가!$AH$23</definedName>
    <definedName name="msh">[5]노임단가!$AH$19</definedName>
    <definedName name="msm">[5]노임단가!$AH$21</definedName>
    <definedName name="M당무게">[17]DATE!$E$24:$E$85</definedName>
    <definedName name="N" localSheetId="9">#REF!</definedName>
    <definedName name="N" localSheetId="16">#REF!</definedName>
    <definedName name="N" localSheetId="2">#REF!</definedName>
    <definedName name="N" localSheetId="7">#REF!</definedName>
    <definedName name="N" localSheetId="3">#REF!</definedName>
    <definedName name="N" localSheetId="8">#REF!</definedName>
    <definedName name="N" localSheetId="6">#REF!</definedName>
    <definedName name="N">#REF!</definedName>
    <definedName name="N1A" localSheetId="9">#REF!</definedName>
    <definedName name="N1A" localSheetId="16">#REF!</definedName>
    <definedName name="N1A" localSheetId="2">#REF!</definedName>
    <definedName name="N1A" localSheetId="7">#REF!</definedName>
    <definedName name="N1A" localSheetId="3">#REF!</definedName>
    <definedName name="N1A" localSheetId="8">#REF!</definedName>
    <definedName name="N1A" localSheetId="6">#REF!</definedName>
    <definedName name="N1A">#REF!</definedName>
    <definedName name="N1D" localSheetId="9">#REF!</definedName>
    <definedName name="N1D" localSheetId="16">#REF!</definedName>
    <definedName name="N1D" localSheetId="2">#REF!</definedName>
    <definedName name="N1D" localSheetId="7">#REF!</definedName>
    <definedName name="N1D" localSheetId="3">#REF!</definedName>
    <definedName name="N1D" localSheetId="8">#REF!</definedName>
    <definedName name="N1D" localSheetId="6">#REF!</definedName>
    <definedName name="N1D">#REF!</definedName>
    <definedName name="N1S" localSheetId="9">#REF!</definedName>
    <definedName name="N1S" localSheetId="16">#REF!</definedName>
    <definedName name="N1S" localSheetId="2">#REF!</definedName>
    <definedName name="N1S" localSheetId="7">#REF!</definedName>
    <definedName name="N1S" localSheetId="3">#REF!</definedName>
    <definedName name="N1S" localSheetId="8">#REF!</definedName>
    <definedName name="N1S" localSheetId="6">#REF!</definedName>
    <definedName name="N1S">#REF!</definedName>
    <definedName name="N2S" localSheetId="9">#REF!</definedName>
    <definedName name="N2S" localSheetId="16">#REF!</definedName>
    <definedName name="N2S" localSheetId="2">#REF!</definedName>
    <definedName name="N2S" localSheetId="7">#REF!</definedName>
    <definedName name="N2S" localSheetId="3">#REF!</definedName>
    <definedName name="N2S" localSheetId="8">#REF!</definedName>
    <definedName name="N2S" localSheetId="6">#REF!</definedName>
    <definedName name="N2S">#REF!</definedName>
    <definedName name="N3S" localSheetId="9">#REF!</definedName>
    <definedName name="N3S" localSheetId="16">#REF!</definedName>
    <definedName name="N3S" localSheetId="2">#REF!</definedName>
    <definedName name="N3S" localSheetId="7">#REF!</definedName>
    <definedName name="N3S" localSheetId="3">#REF!</definedName>
    <definedName name="N3S" localSheetId="8">#REF!</definedName>
    <definedName name="N3S" localSheetId="6">#REF!</definedName>
    <definedName name="N3S">#REF!</definedName>
    <definedName name="NA" localSheetId="9">#REF!</definedName>
    <definedName name="NA" localSheetId="16">#REF!</definedName>
    <definedName name="NA" localSheetId="2">#REF!</definedName>
    <definedName name="NA" localSheetId="7">#REF!</definedName>
    <definedName name="NA" localSheetId="3">#REF!</definedName>
    <definedName name="NA" localSheetId="8">#REF!</definedName>
    <definedName name="NA" localSheetId="6">#REF!</definedName>
    <definedName name="NA">#REF!</definedName>
    <definedName name="NC" localSheetId="9">#REF!</definedName>
    <definedName name="NC" localSheetId="16">#REF!</definedName>
    <definedName name="NC" localSheetId="2">#REF!</definedName>
    <definedName name="NC" localSheetId="7">#REF!</definedName>
    <definedName name="NC" localSheetId="3">#REF!</definedName>
    <definedName name="NC" localSheetId="8">#REF!</definedName>
    <definedName name="NC" localSheetId="6">#REF!</definedName>
    <definedName name="NC">#REF!</definedName>
    <definedName name="Nca" localSheetId="9">#REF!</definedName>
    <definedName name="Nca" localSheetId="16">#REF!</definedName>
    <definedName name="Nca" localSheetId="2">#REF!</definedName>
    <definedName name="Nca" localSheetId="7">#REF!</definedName>
    <definedName name="Nca" localSheetId="3">#REF!</definedName>
    <definedName name="Nca" localSheetId="8">#REF!</definedName>
    <definedName name="Nca" localSheetId="6">#REF!</definedName>
    <definedName name="Nca">#REF!</definedName>
    <definedName name="Ncd" localSheetId="9">#REF!</definedName>
    <definedName name="Ncd" localSheetId="16">#REF!</definedName>
    <definedName name="Ncd" localSheetId="2">#REF!</definedName>
    <definedName name="Ncd" localSheetId="7">#REF!</definedName>
    <definedName name="Ncd" localSheetId="3">#REF!</definedName>
    <definedName name="Ncd" localSheetId="8">#REF!</definedName>
    <definedName name="Ncd" localSheetId="6">#REF!</definedName>
    <definedName name="Ncd">#REF!</definedName>
    <definedName name="ND" localSheetId="9">#REF!</definedName>
    <definedName name="ND" localSheetId="16">#REF!</definedName>
    <definedName name="ND" localSheetId="2">#REF!</definedName>
    <definedName name="ND" localSheetId="7">#REF!</definedName>
    <definedName name="ND" localSheetId="3">#REF!</definedName>
    <definedName name="ND" localSheetId="8">#REF!</definedName>
    <definedName name="ND" localSheetId="6">#REF!</definedName>
    <definedName name="ND">#REF!</definedName>
    <definedName name="NDO" localSheetId="9">#REF!</definedName>
    <definedName name="NDO" localSheetId="16">#REF!</definedName>
    <definedName name="NDO" localSheetId="2">#REF!</definedName>
    <definedName name="NDO" localSheetId="7">#REF!</definedName>
    <definedName name="NDO" localSheetId="3">#REF!</definedName>
    <definedName name="NDO" localSheetId="8">#REF!</definedName>
    <definedName name="NDO" localSheetId="6">#REF!</definedName>
    <definedName name="NDO">#REF!</definedName>
    <definedName name="NE" localSheetId="9">#REF!</definedName>
    <definedName name="NE" localSheetId="16">#REF!</definedName>
    <definedName name="NE" localSheetId="2">#REF!</definedName>
    <definedName name="NE" localSheetId="7">#REF!</definedName>
    <definedName name="NE" localSheetId="3">#REF!</definedName>
    <definedName name="NE" localSheetId="8">#REF!</definedName>
    <definedName name="NE" localSheetId="6">#REF!</definedName>
    <definedName name="NE">#REF!</definedName>
    <definedName name="NN" localSheetId="9">#REF!</definedName>
    <definedName name="NN" localSheetId="16">#REF!</definedName>
    <definedName name="NN" localSheetId="2">#REF!</definedName>
    <definedName name="NN" localSheetId="7">#REF!</definedName>
    <definedName name="NN" localSheetId="3">#REF!</definedName>
    <definedName name="NN" localSheetId="8">#REF!</definedName>
    <definedName name="NN" localSheetId="6">#REF!</definedName>
    <definedName name="NN">#REF!</definedName>
    <definedName name="NPI" localSheetId="9">#REF!</definedName>
    <definedName name="NPI" localSheetId="16">#REF!</definedName>
    <definedName name="NPI" localSheetId="2">#REF!</definedName>
    <definedName name="NPI" localSheetId="7">#REF!</definedName>
    <definedName name="NPI" localSheetId="3">#REF!</definedName>
    <definedName name="NPI" localSheetId="8">#REF!</definedName>
    <definedName name="NPI" localSheetId="6">#REF!</definedName>
    <definedName name="NPI">#REF!</definedName>
    <definedName name="NSA" localSheetId="9">#REF!</definedName>
    <definedName name="NSA" localSheetId="16">#REF!</definedName>
    <definedName name="NSA" localSheetId="2">#REF!</definedName>
    <definedName name="NSA" localSheetId="7">#REF!</definedName>
    <definedName name="NSA" localSheetId="3">#REF!</definedName>
    <definedName name="NSA" localSheetId="8">#REF!</definedName>
    <definedName name="NSA" localSheetId="6">#REF!</definedName>
    <definedName name="NSA">#REF!</definedName>
    <definedName name="NSC" localSheetId="9">#REF!</definedName>
    <definedName name="NSC" localSheetId="16">#REF!</definedName>
    <definedName name="NSC" localSheetId="2">#REF!</definedName>
    <definedName name="NSC" localSheetId="7">#REF!</definedName>
    <definedName name="NSC" localSheetId="3">#REF!</definedName>
    <definedName name="NSC" localSheetId="8">#REF!</definedName>
    <definedName name="NSC" localSheetId="6">#REF!</definedName>
    <definedName name="NSC">#REF!</definedName>
    <definedName name="NSD" localSheetId="9">#REF!</definedName>
    <definedName name="NSD" localSheetId="16">#REF!</definedName>
    <definedName name="NSD" localSheetId="2">#REF!</definedName>
    <definedName name="NSD" localSheetId="7">#REF!</definedName>
    <definedName name="NSD" localSheetId="3">#REF!</definedName>
    <definedName name="NSD" localSheetId="8">#REF!</definedName>
    <definedName name="NSD" localSheetId="6">#REF!</definedName>
    <definedName name="NSD">#REF!</definedName>
    <definedName name="NSE" localSheetId="9">#REF!</definedName>
    <definedName name="NSE" localSheetId="16">#REF!</definedName>
    <definedName name="NSE" localSheetId="2">#REF!</definedName>
    <definedName name="NSE" localSheetId="7">#REF!</definedName>
    <definedName name="NSE" localSheetId="3">#REF!</definedName>
    <definedName name="NSE" localSheetId="8">#REF!</definedName>
    <definedName name="NSE" localSheetId="6">#REF!</definedName>
    <definedName name="NSE">#REF!</definedName>
    <definedName name="NSH" localSheetId="9">#REF!</definedName>
    <definedName name="NSH" localSheetId="16">#REF!</definedName>
    <definedName name="NSH" localSheetId="2">#REF!</definedName>
    <definedName name="NSH" localSheetId="7">#REF!</definedName>
    <definedName name="NSH" localSheetId="3">#REF!</definedName>
    <definedName name="NSH" localSheetId="8">#REF!</definedName>
    <definedName name="NSH" localSheetId="6">#REF!</definedName>
    <definedName name="NSH">#REF!</definedName>
    <definedName name="NSO" localSheetId="9">#REF!</definedName>
    <definedName name="NSO" localSheetId="16">#REF!</definedName>
    <definedName name="NSO" localSheetId="2">#REF!</definedName>
    <definedName name="NSO" localSheetId="7">#REF!</definedName>
    <definedName name="NSO" localSheetId="3">#REF!</definedName>
    <definedName name="NSO" localSheetId="8">#REF!</definedName>
    <definedName name="NSO" localSheetId="6">#REF!</definedName>
    <definedName name="NSO">#REF!</definedName>
    <definedName name="NSP" localSheetId="9">#REF!</definedName>
    <definedName name="NSP" localSheetId="16">#REF!</definedName>
    <definedName name="NSP" localSheetId="2">#REF!</definedName>
    <definedName name="NSP" localSheetId="7">#REF!</definedName>
    <definedName name="NSP" localSheetId="3">#REF!</definedName>
    <definedName name="NSP" localSheetId="8">#REF!</definedName>
    <definedName name="NSP" localSheetId="6">#REF!</definedName>
    <definedName name="NSP">#REF!</definedName>
    <definedName name="NST" localSheetId="9">#REF!</definedName>
    <definedName name="NST" localSheetId="16">#REF!</definedName>
    <definedName name="NST" localSheetId="2">#REF!</definedName>
    <definedName name="NST" localSheetId="7">#REF!</definedName>
    <definedName name="NST" localSheetId="3">#REF!</definedName>
    <definedName name="NST" localSheetId="8">#REF!</definedName>
    <definedName name="NST" localSheetId="6">#REF!</definedName>
    <definedName name="NST">#REF!</definedName>
    <definedName name="NSV" localSheetId="9">#REF!</definedName>
    <definedName name="NSV" localSheetId="16">#REF!</definedName>
    <definedName name="NSV" localSheetId="2">#REF!</definedName>
    <definedName name="NSV" localSheetId="7">#REF!</definedName>
    <definedName name="NSV" localSheetId="3">#REF!</definedName>
    <definedName name="NSV" localSheetId="8">#REF!</definedName>
    <definedName name="NSV" localSheetId="6">#REF!</definedName>
    <definedName name="NSV">#REF!</definedName>
    <definedName name="n이" localSheetId="9">#REF!</definedName>
    <definedName name="n이" localSheetId="16">#REF!</definedName>
    <definedName name="n이" localSheetId="2">#REF!</definedName>
    <definedName name="n이" localSheetId="7">#REF!</definedName>
    <definedName name="n이" localSheetId="3">#REF!</definedName>
    <definedName name="n이" localSheetId="8">#REF!</definedName>
    <definedName name="n이" localSheetId="6">#REF!</definedName>
    <definedName name="n이">#REF!</definedName>
    <definedName name="n이_1" localSheetId="9">#REF!</definedName>
    <definedName name="n이_1" localSheetId="16">#REF!</definedName>
    <definedName name="n이_1" localSheetId="2">#REF!</definedName>
    <definedName name="n이_1" localSheetId="7">#REF!</definedName>
    <definedName name="n이_1" localSheetId="3">#REF!</definedName>
    <definedName name="n이_1" localSheetId="8">#REF!</definedName>
    <definedName name="n이_1" localSheetId="6">#REF!</definedName>
    <definedName name="n이_1">#REF!</definedName>
    <definedName name="n이_2" localSheetId="9">#REF!</definedName>
    <definedName name="n이_2" localSheetId="16">#REF!</definedName>
    <definedName name="n이_2" localSheetId="2">#REF!</definedName>
    <definedName name="n이_2" localSheetId="7">#REF!</definedName>
    <definedName name="n이_2" localSheetId="3">#REF!</definedName>
    <definedName name="n이_2" localSheetId="8">#REF!</definedName>
    <definedName name="n이_2" localSheetId="6">#REF!</definedName>
    <definedName name="n이_2">#REF!</definedName>
    <definedName name="n일" localSheetId="9">#REF!</definedName>
    <definedName name="n일" localSheetId="16">#REF!</definedName>
    <definedName name="n일" localSheetId="2">#REF!</definedName>
    <definedName name="n일" localSheetId="7">#REF!</definedName>
    <definedName name="n일" localSheetId="3">#REF!</definedName>
    <definedName name="n일" localSheetId="8">#REF!</definedName>
    <definedName name="n일" localSheetId="6">#REF!</definedName>
    <definedName name="n일">#REF!</definedName>
    <definedName name="P" localSheetId="9">#REF!</definedName>
    <definedName name="P" localSheetId="16">#REF!</definedName>
    <definedName name="P" localSheetId="2">#REF!</definedName>
    <definedName name="P" localSheetId="7">#REF!</definedName>
    <definedName name="P" localSheetId="3">#REF!</definedName>
    <definedName name="P" localSheetId="8">#REF!</definedName>
    <definedName name="P" localSheetId="6">#REF!</definedName>
    <definedName name="P">#REF!</definedName>
    <definedName name="P100E" localSheetId="9">#REF!</definedName>
    <definedName name="P100E" localSheetId="16">#REF!</definedName>
    <definedName name="P100E" localSheetId="2">#REF!</definedName>
    <definedName name="P100E" localSheetId="7">#REF!</definedName>
    <definedName name="P100E" localSheetId="3">#REF!</definedName>
    <definedName name="P100E" localSheetId="8">#REF!</definedName>
    <definedName name="P100E" localSheetId="6">#REF!</definedName>
    <definedName name="P100E">#REF!</definedName>
    <definedName name="P100L" localSheetId="9">#REF!</definedName>
    <definedName name="P100L" localSheetId="16">#REF!</definedName>
    <definedName name="P100L" localSheetId="2">#REF!</definedName>
    <definedName name="P100L" localSheetId="7">#REF!</definedName>
    <definedName name="P100L" localSheetId="3">#REF!</definedName>
    <definedName name="P100L" localSheetId="8">#REF!</definedName>
    <definedName name="P100L" localSheetId="6">#REF!</definedName>
    <definedName name="P100L">#REF!</definedName>
    <definedName name="P100M" localSheetId="9">#REF!</definedName>
    <definedName name="P100M" localSheetId="16">#REF!</definedName>
    <definedName name="P100M" localSheetId="2">#REF!</definedName>
    <definedName name="P100M" localSheetId="7">#REF!</definedName>
    <definedName name="P100M" localSheetId="3">#REF!</definedName>
    <definedName name="P100M" localSheetId="8">#REF!</definedName>
    <definedName name="P100M" localSheetId="6">#REF!</definedName>
    <definedName name="P100M">#REF!</definedName>
    <definedName name="P101E" localSheetId="9">#REF!</definedName>
    <definedName name="P101E" localSheetId="16">#REF!</definedName>
    <definedName name="P101E" localSheetId="2">#REF!</definedName>
    <definedName name="P101E" localSheetId="7">#REF!</definedName>
    <definedName name="P101E" localSheetId="3">#REF!</definedName>
    <definedName name="P101E" localSheetId="8">#REF!</definedName>
    <definedName name="P101E" localSheetId="6">#REF!</definedName>
    <definedName name="P101E">#REF!</definedName>
    <definedName name="P101L" localSheetId="9">#REF!</definedName>
    <definedName name="P101L" localSheetId="16">#REF!</definedName>
    <definedName name="P101L" localSheetId="2">#REF!</definedName>
    <definedName name="P101L" localSheetId="7">#REF!</definedName>
    <definedName name="P101L" localSheetId="3">#REF!</definedName>
    <definedName name="P101L" localSheetId="8">#REF!</definedName>
    <definedName name="P101L" localSheetId="6">#REF!</definedName>
    <definedName name="P101L">#REF!</definedName>
    <definedName name="P101M" localSheetId="9">#REF!</definedName>
    <definedName name="P101M" localSheetId="16">#REF!</definedName>
    <definedName name="P101M" localSheetId="2">#REF!</definedName>
    <definedName name="P101M" localSheetId="7">#REF!</definedName>
    <definedName name="P101M" localSheetId="3">#REF!</definedName>
    <definedName name="P101M" localSheetId="8">#REF!</definedName>
    <definedName name="P101M" localSheetId="6">#REF!</definedName>
    <definedName name="P101M">#REF!</definedName>
    <definedName name="P102E" localSheetId="9">#REF!</definedName>
    <definedName name="P102E" localSheetId="16">#REF!</definedName>
    <definedName name="P102E" localSheetId="2">#REF!</definedName>
    <definedName name="P102E" localSheetId="7">#REF!</definedName>
    <definedName name="P102E" localSheetId="3">#REF!</definedName>
    <definedName name="P102E" localSheetId="8">#REF!</definedName>
    <definedName name="P102E" localSheetId="6">#REF!</definedName>
    <definedName name="P102E">#REF!</definedName>
    <definedName name="P102L" localSheetId="9">#REF!</definedName>
    <definedName name="P102L" localSheetId="16">#REF!</definedName>
    <definedName name="P102L" localSheetId="2">#REF!</definedName>
    <definedName name="P102L" localSheetId="7">#REF!</definedName>
    <definedName name="P102L" localSheetId="3">#REF!</definedName>
    <definedName name="P102L" localSheetId="8">#REF!</definedName>
    <definedName name="P102L" localSheetId="6">#REF!</definedName>
    <definedName name="P102L">#REF!</definedName>
    <definedName name="P102M" localSheetId="9">#REF!</definedName>
    <definedName name="P102M" localSheetId="16">#REF!</definedName>
    <definedName name="P102M" localSheetId="2">#REF!</definedName>
    <definedName name="P102M" localSheetId="7">#REF!</definedName>
    <definedName name="P102M" localSheetId="3">#REF!</definedName>
    <definedName name="P102M" localSheetId="8">#REF!</definedName>
    <definedName name="P102M" localSheetId="6">#REF!</definedName>
    <definedName name="P102M">#REF!</definedName>
    <definedName name="P103E" localSheetId="9">#REF!</definedName>
    <definedName name="P103E" localSheetId="16">#REF!</definedName>
    <definedName name="P103E" localSheetId="2">#REF!</definedName>
    <definedName name="P103E" localSheetId="7">#REF!</definedName>
    <definedName name="P103E" localSheetId="3">#REF!</definedName>
    <definedName name="P103E" localSheetId="8">#REF!</definedName>
    <definedName name="P103E" localSheetId="6">#REF!</definedName>
    <definedName name="P103E">#REF!</definedName>
    <definedName name="P103L" localSheetId="9">#REF!</definedName>
    <definedName name="P103L" localSheetId="16">#REF!</definedName>
    <definedName name="P103L" localSheetId="2">#REF!</definedName>
    <definedName name="P103L" localSheetId="7">#REF!</definedName>
    <definedName name="P103L" localSheetId="3">#REF!</definedName>
    <definedName name="P103L" localSheetId="8">#REF!</definedName>
    <definedName name="P103L" localSheetId="6">#REF!</definedName>
    <definedName name="P103L">#REF!</definedName>
    <definedName name="P103M" localSheetId="9">#REF!</definedName>
    <definedName name="P103M" localSheetId="16">#REF!</definedName>
    <definedName name="P103M" localSheetId="2">#REF!</definedName>
    <definedName name="P103M" localSheetId="7">#REF!</definedName>
    <definedName name="P103M" localSheetId="3">#REF!</definedName>
    <definedName name="P103M" localSheetId="8">#REF!</definedName>
    <definedName name="P103M" localSheetId="6">#REF!</definedName>
    <definedName name="P103M">#REF!</definedName>
    <definedName name="P104E" localSheetId="9">#REF!</definedName>
    <definedName name="P104E" localSheetId="16">#REF!</definedName>
    <definedName name="P104E" localSheetId="2">#REF!</definedName>
    <definedName name="P104E" localSheetId="7">#REF!</definedName>
    <definedName name="P104E" localSheetId="3">#REF!</definedName>
    <definedName name="P104E" localSheetId="8">#REF!</definedName>
    <definedName name="P104E" localSheetId="6">#REF!</definedName>
    <definedName name="P104E">#REF!</definedName>
    <definedName name="P104L" localSheetId="9">#REF!</definedName>
    <definedName name="P104L" localSheetId="16">#REF!</definedName>
    <definedName name="P104L" localSheetId="2">#REF!</definedName>
    <definedName name="P104L" localSheetId="7">#REF!</definedName>
    <definedName name="P104L" localSheetId="3">#REF!</definedName>
    <definedName name="P104L" localSheetId="8">#REF!</definedName>
    <definedName name="P104L" localSheetId="6">#REF!</definedName>
    <definedName name="P104L">#REF!</definedName>
    <definedName name="P104M" localSheetId="9">#REF!</definedName>
    <definedName name="P104M" localSheetId="16">#REF!</definedName>
    <definedName name="P104M" localSheetId="2">#REF!</definedName>
    <definedName name="P104M" localSheetId="7">#REF!</definedName>
    <definedName name="P104M" localSheetId="3">#REF!</definedName>
    <definedName name="P104M" localSheetId="8">#REF!</definedName>
    <definedName name="P104M" localSheetId="6">#REF!</definedName>
    <definedName name="P104M">#REF!</definedName>
    <definedName name="P105E" localSheetId="9">#REF!</definedName>
    <definedName name="P105E" localSheetId="16">#REF!</definedName>
    <definedName name="P105E" localSheetId="2">#REF!</definedName>
    <definedName name="P105E" localSheetId="7">#REF!</definedName>
    <definedName name="P105E" localSheetId="3">#REF!</definedName>
    <definedName name="P105E" localSheetId="8">#REF!</definedName>
    <definedName name="P105E" localSheetId="6">#REF!</definedName>
    <definedName name="P105E">#REF!</definedName>
    <definedName name="P105L" localSheetId="9">#REF!</definedName>
    <definedName name="P105L" localSheetId="16">#REF!</definedName>
    <definedName name="P105L" localSheetId="2">#REF!</definedName>
    <definedName name="P105L" localSheetId="7">#REF!</definedName>
    <definedName name="P105L" localSheetId="3">#REF!</definedName>
    <definedName name="P105L" localSheetId="8">#REF!</definedName>
    <definedName name="P105L" localSheetId="6">#REF!</definedName>
    <definedName name="P105L">#REF!</definedName>
    <definedName name="P105M" localSheetId="9">#REF!</definedName>
    <definedName name="P105M" localSheetId="16">#REF!</definedName>
    <definedName name="P105M" localSheetId="2">#REF!</definedName>
    <definedName name="P105M" localSheetId="7">#REF!</definedName>
    <definedName name="P105M" localSheetId="3">#REF!</definedName>
    <definedName name="P105M" localSheetId="8">#REF!</definedName>
    <definedName name="P105M" localSheetId="6">#REF!</definedName>
    <definedName name="P105M">#REF!</definedName>
    <definedName name="P106E" localSheetId="9">#REF!</definedName>
    <definedName name="P106E" localSheetId="16">#REF!</definedName>
    <definedName name="P106E" localSheetId="2">#REF!</definedName>
    <definedName name="P106E" localSheetId="7">#REF!</definedName>
    <definedName name="P106E" localSheetId="3">#REF!</definedName>
    <definedName name="P106E" localSheetId="8">#REF!</definedName>
    <definedName name="P106E" localSheetId="6">#REF!</definedName>
    <definedName name="P106E">#REF!</definedName>
    <definedName name="P106L" localSheetId="9">#REF!</definedName>
    <definedName name="P106L" localSheetId="16">#REF!</definedName>
    <definedName name="P106L" localSheetId="2">#REF!</definedName>
    <definedName name="P106L" localSheetId="7">#REF!</definedName>
    <definedName name="P106L" localSheetId="3">#REF!</definedName>
    <definedName name="P106L" localSheetId="8">#REF!</definedName>
    <definedName name="P106L" localSheetId="6">#REF!</definedName>
    <definedName name="P106L">#REF!</definedName>
    <definedName name="P106M" localSheetId="9">#REF!</definedName>
    <definedName name="P106M" localSheetId="16">#REF!</definedName>
    <definedName name="P106M" localSheetId="2">#REF!</definedName>
    <definedName name="P106M" localSheetId="7">#REF!</definedName>
    <definedName name="P106M" localSheetId="3">#REF!</definedName>
    <definedName name="P106M" localSheetId="8">#REF!</definedName>
    <definedName name="P106M" localSheetId="6">#REF!</definedName>
    <definedName name="P106M">#REF!</definedName>
    <definedName name="P107E" localSheetId="9">#REF!</definedName>
    <definedName name="P107E" localSheetId="16">#REF!</definedName>
    <definedName name="P107E" localSheetId="2">#REF!</definedName>
    <definedName name="P107E" localSheetId="7">#REF!</definedName>
    <definedName name="P107E" localSheetId="3">#REF!</definedName>
    <definedName name="P107E" localSheetId="8">#REF!</definedName>
    <definedName name="P107E" localSheetId="6">#REF!</definedName>
    <definedName name="P107E">#REF!</definedName>
    <definedName name="P107L" localSheetId="9">#REF!</definedName>
    <definedName name="P107L" localSheetId="16">#REF!</definedName>
    <definedName name="P107L" localSheetId="2">#REF!</definedName>
    <definedName name="P107L" localSheetId="7">#REF!</definedName>
    <definedName name="P107L" localSheetId="3">#REF!</definedName>
    <definedName name="P107L" localSheetId="8">#REF!</definedName>
    <definedName name="P107L" localSheetId="6">#REF!</definedName>
    <definedName name="P107L">#REF!</definedName>
    <definedName name="P107M" localSheetId="9">#REF!</definedName>
    <definedName name="P107M" localSheetId="16">#REF!</definedName>
    <definedName name="P107M" localSheetId="2">#REF!</definedName>
    <definedName name="P107M" localSheetId="7">#REF!</definedName>
    <definedName name="P107M" localSheetId="3">#REF!</definedName>
    <definedName name="P107M" localSheetId="8">#REF!</definedName>
    <definedName name="P107M" localSheetId="6">#REF!</definedName>
    <definedName name="P107M">#REF!</definedName>
    <definedName name="P108E" localSheetId="9">#REF!</definedName>
    <definedName name="P108E" localSheetId="16">#REF!</definedName>
    <definedName name="P108E" localSheetId="2">#REF!</definedName>
    <definedName name="P108E" localSheetId="7">#REF!</definedName>
    <definedName name="P108E" localSheetId="3">#REF!</definedName>
    <definedName name="P108E" localSheetId="8">#REF!</definedName>
    <definedName name="P108E" localSheetId="6">#REF!</definedName>
    <definedName name="P108E">#REF!</definedName>
    <definedName name="P108L" localSheetId="9">#REF!</definedName>
    <definedName name="P108L" localSheetId="16">#REF!</definedName>
    <definedName name="P108L" localSheetId="2">#REF!</definedName>
    <definedName name="P108L" localSheetId="7">#REF!</definedName>
    <definedName name="P108L" localSheetId="3">#REF!</definedName>
    <definedName name="P108L" localSheetId="8">#REF!</definedName>
    <definedName name="P108L" localSheetId="6">#REF!</definedName>
    <definedName name="P108L">#REF!</definedName>
    <definedName name="P108M" localSheetId="9">#REF!</definedName>
    <definedName name="P108M" localSheetId="16">#REF!</definedName>
    <definedName name="P108M" localSheetId="2">#REF!</definedName>
    <definedName name="P108M" localSheetId="7">#REF!</definedName>
    <definedName name="P108M" localSheetId="3">#REF!</definedName>
    <definedName name="P108M" localSheetId="8">#REF!</definedName>
    <definedName name="P108M" localSheetId="6">#REF!</definedName>
    <definedName name="P108M">#REF!</definedName>
    <definedName name="P109E" localSheetId="9">#REF!</definedName>
    <definedName name="P109E" localSheetId="16">#REF!</definedName>
    <definedName name="P109E" localSheetId="2">#REF!</definedName>
    <definedName name="P109E" localSheetId="7">#REF!</definedName>
    <definedName name="P109E" localSheetId="3">#REF!</definedName>
    <definedName name="P109E" localSheetId="8">#REF!</definedName>
    <definedName name="P109E" localSheetId="6">#REF!</definedName>
    <definedName name="P109E">#REF!</definedName>
    <definedName name="P109L" localSheetId="9">#REF!</definedName>
    <definedName name="P109L" localSheetId="16">#REF!</definedName>
    <definedName name="P109L" localSheetId="2">#REF!</definedName>
    <definedName name="P109L" localSheetId="7">#REF!</definedName>
    <definedName name="P109L" localSheetId="3">#REF!</definedName>
    <definedName name="P109L" localSheetId="8">#REF!</definedName>
    <definedName name="P109L" localSheetId="6">#REF!</definedName>
    <definedName name="P109L">#REF!</definedName>
    <definedName name="P109M" localSheetId="9">#REF!</definedName>
    <definedName name="P109M" localSheetId="16">#REF!</definedName>
    <definedName name="P109M" localSheetId="2">#REF!</definedName>
    <definedName name="P109M" localSheetId="7">#REF!</definedName>
    <definedName name="P109M" localSheetId="3">#REF!</definedName>
    <definedName name="P109M" localSheetId="8">#REF!</definedName>
    <definedName name="P109M" localSheetId="6">#REF!</definedName>
    <definedName name="P109M">#REF!</definedName>
    <definedName name="P10E" localSheetId="9">#REF!</definedName>
    <definedName name="P10E" localSheetId="16">#REF!</definedName>
    <definedName name="P10E" localSheetId="2">#REF!</definedName>
    <definedName name="P10E" localSheetId="7">#REF!</definedName>
    <definedName name="P10E" localSheetId="3">#REF!</definedName>
    <definedName name="P10E" localSheetId="8">#REF!</definedName>
    <definedName name="P10E" localSheetId="6">#REF!</definedName>
    <definedName name="P10E">#REF!</definedName>
    <definedName name="P10L" localSheetId="9">#REF!</definedName>
    <definedName name="P10L" localSheetId="16">#REF!</definedName>
    <definedName name="P10L" localSheetId="2">#REF!</definedName>
    <definedName name="P10L" localSheetId="7">#REF!</definedName>
    <definedName name="P10L" localSheetId="3">#REF!</definedName>
    <definedName name="P10L" localSheetId="8">#REF!</definedName>
    <definedName name="P10L" localSheetId="6">#REF!</definedName>
    <definedName name="P10L">#REF!</definedName>
    <definedName name="P10M" localSheetId="9">#REF!</definedName>
    <definedName name="P10M" localSheetId="16">#REF!</definedName>
    <definedName name="P10M" localSheetId="2">#REF!</definedName>
    <definedName name="P10M" localSheetId="7">#REF!</definedName>
    <definedName name="P10M" localSheetId="3">#REF!</definedName>
    <definedName name="P10M" localSheetId="8">#REF!</definedName>
    <definedName name="P10M" localSheetId="6">#REF!</definedName>
    <definedName name="P10M">#REF!</definedName>
    <definedName name="P110E" localSheetId="9">#REF!</definedName>
    <definedName name="P110E" localSheetId="16">#REF!</definedName>
    <definedName name="P110E" localSheetId="2">#REF!</definedName>
    <definedName name="P110E" localSheetId="7">#REF!</definedName>
    <definedName name="P110E" localSheetId="3">#REF!</definedName>
    <definedName name="P110E" localSheetId="8">#REF!</definedName>
    <definedName name="P110E" localSheetId="6">#REF!</definedName>
    <definedName name="P110E">#REF!</definedName>
    <definedName name="P110L" localSheetId="9">#REF!</definedName>
    <definedName name="P110L" localSheetId="16">#REF!</definedName>
    <definedName name="P110L" localSheetId="2">#REF!</definedName>
    <definedName name="P110L" localSheetId="7">#REF!</definedName>
    <definedName name="P110L" localSheetId="3">#REF!</definedName>
    <definedName name="P110L" localSheetId="8">#REF!</definedName>
    <definedName name="P110L" localSheetId="6">#REF!</definedName>
    <definedName name="P110L">#REF!</definedName>
    <definedName name="P110M" localSheetId="9">#REF!</definedName>
    <definedName name="P110M" localSheetId="16">#REF!</definedName>
    <definedName name="P110M" localSheetId="2">#REF!</definedName>
    <definedName name="P110M" localSheetId="7">#REF!</definedName>
    <definedName name="P110M" localSheetId="3">#REF!</definedName>
    <definedName name="P110M" localSheetId="8">#REF!</definedName>
    <definedName name="P110M" localSheetId="6">#REF!</definedName>
    <definedName name="P110M">#REF!</definedName>
    <definedName name="P111E" localSheetId="9">#REF!</definedName>
    <definedName name="P111E" localSheetId="16">#REF!</definedName>
    <definedName name="P111E" localSheetId="2">#REF!</definedName>
    <definedName name="P111E" localSheetId="7">#REF!</definedName>
    <definedName name="P111E" localSheetId="3">#REF!</definedName>
    <definedName name="P111E" localSheetId="8">#REF!</definedName>
    <definedName name="P111E" localSheetId="6">#REF!</definedName>
    <definedName name="P111E">#REF!</definedName>
    <definedName name="P111L" localSheetId="9">#REF!</definedName>
    <definedName name="P111L" localSheetId="16">#REF!</definedName>
    <definedName name="P111L" localSheetId="2">#REF!</definedName>
    <definedName name="P111L" localSheetId="7">#REF!</definedName>
    <definedName name="P111L" localSheetId="3">#REF!</definedName>
    <definedName name="P111L" localSheetId="8">#REF!</definedName>
    <definedName name="P111L" localSheetId="6">#REF!</definedName>
    <definedName name="P111L">#REF!</definedName>
    <definedName name="P111M" localSheetId="9">#REF!</definedName>
    <definedName name="P111M" localSheetId="16">#REF!</definedName>
    <definedName name="P111M" localSheetId="2">#REF!</definedName>
    <definedName name="P111M" localSheetId="7">#REF!</definedName>
    <definedName name="P111M" localSheetId="3">#REF!</definedName>
    <definedName name="P111M" localSheetId="8">#REF!</definedName>
    <definedName name="P111M" localSheetId="6">#REF!</definedName>
    <definedName name="P111M">#REF!</definedName>
    <definedName name="P112E" localSheetId="9">#REF!</definedName>
    <definedName name="P112E" localSheetId="16">#REF!</definedName>
    <definedName name="P112E" localSheetId="2">#REF!</definedName>
    <definedName name="P112E" localSheetId="7">#REF!</definedName>
    <definedName name="P112E" localSheetId="3">#REF!</definedName>
    <definedName name="P112E" localSheetId="8">#REF!</definedName>
    <definedName name="P112E" localSheetId="6">#REF!</definedName>
    <definedName name="P112E">#REF!</definedName>
    <definedName name="P112L" localSheetId="9">#REF!</definedName>
    <definedName name="P112L" localSheetId="16">#REF!</definedName>
    <definedName name="P112L" localSheetId="2">#REF!</definedName>
    <definedName name="P112L" localSheetId="7">#REF!</definedName>
    <definedName name="P112L" localSheetId="3">#REF!</definedName>
    <definedName name="P112L" localSheetId="8">#REF!</definedName>
    <definedName name="P112L" localSheetId="6">#REF!</definedName>
    <definedName name="P112L">#REF!</definedName>
    <definedName name="P112M" localSheetId="9">#REF!</definedName>
    <definedName name="P112M" localSheetId="16">#REF!</definedName>
    <definedName name="P112M" localSheetId="2">#REF!</definedName>
    <definedName name="P112M" localSheetId="7">#REF!</definedName>
    <definedName name="P112M" localSheetId="3">#REF!</definedName>
    <definedName name="P112M" localSheetId="8">#REF!</definedName>
    <definedName name="P112M" localSheetId="6">#REF!</definedName>
    <definedName name="P112M">#REF!</definedName>
    <definedName name="P113E" localSheetId="9">#REF!</definedName>
    <definedName name="P113E" localSheetId="16">#REF!</definedName>
    <definedName name="P113E" localSheetId="2">#REF!</definedName>
    <definedName name="P113E" localSheetId="7">#REF!</definedName>
    <definedName name="P113E" localSheetId="3">#REF!</definedName>
    <definedName name="P113E" localSheetId="8">#REF!</definedName>
    <definedName name="P113E" localSheetId="6">#REF!</definedName>
    <definedName name="P113E">#REF!</definedName>
    <definedName name="P113L" localSheetId="9">#REF!</definedName>
    <definedName name="P113L" localSheetId="16">#REF!</definedName>
    <definedName name="P113L" localSheetId="2">#REF!</definedName>
    <definedName name="P113L" localSheetId="7">#REF!</definedName>
    <definedName name="P113L" localSheetId="3">#REF!</definedName>
    <definedName name="P113L" localSheetId="8">#REF!</definedName>
    <definedName name="P113L" localSheetId="6">#REF!</definedName>
    <definedName name="P113L">#REF!</definedName>
    <definedName name="P113M" localSheetId="9">#REF!</definedName>
    <definedName name="P113M" localSheetId="16">#REF!</definedName>
    <definedName name="P113M" localSheetId="2">#REF!</definedName>
    <definedName name="P113M" localSheetId="7">#REF!</definedName>
    <definedName name="P113M" localSheetId="3">#REF!</definedName>
    <definedName name="P113M" localSheetId="8">#REF!</definedName>
    <definedName name="P113M" localSheetId="6">#REF!</definedName>
    <definedName name="P113M">#REF!</definedName>
    <definedName name="P114E" localSheetId="9">#REF!</definedName>
    <definedName name="P114E" localSheetId="16">#REF!</definedName>
    <definedName name="P114E" localSheetId="2">#REF!</definedName>
    <definedName name="P114E" localSheetId="7">#REF!</definedName>
    <definedName name="P114E" localSheetId="3">#REF!</definedName>
    <definedName name="P114E" localSheetId="8">#REF!</definedName>
    <definedName name="P114E" localSheetId="6">#REF!</definedName>
    <definedName name="P114E">#REF!</definedName>
    <definedName name="P114L" localSheetId="9">#REF!</definedName>
    <definedName name="P114L" localSheetId="16">#REF!</definedName>
    <definedName name="P114L" localSheetId="2">#REF!</definedName>
    <definedName name="P114L" localSheetId="7">#REF!</definedName>
    <definedName name="P114L" localSheetId="3">#REF!</definedName>
    <definedName name="P114L" localSheetId="8">#REF!</definedName>
    <definedName name="P114L" localSheetId="6">#REF!</definedName>
    <definedName name="P114L">#REF!</definedName>
    <definedName name="P114M" localSheetId="9">#REF!</definedName>
    <definedName name="P114M" localSheetId="16">#REF!</definedName>
    <definedName name="P114M" localSheetId="2">#REF!</definedName>
    <definedName name="P114M" localSheetId="7">#REF!</definedName>
    <definedName name="P114M" localSheetId="3">#REF!</definedName>
    <definedName name="P114M" localSheetId="8">#REF!</definedName>
    <definedName name="P114M" localSheetId="6">#REF!</definedName>
    <definedName name="P114M">#REF!</definedName>
    <definedName name="P115E" localSheetId="9">#REF!</definedName>
    <definedName name="P115E" localSheetId="16">#REF!</definedName>
    <definedName name="P115E" localSheetId="2">#REF!</definedName>
    <definedName name="P115E" localSheetId="7">#REF!</definedName>
    <definedName name="P115E" localSheetId="3">#REF!</definedName>
    <definedName name="P115E" localSheetId="8">#REF!</definedName>
    <definedName name="P115E" localSheetId="6">#REF!</definedName>
    <definedName name="P115E">#REF!</definedName>
    <definedName name="P115L" localSheetId="9">#REF!</definedName>
    <definedName name="P115L" localSheetId="16">#REF!</definedName>
    <definedName name="P115L" localSheetId="2">#REF!</definedName>
    <definedName name="P115L" localSheetId="7">#REF!</definedName>
    <definedName name="P115L" localSheetId="3">#REF!</definedName>
    <definedName name="P115L" localSheetId="8">#REF!</definedName>
    <definedName name="P115L" localSheetId="6">#REF!</definedName>
    <definedName name="P115L">#REF!</definedName>
    <definedName name="P115M" localSheetId="9">#REF!</definedName>
    <definedName name="P115M" localSheetId="16">#REF!</definedName>
    <definedName name="P115M" localSheetId="2">#REF!</definedName>
    <definedName name="P115M" localSheetId="7">#REF!</definedName>
    <definedName name="P115M" localSheetId="3">#REF!</definedName>
    <definedName name="P115M" localSheetId="8">#REF!</definedName>
    <definedName name="P115M" localSheetId="6">#REF!</definedName>
    <definedName name="P115M">#REF!</definedName>
    <definedName name="P116E" localSheetId="9">#REF!</definedName>
    <definedName name="P116E" localSheetId="16">#REF!</definedName>
    <definedName name="P116E" localSheetId="2">#REF!</definedName>
    <definedName name="P116E" localSheetId="7">#REF!</definedName>
    <definedName name="P116E" localSheetId="3">#REF!</definedName>
    <definedName name="P116E" localSheetId="8">#REF!</definedName>
    <definedName name="P116E" localSheetId="6">#REF!</definedName>
    <definedName name="P116E">#REF!</definedName>
    <definedName name="P116L" localSheetId="9">#REF!</definedName>
    <definedName name="P116L" localSheetId="16">#REF!</definedName>
    <definedName name="P116L" localSheetId="2">#REF!</definedName>
    <definedName name="P116L" localSheetId="7">#REF!</definedName>
    <definedName name="P116L" localSheetId="3">#REF!</definedName>
    <definedName name="P116L" localSheetId="8">#REF!</definedName>
    <definedName name="P116L" localSheetId="6">#REF!</definedName>
    <definedName name="P116L">#REF!</definedName>
    <definedName name="P116M" localSheetId="9">#REF!</definedName>
    <definedName name="P116M" localSheetId="16">#REF!</definedName>
    <definedName name="P116M" localSheetId="2">#REF!</definedName>
    <definedName name="P116M" localSheetId="7">#REF!</definedName>
    <definedName name="P116M" localSheetId="3">#REF!</definedName>
    <definedName name="P116M" localSheetId="8">#REF!</definedName>
    <definedName name="P116M" localSheetId="6">#REF!</definedName>
    <definedName name="P116M">#REF!</definedName>
    <definedName name="P117E" localSheetId="9">#REF!</definedName>
    <definedName name="P117E" localSheetId="16">#REF!</definedName>
    <definedName name="P117E" localSheetId="2">#REF!</definedName>
    <definedName name="P117E" localSheetId="7">#REF!</definedName>
    <definedName name="P117E" localSheetId="3">#REF!</definedName>
    <definedName name="P117E" localSheetId="8">#REF!</definedName>
    <definedName name="P117E" localSheetId="6">#REF!</definedName>
    <definedName name="P117E">#REF!</definedName>
    <definedName name="P117L" localSheetId="9">#REF!</definedName>
    <definedName name="P117L" localSheetId="16">#REF!</definedName>
    <definedName name="P117L" localSheetId="2">#REF!</definedName>
    <definedName name="P117L" localSheetId="7">#REF!</definedName>
    <definedName name="P117L" localSheetId="3">#REF!</definedName>
    <definedName name="P117L" localSheetId="8">#REF!</definedName>
    <definedName name="P117L" localSheetId="6">#REF!</definedName>
    <definedName name="P117L">#REF!</definedName>
    <definedName name="P117M" localSheetId="9">#REF!</definedName>
    <definedName name="P117M" localSheetId="16">#REF!</definedName>
    <definedName name="P117M" localSheetId="2">#REF!</definedName>
    <definedName name="P117M" localSheetId="7">#REF!</definedName>
    <definedName name="P117M" localSheetId="3">#REF!</definedName>
    <definedName name="P117M" localSheetId="8">#REF!</definedName>
    <definedName name="P117M" localSheetId="6">#REF!</definedName>
    <definedName name="P117M">#REF!</definedName>
    <definedName name="P118E" localSheetId="9">#REF!</definedName>
    <definedName name="P118E" localSheetId="16">#REF!</definedName>
    <definedName name="P118E" localSheetId="2">#REF!</definedName>
    <definedName name="P118E" localSheetId="7">#REF!</definedName>
    <definedName name="P118E" localSheetId="3">#REF!</definedName>
    <definedName name="P118E" localSheetId="8">#REF!</definedName>
    <definedName name="P118E" localSheetId="6">#REF!</definedName>
    <definedName name="P118E">#REF!</definedName>
    <definedName name="P118L" localSheetId="9">#REF!</definedName>
    <definedName name="P118L" localSheetId="16">#REF!</definedName>
    <definedName name="P118L" localSheetId="2">#REF!</definedName>
    <definedName name="P118L" localSheetId="7">#REF!</definedName>
    <definedName name="P118L" localSheetId="3">#REF!</definedName>
    <definedName name="P118L" localSheetId="8">#REF!</definedName>
    <definedName name="P118L" localSheetId="6">#REF!</definedName>
    <definedName name="P118L">#REF!</definedName>
    <definedName name="P118M" localSheetId="9">#REF!</definedName>
    <definedName name="P118M" localSheetId="16">#REF!</definedName>
    <definedName name="P118M" localSheetId="2">#REF!</definedName>
    <definedName name="P118M" localSheetId="7">#REF!</definedName>
    <definedName name="P118M" localSheetId="3">#REF!</definedName>
    <definedName name="P118M" localSheetId="8">#REF!</definedName>
    <definedName name="P118M" localSheetId="6">#REF!</definedName>
    <definedName name="P118M">#REF!</definedName>
    <definedName name="P119E" localSheetId="9">#REF!</definedName>
    <definedName name="P119E" localSheetId="16">#REF!</definedName>
    <definedName name="P119E" localSheetId="2">#REF!</definedName>
    <definedName name="P119E" localSheetId="7">#REF!</definedName>
    <definedName name="P119E" localSheetId="3">#REF!</definedName>
    <definedName name="P119E" localSheetId="8">#REF!</definedName>
    <definedName name="P119E" localSheetId="6">#REF!</definedName>
    <definedName name="P119E">#REF!</definedName>
    <definedName name="P119L" localSheetId="9">#REF!</definedName>
    <definedName name="P119L" localSheetId="16">#REF!</definedName>
    <definedName name="P119L" localSheetId="2">#REF!</definedName>
    <definedName name="P119L" localSheetId="7">#REF!</definedName>
    <definedName name="P119L" localSheetId="3">#REF!</definedName>
    <definedName name="P119L" localSheetId="8">#REF!</definedName>
    <definedName name="P119L" localSheetId="6">#REF!</definedName>
    <definedName name="P119L">#REF!</definedName>
    <definedName name="P119M" localSheetId="9">#REF!</definedName>
    <definedName name="P119M" localSheetId="16">#REF!</definedName>
    <definedName name="P119M" localSheetId="2">#REF!</definedName>
    <definedName name="P119M" localSheetId="7">#REF!</definedName>
    <definedName name="P119M" localSheetId="3">#REF!</definedName>
    <definedName name="P119M" localSheetId="8">#REF!</definedName>
    <definedName name="P119M" localSheetId="6">#REF!</definedName>
    <definedName name="P119M">#REF!</definedName>
    <definedName name="P11E" localSheetId="9">#REF!</definedName>
    <definedName name="P11E" localSheetId="16">#REF!</definedName>
    <definedName name="P11E" localSheetId="2">#REF!</definedName>
    <definedName name="P11E" localSheetId="7">#REF!</definedName>
    <definedName name="P11E" localSheetId="3">#REF!</definedName>
    <definedName name="P11E" localSheetId="8">#REF!</definedName>
    <definedName name="P11E" localSheetId="6">#REF!</definedName>
    <definedName name="P11E">#REF!</definedName>
    <definedName name="P11L" localSheetId="9">#REF!</definedName>
    <definedName name="P11L" localSheetId="16">#REF!</definedName>
    <definedName name="P11L" localSheetId="2">#REF!</definedName>
    <definedName name="P11L" localSheetId="7">#REF!</definedName>
    <definedName name="P11L" localSheetId="3">#REF!</definedName>
    <definedName name="P11L" localSheetId="8">#REF!</definedName>
    <definedName name="P11L" localSheetId="6">#REF!</definedName>
    <definedName name="P11L">#REF!</definedName>
    <definedName name="P11M" localSheetId="9">#REF!</definedName>
    <definedName name="P11M" localSheetId="16">#REF!</definedName>
    <definedName name="P11M" localSheetId="2">#REF!</definedName>
    <definedName name="P11M" localSheetId="7">#REF!</definedName>
    <definedName name="P11M" localSheetId="3">#REF!</definedName>
    <definedName name="P11M" localSheetId="8">#REF!</definedName>
    <definedName name="P11M" localSheetId="6">#REF!</definedName>
    <definedName name="P11M">#REF!</definedName>
    <definedName name="P120E" localSheetId="9">#REF!</definedName>
    <definedName name="P120E" localSheetId="16">#REF!</definedName>
    <definedName name="P120E" localSheetId="2">#REF!</definedName>
    <definedName name="P120E" localSheetId="7">#REF!</definedName>
    <definedName name="P120E" localSheetId="3">#REF!</definedName>
    <definedName name="P120E" localSheetId="8">#REF!</definedName>
    <definedName name="P120E" localSheetId="6">#REF!</definedName>
    <definedName name="P120E">#REF!</definedName>
    <definedName name="P120L" localSheetId="9">#REF!</definedName>
    <definedName name="P120L" localSheetId="16">#REF!</definedName>
    <definedName name="P120L" localSheetId="2">#REF!</definedName>
    <definedName name="P120L" localSheetId="7">#REF!</definedName>
    <definedName name="P120L" localSheetId="3">#REF!</definedName>
    <definedName name="P120L" localSheetId="8">#REF!</definedName>
    <definedName name="P120L" localSheetId="6">#REF!</definedName>
    <definedName name="P120L">#REF!</definedName>
    <definedName name="P120M" localSheetId="9">#REF!</definedName>
    <definedName name="P120M" localSheetId="16">#REF!</definedName>
    <definedName name="P120M" localSheetId="2">#REF!</definedName>
    <definedName name="P120M" localSheetId="7">#REF!</definedName>
    <definedName name="P120M" localSheetId="3">#REF!</definedName>
    <definedName name="P120M" localSheetId="8">#REF!</definedName>
    <definedName name="P120M" localSheetId="6">#REF!</definedName>
    <definedName name="P120M">#REF!</definedName>
    <definedName name="P121E" localSheetId="9">#REF!</definedName>
    <definedName name="P121E" localSheetId="16">#REF!</definedName>
    <definedName name="P121E" localSheetId="2">#REF!</definedName>
    <definedName name="P121E" localSheetId="7">#REF!</definedName>
    <definedName name="P121E" localSheetId="3">#REF!</definedName>
    <definedName name="P121E" localSheetId="8">#REF!</definedName>
    <definedName name="P121E" localSheetId="6">#REF!</definedName>
    <definedName name="P121E">#REF!</definedName>
    <definedName name="P121L" localSheetId="9">#REF!</definedName>
    <definedName name="P121L" localSheetId="16">#REF!</definedName>
    <definedName name="P121L" localSheetId="2">#REF!</definedName>
    <definedName name="P121L" localSheetId="7">#REF!</definedName>
    <definedName name="P121L" localSheetId="3">#REF!</definedName>
    <definedName name="P121L" localSheetId="8">#REF!</definedName>
    <definedName name="P121L" localSheetId="6">#REF!</definedName>
    <definedName name="P121L">#REF!</definedName>
    <definedName name="P121M" localSheetId="9">#REF!</definedName>
    <definedName name="P121M" localSheetId="16">#REF!</definedName>
    <definedName name="P121M" localSheetId="2">#REF!</definedName>
    <definedName name="P121M" localSheetId="7">#REF!</definedName>
    <definedName name="P121M" localSheetId="3">#REF!</definedName>
    <definedName name="P121M" localSheetId="8">#REF!</definedName>
    <definedName name="P121M" localSheetId="6">#REF!</definedName>
    <definedName name="P121M">#REF!</definedName>
    <definedName name="P122E" localSheetId="9">#REF!</definedName>
    <definedName name="P122E" localSheetId="16">#REF!</definedName>
    <definedName name="P122E" localSheetId="2">#REF!</definedName>
    <definedName name="P122E" localSheetId="7">#REF!</definedName>
    <definedName name="P122E" localSheetId="3">#REF!</definedName>
    <definedName name="P122E" localSheetId="8">#REF!</definedName>
    <definedName name="P122E" localSheetId="6">#REF!</definedName>
    <definedName name="P122E">#REF!</definedName>
    <definedName name="P122L" localSheetId="9">#REF!</definedName>
    <definedName name="P122L" localSheetId="16">#REF!</definedName>
    <definedName name="P122L" localSheetId="2">#REF!</definedName>
    <definedName name="P122L" localSheetId="7">#REF!</definedName>
    <definedName name="P122L" localSheetId="3">#REF!</definedName>
    <definedName name="P122L" localSheetId="8">#REF!</definedName>
    <definedName name="P122L" localSheetId="6">#REF!</definedName>
    <definedName name="P122L">#REF!</definedName>
    <definedName name="P122M" localSheetId="9">#REF!</definedName>
    <definedName name="P122M" localSheetId="16">#REF!</definedName>
    <definedName name="P122M" localSheetId="2">#REF!</definedName>
    <definedName name="P122M" localSheetId="7">#REF!</definedName>
    <definedName name="P122M" localSheetId="3">#REF!</definedName>
    <definedName name="P122M" localSheetId="8">#REF!</definedName>
    <definedName name="P122M" localSheetId="6">#REF!</definedName>
    <definedName name="P122M">#REF!</definedName>
    <definedName name="P123E" localSheetId="9">#REF!</definedName>
    <definedName name="P123E" localSheetId="16">#REF!</definedName>
    <definedName name="P123E" localSheetId="2">#REF!</definedName>
    <definedName name="P123E" localSheetId="7">#REF!</definedName>
    <definedName name="P123E" localSheetId="3">#REF!</definedName>
    <definedName name="P123E" localSheetId="8">#REF!</definedName>
    <definedName name="P123E" localSheetId="6">#REF!</definedName>
    <definedName name="P123E">#REF!</definedName>
    <definedName name="P123L" localSheetId="9">#REF!</definedName>
    <definedName name="P123L" localSheetId="16">#REF!</definedName>
    <definedName name="P123L" localSheetId="2">#REF!</definedName>
    <definedName name="P123L" localSheetId="7">#REF!</definedName>
    <definedName name="P123L" localSheetId="3">#REF!</definedName>
    <definedName name="P123L" localSheetId="8">#REF!</definedName>
    <definedName name="P123L" localSheetId="6">#REF!</definedName>
    <definedName name="P123L">#REF!</definedName>
    <definedName name="P123M" localSheetId="9">#REF!</definedName>
    <definedName name="P123M" localSheetId="16">#REF!</definedName>
    <definedName name="P123M" localSheetId="2">#REF!</definedName>
    <definedName name="P123M" localSheetId="7">#REF!</definedName>
    <definedName name="P123M" localSheetId="3">#REF!</definedName>
    <definedName name="P123M" localSheetId="8">#REF!</definedName>
    <definedName name="P123M" localSheetId="6">#REF!</definedName>
    <definedName name="P123M">#REF!</definedName>
    <definedName name="P124E" localSheetId="9">#REF!</definedName>
    <definedName name="P124E" localSheetId="16">#REF!</definedName>
    <definedName name="P124E" localSheetId="2">#REF!</definedName>
    <definedName name="P124E" localSheetId="7">#REF!</definedName>
    <definedName name="P124E" localSheetId="3">#REF!</definedName>
    <definedName name="P124E" localSheetId="8">#REF!</definedName>
    <definedName name="P124E" localSheetId="6">#REF!</definedName>
    <definedName name="P124E">#REF!</definedName>
    <definedName name="P124L" localSheetId="9">#REF!</definedName>
    <definedName name="P124L" localSheetId="16">#REF!</definedName>
    <definedName name="P124L" localSheetId="2">#REF!</definedName>
    <definedName name="P124L" localSheetId="7">#REF!</definedName>
    <definedName name="P124L" localSheetId="3">#REF!</definedName>
    <definedName name="P124L" localSheetId="8">#REF!</definedName>
    <definedName name="P124L" localSheetId="6">#REF!</definedName>
    <definedName name="P124L">#REF!</definedName>
    <definedName name="P124M" localSheetId="9">#REF!</definedName>
    <definedName name="P124M" localSheetId="16">#REF!</definedName>
    <definedName name="P124M" localSheetId="2">#REF!</definedName>
    <definedName name="P124M" localSheetId="7">#REF!</definedName>
    <definedName name="P124M" localSheetId="3">#REF!</definedName>
    <definedName name="P124M" localSheetId="8">#REF!</definedName>
    <definedName name="P124M" localSheetId="6">#REF!</definedName>
    <definedName name="P124M">#REF!</definedName>
    <definedName name="P125E" localSheetId="9">#REF!</definedName>
    <definedName name="P125E" localSheetId="16">#REF!</definedName>
    <definedName name="P125E" localSheetId="2">#REF!</definedName>
    <definedName name="P125E" localSheetId="7">#REF!</definedName>
    <definedName name="P125E" localSheetId="3">#REF!</definedName>
    <definedName name="P125E" localSheetId="8">#REF!</definedName>
    <definedName name="P125E" localSheetId="6">#REF!</definedName>
    <definedName name="P125E">#REF!</definedName>
    <definedName name="P125L" localSheetId="9">#REF!</definedName>
    <definedName name="P125L" localSheetId="16">#REF!</definedName>
    <definedName name="P125L" localSheetId="2">#REF!</definedName>
    <definedName name="P125L" localSheetId="7">#REF!</definedName>
    <definedName name="P125L" localSheetId="3">#REF!</definedName>
    <definedName name="P125L" localSheetId="8">#REF!</definedName>
    <definedName name="P125L" localSheetId="6">#REF!</definedName>
    <definedName name="P125L">#REF!</definedName>
    <definedName name="P125M" localSheetId="9">#REF!</definedName>
    <definedName name="P125M" localSheetId="16">#REF!</definedName>
    <definedName name="P125M" localSheetId="2">#REF!</definedName>
    <definedName name="P125M" localSheetId="7">#REF!</definedName>
    <definedName name="P125M" localSheetId="3">#REF!</definedName>
    <definedName name="P125M" localSheetId="8">#REF!</definedName>
    <definedName name="P125M" localSheetId="6">#REF!</definedName>
    <definedName name="P125M">#REF!</definedName>
    <definedName name="P126E" localSheetId="9">#REF!</definedName>
    <definedName name="P126E" localSheetId="16">#REF!</definedName>
    <definedName name="P126E" localSheetId="2">#REF!</definedName>
    <definedName name="P126E" localSheetId="7">#REF!</definedName>
    <definedName name="P126E" localSheetId="3">#REF!</definedName>
    <definedName name="P126E" localSheetId="8">#REF!</definedName>
    <definedName name="P126E" localSheetId="6">#REF!</definedName>
    <definedName name="P126E">#REF!</definedName>
    <definedName name="P126L" localSheetId="9">#REF!</definedName>
    <definedName name="P126L" localSheetId="16">#REF!</definedName>
    <definedName name="P126L" localSheetId="2">#REF!</definedName>
    <definedName name="P126L" localSheetId="7">#REF!</definedName>
    <definedName name="P126L" localSheetId="3">#REF!</definedName>
    <definedName name="P126L" localSheetId="8">#REF!</definedName>
    <definedName name="P126L" localSheetId="6">#REF!</definedName>
    <definedName name="P126L">#REF!</definedName>
    <definedName name="P126M" localSheetId="9">#REF!</definedName>
    <definedName name="P126M" localSheetId="16">#REF!</definedName>
    <definedName name="P126M" localSheetId="2">#REF!</definedName>
    <definedName name="P126M" localSheetId="7">#REF!</definedName>
    <definedName name="P126M" localSheetId="3">#REF!</definedName>
    <definedName name="P126M" localSheetId="8">#REF!</definedName>
    <definedName name="P126M" localSheetId="6">#REF!</definedName>
    <definedName name="P126M">#REF!</definedName>
    <definedName name="P12E" localSheetId="9">#REF!</definedName>
    <definedName name="P12E" localSheetId="16">#REF!</definedName>
    <definedName name="P12E" localSheetId="2">#REF!</definedName>
    <definedName name="P12E" localSheetId="7">#REF!</definedName>
    <definedName name="P12E" localSheetId="3">#REF!</definedName>
    <definedName name="P12E" localSheetId="8">#REF!</definedName>
    <definedName name="P12E" localSheetId="6">#REF!</definedName>
    <definedName name="P12E">#REF!</definedName>
    <definedName name="P12L" localSheetId="9">#REF!</definedName>
    <definedName name="P12L" localSheetId="16">#REF!</definedName>
    <definedName name="P12L" localSheetId="2">#REF!</definedName>
    <definedName name="P12L" localSheetId="7">#REF!</definedName>
    <definedName name="P12L" localSheetId="3">#REF!</definedName>
    <definedName name="P12L" localSheetId="8">#REF!</definedName>
    <definedName name="P12L" localSheetId="6">#REF!</definedName>
    <definedName name="P12L">#REF!</definedName>
    <definedName name="P12M" localSheetId="9">#REF!</definedName>
    <definedName name="P12M" localSheetId="16">#REF!</definedName>
    <definedName name="P12M" localSheetId="2">#REF!</definedName>
    <definedName name="P12M" localSheetId="7">#REF!</definedName>
    <definedName name="P12M" localSheetId="3">#REF!</definedName>
    <definedName name="P12M" localSheetId="8">#REF!</definedName>
    <definedName name="P12M" localSheetId="6">#REF!</definedName>
    <definedName name="P12M">#REF!</definedName>
    <definedName name="P13E" localSheetId="9">#REF!</definedName>
    <definedName name="P13E" localSheetId="16">#REF!</definedName>
    <definedName name="P13E" localSheetId="2">#REF!</definedName>
    <definedName name="P13E" localSheetId="7">#REF!</definedName>
    <definedName name="P13E" localSheetId="3">#REF!</definedName>
    <definedName name="P13E" localSheetId="8">#REF!</definedName>
    <definedName name="P13E" localSheetId="6">#REF!</definedName>
    <definedName name="P13E">#REF!</definedName>
    <definedName name="P13L" localSheetId="9">#REF!</definedName>
    <definedName name="P13L" localSheetId="16">#REF!</definedName>
    <definedName name="P13L" localSheetId="2">#REF!</definedName>
    <definedName name="P13L" localSheetId="7">#REF!</definedName>
    <definedName name="P13L" localSheetId="3">#REF!</definedName>
    <definedName name="P13L" localSheetId="8">#REF!</definedName>
    <definedName name="P13L" localSheetId="6">#REF!</definedName>
    <definedName name="P13L">#REF!</definedName>
    <definedName name="P13M" localSheetId="9">#REF!</definedName>
    <definedName name="P13M" localSheetId="16">#REF!</definedName>
    <definedName name="P13M" localSheetId="2">#REF!</definedName>
    <definedName name="P13M" localSheetId="7">#REF!</definedName>
    <definedName name="P13M" localSheetId="3">#REF!</definedName>
    <definedName name="P13M" localSheetId="8">#REF!</definedName>
    <definedName name="P13M" localSheetId="6">#REF!</definedName>
    <definedName name="P13M">#REF!</definedName>
    <definedName name="P14E" localSheetId="9">#REF!</definedName>
    <definedName name="P14E" localSheetId="16">#REF!</definedName>
    <definedName name="P14E" localSheetId="2">#REF!</definedName>
    <definedName name="P14E" localSheetId="7">#REF!</definedName>
    <definedName name="P14E" localSheetId="3">#REF!</definedName>
    <definedName name="P14E" localSheetId="8">#REF!</definedName>
    <definedName name="P14E" localSheetId="6">#REF!</definedName>
    <definedName name="P14E">#REF!</definedName>
    <definedName name="P14L" localSheetId="9">#REF!</definedName>
    <definedName name="P14L" localSheetId="16">#REF!</definedName>
    <definedName name="P14L" localSheetId="2">#REF!</definedName>
    <definedName name="P14L" localSheetId="7">#REF!</definedName>
    <definedName name="P14L" localSheetId="3">#REF!</definedName>
    <definedName name="P14L" localSheetId="8">#REF!</definedName>
    <definedName name="P14L" localSheetId="6">#REF!</definedName>
    <definedName name="P14L">#REF!</definedName>
    <definedName name="P14M" localSheetId="9">#REF!</definedName>
    <definedName name="P14M" localSheetId="16">#REF!</definedName>
    <definedName name="P14M" localSheetId="2">#REF!</definedName>
    <definedName name="P14M" localSheetId="7">#REF!</definedName>
    <definedName name="P14M" localSheetId="3">#REF!</definedName>
    <definedName name="P14M" localSheetId="8">#REF!</definedName>
    <definedName name="P14M" localSheetId="6">#REF!</definedName>
    <definedName name="P14M">#REF!</definedName>
    <definedName name="P15E" localSheetId="9">#REF!</definedName>
    <definedName name="P15E" localSheetId="16">#REF!</definedName>
    <definedName name="P15E" localSheetId="2">#REF!</definedName>
    <definedName name="P15E" localSheetId="7">#REF!</definedName>
    <definedName name="P15E" localSheetId="3">#REF!</definedName>
    <definedName name="P15E" localSheetId="8">#REF!</definedName>
    <definedName name="P15E" localSheetId="6">#REF!</definedName>
    <definedName name="P15E">#REF!</definedName>
    <definedName name="P15L" localSheetId="9">#REF!</definedName>
    <definedName name="P15L" localSheetId="16">#REF!</definedName>
    <definedName name="P15L" localSheetId="2">#REF!</definedName>
    <definedName name="P15L" localSheetId="7">#REF!</definedName>
    <definedName name="P15L" localSheetId="3">#REF!</definedName>
    <definedName name="P15L" localSheetId="8">#REF!</definedName>
    <definedName name="P15L" localSheetId="6">#REF!</definedName>
    <definedName name="P15L">#REF!</definedName>
    <definedName name="P15M" localSheetId="9">#REF!</definedName>
    <definedName name="P15M" localSheetId="16">#REF!</definedName>
    <definedName name="P15M" localSheetId="2">#REF!</definedName>
    <definedName name="P15M" localSheetId="7">#REF!</definedName>
    <definedName name="P15M" localSheetId="3">#REF!</definedName>
    <definedName name="P15M" localSheetId="8">#REF!</definedName>
    <definedName name="P15M" localSheetId="6">#REF!</definedName>
    <definedName name="P15M">#REF!</definedName>
    <definedName name="P16E" localSheetId="9">#REF!</definedName>
    <definedName name="P16E" localSheetId="16">#REF!</definedName>
    <definedName name="P16E" localSheetId="2">#REF!</definedName>
    <definedName name="P16E" localSheetId="7">#REF!</definedName>
    <definedName name="P16E" localSheetId="3">#REF!</definedName>
    <definedName name="P16E" localSheetId="8">#REF!</definedName>
    <definedName name="P16E" localSheetId="6">#REF!</definedName>
    <definedName name="P16E">#REF!</definedName>
    <definedName name="P16L" localSheetId="9">#REF!</definedName>
    <definedName name="P16L" localSheetId="16">#REF!</definedName>
    <definedName name="P16L" localSheetId="2">#REF!</definedName>
    <definedName name="P16L" localSheetId="7">#REF!</definedName>
    <definedName name="P16L" localSheetId="3">#REF!</definedName>
    <definedName name="P16L" localSheetId="8">#REF!</definedName>
    <definedName name="P16L" localSheetId="6">#REF!</definedName>
    <definedName name="P16L">#REF!</definedName>
    <definedName name="P16M" localSheetId="9">#REF!</definedName>
    <definedName name="P16M" localSheetId="16">#REF!</definedName>
    <definedName name="P16M" localSheetId="2">#REF!</definedName>
    <definedName name="P16M" localSheetId="7">#REF!</definedName>
    <definedName name="P16M" localSheetId="3">#REF!</definedName>
    <definedName name="P16M" localSheetId="8">#REF!</definedName>
    <definedName name="P16M" localSheetId="6">#REF!</definedName>
    <definedName name="P16M">#REF!</definedName>
    <definedName name="P17E" localSheetId="9">#REF!</definedName>
    <definedName name="P17E" localSheetId="16">#REF!</definedName>
    <definedName name="P17E" localSheetId="2">#REF!</definedName>
    <definedName name="P17E" localSheetId="7">#REF!</definedName>
    <definedName name="P17E" localSheetId="3">#REF!</definedName>
    <definedName name="P17E" localSheetId="8">#REF!</definedName>
    <definedName name="P17E" localSheetId="6">#REF!</definedName>
    <definedName name="P17E">#REF!</definedName>
    <definedName name="P17L" localSheetId="9">#REF!</definedName>
    <definedName name="P17L" localSheetId="16">#REF!</definedName>
    <definedName name="P17L" localSheetId="2">#REF!</definedName>
    <definedName name="P17L" localSheetId="7">#REF!</definedName>
    <definedName name="P17L" localSheetId="3">#REF!</definedName>
    <definedName name="P17L" localSheetId="8">#REF!</definedName>
    <definedName name="P17L" localSheetId="6">#REF!</definedName>
    <definedName name="P17L">#REF!</definedName>
    <definedName name="P17M" localSheetId="9">#REF!</definedName>
    <definedName name="P17M" localSheetId="16">#REF!</definedName>
    <definedName name="P17M" localSheetId="2">#REF!</definedName>
    <definedName name="P17M" localSheetId="7">#REF!</definedName>
    <definedName name="P17M" localSheetId="3">#REF!</definedName>
    <definedName name="P17M" localSheetId="8">#REF!</definedName>
    <definedName name="P17M" localSheetId="6">#REF!</definedName>
    <definedName name="P17M">#REF!</definedName>
    <definedName name="P18E" localSheetId="9">#REF!</definedName>
    <definedName name="P18E" localSheetId="16">#REF!</definedName>
    <definedName name="P18E" localSheetId="2">#REF!</definedName>
    <definedName name="P18E" localSheetId="7">#REF!</definedName>
    <definedName name="P18E" localSheetId="3">#REF!</definedName>
    <definedName name="P18E" localSheetId="8">#REF!</definedName>
    <definedName name="P18E" localSheetId="6">#REF!</definedName>
    <definedName name="P18E">#REF!</definedName>
    <definedName name="P18L" localSheetId="9">#REF!</definedName>
    <definedName name="P18L" localSheetId="16">#REF!</definedName>
    <definedName name="P18L" localSheetId="2">#REF!</definedName>
    <definedName name="P18L" localSheetId="7">#REF!</definedName>
    <definedName name="P18L" localSheetId="3">#REF!</definedName>
    <definedName name="P18L" localSheetId="8">#REF!</definedName>
    <definedName name="P18L" localSheetId="6">#REF!</definedName>
    <definedName name="P18L">#REF!</definedName>
    <definedName name="P18M" localSheetId="9">#REF!</definedName>
    <definedName name="P18M" localSheetId="16">#REF!</definedName>
    <definedName name="P18M" localSheetId="2">#REF!</definedName>
    <definedName name="P18M" localSheetId="7">#REF!</definedName>
    <definedName name="P18M" localSheetId="3">#REF!</definedName>
    <definedName name="P18M" localSheetId="8">#REF!</definedName>
    <definedName name="P18M" localSheetId="6">#REF!</definedName>
    <definedName name="P18M">#REF!</definedName>
    <definedName name="P19E" localSheetId="9">#REF!</definedName>
    <definedName name="P19E" localSheetId="16">#REF!</definedName>
    <definedName name="P19E" localSheetId="2">#REF!</definedName>
    <definedName name="P19E" localSheetId="7">#REF!</definedName>
    <definedName name="P19E" localSheetId="3">#REF!</definedName>
    <definedName name="P19E" localSheetId="8">#REF!</definedName>
    <definedName name="P19E" localSheetId="6">#REF!</definedName>
    <definedName name="P19E">#REF!</definedName>
    <definedName name="P19L" localSheetId="9">#REF!</definedName>
    <definedName name="P19L" localSheetId="16">#REF!</definedName>
    <definedName name="P19L" localSheetId="2">#REF!</definedName>
    <definedName name="P19L" localSheetId="7">#REF!</definedName>
    <definedName name="P19L" localSheetId="3">#REF!</definedName>
    <definedName name="P19L" localSheetId="8">#REF!</definedName>
    <definedName name="P19L" localSheetId="6">#REF!</definedName>
    <definedName name="P19L">#REF!</definedName>
    <definedName name="P19M" localSheetId="9">#REF!</definedName>
    <definedName name="P19M" localSheetId="16">#REF!</definedName>
    <definedName name="P19M" localSheetId="2">#REF!</definedName>
    <definedName name="P19M" localSheetId="7">#REF!</definedName>
    <definedName name="P19M" localSheetId="3">#REF!</definedName>
    <definedName name="P19M" localSheetId="8">#REF!</definedName>
    <definedName name="P19M" localSheetId="6">#REF!</definedName>
    <definedName name="P19M">#REF!</definedName>
    <definedName name="P1E" localSheetId="9">#REF!</definedName>
    <definedName name="P1E" localSheetId="16">#REF!</definedName>
    <definedName name="P1E" localSheetId="2">#REF!</definedName>
    <definedName name="P1E" localSheetId="7">#REF!</definedName>
    <definedName name="P1E" localSheetId="3">#REF!</definedName>
    <definedName name="P1E" localSheetId="8">#REF!</definedName>
    <definedName name="P1E" localSheetId="6">#REF!</definedName>
    <definedName name="P1E">#REF!</definedName>
    <definedName name="P1L" localSheetId="9">#REF!</definedName>
    <definedName name="P1L" localSheetId="16">#REF!</definedName>
    <definedName name="P1L" localSheetId="2">#REF!</definedName>
    <definedName name="P1L" localSheetId="7">#REF!</definedName>
    <definedName name="P1L" localSheetId="3">#REF!</definedName>
    <definedName name="P1L" localSheetId="8">#REF!</definedName>
    <definedName name="P1L" localSheetId="6">#REF!</definedName>
    <definedName name="P1L">#REF!</definedName>
    <definedName name="P1M" localSheetId="9">#REF!</definedName>
    <definedName name="P1M" localSheetId="16">#REF!</definedName>
    <definedName name="P1M" localSheetId="2">#REF!</definedName>
    <definedName name="P1M" localSheetId="7">#REF!</definedName>
    <definedName name="P1M" localSheetId="3">#REF!</definedName>
    <definedName name="P1M" localSheetId="8">#REF!</definedName>
    <definedName name="P1M" localSheetId="6">#REF!</definedName>
    <definedName name="P1M">#REF!</definedName>
    <definedName name="P20E" localSheetId="9">#REF!</definedName>
    <definedName name="P20E" localSheetId="16">#REF!</definedName>
    <definedName name="P20E" localSheetId="2">#REF!</definedName>
    <definedName name="P20E" localSheetId="7">#REF!</definedName>
    <definedName name="P20E" localSheetId="3">#REF!</definedName>
    <definedName name="P20E" localSheetId="8">#REF!</definedName>
    <definedName name="P20E" localSheetId="6">#REF!</definedName>
    <definedName name="P20E">#REF!</definedName>
    <definedName name="P20L" localSheetId="9">#REF!</definedName>
    <definedName name="P20L" localSheetId="16">#REF!</definedName>
    <definedName name="P20L" localSheetId="2">#REF!</definedName>
    <definedName name="P20L" localSheetId="7">#REF!</definedName>
    <definedName name="P20L" localSheetId="3">#REF!</definedName>
    <definedName name="P20L" localSheetId="8">#REF!</definedName>
    <definedName name="P20L" localSheetId="6">#REF!</definedName>
    <definedName name="P20L">#REF!</definedName>
    <definedName name="P20M" localSheetId="9">#REF!</definedName>
    <definedName name="P20M" localSheetId="16">#REF!</definedName>
    <definedName name="P20M" localSheetId="2">#REF!</definedName>
    <definedName name="P20M" localSheetId="7">#REF!</definedName>
    <definedName name="P20M" localSheetId="3">#REF!</definedName>
    <definedName name="P20M" localSheetId="8">#REF!</definedName>
    <definedName name="P20M" localSheetId="6">#REF!</definedName>
    <definedName name="P20M">#REF!</definedName>
    <definedName name="P21E" localSheetId="9">#REF!</definedName>
    <definedName name="P21E" localSheetId="16">#REF!</definedName>
    <definedName name="P21E" localSheetId="2">#REF!</definedName>
    <definedName name="P21E" localSheetId="7">#REF!</definedName>
    <definedName name="P21E" localSheetId="3">#REF!</definedName>
    <definedName name="P21E" localSheetId="8">#REF!</definedName>
    <definedName name="P21E" localSheetId="6">#REF!</definedName>
    <definedName name="P21E">#REF!</definedName>
    <definedName name="P21L" localSheetId="9">#REF!</definedName>
    <definedName name="P21L" localSheetId="16">#REF!</definedName>
    <definedName name="P21L" localSheetId="2">#REF!</definedName>
    <definedName name="P21L" localSheetId="7">#REF!</definedName>
    <definedName name="P21L" localSheetId="3">#REF!</definedName>
    <definedName name="P21L" localSheetId="8">#REF!</definedName>
    <definedName name="P21L" localSheetId="6">#REF!</definedName>
    <definedName name="P21L">#REF!</definedName>
    <definedName name="P21M" localSheetId="9">#REF!</definedName>
    <definedName name="P21M" localSheetId="16">#REF!</definedName>
    <definedName name="P21M" localSheetId="2">#REF!</definedName>
    <definedName name="P21M" localSheetId="7">#REF!</definedName>
    <definedName name="P21M" localSheetId="3">#REF!</definedName>
    <definedName name="P21M" localSheetId="8">#REF!</definedName>
    <definedName name="P21M" localSheetId="6">#REF!</definedName>
    <definedName name="P21M">#REF!</definedName>
    <definedName name="P22E" localSheetId="9">#REF!</definedName>
    <definedName name="P22E" localSheetId="16">#REF!</definedName>
    <definedName name="P22E" localSheetId="2">#REF!</definedName>
    <definedName name="P22E" localSheetId="7">#REF!</definedName>
    <definedName name="P22E" localSheetId="3">#REF!</definedName>
    <definedName name="P22E" localSheetId="8">#REF!</definedName>
    <definedName name="P22E" localSheetId="6">#REF!</definedName>
    <definedName name="P22E">#REF!</definedName>
    <definedName name="P22L" localSheetId="9">#REF!</definedName>
    <definedName name="P22L" localSheetId="16">#REF!</definedName>
    <definedName name="P22L" localSheetId="2">#REF!</definedName>
    <definedName name="P22L" localSheetId="7">#REF!</definedName>
    <definedName name="P22L" localSheetId="3">#REF!</definedName>
    <definedName name="P22L" localSheetId="8">#REF!</definedName>
    <definedName name="P22L" localSheetId="6">#REF!</definedName>
    <definedName name="P22L">#REF!</definedName>
    <definedName name="P22M" localSheetId="9">#REF!</definedName>
    <definedName name="P22M" localSheetId="16">#REF!</definedName>
    <definedName name="P22M" localSheetId="2">#REF!</definedName>
    <definedName name="P22M" localSheetId="7">#REF!</definedName>
    <definedName name="P22M" localSheetId="3">#REF!</definedName>
    <definedName name="P22M" localSheetId="8">#REF!</definedName>
    <definedName name="P22M" localSheetId="6">#REF!</definedName>
    <definedName name="P22M">#REF!</definedName>
    <definedName name="P23E" localSheetId="9">#REF!</definedName>
    <definedName name="P23E" localSheetId="16">#REF!</definedName>
    <definedName name="P23E" localSheetId="2">#REF!</definedName>
    <definedName name="P23E" localSheetId="7">#REF!</definedName>
    <definedName name="P23E" localSheetId="3">#REF!</definedName>
    <definedName name="P23E" localSheetId="8">#REF!</definedName>
    <definedName name="P23E" localSheetId="6">#REF!</definedName>
    <definedName name="P23E">#REF!</definedName>
    <definedName name="P23L" localSheetId="9">#REF!</definedName>
    <definedName name="P23L" localSheetId="16">#REF!</definedName>
    <definedName name="P23L" localSheetId="2">#REF!</definedName>
    <definedName name="P23L" localSheetId="7">#REF!</definedName>
    <definedName name="P23L" localSheetId="3">#REF!</definedName>
    <definedName name="P23L" localSheetId="8">#REF!</definedName>
    <definedName name="P23L" localSheetId="6">#REF!</definedName>
    <definedName name="P23L">#REF!</definedName>
    <definedName name="P23M" localSheetId="9">#REF!</definedName>
    <definedName name="P23M" localSheetId="16">#REF!</definedName>
    <definedName name="P23M" localSheetId="2">#REF!</definedName>
    <definedName name="P23M" localSheetId="7">#REF!</definedName>
    <definedName name="P23M" localSheetId="3">#REF!</definedName>
    <definedName name="P23M" localSheetId="8">#REF!</definedName>
    <definedName name="P23M" localSheetId="6">#REF!</definedName>
    <definedName name="P23M">#REF!</definedName>
    <definedName name="P24E" localSheetId="9">#REF!</definedName>
    <definedName name="P24E" localSheetId="16">#REF!</definedName>
    <definedName name="P24E" localSheetId="2">#REF!</definedName>
    <definedName name="P24E" localSheetId="7">#REF!</definedName>
    <definedName name="P24E" localSheetId="3">#REF!</definedName>
    <definedName name="P24E" localSheetId="8">#REF!</definedName>
    <definedName name="P24E" localSheetId="6">#REF!</definedName>
    <definedName name="P24E">#REF!</definedName>
    <definedName name="P24L" localSheetId="9">#REF!</definedName>
    <definedName name="P24L" localSheetId="16">#REF!</definedName>
    <definedName name="P24L" localSheetId="2">#REF!</definedName>
    <definedName name="P24L" localSheetId="7">#REF!</definedName>
    <definedName name="P24L" localSheetId="3">#REF!</definedName>
    <definedName name="P24L" localSheetId="8">#REF!</definedName>
    <definedName name="P24L" localSheetId="6">#REF!</definedName>
    <definedName name="P24L">#REF!</definedName>
    <definedName name="P24M" localSheetId="9">#REF!</definedName>
    <definedName name="P24M" localSheetId="16">#REF!</definedName>
    <definedName name="P24M" localSheetId="2">#REF!</definedName>
    <definedName name="P24M" localSheetId="7">#REF!</definedName>
    <definedName name="P24M" localSheetId="3">#REF!</definedName>
    <definedName name="P24M" localSheetId="8">#REF!</definedName>
    <definedName name="P24M" localSheetId="6">#REF!</definedName>
    <definedName name="P24M">#REF!</definedName>
    <definedName name="P25E" localSheetId="9">#REF!</definedName>
    <definedName name="P25E" localSheetId="16">#REF!</definedName>
    <definedName name="P25E" localSheetId="2">#REF!</definedName>
    <definedName name="P25E" localSheetId="7">#REF!</definedName>
    <definedName name="P25E" localSheetId="3">#REF!</definedName>
    <definedName name="P25E" localSheetId="8">#REF!</definedName>
    <definedName name="P25E" localSheetId="6">#REF!</definedName>
    <definedName name="P25E">#REF!</definedName>
    <definedName name="P25L" localSheetId="9">#REF!</definedName>
    <definedName name="P25L" localSheetId="16">#REF!</definedName>
    <definedName name="P25L" localSheetId="2">#REF!</definedName>
    <definedName name="P25L" localSheetId="7">#REF!</definedName>
    <definedName name="P25L" localSheetId="3">#REF!</definedName>
    <definedName name="P25L" localSheetId="8">#REF!</definedName>
    <definedName name="P25L" localSheetId="6">#REF!</definedName>
    <definedName name="P25L">#REF!</definedName>
    <definedName name="P25M" localSheetId="9">#REF!</definedName>
    <definedName name="P25M" localSheetId="16">#REF!</definedName>
    <definedName name="P25M" localSheetId="2">#REF!</definedName>
    <definedName name="P25M" localSheetId="7">#REF!</definedName>
    <definedName name="P25M" localSheetId="3">#REF!</definedName>
    <definedName name="P25M" localSheetId="8">#REF!</definedName>
    <definedName name="P25M" localSheetId="6">#REF!</definedName>
    <definedName name="P25M">#REF!</definedName>
    <definedName name="P26E" localSheetId="9">#REF!</definedName>
    <definedName name="P26E" localSheetId="16">#REF!</definedName>
    <definedName name="P26E" localSheetId="2">#REF!</definedName>
    <definedName name="P26E" localSheetId="7">#REF!</definedName>
    <definedName name="P26E" localSheetId="3">#REF!</definedName>
    <definedName name="P26E" localSheetId="8">#REF!</definedName>
    <definedName name="P26E" localSheetId="6">#REF!</definedName>
    <definedName name="P26E">#REF!</definedName>
    <definedName name="P26L" localSheetId="9">#REF!</definedName>
    <definedName name="P26L" localSheetId="16">#REF!</definedName>
    <definedName name="P26L" localSheetId="2">#REF!</definedName>
    <definedName name="P26L" localSheetId="7">#REF!</definedName>
    <definedName name="P26L" localSheetId="3">#REF!</definedName>
    <definedName name="P26L" localSheetId="8">#REF!</definedName>
    <definedName name="P26L" localSheetId="6">#REF!</definedName>
    <definedName name="P26L">#REF!</definedName>
    <definedName name="P26M" localSheetId="9">#REF!</definedName>
    <definedName name="P26M" localSheetId="16">#REF!</definedName>
    <definedName name="P26M" localSheetId="2">#REF!</definedName>
    <definedName name="P26M" localSheetId="7">#REF!</definedName>
    <definedName name="P26M" localSheetId="3">#REF!</definedName>
    <definedName name="P26M" localSheetId="8">#REF!</definedName>
    <definedName name="P26M" localSheetId="6">#REF!</definedName>
    <definedName name="P26M">#REF!</definedName>
    <definedName name="P27E" localSheetId="9">#REF!</definedName>
    <definedName name="P27E" localSheetId="16">#REF!</definedName>
    <definedName name="P27E" localSheetId="2">#REF!</definedName>
    <definedName name="P27E" localSheetId="7">#REF!</definedName>
    <definedName name="P27E" localSheetId="3">#REF!</definedName>
    <definedName name="P27E" localSheetId="8">#REF!</definedName>
    <definedName name="P27E" localSheetId="6">#REF!</definedName>
    <definedName name="P27E">#REF!</definedName>
    <definedName name="P27L" localSheetId="9">#REF!</definedName>
    <definedName name="P27L" localSheetId="16">#REF!</definedName>
    <definedName name="P27L" localSheetId="2">#REF!</definedName>
    <definedName name="P27L" localSheetId="7">#REF!</definedName>
    <definedName name="P27L" localSheetId="3">#REF!</definedName>
    <definedName name="P27L" localSheetId="8">#REF!</definedName>
    <definedName name="P27L" localSheetId="6">#REF!</definedName>
    <definedName name="P27L">#REF!</definedName>
    <definedName name="P27M" localSheetId="9">#REF!</definedName>
    <definedName name="P27M" localSheetId="16">#REF!</definedName>
    <definedName name="P27M" localSheetId="2">#REF!</definedName>
    <definedName name="P27M" localSheetId="7">#REF!</definedName>
    <definedName name="P27M" localSheetId="3">#REF!</definedName>
    <definedName name="P27M" localSheetId="8">#REF!</definedName>
    <definedName name="P27M" localSheetId="6">#REF!</definedName>
    <definedName name="P27M">#REF!</definedName>
    <definedName name="P28E" localSheetId="9">#REF!</definedName>
    <definedName name="P28E" localSheetId="16">#REF!</definedName>
    <definedName name="P28E" localSheetId="2">#REF!</definedName>
    <definedName name="P28E" localSheetId="7">#REF!</definedName>
    <definedName name="P28E" localSheetId="3">#REF!</definedName>
    <definedName name="P28E" localSheetId="8">#REF!</definedName>
    <definedName name="P28E" localSheetId="6">#REF!</definedName>
    <definedName name="P28E">#REF!</definedName>
    <definedName name="P28L" localSheetId="9">#REF!</definedName>
    <definedName name="P28L" localSheetId="16">#REF!</definedName>
    <definedName name="P28L" localSheetId="2">#REF!</definedName>
    <definedName name="P28L" localSheetId="7">#REF!</definedName>
    <definedName name="P28L" localSheetId="3">#REF!</definedName>
    <definedName name="P28L" localSheetId="8">#REF!</definedName>
    <definedName name="P28L" localSheetId="6">#REF!</definedName>
    <definedName name="P28L">#REF!</definedName>
    <definedName name="P28M" localSheetId="9">#REF!</definedName>
    <definedName name="P28M" localSheetId="16">#REF!</definedName>
    <definedName name="P28M" localSheetId="2">#REF!</definedName>
    <definedName name="P28M" localSheetId="7">#REF!</definedName>
    <definedName name="P28M" localSheetId="3">#REF!</definedName>
    <definedName name="P28M" localSheetId="8">#REF!</definedName>
    <definedName name="P28M" localSheetId="6">#REF!</definedName>
    <definedName name="P28M">#REF!</definedName>
    <definedName name="P29E" localSheetId="9">#REF!</definedName>
    <definedName name="P29E" localSheetId="16">#REF!</definedName>
    <definedName name="P29E" localSheetId="2">#REF!</definedName>
    <definedName name="P29E" localSheetId="7">#REF!</definedName>
    <definedName name="P29E" localSheetId="3">#REF!</definedName>
    <definedName name="P29E" localSheetId="8">#REF!</definedName>
    <definedName name="P29E" localSheetId="6">#REF!</definedName>
    <definedName name="P29E">#REF!</definedName>
    <definedName name="P29L" localSheetId="9">#REF!</definedName>
    <definedName name="P29L" localSheetId="16">#REF!</definedName>
    <definedName name="P29L" localSheetId="2">#REF!</definedName>
    <definedName name="P29L" localSheetId="7">#REF!</definedName>
    <definedName name="P29L" localSheetId="3">#REF!</definedName>
    <definedName name="P29L" localSheetId="8">#REF!</definedName>
    <definedName name="P29L" localSheetId="6">#REF!</definedName>
    <definedName name="P29L">#REF!</definedName>
    <definedName name="P29M" localSheetId="9">#REF!</definedName>
    <definedName name="P29M" localSheetId="16">#REF!</definedName>
    <definedName name="P29M" localSheetId="2">#REF!</definedName>
    <definedName name="P29M" localSheetId="7">#REF!</definedName>
    <definedName name="P29M" localSheetId="3">#REF!</definedName>
    <definedName name="P29M" localSheetId="8">#REF!</definedName>
    <definedName name="P29M" localSheetId="6">#REF!</definedName>
    <definedName name="P29M">#REF!</definedName>
    <definedName name="P2E" localSheetId="9">#REF!</definedName>
    <definedName name="P2E" localSheetId="16">#REF!</definedName>
    <definedName name="P2E" localSheetId="2">#REF!</definedName>
    <definedName name="P2E" localSheetId="7">#REF!</definedName>
    <definedName name="P2E" localSheetId="3">#REF!</definedName>
    <definedName name="P2E" localSheetId="8">#REF!</definedName>
    <definedName name="P2E" localSheetId="6">#REF!</definedName>
    <definedName name="P2E">#REF!</definedName>
    <definedName name="P2L" localSheetId="9">#REF!</definedName>
    <definedName name="P2L" localSheetId="16">#REF!</definedName>
    <definedName name="P2L" localSheetId="2">#REF!</definedName>
    <definedName name="P2L" localSheetId="7">#REF!</definedName>
    <definedName name="P2L" localSheetId="3">#REF!</definedName>
    <definedName name="P2L" localSheetId="8">#REF!</definedName>
    <definedName name="P2L" localSheetId="6">#REF!</definedName>
    <definedName name="P2L">#REF!</definedName>
    <definedName name="P2M" localSheetId="9">#REF!</definedName>
    <definedName name="P2M" localSheetId="16">#REF!</definedName>
    <definedName name="P2M" localSheetId="2">#REF!</definedName>
    <definedName name="P2M" localSheetId="7">#REF!</definedName>
    <definedName name="P2M" localSheetId="3">#REF!</definedName>
    <definedName name="P2M" localSheetId="8">#REF!</definedName>
    <definedName name="P2M" localSheetId="6">#REF!</definedName>
    <definedName name="P2M">#REF!</definedName>
    <definedName name="P30E" localSheetId="9">#REF!</definedName>
    <definedName name="P30E" localSheetId="16">#REF!</definedName>
    <definedName name="P30E" localSheetId="2">#REF!</definedName>
    <definedName name="P30E" localSheetId="7">#REF!</definedName>
    <definedName name="P30E" localSheetId="3">#REF!</definedName>
    <definedName name="P30E" localSheetId="8">#REF!</definedName>
    <definedName name="P30E" localSheetId="6">#REF!</definedName>
    <definedName name="P30E">#REF!</definedName>
    <definedName name="P30L" localSheetId="9">#REF!</definedName>
    <definedName name="P30L" localSheetId="16">#REF!</definedName>
    <definedName name="P30L" localSheetId="2">#REF!</definedName>
    <definedName name="P30L" localSheetId="7">#REF!</definedName>
    <definedName name="P30L" localSheetId="3">#REF!</definedName>
    <definedName name="P30L" localSheetId="8">#REF!</definedName>
    <definedName name="P30L" localSheetId="6">#REF!</definedName>
    <definedName name="P30L">#REF!</definedName>
    <definedName name="P30M" localSheetId="9">#REF!</definedName>
    <definedName name="P30M" localSheetId="16">#REF!</definedName>
    <definedName name="P30M" localSheetId="2">#REF!</definedName>
    <definedName name="P30M" localSheetId="7">#REF!</definedName>
    <definedName name="P30M" localSheetId="3">#REF!</definedName>
    <definedName name="P30M" localSheetId="8">#REF!</definedName>
    <definedName name="P30M" localSheetId="6">#REF!</definedName>
    <definedName name="P30M">#REF!</definedName>
    <definedName name="P31E" localSheetId="9">#REF!</definedName>
    <definedName name="P31E" localSheetId="16">#REF!</definedName>
    <definedName name="P31E" localSheetId="2">#REF!</definedName>
    <definedName name="P31E" localSheetId="7">#REF!</definedName>
    <definedName name="P31E" localSheetId="3">#REF!</definedName>
    <definedName name="P31E" localSheetId="8">#REF!</definedName>
    <definedName name="P31E" localSheetId="6">#REF!</definedName>
    <definedName name="P31E">#REF!</definedName>
    <definedName name="P31L" localSheetId="9">#REF!</definedName>
    <definedName name="P31L" localSheetId="16">#REF!</definedName>
    <definedName name="P31L" localSheetId="2">#REF!</definedName>
    <definedName name="P31L" localSheetId="7">#REF!</definedName>
    <definedName name="P31L" localSheetId="3">#REF!</definedName>
    <definedName name="P31L" localSheetId="8">#REF!</definedName>
    <definedName name="P31L" localSheetId="6">#REF!</definedName>
    <definedName name="P31L">#REF!</definedName>
    <definedName name="P31M" localSheetId="9">#REF!</definedName>
    <definedName name="P31M" localSheetId="16">#REF!</definedName>
    <definedName name="P31M" localSheetId="2">#REF!</definedName>
    <definedName name="P31M" localSheetId="7">#REF!</definedName>
    <definedName name="P31M" localSheetId="3">#REF!</definedName>
    <definedName name="P31M" localSheetId="8">#REF!</definedName>
    <definedName name="P31M" localSheetId="6">#REF!</definedName>
    <definedName name="P31M">#REF!</definedName>
    <definedName name="P32E" localSheetId="9">#REF!</definedName>
    <definedName name="P32E" localSheetId="16">#REF!</definedName>
    <definedName name="P32E" localSheetId="2">#REF!</definedName>
    <definedName name="P32E" localSheetId="7">#REF!</definedName>
    <definedName name="P32E" localSheetId="3">#REF!</definedName>
    <definedName name="P32E" localSheetId="8">#REF!</definedName>
    <definedName name="P32E" localSheetId="6">#REF!</definedName>
    <definedName name="P32E">#REF!</definedName>
    <definedName name="P32L" localSheetId="9">#REF!</definedName>
    <definedName name="P32L" localSheetId="16">#REF!</definedName>
    <definedName name="P32L" localSheetId="2">#REF!</definedName>
    <definedName name="P32L" localSheetId="7">#REF!</definedName>
    <definedName name="P32L" localSheetId="3">#REF!</definedName>
    <definedName name="P32L" localSheetId="8">#REF!</definedName>
    <definedName name="P32L" localSheetId="6">#REF!</definedName>
    <definedName name="P32L">#REF!</definedName>
    <definedName name="P32M" localSheetId="9">#REF!</definedName>
    <definedName name="P32M" localSheetId="16">#REF!</definedName>
    <definedName name="P32M" localSheetId="2">#REF!</definedName>
    <definedName name="P32M" localSheetId="7">#REF!</definedName>
    <definedName name="P32M" localSheetId="3">#REF!</definedName>
    <definedName name="P32M" localSheetId="8">#REF!</definedName>
    <definedName name="P32M" localSheetId="6">#REF!</definedName>
    <definedName name="P32M">#REF!</definedName>
    <definedName name="P33E" localSheetId="9">#REF!</definedName>
    <definedName name="P33E" localSheetId="16">#REF!</definedName>
    <definedName name="P33E" localSheetId="2">#REF!</definedName>
    <definedName name="P33E" localSheetId="7">#REF!</definedName>
    <definedName name="P33E" localSheetId="3">#REF!</definedName>
    <definedName name="P33E" localSheetId="8">#REF!</definedName>
    <definedName name="P33E" localSheetId="6">#REF!</definedName>
    <definedName name="P33E">#REF!</definedName>
    <definedName name="P33L" localSheetId="9">#REF!</definedName>
    <definedName name="P33L" localSheetId="16">#REF!</definedName>
    <definedName name="P33L" localSheetId="2">#REF!</definedName>
    <definedName name="P33L" localSheetId="7">#REF!</definedName>
    <definedName name="P33L" localSheetId="3">#REF!</definedName>
    <definedName name="P33L" localSheetId="8">#REF!</definedName>
    <definedName name="P33L" localSheetId="6">#REF!</definedName>
    <definedName name="P33L">#REF!</definedName>
    <definedName name="P33M" localSheetId="9">#REF!</definedName>
    <definedName name="P33M" localSheetId="16">#REF!</definedName>
    <definedName name="P33M" localSheetId="2">#REF!</definedName>
    <definedName name="P33M" localSheetId="7">#REF!</definedName>
    <definedName name="P33M" localSheetId="3">#REF!</definedName>
    <definedName name="P33M" localSheetId="8">#REF!</definedName>
    <definedName name="P33M" localSheetId="6">#REF!</definedName>
    <definedName name="P33M">#REF!</definedName>
    <definedName name="P34E" localSheetId="9">#REF!</definedName>
    <definedName name="P34E" localSheetId="16">#REF!</definedName>
    <definedName name="P34E" localSheetId="2">#REF!</definedName>
    <definedName name="P34E" localSheetId="7">#REF!</definedName>
    <definedName name="P34E" localSheetId="3">#REF!</definedName>
    <definedName name="P34E" localSheetId="8">#REF!</definedName>
    <definedName name="P34E" localSheetId="6">#REF!</definedName>
    <definedName name="P34E">#REF!</definedName>
    <definedName name="P34L" localSheetId="9">#REF!</definedName>
    <definedName name="P34L" localSheetId="16">#REF!</definedName>
    <definedName name="P34L" localSheetId="2">#REF!</definedName>
    <definedName name="P34L" localSheetId="7">#REF!</definedName>
    <definedName name="P34L" localSheetId="3">#REF!</definedName>
    <definedName name="P34L" localSheetId="8">#REF!</definedName>
    <definedName name="P34L" localSheetId="6">#REF!</definedName>
    <definedName name="P34L">#REF!</definedName>
    <definedName name="P34M" localSheetId="9">#REF!</definedName>
    <definedName name="P34M" localSheetId="16">#REF!</definedName>
    <definedName name="P34M" localSheetId="2">#REF!</definedName>
    <definedName name="P34M" localSheetId="7">#REF!</definedName>
    <definedName name="P34M" localSheetId="3">#REF!</definedName>
    <definedName name="P34M" localSheetId="8">#REF!</definedName>
    <definedName name="P34M" localSheetId="6">#REF!</definedName>
    <definedName name="P34M">#REF!</definedName>
    <definedName name="P35E" localSheetId="9">#REF!</definedName>
    <definedName name="P35E" localSheetId="16">#REF!</definedName>
    <definedName name="P35E" localSheetId="2">#REF!</definedName>
    <definedName name="P35E" localSheetId="7">#REF!</definedName>
    <definedName name="P35E" localSheetId="3">#REF!</definedName>
    <definedName name="P35E" localSheetId="8">#REF!</definedName>
    <definedName name="P35E" localSheetId="6">#REF!</definedName>
    <definedName name="P35E">#REF!</definedName>
    <definedName name="P35L" localSheetId="9">#REF!</definedName>
    <definedName name="P35L" localSheetId="16">#REF!</definedName>
    <definedName name="P35L" localSheetId="2">#REF!</definedName>
    <definedName name="P35L" localSheetId="7">#REF!</definedName>
    <definedName name="P35L" localSheetId="3">#REF!</definedName>
    <definedName name="P35L" localSheetId="8">#REF!</definedName>
    <definedName name="P35L" localSheetId="6">#REF!</definedName>
    <definedName name="P35L">#REF!</definedName>
    <definedName name="P35M" localSheetId="9">#REF!</definedName>
    <definedName name="P35M" localSheetId="16">#REF!</definedName>
    <definedName name="P35M" localSheetId="2">#REF!</definedName>
    <definedName name="P35M" localSheetId="7">#REF!</definedName>
    <definedName name="P35M" localSheetId="3">#REF!</definedName>
    <definedName name="P35M" localSheetId="8">#REF!</definedName>
    <definedName name="P35M" localSheetId="6">#REF!</definedName>
    <definedName name="P35M">#REF!</definedName>
    <definedName name="P36E" localSheetId="9">#REF!</definedName>
    <definedName name="P36E" localSheetId="16">#REF!</definedName>
    <definedName name="P36E" localSheetId="2">#REF!</definedName>
    <definedName name="P36E" localSheetId="7">#REF!</definedName>
    <definedName name="P36E" localSheetId="3">#REF!</definedName>
    <definedName name="P36E" localSheetId="8">#REF!</definedName>
    <definedName name="P36E" localSheetId="6">#REF!</definedName>
    <definedName name="P36E">#REF!</definedName>
    <definedName name="P36L" localSheetId="9">#REF!</definedName>
    <definedName name="P36L" localSheetId="16">#REF!</definedName>
    <definedName name="P36L" localSheetId="2">#REF!</definedName>
    <definedName name="P36L" localSheetId="7">#REF!</definedName>
    <definedName name="P36L" localSheetId="3">#REF!</definedName>
    <definedName name="P36L" localSheetId="8">#REF!</definedName>
    <definedName name="P36L" localSheetId="6">#REF!</definedName>
    <definedName name="P36L">#REF!</definedName>
    <definedName name="P36M" localSheetId="9">#REF!</definedName>
    <definedName name="P36M" localSheetId="16">#REF!</definedName>
    <definedName name="P36M" localSheetId="2">#REF!</definedName>
    <definedName name="P36M" localSheetId="7">#REF!</definedName>
    <definedName name="P36M" localSheetId="3">#REF!</definedName>
    <definedName name="P36M" localSheetId="8">#REF!</definedName>
    <definedName name="P36M" localSheetId="6">#REF!</definedName>
    <definedName name="P36M">#REF!</definedName>
    <definedName name="P37E" localSheetId="9">#REF!</definedName>
    <definedName name="P37E" localSheetId="16">#REF!</definedName>
    <definedName name="P37E" localSheetId="2">#REF!</definedName>
    <definedName name="P37E" localSheetId="7">#REF!</definedName>
    <definedName name="P37E" localSheetId="3">#REF!</definedName>
    <definedName name="P37E" localSheetId="8">#REF!</definedName>
    <definedName name="P37E" localSheetId="6">#REF!</definedName>
    <definedName name="P37E">#REF!</definedName>
    <definedName name="P37L" localSheetId="9">#REF!</definedName>
    <definedName name="P37L" localSheetId="16">#REF!</definedName>
    <definedName name="P37L" localSheetId="2">#REF!</definedName>
    <definedName name="P37L" localSheetId="7">#REF!</definedName>
    <definedName name="P37L" localSheetId="3">#REF!</definedName>
    <definedName name="P37L" localSheetId="8">#REF!</definedName>
    <definedName name="P37L" localSheetId="6">#REF!</definedName>
    <definedName name="P37L">#REF!</definedName>
    <definedName name="P37M" localSheetId="9">#REF!</definedName>
    <definedName name="P37M" localSheetId="16">#REF!</definedName>
    <definedName name="P37M" localSheetId="2">#REF!</definedName>
    <definedName name="P37M" localSheetId="7">#REF!</definedName>
    <definedName name="P37M" localSheetId="3">#REF!</definedName>
    <definedName name="P37M" localSheetId="8">#REF!</definedName>
    <definedName name="P37M" localSheetId="6">#REF!</definedName>
    <definedName name="P37M">#REF!</definedName>
    <definedName name="P38E" localSheetId="9">#REF!</definedName>
    <definedName name="P38E" localSheetId="16">#REF!</definedName>
    <definedName name="P38E" localSheetId="2">#REF!</definedName>
    <definedName name="P38E" localSheetId="7">#REF!</definedName>
    <definedName name="P38E" localSheetId="3">#REF!</definedName>
    <definedName name="P38E" localSheetId="8">#REF!</definedName>
    <definedName name="P38E" localSheetId="6">#REF!</definedName>
    <definedName name="P38E">#REF!</definedName>
    <definedName name="P38L" localSheetId="9">#REF!</definedName>
    <definedName name="P38L" localSheetId="16">#REF!</definedName>
    <definedName name="P38L" localSheetId="2">#REF!</definedName>
    <definedName name="P38L" localSheetId="7">#REF!</definedName>
    <definedName name="P38L" localSheetId="3">#REF!</definedName>
    <definedName name="P38L" localSheetId="8">#REF!</definedName>
    <definedName name="P38L" localSheetId="6">#REF!</definedName>
    <definedName name="P38L">#REF!</definedName>
    <definedName name="P38M" localSheetId="9">#REF!</definedName>
    <definedName name="P38M" localSheetId="16">#REF!</definedName>
    <definedName name="P38M" localSheetId="2">#REF!</definedName>
    <definedName name="P38M" localSheetId="7">#REF!</definedName>
    <definedName name="P38M" localSheetId="3">#REF!</definedName>
    <definedName name="P38M" localSheetId="8">#REF!</definedName>
    <definedName name="P38M" localSheetId="6">#REF!</definedName>
    <definedName name="P38M">#REF!</definedName>
    <definedName name="P39E" localSheetId="9">#REF!</definedName>
    <definedName name="P39E" localSheetId="16">#REF!</definedName>
    <definedName name="P39E" localSheetId="2">#REF!</definedName>
    <definedName name="P39E" localSheetId="7">#REF!</definedName>
    <definedName name="P39E" localSheetId="3">#REF!</definedName>
    <definedName name="P39E" localSheetId="8">#REF!</definedName>
    <definedName name="P39E" localSheetId="6">#REF!</definedName>
    <definedName name="P39E">#REF!</definedName>
    <definedName name="P39L" localSheetId="9">#REF!</definedName>
    <definedName name="P39L" localSheetId="16">#REF!</definedName>
    <definedName name="P39L" localSheetId="2">#REF!</definedName>
    <definedName name="P39L" localSheetId="7">#REF!</definedName>
    <definedName name="P39L" localSheetId="3">#REF!</definedName>
    <definedName name="P39L" localSheetId="8">#REF!</definedName>
    <definedName name="P39L" localSheetId="6">#REF!</definedName>
    <definedName name="P39L">#REF!</definedName>
    <definedName name="P39M" localSheetId="9">#REF!</definedName>
    <definedName name="P39M" localSheetId="16">#REF!</definedName>
    <definedName name="P39M" localSheetId="2">#REF!</definedName>
    <definedName name="P39M" localSheetId="7">#REF!</definedName>
    <definedName name="P39M" localSheetId="3">#REF!</definedName>
    <definedName name="P39M" localSheetId="8">#REF!</definedName>
    <definedName name="P39M" localSheetId="6">#REF!</definedName>
    <definedName name="P39M">#REF!</definedName>
    <definedName name="P3E" localSheetId="9">#REF!</definedName>
    <definedName name="P3E" localSheetId="16">#REF!</definedName>
    <definedName name="P3E" localSheetId="2">#REF!</definedName>
    <definedName name="P3E" localSheetId="7">#REF!</definedName>
    <definedName name="P3E" localSheetId="3">#REF!</definedName>
    <definedName name="P3E" localSheetId="8">#REF!</definedName>
    <definedName name="P3E" localSheetId="6">#REF!</definedName>
    <definedName name="P3E">#REF!</definedName>
    <definedName name="P3L" localSheetId="9">#REF!</definedName>
    <definedName name="P3L" localSheetId="16">#REF!</definedName>
    <definedName name="P3L" localSheetId="2">#REF!</definedName>
    <definedName name="P3L" localSheetId="7">#REF!</definedName>
    <definedName name="P3L" localSheetId="3">#REF!</definedName>
    <definedName name="P3L" localSheetId="8">#REF!</definedName>
    <definedName name="P3L" localSheetId="6">#REF!</definedName>
    <definedName name="P3L">#REF!</definedName>
    <definedName name="P3M" localSheetId="9">#REF!</definedName>
    <definedName name="P3M" localSheetId="16">#REF!</definedName>
    <definedName name="P3M" localSheetId="2">#REF!</definedName>
    <definedName name="P3M" localSheetId="7">#REF!</definedName>
    <definedName name="P3M" localSheetId="3">#REF!</definedName>
    <definedName name="P3M" localSheetId="8">#REF!</definedName>
    <definedName name="P3M" localSheetId="6">#REF!</definedName>
    <definedName name="P3M">#REF!</definedName>
    <definedName name="P40E" localSheetId="9">#REF!</definedName>
    <definedName name="P40E" localSheetId="16">#REF!</definedName>
    <definedName name="P40E" localSheetId="2">#REF!</definedName>
    <definedName name="P40E" localSheetId="7">#REF!</definedName>
    <definedName name="P40E" localSheetId="3">#REF!</definedName>
    <definedName name="P40E" localSheetId="8">#REF!</definedName>
    <definedName name="P40E" localSheetId="6">#REF!</definedName>
    <definedName name="P40E">#REF!</definedName>
    <definedName name="P40L" localSheetId="9">#REF!</definedName>
    <definedName name="P40L" localSheetId="16">#REF!</definedName>
    <definedName name="P40L" localSheetId="2">#REF!</definedName>
    <definedName name="P40L" localSheetId="7">#REF!</definedName>
    <definedName name="P40L" localSheetId="3">#REF!</definedName>
    <definedName name="P40L" localSheetId="8">#REF!</definedName>
    <definedName name="P40L" localSheetId="6">#REF!</definedName>
    <definedName name="P40L">#REF!</definedName>
    <definedName name="P40M" localSheetId="9">#REF!</definedName>
    <definedName name="P40M" localSheetId="16">#REF!</definedName>
    <definedName name="P40M" localSheetId="2">#REF!</definedName>
    <definedName name="P40M" localSheetId="7">#REF!</definedName>
    <definedName name="P40M" localSheetId="3">#REF!</definedName>
    <definedName name="P40M" localSheetId="8">#REF!</definedName>
    <definedName name="P40M" localSheetId="6">#REF!</definedName>
    <definedName name="P40M">#REF!</definedName>
    <definedName name="P41E" localSheetId="9">#REF!</definedName>
    <definedName name="P41E" localSheetId="16">#REF!</definedName>
    <definedName name="P41E" localSheetId="2">#REF!</definedName>
    <definedName name="P41E" localSheetId="7">#REF!</definedName>
    <definedName name="P41E" localSheetId="3">#REF!</definedName>
    <definedName name="P41E" localSheetId="8">#REF!</definedName>
    <definedName name="P41E" localSheetId="6">#REF!</definedName>
    <definedName name="P41E">#REF!</definedName>
    <definedName name="P41L" localSheetId="9">#REF!</definedName>
    <definedName name="P41L" localSheetId="16">#REF!</definedName>
    <definedName name="P41L" localSheetId="2">#REF!</definedName>
    <definedName name="P41L" localSheetId="7">#REF!</definedName>
    <definedName name="P41L" localSheetId="3">#REF!</definedName>
    <definedName name="P41L" localSheetId="8">#REF!</definedName>
    <definedName name="P41L" localSheetId="6">#REF!</definedName>
    <definedName name="P41L">#REF!</definedName>
    <definedName name="P41M" localSheetId="9">#REF!</definedName>
    <definedName name="P41M" localSheetId="16">#REF!</definedName>
    <definedName name="P41M" localSheetId="2">#REF!</definedName>
    <definedName name="P41M" localSheetId="7">#REF!</definedName>
    <definedName name="P41M" localSheetId="3">#REF!</definedName>
    <definedName name="P41M" localSheetId="8">#REF!</definedName>
    <definedName name="P41M" localSheetId="6">#REF!</definedName>
    <definedName name="P41M">#REF!</definedName>
    <definedName name="P42E" localSheetId="9">#REF!</definedName>
    <definedName name="P42E" localSheetId="16">#REF!</definedName>
    <definedName name="P42E" localSheetId="2">#REF!</definedName>
    <definedName name="P42E" localSheetId="7">#REF!</definedName>
    <definedName name="P42E" localSheetId="3">#REF!</definedName>
    <definedName name="P42E" localSheetId="8">#REF!</definedName>
    <definedName name="P42E" localSheetId="6">#REF!</definedName>
    <definedName name="P42E">#REF!</definedName>
    <definedName name="P42L" localSheetId="9">#REF!</definedName>
    <definedName name="P42L" localSheetId="16">#REF!</definedName>
    <definedName name="P42L" localSheetId="2">#REF!</definedName>
    <definedName name="P42L" localSheetId="7">#REF!</definedName>
    <definedName name="P42L" localSheetId="3">#REF!</definedName>
    <definedName name="P42L" localSheetId="8">#REF!</definedName>
    <definedName name="P42L" localSheetId="6">#REF!</definedName>
    <definedName name="P42L">#REF!</definedName>
    <definedName name="P42M" localSheetId="9">#REF!</definedName>
    <definedName name="P42M" localSheetId="16">#REF!</definedName>
    <definedName name="P42M" localSheetId="2">#REF!</definedName>
    <definedName name="P42M" localSheetId="7">#REF!</definedName>
    <definedName name="P42M" localSheetId="3">#REF!</definedName>
    <definedName name="P42M" localSheetId="8">#REF!</definedName>
    <definedName name="P42M" localSheetId="6">#REF!</definedName>
    <definedName name="P42M">#REF!</definedName>
    <definedName name="P43E" localSheetId="9">#REF!</definedName>
    <definedName name="P43E" localSheetId="16">#REF!</definedName>
    <definedName name="P43E" localSheetId="2">#REF!</definedName>
    <definedName name="P43E" localSheetId="7">#REF!</definedName>
    <definedName name="P43E" localSheetId="3">#REF!</definedName>
    <definedName name="P43E" localSheetId="8">#REF!</definedName>
    <definedName name="P43E" localSheetId="6">#REF!</definedName>
    <definedName name="P43E">#REF!</definedName>
    <definedName name="P43L" localSheetId="9">#REF!</definedName>
    <definedName name="P43L" localSheetId="16">#REF!</definedName>
    <definedName name="P43L" localSheetId="2">#REF!</definedName>
    <definedName name="P43L" localSheetId="7">#REF!</definedName>
    <definedName name="P43L" localSheetId="3">#REF!</definedName>
    <definedName name="P43L" localSheetId="8">#REF!</definedName>
    <definedName name="P43L" localSheetId="6">#REF!</definedName>
    <definedName name="P43L">#REF!</definedName>
    <definedName name="P43M" localSheetId="9">#REF!</definedName>
    <definedName name="P43M" localSheetId="16">#REF!</definedName>
    <definedName name="P43M" localSheetId="2">#REF!</definedName>
    <definedName name="P43M" localSheetId="7">#REF!</definedName>
    <definedName name="P43M" localSheetId="3">#REF!</definedName>
    <definedName name="P43M" localSheetId="8">#REF!</definedName>
    <definedName name="P43M" localSheetId="6">#REF!</definedName>
    <definedName name="P43M">#REF!</definedName>
    <definedName name="P44E" localSheetId="9">#REF!</definedName>
    <definedName name="P44E" localSheetId="16">#REF!</definedName>
    <definedName name="P44E" localSheetId="2">#REF!</definedName>
    <definedName name="P44E" localSheetId="7">#REF!</definedName>
    <definedName name="P44E" localSheetId="3">#REF!</definedName>
    <definedName name="P44E" localSheetId="8">#REF!</definedName>
    <definedName name="P44E" localSheetId="6">#REF!</definedName>
    <definedName name="P44E">#REF!</definedName>
    <definedName name="P44L" localSheetId="9">#REF!</definedName>
    <definedName name="P44L" localSheetId="16">#REF!</definedName>
    <definedName name="P44L" localSheetId="2">#REF!</definedName>
    <definedName name="P44L" localSheetId="7">#REF!</definedName>
    <definedName name="P44L" localSheetId="3">#REF!</definedName>
    <definedName name="P44L" localSheetId="8">#REF!</definedName>
    <definedName name="P44L" localSheetId="6">#REF!</definedName>
    <definedName name="P44L">#REF!</definedName>
    <definedName name="P44M" localSheetId="9">#REF!</definedName>
    <definedName name="P44M" localSheetId="16">#REF!</definedName>
    <definedName name="P44M" localSheetId="2">#REF!</definedName>
    <definedName name="P44M" localSheetId="7">#REF!</definedName>
    <definedName name="P44M" localSheetId="3">#REF!</definedName>
    <definedName name="P44M" localSheetId="8">#REF!</definedName>
    <definedName name="P44M" localSheetId="6">#REF!</definedName>
    <definedName name="P44M">#REF!</definedName>
    <definedName name="P45E" localSheetId="9">#REF!</definedName>
    <definedName name="P45E" localSheetId="16">#REF!</definedName>
    <definedName name="P45E" localSheetId="2">#REF!</definedName>
    <definedName name="P45E" localSheetId="7">#REF!</definedName>
    <definedName name="P45E" localSheetId="3">#REF!</definedName>
    <definedName name="P45E" localSheetId="8">#REF!</definedName>
    <definedName name="P45E" localSheetId="6">#REF!</definedName>
    <definedName name="P45E">#REF!</definedName>
    <definedName name="P45L" localSheetId="9">#REF!</definedName>
    <definedName name="P45L" localSheetId="16">#REF!</definedName>
    <definedName name="P45L" localSheetId="2">#REF!</definedName>
    <definedName name="P45L" localSheetId="7">#REF!</definedName>
    <definedName name="P45L" localSheetId="3">#REF!</definedName>
    <definedName name="P45L" localSheetId="8">#REF!</definedName>
    <definedName name="P45L" localSheetId="6">#REF!</definedName>
    <definedName name="P45L">#REF!</definedName>
    <definedName name="P45M" localSheetId="9">#REF!</definedName>
    <definedName name="P45M" localSheetId="16">#REF!</definedName>
    <definedName name="P45M" localSheetId="2">#REF!</definedName>
    <definedName name="P45M" localSheetId="7">#REF!</definedName>
    <definedName name="P45M" localSheetId="3">#REF!</definedName>
    <definedName name="P45M" localSheetId="8">#REF!</definedName>
    <definedName name="P45M" localSheetId="6">#REF!</definedName>
    <definedName name="P45M">#REF!</definedName>
    <definedName name="P46E" localSheetId="9">#REF!</definedName>
    <definedName name="P46E" localSheetId="16">#REF!</definedName>
    <definedName name="P46E" localSheetId="2">#REF!</definedName>
    <definedName name="P46E" localSheetId="7">#REF!</definedName>
    <definedName name="P46E" localSheetId="3">#REF!</definedName>
    <definedName name="P46E" localSheetId="8">#REF!</definedName>
    <definedName name="P46E" localSheetId="6">#REF!</definedName>
    <definedName name="P46E">#REF!</definedName>
    <definedName name="P46L" localSheetId="9">#REF!</definedName>
    <definedName name="P46L" localSheetId="16">#REF!</definedName>
    <definedName name="P46L" localSheetId="2">#REF!</definedName>
    <definedName name="P46L" localSheetId="7">#REF!</definedName>
    <definedName name="P46L" localSheetId="3">#REF!</definedName>
    <definedName name="P46L" localSheetId="8">#REF!</definedName>
    <definedName name="P46L" localSheetId="6">#REF!</definedName>
    <definedName name="P46L">#REF!</definedName>
    <definedName name="P46M" localSheetId="9">#REF!</definedName>
    <definedName name="P46M" localSheetId="16">#REF!</definedName>
    <definedName name="P46M" localSheetId="2">#REF!</definedName>
    <definedName name="P46M" localSheetId="7">#REF!</definedName>
    <definedName name="P46M" localSheetId="3">#REF!</definedName>
    <definedName name="P46M" localSheetId="8">#REF!</definedName>
    <definedName name="P46M" localSheetId="6">#REF!</definedName>
    <definedName name="P46M">#REF!</definedName>
    <definedName name="P47E" localSheetId="9">#REF!</definedName>
    <definedName name="P47E" localSheetId="16">#REF!</definedName>
    <definedName name="P47E" localSheetId="2">#REF!</definedName>
    <definedName name="P47E" localSheetId="7">#REF!</definedName>
    <definedName name="P47E" localSheetId="3">#REF!</definedName>
    <definedName name="P47E" localSheetId="8">#REF!</definedName>
    <definedName name="P47E" localSheetId="6">#REF!</definedName>
    <definedName name="P47E">#REF!</definedName>
    <definedName name="P47L" localSheetId="9">#REF!</definedName>
    <definedName name="P47L" localSheetId="16">#REF!</definedName>
    <definedName name="P47L" localSheetId="2">#REF!</definedName>
    <definedName name="P47L" localSheetId="7">#REF!</definedName>
    <definedName name="P47L" localSheetId="3">#REF!</definedName>
    <definedName name="P47L" localSheetId="8">#REF!</definedName>
    <definedName name="P47L" localSheetId="6">#REF!</definedName>
    <definedName name="P47L">#REF!</definedName>
    <definedName name="P47M" localSheetId="9">#REF!</definedName>
    <definedName name="P47M" localSheetId="16">#REF!</definedName>
    <definedName name="P47M" localSheetId="2">#REF!</definedName>
    <definedName name="P47M" localSheetId="7">#REF!</definedName>
    <definedName name="P47M" localSheetId="3">#REF!</definedName>
    <definedName name="P47M" localSheetId="8">#REF!</definedName>
    <definedName name="P47M" localSheetId="6">#REF!</definedName>
    <definedName name="P47M">#REF!</definedName>
    <definedName name="P48E" localSheetId="9">#REF!</definedName>
    <definedName name="P48E" localSheetId="16">#REF!</definedName>
    <definedName name="P48E" localSheetId="2">#REF!</definedName>
    <definedName name="P48E" localSheetId="7">#REF!</definedName>
    <definedName name="P48E" localSheetId="3">#REF!</definedName>
    <definedName name="P48E" localSheetId="8">#REF!</definedName>
    <definedName name="P48E" localSheetId="6">#REF!</definedName>
    <definedName name="P48E">#REF!</definedName>
    <definedName name="P48L" localSheetId="9">#REF!</definedName>
    <definedName name="P48L" localSheetId="16">#REF!</definedName>
    <definedName name="P48L" localSheetId="2">#REF!</definedName>
    <definedName name="P48L" localSheetId="7">#REF!</definedName>
    <definedName name="P48L" localSheetId="3">#REF!</definedName>
    <definedName name="P48L" localSheetId="8">#REF!</definedName>
    <definedName name="P48L" localSheetId="6">#REF!</definedName>
    <definedName name="P48L">#REF!</definedName>
    <definedName name="P48M" localSheetId="9">#REF!</definedName>
    <definedName name="P48M" localSheetId="16">#REF!</definedName>
    <definedName name="P48M" localSheetId="2">#REF!</definedName>
    <definedName name="P48M" localSheetId="7">#REF!</definedName>
    <definedName name="P48M" localSheetId="3">#REF!</definedName>
    <definedName name="P48M" localSheetId="8">#REF!</definedName>
    <definedName name="P48M" localSheetId="6">#REF!</definedName>
    <definedName name="P48M">#REF!</definedName>
    <definedName name="P49E" localSheetId="9">#REF!</definedName>
    <definedName name="P49E" localSheetId="16">#REF!</definedName>
    <definedName name="P49E" localSheetId="2">#REF!</definedName>
    <definedName name="P49E" localSheetId="7">#REF!</definedName>
    <definedName name="P49E" localSheetId="3">#REF!</definedName>
    <definedName name="P49E" localSheetId="8">#REF!</definedName>
    <definedName name="P49E" localSheetId="6">#REF!</definedName>
    <definedName name="P49E">#REF!</definedName>
    <definedName name="P49L" localSheetId="9">#REF!</definedName>
    <definedName name="P49L" localSheetId="16">#REF!</definedName>
    <definedName name="P49L" localSheetId="2">#REF!</definedName>
    <definedName name="P49L" localSheetId="7">#REF!</definedName>
    <definedName name="P49L" localSheetId="3">#REF!</definedName>
    <definedName name="P49L" localSheetId="8">#REF!</definedName>
    <definedName name="P49L" localSheetId="6">#REF!</definedName>
    <definedName name="P49L">#REF!</definedName>
    <definedName name="P49M" localSheetId="9">#REF!</definedName>
    <definedName name="P49M" localSheetId="16">#REF!</definedName>
    <definedName name="P49M" localSheetId="2">#REF!</definedName>
    <definedName name="P49M" localSheetId="7">#REF!</definedName>
    <definedName name="P49M" localSheetId="3">#REF!</definedName>
    <definedName name="P49M" localSheetId="8">#REF!</definedName>
    <definedName name="P49M" localSheetId="6">#REF!</definedName>
    <definedName name="P49M">#REF!</definedName>
    <definedName name="P4E" localSheetId="9">#REF!</definedName>
    <definedName name="P4E" localSheetId="16">#REF!</definedName>
    <definedName name="P4E" localSheetId="2">#REF!</definedName>
    <definedName name="P4E" localSheetId="7">#REF!</definedName>
    <definedName name="P4E" localSheetId="3">#REF!</definedName>
    <definedName name="P4E" localSheetId="8">#REF!</definedName>
    <definedName name="P4E" localSheetId="6">#REF!</definedName>
    <definedName name="P4E">#REF!</definedName>
    <definedName name="P4L" localSheetId="9">#REF!</definedName>
    <definedName name="P4L" localSheetId="16">#REF!</definedName>
    <definedName name="P4L" localSheetId="2">#REF!</definedName>
    <definedName name="P4L" localSheetId="7">#REF!</definedName>
    <definedName name="P4L" localSheetId="3">#REF!</definedName>
    <definedName name="P4L" localSheetId="8">#REF!</definedName>
    <definedName name="P4L" localSheetId="6">#REF!</definedName>
    <definedName name="P4L">#REF!</definedName>
    <definedName name="P4M" localSheetId="9">#REF!</definedName>
    <definedName name="P4M" localSheetId="16">#REF!</definedName>
    <definedName name="P4M" localSheetId="2">#REF!</definedName>
    <definedName name="P4M" localSheetId="7">#REF!</definedName>
    <definedName name="P4M" localSheetId="3">#REF!</definedName>
    <definedName name="P4M" localSheetId="8">#REF!</definedName>
    <definedName name="P4M" localSheetId="6">#REF!</definedName>
    <definedName name="P4M">#REF!</definedName>
    <definedName name="P50E" localSheetId="9">#REF!</definedName>
    <definedName name="P50E" localSheetId="16">#REF!</definedName>
    <definedName name="P50E" localSheetId="2">#REF!</definedName>
    <definedName name="P50E" localSheetId="7">#REF!</definedName>
    <definedName name="P50E" localSheetId="3">#REF!</definedName>
    <definedName name="P50E" localSheetId="8">#REF!</definedName>
    <definedName name="P50E" localSheetId="6">#REF!</definedName>
    <definedName name="P50E">#REF!</definedName>
    <definedName name="P50L" localSheetId="9">#REF!</definedName>
    <definedName name="P50L" localSheetId="16">#REF!</definedName>
    <definedName name="P50L" localSheetId="2">#REF!</definedName>
    <definedName name="P50L" localSheetId="7">#REF!</definedName>
    <definedName name="P50L" localSheetId="3">#REF!</definedName>
    <definedName name="P50L" localSheetId="8">#REF!</definedName>
    <definedName name="P50L" localSheetId="6">#REF!</definedName>
    <definedName name="P50L">#REF!</definedName>
    <definedName name="P50M" localSheetId="9">#REF!</definedName>
    <definedName name="P50M" localSheetId="16">#REF!</definedName>
    <definedName name="P50M" localSheetId="2">#REF!</definedName>
    <definedName name="P50M" localSheetId="7">#REF!</definedName>
    <definedName name="P50M" localSheetId="3">#REF!</definedName>
    <definedName name="P50M" localSheetId="8">#REF!</definedName>
    <definedName name="P50M" localSheetId="6">#REF!</definedName>
    <definedName name="P50M">#REF!</definedName>
    <definedName name="P51E" localSheetId="9">#REF!</definedName>
    <definedName name="P51E" localSheetId="16">#REF!</definedName>
    <definedName name="P51E" localSheetId="2">#REF!</definedName>
    <definedName name="P51E" localSheetId="7">#REF!</definedName>
    <definedName name="P51E" localSheetId="3">#REF!</definedName>
    <definedName name="P51E" localSheetId="8">#REF!</definedName>
    <definedName name="P51E" localSheetId="6">#REF!</definedName>
    <definedName name="P51E">#REF!</definedName>
    <definedName name="P51L" localSheetId="9">#REF!</definedName>
    <definedName name="P51L" localSheetId="16">#REF!</definedName>
    <definedName name="P51L" localSheetId="2">#REF!</definedName>
    <definedName name="P51L" localSheetId="7">#REF!</definedName>
    <definedName name="P51L" localSheetId="3">#REF!</definedName>
    <definedName name="P51L" localSheetId="8">#REF!</definedName>
    <definedName name="P51L" localSheetId="6">#REF!</definedName>
    <definedName name="P51L">#REF!</definedName>
    <definedName name="P51M" localSheetId="9">#REF!</definedName>
    <definedName name="P51M" localSheetId="16">#REF!</definedName>
    <definedName name="P51M" localSheetId="2">#REF!</definedName>
    <definedName name="P51M" localSheetId="7">#REF!</definedName>
    <definedName name="P51M" localSheetId="3">#REF!</definedName>
    <definedName name="P51M" localSheetId="8">#REF!</definedName>
    <definedName name="P51M" localSheetId="6">#REF!</definedName>
    <definedName name="P51M">#REF!</definedName>
    <definedName name="P52E" localSheetId="9">#REF!</definedName>
    <definedName name="P52E" localSheetId="16">#REF!</definedName>
    <definedName name="P52E" localSheetId="2">#REF!</definedName>
    <definedName name="P52E" localSheetId="7">#REF!</definedName>
    <definedName name="P52E" localSheetId="3">#REF!</definedName>
    <definedName name="P52E" localSheetId="8">#REF!</definedName>
    <definedName name="P52E" localSheetId="6">#REF!</definedName>
    <definedName name="P52E">#REF!</definedName>
    <definedName name="P52L" localSheetId="9">#REF!</definedName>
    <definedName name="P52L" localSheetId="16">#REF!</definedName>
    <definedName name="P52L" localSheetId="2">#REF!</definedName>
    <definedName name="P52L" localSheetId="7">#REF!</definedName>
    <definedName name="P52L" localSheetId="3">#REF!</definedName>
    <definedName name="P52L" localSheetId="8">#REF!</definedName>
    <definedName name="P52L" localSheetId="6">#REF!</definedName>
    <definedName name="P52L">#REF!</definedName>
    <definedName name="P52M" localSheetId="9">#REF!</definedName>
    <definedName name="P52M" localSheetId="16">#REF!</definedName>
    <definedName name="P52M" localSheetId="2">#REF!</definedName>
    <definedName name="P52M" localSheetId="7">#REF!</definedName>
    <definedName name="P52M" localSheetId="3">#REF!</definedName>
    <definedName name="P52M" localSheetId="8">#REF!</definedName>
    <definedName name="P52M" localSheetId="6">#REF!</definedName>
    <definedName name="P52M">#REF!</definedName>
    <definedName name="P53E" localSheetId="9">#REF!</definedName>
    <definedName name="P53E" localSheetId="16">#REF!</definedName>
    <definedName name="P53E" localSheetId="2">#REF!</definedName>
    <definedName name="P53E" localSheetId="7">#REF!</definedName>
    <definedName name="P53E" localSheetId="3">#REF!</definedName>
    <definedName name="P53E" localSheetId="8">#REF!</definedName>
    <definedName name="P53E" localSheetId="6">#REF!</definedName>
    <definedName name="P53E">#REF!</definedName>
    <definedName name="P53L" localSheetId="9">#REF!</definedName>
    <definedName name="P53L" localSheetId="16">#REF!</definedName>
    <definedName name="P53L" localSheetId="2">#REF!</definedName>
    <definedName name="P53L" localSheetId="7">#REF!</definedName>
    <definedName name="P53L" localSheetId="3">#REF!</definedName>
    <definedName name="P53L" localSheetId="8">#REF!</definedName>
    <definedName name="P53L" localSheetId="6">#REF!</definedName>
    <definedName name="P53L">#REF!</definedName>
    <definedName name="P53M" localSheetId="9">#REF!</definedName>
    <definedName name="P53M" localSheetId="16">#REF!</definedName>
    <definedName name="P53M" localSheetId="2">#REF!</definedName>
    <definedName name="P53M" localSheetId="7">#REF!</definedName>
    <definedName name="P53M" localSheetId="3">#REF!</definedName>
    <definedName name="P53M" localSheetId="8">#REF!</definedName>
    <definedName name="P53M" localSheetId="6">#REF!</definedName>
    <definedName name="P53M">#REF!</definedName>
    <definedName name="P54E" localSheetId="9">#REF!</definedName>
    <definedName name="P54E" localSheetId="16">#REF!</definedName>
    <definedName name="P54E" localSheetId="2">#REF!</definedName>
    <definedName name="P54E" localSheetId="7">#REF!</definedName>
    <definedName name="P54E" localSheetId="3">#REF!</definedName>
    <definedName name="P54E" localSheetId="8">#REF!</definedName>
    <definedName name="P54E" localSheetId="6">#REF!</definedName>
    <definedName name="P54E">#REF!</definedName>
    <definedName name="P54L" localSheetId="9">#REF!</definedName>
    <definedName name="P54L" localSheetId="16">#REF!</definedName>
    <definedName name="P54L" localSheetId="2">#REF!</definedName>
    <definedName name="P54L" localSheetId="7">#REF!</definedName>
    <definedName name="P54L" localSheetId="3">#REF!</definedName>
    <definedName name="P54L" localSheetId="8">#REF!</definedName>
    <definedName name="P54L" localSheetId="6">#REF!</definedName>
    <definedName name="P54L">#REF!</definedName>
    <definedName name="P54M" localSheetId="9">#REF!</definedName>
    <definedName name="P54M" localSheetId="16">#REF!</definedName>
    <definedName name="P54M" localSheetId="2">#REF!</definedName>
    <definedName name="P54M" localSheetId="7">#REF!</definedName>
    <definedName name="P54M" localSheetId="3">#REF!</definedName>
    <definedName name="P54M" localSheetId="8">#REF!</definedName>
    <definedName name="P54M" localSheetId="6">#REF!</definedName>
    <definedName name="P54M">#REF!</definedName>
    <definedName name="P55E" localSheetId="9">#REF!</definedName>
    <definedName name="P55E" localSheetId="16">#REF!</definedName>
    <definedName name="P55E" localSheetId="2">#REF!</definedName>
    <definedName name="P55E" localSheetId="7">#REF!</definedName>
    <definedName name="P55E" localSheetId="3">#REF!</definedName>
    <definedName name="P55E" localSheetId="8">#REF!</definedName>
    <definedName name="P55E" localSheetId="6">#REF!</definedName>
    <definedName name="P55E">#REF!</definedName>
    <definedName name="P55L" localSheetId="9">#REF!</definedName>
    <definedName name="P55L" localSheetId="16">#REF!</definedName>
    <definedName name="P55L" localSheetId="2">#REF!</definedName>
    <definedName name="P55L" localSheetId="7">#REF!</definedName>
    <definedName name="P55L" localSheetId="3">#REF!</definedName>
    <definedName name="P55L" localSheetId="8">#REF!</definedName>
    <definedName name="P55L" localSheetId="6">#REF!</definedName>
    <definedName name="P55L">#REF!</definedName>
    <definedName name="P55M" localSheetId="9">#REF!</definedName>
    <definedName name="P55M" localSheetId="16">#REF!</definedName>
    <definedName name="P55M" localSheetId="2">#REF!</definedName>
    <definedName name="P55M" localSheetId="7">#REF!</definedName>
    <definedName name="P55M" localSheetId="3">#REF!</definedName>
    <definedName name="P55M" localSheetId="8">#REF!</definedName>
    <definedName name="P55M" localSheetId="6">#REF!</definedName>
    <definedName name="P55M">#REF!</definedName>
    <definedName name="P56E" localSheetId="9">#REF!</definedName>
    <definedName name="P56E" localSheetId="16">#REF!</definedName>
    <definedName name="P56E" localSheetId="2">#REF!</definedName>
    <definedName name="P56E" localSheetId="7">#REF!</definedName>
    <definedName name="P56E" localSheetId="3">#REF!</definedName>
    <definedName name="P56E" localSheetId="8">#REF!</definedName>
    <definedName name="P56E" localSheetId="6">#REF!</definedName>
    <definedName name="P56E">#REF!</definedName>
    <definedName name="P56L" localSheetId="9">#REF!</definedName>
    <definedName name="P56L" localSheetId="16">#REF!</definedName>
    <definedName name="P56L" localSheetId="2">#REF!</definedName>
    <definedName name="P56L" localSheetId="7">#REF!</definedName>
    <definedName name="P56L" localSheetId="3">#REF!</definedName>
    <definedName name="P56L" localSheetId="8">#REF!</definedName>
    <definedName name="P56L" localSheetId="6">#REF!</definedName>
    <definedName name="P56L">#REF!</definedName>
    <definedName name="P56M" localSheetId="9">#REF!</definedName>
    <definedName name="P56M" localSheetId="16">#REF!</definedName>
    <definedName name="P56M" localSheetId="2">#REF!</definedName>
    <definedName name="P56M" localSheetId="7">#REF!</definedName>
    <definedName name="P56M" localSheetId="3">#REF!</definedName>
    <definedName name="P56M" localSheetId="8">#REF!</definedName>
    <definedName name="P56M" localSheetId="6">#REF!</definedName>
    <definedName name="P56M">#REF!</definedName>
    <definedName name="P57E" localSheetId="9">#REF!</definedName>
    <definedName name="P57E" localSheetId="16">#REF!</definedName>
    <definedName name="P57E" localSheetId="2">#REF!</definedName>
    <definedName name="P57E" localSheetId="7">#REF!</definedName>
    <definedName name="P57E" localSheetId="3">#REF!</definedName>
    <definedName name="P57E" localSheetId="8">#REF!</definedName>
    <definedName name="P57E" localSheetId="6">#REF!</definedName>
    <definedName name="P57E">#REF!</definedName>
    <definedName name="P57L" localSheetId="9">#REF!</definedName>
    <definedName name="P57L" localSheetId="16">#REF!</definedName>
    <definedName name="P57L" localSheetId="2">#REF!</definedName>
    <definedName name="P57L" localSheetId="7">#REF!</definedName>
    <definedName name="P57L" localSheetId="3">#REF!</definedName>
    <definedName name="P57L" localSheetId="8">#REF!</definedName>
    <definedName name="P57L" localSheetId="6">#REF!</definedName>
    <definedName name="P57L">#REF!</definedName>
    <definedName name="P57M" localSheetId="9">#REF!</definedName>
    <definedName name="P57M" localSheetId="16">#REF!</definedName>
    <definedName name="P57M" localSheetId="2">#REF!</definedName>
    <definedName name="P57M" localSheetId="7">#REF!</definedName>
    <definedName name="P57M" localSheetId="3">#REF!</definedName>
    <definedName name="P57M" localSheetId="8">#REF!</definedName>
    <definedName name="P57M" localSheetId="6">#REF!</definedName>
    <definedName name="P57M">#REF!</definedName>
    <definedName name="P58E" localSheetId="9">#REF!</definedName>
    <definedName name="P58E" localSheetId="16">#REF!</definedName>
    <definedName name="P58E" localSheetId="2">#REF!</definedName>
    <definedName name="P58E" localSheetId="7">#REF!</definedName>
    <definedName name="P58E" localSheetId="3">#REF!</definedName>
    <definedName name="P58E" localSheetId="8">#REF!</definedName>
    <definedName name="P58E" localSheetId="6">#REF!</definedName>
    <definedName name="P58E">#REF!</definedName>
    <definedName name="P58L" localSheetId="9">#REF!</definedName>
    <definedName name="P58L" localSheetId="16">#REF!</definedName>
    <definedName name="P58L" localSheetId="2">#REF!</definedName>
    <definedName name="P58L" localSheetId="7">#REF!</definedName>
    <definedName name="P58L" localSheetId="3">#REF!</definedName>
    <definedName name="P58L" localSheetId="8">#REF!</definedName>
    <definedName name="P58L" localSheetId="6">#REF!</definedName>
    <definedName name="P58L">#REF!</definedName>
    <definedName name="P58M" localSheetId="9">#REF!</definedName>
    <definedName name="P58M" localSheetId="16">#REF!</definedName>
    <definedName name="P58M" localSheetId="2">#REF!</definedName>
    <definedName name="P58M" localSheetId="7">#REF!</definedName>
    <definedName name="P58M" localSheetId="3">#REF!</definedName>
    <definedName name="P58M" localSheetId="8">#REF!</definedName>
    <definedName name="P58M" localSheetId="6">#REF!</definedName>
    <definedName name="P58M">#REF!</definedName>
    <definedName name="P59E" localSheetId="9">#REF!</definedName>
    <definedName name="P59E" localSheetId="16">#REF!</definedName>
    <definedName name="P59E" localSheetId="2">#REF!</definedName>
    <definedName name="P59E" localSheetId="7">#REF!</definedName>
    <definedName name="P59E" localSheetId="3">#REF!</definedName>
    <definedName name="P59E" localSheetId="8">#REF!</definedName>
    <definedName name="P59E" localSheetId="6">#REF!</definedName>
    <definedName name="P59E">#REF!</definedName>
    <definedName name="P59L" localSheetId="9">#REF!</definedName>
    <definedName name="P59L" localSheetId="16">#REF!</definedName>
    <definedName name="P59L" localSheetId="2">#REF!</definedName>
    <definedName name="P59L" localSheetId="7">#REF!</definedName>
    <definedName name="P59L" localSheetId="3">#REF!</definedName>
    <definedName name="P59L" localSheetId="8">#REF!</definedName>
    <definedName name="P59L" localSheetId="6">#REF!</definedName>
    <definedName name="P59L">#REF!</definedName>
    <definedName name="P59M" localSheetId="9">#REF!</definedName>
    <definedName name="P59M" localSheetId="16">#REF!</definedName>
    <definedName name="P59M" localSheetId="2">#REF!</definedName>
    <definedName name="P59M" localSheetId="7">#REF!</definedName>
    <definedName name="P59M" localSheetId="3">#REF!</definedName>
    <definedName name="P59M" localSheetId="8">#REF!</definedName>
    <definedName name="P59M" localSheetId="6">#REF!</definedName>
    <definedName name="P59M">#REF!</definedName>
    <definedName name="P5E" localSheetId="9">#REF!</definedName>
    <definedName name="P5E" localSheetId="16">#REF!</definedName>
    <definedName name="P5E" localSheetId="2">#REF!</definedName>
    <definedName name="P5E" localSheetId="7">#REF!</definedName>
    <definedName name="P5E" localSheetId="3">#REF!</definedName>
    <definedName name="P5E" localSheetId="8">#REF!</definedName>
    <definedName name="P5E" localSheetId="6">#REF!</definedName>
    <definedName name="P5E">#REF!</definedName>
    <definedName name="P5L" localSheetId="9">#REF!</definedName>
    <definedName name="P5L" localSheetId="16">#REF!</definedName>
    <definedName name="P5L" localSheetId="2">#REF!</definedName>
    <definedName name="P5L" localSheetId="7">#REF!</definedName>
    <definedName name="P5L" localSheetId="3">#REF!</definedName>
    <definedName name="P5L" localSheetId="8">#REF!</definedName>
    <definedName name="P5L" localSheetId="6">#REF!</definedName>
    <definedName name="P5L">#REF!</definedName>
    <definedName name="P5M" localSheetId="9">#REF!</definedName>
    <definedName name="P5M" localSheetId="16">#REF!</definedName>
    <definedName name="P5M" localSheetId="2">#REF!</definedName>
    <definedName name="P5M" localSheetId="7">#REF!</definedName>
    <definedName name="P5M" localSheetId="3">#REF!</definedName>
    <definedName name="P5M" localSheetId="8">#REF!</definedName>
    <definedName name="P5M" localSheetId="6">#REF!</definedName>
    <definedName name="P5M">#REF!</definedName>
    <definedName name="P60E" localSheetId="9">#REF!</definedName>
    <definedName name="P60E" localSheetId="16">#REF!</definedName>
    <definedName name="P60E" localSheetId="2">#REF!</definedName>
    <definedName name="P60E" localSheetId="7">#REF!</definedName>
    <definedName name="P60E" localSheetId="3">#REF!</definedName>
    <definedName name="P60E" localSheetId="8">#REF!</definedName>
    <definedName name="P60E" localSheetId="6">#REF!</definedName>
    <definedName name="P60E">#REF!</definedName>
    <definedName name="P60L" localSheetId="9">#REF!</definedName>
    <definedName name="P60L" localSheetId="16">#REF!</definedName>
    <definedName name="P60L" localSheetId="2">#REF!</definedName>
    <definedName name="P60L" localSheetId="7">#REF!</definedName>
    <definedName name="P60L" localSheetId="3">#REF!</definedName>
    <definedName name="P60L" localSheetId="8">#REF!</definedName>
    <definedName name="P60L" localSheetId="6">#REF!</definedName>
    <definedName name="P60L">#REF!</definedName>
    <definedName name="P60M" localSheetId="9">#REF!</definedName>
    <definedName name="P60M" localSheetId="16">#REF!</definedName>
    <definedName name="P60M" localSheetId="2">#REF!</definedName>
    <definedName name="P60M" localSheetId="7">#REF!</definedName>
    <definedName name="P60M" localSheetId="3">#REF!</definedName>
    <definedName name="P60M" localSheetId="8">#REF!</definedName>
    <definedName name="P60M" localSheetId="6">#REF!</definedName>
    <definedName name="P60M">#REF!</definedName>
    <definedName name="P61E" localSheetId="9">#REF!</definedName>
    <definedName name="P61E" localSheetId="16">#REF!</definedName>
    <definedName name="P61E" localSheetId="2">#REF!</definedName>
    <definedName name="P61E" localSheetId="7">#REF!</definedName>
    <definedName name="P61E" localSheetId="3">#REF!</definedName>
    <definedName name="P61E" localSheetId="8">#REF!</definedName>
    <definedName name="P61E" localSheetId="6">#REF!</definedName>
    <definedName name="P61E">#REF!</definedName>
    <definedName name="P61L" localSheetId="9">#REF!</definedName>
    <definedName name="P61L" localSheetId="16">#REF!</definedName>
    <definedName name="P61L" localSheetId="2">#REF!</definedName>
    <definedName name="P61L" localSheetId="7">#REF!</definedName>
    <definedName name="P61L" localSheetId="3">#REF!</definedName>
    <definedName name="P61L" localSheetId="8">#REF!</definedName>
    <definedName name="P61L" localSheetId="6">#REF!</definedName>
    <definedName name="P61L">#REF!</definedName>
    <definedName name="P61M" localSheetId="9">#REF!</definedName>
    <definedName name="P61M" localSheetId="16">#REF!</definedName>
    <definedName name="P61M" localSheetId="2">#REF!</definedName>
    <definedName name="P61M" localSheetId="7">#REF!</definedName>
    <definedName name="P61M" localSheetId="3">#REF!</definedName>
    <definedName name="P61M" localSheetId="8">#REF!</definedName>
    <definedName name="P61M" localSheetId="6">#REF!</definedName>
    <definedName name="P61M">#REF!</definedName>
    <definedName name="P62E" localSheetId="9">#REF!</definedName>
    <definedName name="P62E" localSheetId="16">#REF!</definedName>
    <definedName name="P62E" localSheetId="2">#REF!</definedName>
    <definedName name="P62E" localSheetId="7">#REF!</definedName>
    <definedName name="P62E" localSheetId="3">#REF!</definedName>
    <definedName name="P62E" localSheetId="8">#REF!</definedName>
    <definedName name="P62E" localSheetId="6">#REF!</definedName>
    <definedName name="P62E">#REF!</definedName>
    <definedName name="P62L" localSheetId="9">#REF!</definedName>
    <definedName name="P62L" localSheetId="16">#REF!</definedName>
    <definedName name="P62L" localSheetId="2">#REF!</definedName>
    <definedName name="P62L" localSheetId="7">#REF!</definedName>
    <definedName name="P62L" localSheetId="3">#REF!</definedName>
    <definedName name="P62L" localSheetId="8">#REF!</definedName>
    <definedName name="P62L" localSheetId="6">#REF!</definedName>
    <definedName name="P62L">#REF!</definedName>
    <definedName name="P62M" localSheetId="9">#REF!</definedName>
    <definedName name="P62M" localSheetId="16">#REF!</definedName>
    <definedName name="P62M" localSheetId="2">#REF!</definedName>
    <definedName name="P62M" localSheetId="7">#REF!</definedName>
    <definedName name="P62M" localSheetId="3">#REF!</definedName>
    <definedName name="P62M" localSheetId="8">#REF!</definedName>
    <definedName name="P62M" localSheetId="6">#REF!</definedName>
    <definedName name="P62M">#REF!</definedName>
    <definedName name="P63E" localSheetId="9">#REF!</definedName>
    <definedName name="P63E" localSheetId="16">#REF!</definedName>
    <definedName name="P63E" localSheetId="2">#REF!</definedName>
    <definedName name="P63E" localSheetId="7">#REF!</definedName>
    <definedName name="P63E" localSheetId="3">#REF!</definedName>
    <definedName name="P63E" localSheetId="8">#REF!</definedName>
    <definedName name="P63E" localSheetId="6">#REF!</definedName>
    <definedName name="P63E">#REF!</definedName>
    <definedName name="P63L" localSheetId="9">#REF!</definedName>
    <definedName name="P63L" localSheetId="16">#REF!</definedName>
    <definedName name="P63L" localSheetId="2">#REF!</definedName>
    <definedName name="P63L" localSheetId="7">#REF!</definedName>
    <definedName name="P63L" localSheetId="3">#REF!</definedName>
    <definedName name="P63L" localSheetId="8">#REF!</definedName>
    <definedName name="P63L" localSheetId="6">#REF!</definedName>
    <definedName name="P63L">#REF!</definedName>
    <definedName name="P63M" localSheetId="9">#REF!</definedName>
    <definedName name="P63M" localSheetId="16">#REF!</definedName>
    <definedName name="P63M" localSheetId="2">#REF!</definedName>
    <definedName name="P63M" localSheetId="7">#REF!</definedName>
    <definedName name="P63M" localSheetId="3">#REF!</definedName>
    <definedName name="P63M" localSheetId="8">#REF!</definedName>
    <definedName name="P63M" localSheetId="6">#REF!</definedName>
    <definedName name="P63M">#REF!</definedName>
    <definedName name="P64E" localSheetId="9">#REF!</definedName>
    <definedName name="P64E" localSheetId="16">#REF!</definedName>
    <definedName name="P64E" localSheetId="2">#REF!</definedName>
    <definedName name="P64E" localSheetId="7">#REF!</definedName>
    <definedName name="P64E" localSheetId="3">#REF!</definedName>
    <definedName name="P64E" localSheetId="8">#REF!</definedName>
    <definedName name="P64E" localSheetId="6">#REF!</definedName>
    <definedName name="P64E">#REF!</definedName>
    <definedName name="P64L" localSheetId="9">#REF!</definedName>
    <definedName name="P64L" localSheetId="16">#REF!</definedName>
    <definedName name="P64L" localSheetId="2">#REF!</definedName>
    <definedName name="P64L" localSheetId="7">#REF!</definedName>
    <definedName name="P64L" localSheetId="3">#REF!</definedName>
    <definedName name="P64L" localSheetId="8">#REF!</definedName>
    <definedName name="P64L" localSheetId="6">#REF!</definedName>
    <definedName name="P64L">#REF!</definedName>
    <definedName name="P64M" localSheetId="9">#REF!</definedName>
    <definedName name="P64M" localSheetId="16">#REF!</definedName>
    <definedName name="P64M" localSheetId="2">#REF!</definedName>
    <definedName name="P64M" localSheetId="7">#REF!</definedName>
    <definedName name="P64M" localSheetId="3">#REF!</definedName>
    <definedName name="P64M" localSheetId="8">#REF!</definedName>
    <definedName name="P64M" localSheetId="6">#REF!</definedName>
    <definedName name="P64M">#REF!</definedName>
    <definedName name="P65E" localSheetId="9">#REF!</definedName>
    <definedName name="P65E" localSheetId="16">#REF!</definedName>
    <definedName name="P65E" localSheetId="2">#REF!</definedName>
    <definedName name="P65E" localSheetId="7">#REF!</definedName>
    <definedName name="P65E" localSheetId="3">#REF!</definedName>
    <definedName name="P65E" localSheetId="8">#REF!</definedName>
    <definedName name="P65E" localSheetId="6">#REF!</definedName>
    <definedName name="P65E">#REF!</definedName>
    <definedName name="P65L" localSheetId="9">#REF!</definedName>
    <definedName name="P65L" localSheetId="16">#REF!</definedName>
    <definedName name="P65L" localSheetId="2">#REF!</definedName>
    <definedName name="P65L" localSheetId="7">#REF!</definedName>
    <definedName name="P65L" localSheetId="3">#REF!</definedName>
    <definedName name="P65L" localSheetId="8">#REF!</definedName>
    <definedName name="P65L" localSheetId="6">#REF!</definedName>
    <definedName name="P65L">#REF!</definedName>
    <definedName name="P65M" localSheetId="9">#REF!</definedName>
    <definedName name="P65M" localSheetId="16">#REF!</definedName>
    <definedName name="P65M" localSheetId="2">#REF!</definedName>
    <definedName name="P65M" localSheetId="7">#REF!</definedName>
    <definedName name="P65M" localSheetId="3">#REF!</definedName>
    <definedName name="P65M" localSheetId="8">#REF!</definedName>
    <definedName name="P65M" localSheetId="6">#REF!</definedName>
    <definedName name="P65M">#REF!</definedName>
    <definedName name="P66E" localSheetId="9">#REF!</definedName>
    <definedName name="P66E" localSheetId="16">#REF!</definedName>
    <definedName name="P66E" localSheetId="2">#REF!</definedName>
    <definedName name="P66E" localSheetId="7">#REF!</definedName>
    <definedName name="P66E" localSheetId="3">#REF!</definedName>
    <definedName name="P66E" localSheetId="8">#REF!</definedName>
    <definedName name="P66E" localSheetId="6">#REF!</definedName>
    <definedName name="P66E">#REF!</definedName>
    <definedName name="P66L" localSheetId="9">#REF!</definedName>
    <definedName name="P66L" localSheetId="16">#REF!</definedName>
    <definedName name="P66L" localSheetId="2">#REF!</definedName>
    <definedName name="P66L" localSheetId="7">#REF!</definedName>
    <definedName name="P66L" localSheetId="3">#REF!</definedName>
    <definedName name="P66L" localSheetId="8">#REF!</definedName>
    <definedName name="P66L" localSheetId="6">#REF!</definedName>
    <definedName name="P66L">#REF!</definedName>
    <definedName name="P66M" localSheetId="9">#REF!</definedName>
    <definedName name="P66M" localSheetId="16">#REF!</definedName>
    <definedName name="P66M" localSheetId="2">#REF!</definedName>
    <definedName name="P66M" localSheetId="7">#REF!</definedName>
    <definedName name="P66M" localSheetId="3">#REF!</definedName>
    <definedName name="P66M" localSheetId="8">#REF!</definedName>
    <definedName name="P66M" localSheetId="6">#REF!</definedName>
    <definedName name="P66M">#REF!</definedName>
    <definedName name="P67E" localSheetId="9">#REF!</definedName>
    <definedName name="P67E" localSheetId="16">#REF!</definedName>
    <definedName name="P67E" localSheetId="2">#REF!</definedName>
    <definedName name="P67E" localSheetId="7">#REF!</definedName>
    <definedName name="P67E" localSheetId="3">#REF!</definedName>
    <definedName name="P67E" localSheetId="8">#REF!</definedName>
    <definedName name="P67E" localSheetId="6">#REF!</definedName>
    <definedName name="P67E">#REF!</definedName>
    <definedName name="P67L" localSheetId="9">#REF!</definedName>
    <definedName name="P67L" localSheetId="16">#REF!</definedName>
    <definedName name="P67L" localSheetId="2">#REF!</definedName>
    <definedName name="P67L" localSheetId="7">#REF!</definedName>
    <definedName name="P67L" localSheetId="3">#REF!</definedName>
    <definedName name="P67L" localSheetId="8">#REF!</definedName>
    <definedName name="P67L" localSheetId="6">#REF!</definedName>
    <definedName name="P67L">#REF!</definedName>
    <definedName name="P67M" localSheetId="9">#REF!</definedName>
    <definedName name="P67M" localSheetId="16">#REF!</definedName>
    <definedName name="P67M" localSheetId="2">#REF!</definedName>
    <definedName name="P67M" localSheetId="7">#REF!</definedName>
    <definedName name="P67M" localSheetId="3">#REF!</definedName>
    <definedName name="P67M" localSheetId="8">#REF!</definedName>
    <definedName name="P67M" localSheetId="6">#REF!</definedName>
    <definedName name="P67M">#REF!</definedName>
    <definedName name="P68E" localSheetId="9">#REF!</definedName>
    <definedName name="P68E" localSheetId="16">#REF!</definedName>
    <definedName name="P68E" localSheetId="2">#REF!</definedName>
    <definedName name="P68E" localSheetId="7">#REF!</definedName>
    <definedName name="P68E" localSheetId="3">#REF!</definedName>
    <definedName name="P68E" localSheetId="8">#REF!</definedName>
    <definedName name="P68E" localSheetId="6">#REF!</definedName>
    <definedName name="P68E">#REF!</definedName>
    <definedName name="P68L" localSheetId="9">#REF!</definedName>
    <definedName name="P68L" localSheetId="16">#REF!</definedName>
    <definedName name="P68L" localSheetId="2">#REF!</definedName>
    <definedName name="P68L" localSheetId="7">#REF!</definedName>
    <definedName name="P68L" localSheetId="3">#REF!</definedName>
    <definedName name="P68L" localSheetId="8">#REF!</definedName>
    <definedName name="P68L" localSheetId="6">#REF!</definedName>
    <definedName name="P68L">#REF!</definedName>
    <definedName name="P68M" localSheetId="9">#REF!</definedName>
    <definedName name="P68M" localSheetId="16">#REF!</definedName>
    <definedName name="P68M" localSheetId="2">#REF!</definedName>
    <definedName name="P68M" localSheetId="7">#REF!</definedName>
    <definedName name="P68M" localSheetId="3">#REF!</definedName>
    <definedName name="P68M" localSheetId="8">#REF!</definedName>
    <definedName name="P68M" localSheetId="6">#REF!</definedName>
    <definedName name="P68M">#REF!</definedName>
    <definedName name="P69E" localSheetId="9">#REF!</definedName>
    <definedName name="P69E" localSheetId="16">#REF!</definedName>
    <definedName name="P69E" localSheetId="2">#REF!</definedName>
    <definedName name="P69E" localSheetId="7">#REF!</definedName>
    <definedName name="P69E" localSheetId="3">#REF!</definedName>
    <definedName name="P69E" localSheetId="8">#REF!</definedName>
    <definedName name="P69E" localSheetId="6">#REF!</definedName>
    <definedName name="P69E">#REF!</definedName>
    <definedName name="P69L" localSheetId="9">#REF!</definedName>
    <definedName name="P69L" localSheetId="16">#REF!</definedName>
    <definedName name="P69L" localSheetId="2">#REF!</definedName>
    <definedName name="P69L" localSheetId="7">#REF!</definedName>
    <definedName name="P69L" localSheetId="3">#REF!</definedName>
    <definedName name="P69L" localSheetId="8">#REF!</definedName>
    <definedName name="P69L" localSheetId="6">#REF!</definedName>
    <definedName name="P69L">#REF!</definedName>
    <definedName name="P69M" localSheetId="9">#REF!</definedName>
    <definedName name="P69M" localSheetId="16">#REF!</definedName>
    <definedName name="P69M" localSheetId="2">#REF!</definedName>
    <definedName name="P69M" localSheetId="7">#REF!</definedName>
    <definedName name="P69M" localSheetId="3">#REF!</definedName>
    <definedName name="P69M" localSheetId="8">#REF!</definedName>
    <definedName name="P69M" localSheetId="6">#REF!</definedName>
    <definedName name="P69M">#REF!</definedName>
    <definedName name="P6E" localSheetId="9">#REF!</definedName>
    <definedName name="P6E" localSheetId="16">#REF!</definedName>
    <definedName name="P6E" localSheetId="2">#REF!</definedName>
    <definedName name="P6E" localSheetId="7">#REF!</definedName>
    <definedName name="P6E" localSheetId="3">#REF!</definedName>
    <definedName name="P6E" localSheetId="8">#REF!</definedName>
    <definedName name="P6E" localSheetId="6">#REF!</definedName>
    <definedName name="P6E">#REF!</definedName>
    <definedName name="P6L" localSheetId="9">#REF!</definedName>
    <definedName name="P6L" localSheetId="16">#REF!</definedName>
    <definedName name="P6L" localSheetId="2">#REF!</definedName>
    <definedName name="P6L" localSheetId="7">#REF!</definedName>
    <definedName name="P6L" localSheetId="3">#REF!</definedName>
    <definedName name="P6L" localSheetId="8">#REF!</definedName>
    <definedName name="P6L" localSheetId="6">#REF!</definedName>
    <definedName name="P6L">#REF!</definedName>
    <definedName name="P6M" localSheetId="9">#REF!</definedName>
    <definedName name="P6M" localSheetId="16">#REF!</definedName>
    <definedName name="P6M" localSheetId="2">#REF!</definedName>
    <definedName name="P6M" localSheetId="7">#REF!</definedName>
    <definedName name="P6M" localSheetId="3">#REF!</definedName>
    <definedName name="P6M" localSheetId="8">#REF!</definedName>
    <definedName name="P6M" localSheetId="6">#REF!</definedName>
    <definedName name="P6M">#REF!</definedName>
    <definedName name="P70E" localSheetId="9">#REF!</definedName>
    <definedName name="P70E" localSheetId="16">#REF!</definedName>
    <definedName name="P70E" localSheetId="2">#REF!</definedName>
    <definedName name="P70E" localSheetId="7">#REF!</definedName>
    <definedName name="P70E" localSheetId="3">#REF!</definedName>
    <definedName name="P70E" localSheetId="8">#REF!</definedName>
    <definedName name="P70E" localSheetId="6">#REF!</definedName>
    <definedName name="P70E">#REF!</definedName>
    <definedName name="P70L" localSheetId="9">#REF!</definedName>
    <definedName name="P70L" localSheetId="16">#REF!</definedName>
    <definedName name="P70L" localSheetId="2">#REF!</definedName>
    <definedName name="P70L" localSheetId="7">#REF!</definedName>
    <definedName name="P70L" localSheetId="3">#REF!</definedName>
    <definedName name="P70L" localSheetId="8">#REF!</definedName>
    <definedName name="P70L" localSheetId="6">#REF!</definedName>
    <definedName name="P70L">#REF!</definedName>
    <definedName name="P70M" localSheetId="9">#REF!</definedName>
    <definedName name="P70M" localSheetId="16">#REF!</definedName>
    <definedName name="P70M" localSheetId="2">#REF!</definedName>
    <definedName name="P70M" localSheetId="7">#REF!</definedName>
    <definedName name="P70M" localSheetId="3">#REF!</definedName>
    <definedName name="P70M" localSheetId="8">#REF!</definedName>
    <definedName name="P70M" localSheetId="6">#REF!</definedName>
    <definedName name="P70M">#REF!</definedName>
    <definedName name="P71E" localSheetId="9">#REF!</definedName>
    <definedName name="P71E" localSheetId="16">#REF!</definedName>
    <definedName name="P71E" localSheetId="2">#REF!</definedName>
    <definedName name="P71E" localSheetId="7">#REF!</definedName>
    <definedName name="P71E" localSheetId="3">#REF!</definedName>
    <definedName name="P71E" localSheetId="8">#REF!</definedName>
    <definedName name="P71E" localSheetId="6">#REF!</definedName>
    <definedName name="P71E">#REF!</definedName>
    <definedName name="P71L" localSheetId="9">#REF!</definedName>
    <definedName name="P71L" localSheetId="16">#REF!</definedName>
    <definedName name="P71L" localSheetId="2">#REF!</definedName>
    <definedName name="P71L" localSheetId="7">#REF!</definedName>
    <definedName name="P71L" localSheetId="3">#REF!</definedName>
    <definedName name="P71L" localSheetId="8">#REF!</definedName>
    <definedName name="P71L" localSheetId="6">#REF!</definedName>
    <definedName name="P71L">#REF!</definedName>
    <definedName name="P71M" localSheetId="9">#REF!</definedName>
    <definedName name="P71M" localSheetId="16">#REF!</definedName>
    <definedName name="P71M" localSheetId="2">#REF!</definedName>
    <definedName name="P71M" localSheetId="7">#REF!</definedName>
    <definedName name="P71M" localSheetId="3">#REF!</definedName>
    <definedName name="P71M" localSheetId="8">#REF!</definedName>
    <definedName name="P71M" localSheetId="6">#REF!</definedName>
    <definedName name="P71M">#REF!</definedName>
    <definedName name="P72E" localSheetId="9">#REF!</definedName>
    <definedName name="P72E" localSheetId="16">#REF!</definedName>
    <definedName name="P72E" localSheetId="2">#REF!</definedName>
    <definedName name="P72E" localSheetId="7">#REF!</definedName>
    <definedName name="P72E" localSheetId="3">#REF!</definedName>
    <definedName name="P72E" localSheetId="8">#REF!</definedName>
    <definedName name="P72E" localSheetId="6">#REF!</definedName>
    <definedName name="P72E">#REF!</definedName>
    <definedName name="P72L" localSheetId="9">#REF!</definedName>
    <definedName name="P72L" localSheetId="16">#REF!</definedName>
    <definedName name="P72L" localSheetId="2">#REF!</definedName>
    <definedName name="P72L" localSheetId="7">#REF!</definedName>
    <definedName name="P72L" localSheetId="3">#REF!</definedName>
    <definedName name="P72L" localSheetId="8">#REF!</definedName>
    <definedName name="P72L" localSheetId="6">#REF!</definedName>
    <definedName name="P72L">#REF!</definedName>
    <definedName name="P72M" localSheetId="9">#REF!</definedName>
    <definedName name="P72M" localSheetId="16">#REF!</definedName>
    <definedName name="P72M" localSheetId="2">#REF!</definedName>
    <definedName name="P72M" localSheetId="7">#REF!</definedName>
    <definedName name="P72M" localSheetId="3">#REF!</definedName>
    <definedName name="P72M" localSheetId="8">#REF!</definedName>
    <definedName name="P72M" localSheetId="6">#REF!</definedName>
    <definedName name="P72M">#REF!</definedName>
    <definedName name="P73E" localSheetId="9">#REF!</definedName>
    <definedName name="P73E" localSheetId="16">#REF!</definedName>
    <definedName name="P73E" localSheetId="2">#REF!</definedName>
    <definedName name="P73E" localSheetId="7">#REF!</definedName>
    <definedName name="P73E" localSheetId="3">#REF!</definedName>
    <definedName name="P73E" localSheetId="8">#REF!</definedName>
    <definedName name="P73E" localSheetId="6">#REF!</definedName>
    <definedName name="P73E">#REF!</definedName>
    <definedName name="P73L" localSheetId="9">#REF!</definedName>
    <definedName name="P73L" localSheetId="16">#REF!</definedName>
    <definedName name="P73L" localSheetId="2">#REF!</definedName>
    <definedName name="P73L" localSheetId="7">#REF!</definedName>
    <definedName name="P73L" localSheetId="3">#REF!</definedName>
    <definedName name="P73L" localSheetId="8">#REF!</definedName>
    <definedName name="P73L" localSheetId="6">#REF!</definedName>
    <definedName name="P73L">#REF!</definedName>
    <definedName name="P73M" localSheetId="9">#REF!</definedName>
    <definedName name="P73M" localSheetId="16">#REF!</definedName>
    <definedName name="P73M" localSheetId="2">#REF!</definedName>
    <definedName name="P73M" localSheetId="7">#REF!</definedName>
    <definedName name="P73M" localSheetId="3">#REF!</definedName>
    <definedName name="P73M" localSheetId="8">#REF!</definedName>
    <definedName name="P73M" localSheetId="6">#REF!</definedName>
    <definedName name="P73M">#REF!</definedName>
    <definedName name="P74E" localSheetId="9">#REF!</definedName>
    <definedName name="P74E" localSheetId="16">#REF!</definedName>
    <definedName name="P74E" localSheetId="2">#REF!</definedName>
    <definedName name="P74E" localSheetId="7">#REF!</definedName>
    <definedName name="P74E" localSheetId="3">#REF!</definedName>
    <definedName name="P74E" localSheetId="8">#REF!</definedName>
    <definedName name="P74E" localSheetId="6">#REF!</definedName>
    <definedName name="P74E">#REF!</definedName>
    <definedName name="P74L" localSheetId="9">#REF!</definedName>
    <definedName name="P74L" localSheetId="16">#REF!</definedName>
    <definedName name="P74L" localSheetId="2">#REF!</definedName>
    <definedName name="P74L" localSheetId="7">#REF!</definedName>
    <definedName name="P74L" localSheetId="3">#REF!</definedName>
    <definedName name="P74L" localSheetId="8">#REF!</definedName>
    <definedName name="P74L" localSheetId="6">#REF!</definedName>
    <definedName name="P74L">#REF!</definedName>
    <definedName name="P74M" localSheetId="9">#REF!</definedName>
    <definedName name="P74M" localSheetId="16">#REF!</definedName>
    <definedName name="P74M" localSheetId="2">#REF!</definedName>
    <definedName name="P74M" localSheetId="7">#REF!</definedName>
    <definedName name="P74M" localSheetId="3">#REF!</definedName>
    <definedName name="P74M" localSheetId="8">#REF!</definedName>
    <definedName name="P74M" localSheetId="6">#REF!</definedName>
    <definedName name="P74M">#REF!</definedName>
    <definedName name="P75E" localSheetId="9">#REF!</definedName>
    <definedName name="P75E" localSheetId="16">#REF!</definedName>
    <definedName name="P75E" localSheetId="2">#REF!</definedName>
    <definedName name="P75E" localSheetId="7">#REF!</definedName>
    <definedName name="P75E" localSheetId="3">#REF!</definedName>
    <definedName name="P75E" localSheetId="8">#REF!</definedName>
    <definedName name="P75E" localSheetId="6">#REF!</definedName>
    <definedName name="P75E">#REF!</definedName>
    <definedName name="P75L" localSheetId="9">#REF!</definedName>
    <definedName name="P75L" localSheetId="16">#REF!</definedName>
    <definedName name="P75L" localSheetId="2">#REF!</definedName>
    <definedName name="P75L" localSheetId="7">#REF!</definedName>
    <definedName name="P75L" localSheetId="3">#REF!</definedName>
    <definedName name="P75L" localSheetId="8">#REF!</definedName>
    <definedName name="P75L" localSheetId="6">#REF!</definedName>
    <definedName name="P75L">#REF!</definedName>
    <definedName name="P75M" localSheetId="9">#REF!</definedName>
    <definedName name="P75M" localSheetId="16">#REF!</definedName>
    <definedName name="P75M" localSheetId="2">#REF!</definedName>
    <definedName name="P75M" localSheetId="7">#REF!</definedName>
    <definedName name="P75M" localSheetId="3">#REF!</definedName>
    <definedName name="P75M" localSheetId="8">#REF!</definedName>
    <definedName name="P75M" localSheetId="6">#REF!</definedName>
    <definedName name="P75M">#REF!</definedName>
    <definedName name="P76E" localSheetId="9">#REF!</definedName>
    <definedName name="P76E" localSheetId="16">#REF!</definedName>
    <definedName name="P76E" localSheetId="2">#REF!</definedName>
    <definedName name="P76E" localSheetId="7">#REF!</definedName>
    <definedName name="P76E" localSheetId="3">#REF!</definedName>
    <definedName name="P76E" localSheetId="8">#REF!</definedName>
    <definedName name="P76E" localSheetId="6">#REF!</definedName>
    <definedName name="P76E">#REF!</definedName>
    <definedName name="P76L" localSheetId="9">#REF!</definedName>
    <definedName name="P76L" localSheetId="16">#REF!</definedName>
    <definedName name="P76L" localSheetId="2">#REF!</definedName>
    <definedName name="P76L" localSheetId="7">#REF!</definedName>
    <definedName name="P76L" localSheetId="3">#REF!</definedName>
    <definedName name="P76L" localSheetId="8">#REF!</definedName>
    <definedName name="P76L" localSheetId="6">#REF!</definedName>
    <definedName name="P76L">#REF!</definedName>
    <definedName name="P76M" localSheetId="9">#REF!</definedName>
    <definedName name="P76M" localSheetId="16">#REF!</definedName>
    <definedName name="P76M" localSheetId="2">#REF!</definedName>
    <definedName name="P76M" localSheetId="7">#REF!</definedName>
    <definedName name="P76M" localSheetId="3">#REF!</definedName>
    <definedName name="P76M" localSheetId="8">#REF!</definedName>
    <definedName name="P76M" localSheetId="6">#REF!</definedName>
    <definedName name="P76M">#REF!</definedName>
    <definedName name="P77E" localSheetId="9">#REF!</definedName>
    <definedName name="P77E" localSheetId="16">#REF!</definedName>
    <definedName name="P77E" localSheetId="2">#REF!</definedName>
    <definedName name="P77E" localSheetId="7">#REF!</definedName>
    <definedName name="P77E" localSheetId="3">#REF!</definedName>
    <definedName name="P77E" localSheetId="8">#REF!</definedName>
    <definedName name="P77E" localSheetId="6">#REF!</definedName>
    <definedName name="P77E">#REF!</definedName>
    <definedName name="P77L" localSheetId="9">#REF!</definedName>
    <definedName name="P77L" localSheetId="16">#REF!</definedName>
    <definedName name="P77L" localSheetId="2">#REF!</definedName>
    <definedName name="P77L" localSheetId="7">#REF!</definedName>
    <definedName name="P77L" localSheetId="3">#REF!</definedName>
    <definedName name="P77L" localSheetId="8">#REF!</definedName>
    <definedName name="P77L" localSheetId="6">#REF!</definedName>
    <definedName name="P77L">#REF!</definedName>
    <definedName name="P77M" localSheetId="9">#REF!</definedName>
    <definedName name="P77M" localSheetId="16">#REF!</definedName>
    <definedName name="P77M" localSheetId="2">#REF!</definedName>
    <definedName name="P77M" localSheetId="7">#REF!</definedName>
    <definedName name="P77M" localSheetId="3">#REF!</definedName>
    <definedName name="P77M" localSheetId="8">#REF!</definedName>
    <definedName name="P77M" localSheetId="6">#REF!</definedName>
    <definedName name="P77M">#REF!</definedName>
    <definedName name="P78E" localSheetId="9">#REF!</definedName>
    <definedName name="P78E" localSheetId="16">#REF!</definedName>
    <definedName name="P78E" localSheetId="2">#REF!</definedName>
    <definedName name="P78E" localSheetId="7">#REF!</definedName>
    <definedName name="P78E" localSheetId="3">#REF!</definedName>
    <definedName name="P78E" localSheetId="8">#REF!</definedName>
    <definedName name="P78E" localSheetId="6">#REF!</definedName>
    <definedName name="P78E">#REF!</definedName>
    <definedName name="P78L" localSheetId="9">#REF!</definedName>
    <definedName name="P78L" localSheetId="16">#REF!</definedName>
    <definedName name="P78L" localSheetId="2">#REF!</definedName>
    <definedName name="P78L" localSheetId="7">#REF!</definedName>
    <definedName name="P78L" localSheetId="3">#REF!</definedName>
    <definedName name="P78L" localSheetId="8">#REF!</definedName>
    <definedName name="P78L" localSheetId="6">#REF!</definedName>
    <definedName name="P78L">#REF!</definedName>
    <definedName name="P78M" localSheetId="9">#REF!</definedName>
    <definedName name="P78M" localSheetId="16">#REF!</definedName>
    <definedName name="P78M" localSheetId="2">#REF!</definedName>
    <definedName name="P78M" localSheetId="7">#REF!</definedName>
    <definedName name="P78M" localSheetId="3">#REF!</definedName>
    <definedName name="P78M" localSheetId="8">#REF!</definedName>
    <definedName name="P78M" localSheetId="6">#REF!</definedName>
    <definedName name="P78M">#REF!</definedName>
    <definedName name="P79E" localSheetId="9">#REF!</definedName>
    <definedName name="P79E" localSheetId="16">#REF!</definedName>
    <definedName name="P79E" localSheetId="2">#REF!</definedName>
    <definedName name="P79E" localSheetId="7">#REF!</definedName>
    <definedName name="P79E" localSheetId="3">#REF!</definedName>
    <definedName name="P79E" localSheetId="8">#REF!</definedName>
    <definedName name="P79E" localSheetId="6">#REF!</definedName>
    <definedName name="P79E">#REF!</definedName>
    <definedName name="P79L" localSheetId="9">#REF!</definedName>
    <definedName name="P79L" localSheetId="16">#REF!</definedName>
    <definedName name="P79L" localSheetId="2">#REF!</definedName>
    <definedName name="P79L" localSheetId="7">#REF!</definedName>
    <definedName name="P79L" localSheetId="3">#REF!</definedName>
    <definedName name="P79L" localSheetId="8">#REF!</definedName>
    <definedName name="P79L" localSheetId="6">#REF!</definedName>
    <definedName name="P79L">#REF!</definedName>
    <definedName name="P79M" localSheetId="9">#REF!</definedName>
    <definedName name="P79M" localSheetId="16">#REF!</definedName>
    <definedName name="P79M" localSheetId="2">#REF!</definedName>
    <definedName name="P79M" localSheetId="7">#REF!</definedName>
    <definedName name="P79M" localSheetId="3">#REF!</definedName>
    <definedName name="P79M" localSheetId="8">#REF!</definedName>
    <definedName name="P79M" localSheetId="6">#REF!</definedName>
    <definedName name="P79M">#REF!</definedName>
    <definedName name="P7E" localSheetId="9">#REF!</definedName>
    <definedName name="P7E" localSheetId="16">#REF!</definedName>
    <definedName name="P7E" localSheetId="2">#REF!</definedName>
    <definedName name="P7E" localSheetId="7">#REF!</definedName>
    <definedName name="P7E" localSheetId="3">#REF!</definedName>
    <definedName name="P7E" localSheetId="8">#REF!</definedName>
    <definedName name="P7E" localSheetId="6">#REF!</definedName>
    <definedName name="P7E">#REF!</definedName>
    <definedName name="P7L" localSheetId="9">#REF!</definedName>
    <definedName name="P7L" localSheetId="16">#REF!</definedName>
    <definedName name="P7L" localSheetId="2">#REF!</definedName>
    <definedName name="P7L" localSheetId="7">#REF!</definedName>
    <definedName name="P7L" localSheetId="3">#REF!</definedName>
    <definedName name="P7L" localSheetId="8">#REF!</definedName>
    <definedName name="P7L" localSheetId="6">#REF!</definedName>
    <definedName name="P7L">#REF!</definedName>
    <definedName name="P7M" localSheetId="9">#REF!</definedName>
    <definedName name="P7M" localSheetId="16">#REF!</definedName>
    <definedName name="P7M" localSheetId="2">#REF!</definedName>
    <definedName name="P7M" localSheetId="7">#REF!</definedName>
    <definedName name="P7M" localSheetId="3">#REF!</definedName>
    <definedName name="P7M" localSheetId="8">#REF!</definedName>
    <definedName name="P7M" localSheetId="6">#REF!</definedName>
    <definedName name="P7M">#REF!</definedName>
    <definedName name="P80E" localSheetId="9">#REF!</definedName>
    <definedName name="P80E" localSheetId="16">#REF!</definedName>
    <definedName name="P80E" localSheetId="2">#REF!</definedName>
    <definedName name="P80E" localSheetId="7">#REF!</definedName>
    <definedName name="P80E" localSheetId="3">#REF!</definedName>
    <definedName name="P80E" localSheetId="8">#REF!</definedName>
    <definedName name="P80E" localSheetId="6">#REF!</definedName>
    <definedName name="P80E">#REF!</definedName>
    <definedName name="P80L" localSheetId="9">#REF!</definedName>
    <definedName name="P80L" localSheetId="16">#REF!</definedName>
    <definedName name="P80L" localSheetId="2">#REF!</definedName>
    <definedName name="P80L" localSheetId="7">#REF!</definedName>
    <definedName name="P80L" localSheetId="3">#REF!</definedName>
    <definedName name="P80L" localSheetId="8">#REF!</definedName>
    <definedName name="P80L" localSheetId="6">#REF!</definedName>
    <definedName name="P80L">#REF!</definedName>
    <definedName name="P80M" localSheetId="9">#REF!</definedName>
    <definedName name="P80M" localSheetId="16">#REF!</definedName>
    <definedName name="P80M" localSheetId="2">#REF!</definedName>
    <definedName name="P80M" localSheetId="7">#REF!</definedName>
    <definedName name="P80M" localSheetId="3">#REF!</definedName>
    <definedName name="P80M" localSheetId="8">#REF!</definedName>
    <definedName name="P80M" localSheetId="6">#REF!</definedName>
    <definedName name="P80M">#REF!</definedName>
    <definedName name="P81E" localSheetId="9">#REF!</definedName>
    <definedName name="P81E" localSheetId="16">#REF!</definedName>
    <definedName name="P81E" localSheetId="2">#REF!</definedName>
    <definedName name="P81E" localSheetId="7">#REF!</definedName>
    <definedName name="P81E" localSheetId="3">#REF!</definedName>
    <definedName name="P81E" localSheetId="8">#REF!</definedName>
    <definedName name="P81E" localSheetId="6">#REF!</definedName>
    <definedName name="P81E">#REF!</definedName>
    <definedName name="P81L" localSheetId="9">#REF!</definedName>
    <definedName name="P81L" localSheetId="16">#REF!</definedName>
    <definedName name="P81L" localSheetId="2">#REF!</definedName>
    <definedName name="P81L" localSheetId="7">#REF!</definedName>
    <definedName name="P81L" localSheetId="3">#REF!</definedName>
    <definedName name="P81L" localSheetId="8">#REF!</definedName>
    <definedName name="P81L" localSheetId="6">#REF!</definedName>
    <definedName name="P81L">#REF!</definedName>
    <definedName name="P81M" localSheetId="9">#REF!</definedName>
    <definedName name="P81M" localSheetId="16">#REF!</definedName>
    <definedName name="P81M" localSheetId="2">#REF!</definedName>
    <definedName name="P81M" localSheetId="7">#REF!</definedName>
    <definedName name="P81M" localSheetId="3">#REF!</definedName>
    <definedName name="P81M" localSheetId="8">#REF!</definedName>
    <definedName name="P81M" localSheetId="6">#REF!</definedName>
    <definedName name="P81M">#REF!</definedName>
    <definedName name="P82E" localSheetId="9">#REF!</definedName>
    <definedName name="P82E" localSheetId="16">#REF!</definedName>
    <definedName name="P82E" localSheetId="2">#REF!</definedName>
    <definedName name="P82E" localSheetId="7">#REF!</definedName>
    <definedName name="P82E" localSheetId="3">#REF!</definedName>
    <definedName name="P82E" localSheetId="8">#REF!</definedName>
    <definedName name="P82E" localSheetId="6">#REF!</definedName>
    <definedName name="P82E">#REF!</definedName>
    <definedName name="P82L" localSheetId="9">#REF!</definedName>
    <definedName name="P82L" localSheetId="16">#REF!</definedName>
    <definedName name="P82L" localSheetId="2">#REF!</definedName>
    <definedName name="P82L" localSheetId="7">#REF!</definedName>
    <definedName name="P82L" localSheetId="3">#REF!</definedName>
    <definedName name="P82L" localSheetId="8">#REF!</definedName>
    <definedName name="P82L" localSheetId="6">#REF!</definedName>
    <definedName name="P82L">#REF!</definedName>
    <definedName name="P82M" localSheetId="9">#REF!</definedName>
    <definedName name="P82M" localSheetId="16">#REF!</definedName>
    <definedName name="P82M" localSheetId="2">#REF!</definedName>
    <definedName name="P82M" localSheetId="7">#REF!</definedName>
    <definedName name="P82M" localSheetId="3">#REF!</definedName>
    <definedName name="P82M" localSheetId="8">#REF!</definedName>
    <definedName name="P82M" localSheetId="6">#REF!</definedName>
    <definedName name="P82M">#REF!</definedName>
    <definedName name="P83E" localSheetId="9">#REF!</definedName>
    <definedName name="P83E" localSheetId="16">#REF!</definedName>
    <definedName name="P83E" localSheetId="2">#REF!</definedName>
    <definedName name="P83E" localSheetId="7">#REF!</definedName>
    <definedName name="P83E" localSheetId="3">#REF!</definedName>
    <definedName name="P83E" localSheetId="8">#REF!</definedName>
    <definedName name="P83E" localSheetId="6">#REF!</definedName>
    <definedName name="P83E">#REF!</definedName>
    <definedName name="P83L" localSheetId="9">#REF!</definedName>
    <definedName name="P83L" localSheetId="16">#REF!</definedName>
    <definedName name="P83L" localSheetId="2">#REF!</definedName>
    <definedName name="P83L" localSheetId="7">#REF!</definedName>
    <definedName name="P83L" localSheetId="3">#REF!</definedName>
    <definedName name="P83L" localSheetId="8">#REF!</definedName>
    <definedName name="P83L" localSheetId="6">#REF!</definedName>
    <definedName name="P83L">#REF!</definedName>
    <definedName name="P83M" localSheetId="9">#REF!</definedName>
    <definedName name="P83M" localSheetId="16">#REF!</definedName>
    <definedName name="P83M" localSheetId="2">#REF!</definedName>
    <definedName name="P83M" localSheetId="7">#REF!</definedName>
    <definedName name="P83M" localSheetId="3">#REF!</definedName>
    <definedName name="P83M" localSheetId="8">#REF!</definedName>
    <definedName name="P83M" localSheetId="6">#REF!</definedName>
    <definedName name="P83M">#REF!</definedName>
    <definedName name="P84E" localSheetId="9">#REF!</definedName>
    <definedName name="P84E" localSheetId="16">#REF!</definedName>
    <definedName name="P84E" localSheetId="2">#REF!</definedName>
    <definedName name="P84E" localSheetId="7">#REF!</definedName>
    <definedName name="P84E" localSheetId="3">#REF!</definedName>
    <definedName name="P84E" localSheetId="8">#REF!</definedName>
    <definedName name="P84E" localSheetId="6">#REF!</definedName>
    <definedName name="P84E">#REF!</definedName>
    <definedName name="P84L" localSheetId="9">#REF!</definedName>
    <definedName name="P84L" localSheetId="16">#REF!</definedName>
    <definedName name="P84L" localSheetId="2">#REF!</definedName>
    <definedName name="P84L" localSheetId="7">#REF!</definedName>
    <definedName name="P84L" localSheetId="3">#REF!</definedName>
    <definedName name="P84L" localSheetId="8">#REF!</definedName>
    <definedName name="P84L" localSheetId="6">#REF!</definedName>
    <definedName name="P84L">#REF!</definedName>
    <definedName name="P84M" localSheetId="9">#REF!</definedName>
    <definedName name="P84M" localSheetId="16">#REF!</definedName>
    <definedName name="P84M" localSheetId="2">#REF!</definedName>
    <definedName name="P84M" localSheetId="7">#REF!</definedName>
    <definedName name="P84M" localSheetId="3">#REF!</definedName>
    <definedName name="P84M" localSheetId="8">#REF!</definedName>
    <definedName name="P84M" localSheetId="6">#REF!</definedName>
    <definedName name="P84M">#REF!</definedName>
    <definedName name="P85E" localSheetId="9">#REF!</definedName>
    <definedName name="P85E" localSheetId="16">#REF!</definedName>
    <definedName name="P85E" localSheetId="2">#REF!</definedName>
    <definedName name="P85E" localSheetId="7">#REF!</definedName>
    <definedName name="P85E" localSheetId="3">#REF!</definedName>
    <definedName name="P85E" localSheetId="8">#REF!</definedName>
    <definedName name="P85E" localSheetId="6">#REF!</definedName>
    <definedName name="P85E">#REF!</definedName>
    <definedName name="P85L" localSheetId="9">#REF!</definedName>
    <definedName name="P85L" localSheetId="16">#REF!</definedName>
    <definedName name="P85L" localSheetId="2">#REF!</definedName>
    <definedName name="P85L" localSheetId="7">#REF!</definedName>
    <definedName name="P85L" localSheetId="3">#REF!</definedName>
    <definedName name="P85L" localSheetId="8">#REF!</definedName>
    <definedName name="P85L" localSheetId="6">#REF!</definedName>
    <definedName name="P85L">#REF!</definedName>
    <definedName name="P85M" localSheetId="9">#REF!</definedName>
    <definedName name="P85M" localSheetId="16">#REF!</definedName>
    <definedName name="P85M" localSheetId="2">#REF!</definedName>
    <definedName name="P85M" localSheetId="7">#REF!</definedName>
    <definedName name="P85M" localSheetId="3">#REF!</definedName>
    <definedName name="P85M" localSheetId="8">#REF!</definedName>
    <definedName name="P85M" localSheetId="6">#REF!</definedName>
    <definedName name="P85M">#REF!</definedName>
    <definedName name="P86E" localSheetId="9">#REF!</definedName>
    <definedName name="P86E" localSheetId="16">#REF!</definedName>
    <definedName name="P86E" localSheetId="2">#REF!</definedName>
    <definedName name="P86E" localSheetId="7">#REF!</definedName>
    <definedName name="P86E" localSheetId="3">#REF!</definedName>
    <definedName name="P86E" localSheetId="8">#REF!</definedName>
    <definedName name="P86E" localSheetId="6">#REF!</definedName>
    <definedName name="P86E">#REF!</definedName>
    <definedName name="P86L" localSheetId="9">#REF!</definedName>
    <definedName name="P86L" localSheetId="16">#REF!</definedName>
    <definedName name="P86L" localSheetId="2">#REF!</definedName>
    <definedName name="P86L" localSheetId="7">#REF!</definedName>
    <definedName name="P86L" localSheetId="3">#REF!</definedName>
    <definedName name="P86L" localSheetId="8">#REF!</definedName>
    <definedName name="P86L" localSheetId="6">#REF!</definedName>
    <definedName name="P86L">#REF!</definedName>
    <definedName name="P86M" localSheetId="9">#REF!</definedName>
    <definedName name="P86M" localSheetId="16">#REF!</definedName>
    <definedName name="P86M" localSheetId="2">#REF!</definedName>
    <definedName name="P86M" localSheetId="7">#REF!</definedName>
    <definedName name="P86M" localSheetId="3">#REF!</definedName>
    <definedName name="P86M" localSheetId="8">#REF!</definedName>
    <definedName name="P86M" localSheetId="6">#REF!</definedName>
    <definedName name="P86M">#REF!</definedName>
    <definedName name="P87E" localSheetId="9">#REF!</definedName>
    <definedName name="P87E" localSheetId="16">#REF!</definedName>
    <definedName name="P87E" localSheetId="2">#REF!</definedName>
    <definedName name="P87E" localSheetId="7">#REF!</definedName>
    <definedName name="P87E" localSheetId="3">#REF!</definedName>
    <definedName name="P87E" localSheetId="8">#REF!</definedName>
    <definedName name="P87E" localSheetId="6">#REF!</definedName>
    <definedName name="P87E">#REF!</definedName>
    <definedName name="P87L" localSheetId="9">#REF!</definedName>
    <definedName name="P87L" localSheetId="16">#REF!</definedName>
    <definedName name="P87L" localSheetId="2">#REF!</definedName>
    <definedName name="P87L" localSheetId="7">#REF!</definedName>
    <definedName name="P87L" localSheetId="3">#REF!</definedName>
    <definedName name="P87L" localSheetId="8">#REF!</definedName>
    <definedName name="P87L" localSheetId="6">#REF!</definedName>
    <definedName name="P87L">#REF!</definedName>
    <definedName name="P87M" localSheetId="9">#REF!</definedName>
    <definedName name="P87M" localSheetId="16">#REF!</definedName>
    <definedName name="P87M" localSheetId="2">#REF!</definedName>
    <definedName name="P87M" localSheetId="7">#REF!</definedName>
    <definedName name="P87M" localSheetId="3">#REF!</definedName>
    <definedName name="P87M" localSheetId="8">#REF!</definedName>
    <definedName name="P87M" localSheetId="6">#REF!</definedName>
    <definedName name="P87M">#REF!</definedName>
    <definedName name="P88E" localSheetId="9">#REF!</definedName>
    <definedName name="P88E" localSheetId="16">#REF!</definedName>
    <definedName name="P88E" localSheetId="2">#REF!</definedName>
    <definedName name="P88E" localSheetId="7">#REF!</definedName>
    <definedName name="P88E" localSheetId="3">#REF!</definedName>
    <definedName name="P88E" localSheetId="8">#REF!</definedName>
    <definedName name="P88E" localSheetId="6">#REF!</definedName>
    <definedName name="P88E">#REF!</definedName>
    <definedName name="P88L" localSheetId="9">#REF!</definedName>
    <definedName name="P88L" localSheetId="16">#REF!</definedName>
    <definedName name="P88L" localSheetId="2">#REF!</definedName>
    <definedName name="P88L" localSheetId="7">#REF!</definedName>
    <definedName name="P88L" localSheetId="3">#REF!</definedName>
    <definedName name="P88L" localSheetId="8">#REF!</definedName>
    <definedName name="P88L" localSheetId="6">#REF!</definedName>
    <definedName name="P88L">#REF!</definedName>
    <definedName name="P88M" localSheetId="9">#REF!</definedName>
    <definedName name="P88M" localSheetId="16">#REF!</definedName>
    <definedName name="P88M" localSheetId="2">#REF!</definedName>
    <definedName name="P88M" localSheetId="7">#REF!</definedName>
    <definedName name="P88M" localSheetId="3">#REF!</definedName>
    <definedName name="P88M" localSheetId="8">#REF!</definedName>
    <definedName name="P88M" localSheetId="6">#REF!</definedName>
    <definedName name="P88M">#REF!</definedName>
    <definedName name="P89E" localSheetId="9">#REF!</definedName>
    <definedName name="P89E" localSheetId="16">#REF!</definedName>
    <definedName name="P89E" localSheetId="2">#REF!</definedName>
    <definedName name="P89E" localSheetId="7">#REF!</definedName>
    <definedName name="P89E" localSheetId="3">#REF!</definedName>
    <definedName name="P89E" localSheetId="8">#REF!</definedName>
    <definedName name="P89E" localSheetId="6">#REF!</definedName>
    <definedName name="P89E">#REF!</definedName>
    <definedName name="P89L" localSheetId="9">#REF!</definedName>
    <definedName name="P89L" localSheetId="16">#REF!</definedName>
    <definedName name="P89L" localSheetId="2">#REF!</definedName>
    <definedName name="P89L" localSheetId="7">#REF!</definedName>
    <definedName name="P89L" localSheetId="3">#REF!</definedName>
    <definedName name="P89L" localSheetId="8">#REF!</definedName>
    <definedName name="P89L" localSheetId="6">#REF!</definedName>
    <definedName name="P89L">#REF!</definedName>
    <definedName name="P89M" localSheetId="9">#REF!</definedName>
    <definedName name="P89M" localSheetId="16">#REF!</definedName>
    <definedName name="P89M" localSheetId="2">#REF!</definedName>
    <definedName name="P89M" localSheetId="7">#REF!</definedName>
    <definedName name="P89M" localSheetId="3">#REF!</definedName>
    <definedName name="P89M" localSheetId="8">#REF!</definedName>
    <definedName name="P89M" localSheetId="6">#REF!</definedName>
    <definedName name="P89M">#REF!</definedName>
    <definedName name="P8E" localSheetId="9">#REF!</definedName>
    <definedName name="P8E" localSheetId="16">#REF!</definedName>
    <definedName name="P8E" localSheetId="2">#REF!</definedName>
    <definedName name="P8E" localSheetId="7">#REF!</definedName>
    <definedName name="P8E" localSheetId="3">#REF!</definedName>
    <definedName name="P8E" localSheetId="8">#REF!</definedName>
    <definedName name="P8E" localSheetId="6">#REF!</definedName>
    <definedName name="P8E">#REF!</definedName>
    <definedName name="P8L" localSheetId="9">#REF!</definedName>
    <definedName name="P8L" localSheetId="16">#REF!</definedName>
    <definedName name="P8L" localSheetId="2">#REF!</definedName>
    <definedName name="P8L" localSheetId="7">#REF!</definedName>
    <definedName name="P8L" localSheetId="3">#REF!</definedName>
    <definedName name="P8L" localSheetId="8">#REF!</definedName>
    <definedName name="P8L" localSheetId="6">#REF!</definedName>
    <definedName name="P8L">#REF!</definedName>
    <definedName name="P8M" localSheetId="9">#REF!</definedName>
    <definedName name="P8M" localSheetId="16">#REF!</definedName>
    <definedName name="P8M" localSheetId="2">#REF!</definedName>
    <definedName name="P8M" localSheetId="7">#REF!</definedName>
    <definedName name="P8M" localSheetId="3">#REF!</definedName>
    <definedName name="P8M" localSheetId="8">#REF!</definedName>
    <definedName name="P8M" localSheetId="6">#REF!</definedName>
    <definedName name="P8M">#REF!</definedName>
    <definedName name="P90E" localSheetId="9">#REF!</definedName>
    <definedName name="P90E" localSheetId="16">#REF!</definedName>
    <definedName name="P90E" localSheetId="2">#REF!</definedName>
    <definedName name="P90E" localSheetId="7">#REF!</definedName>
    <definedName name="P90E" localSheetId="3">#REF!</definedName>
    <definedName name="P90E" localSheetId="8">#REF!</definedName>
    <definedName name="P90E" localSheetId="6">#REF!</definedName>
    <definedName name="P90E">#REF!</definedName>
    <definedName name="P90L" localSheetId="9">#REF!</definedName>
    <definedName name="P90L" localSheetId="16">#REF!</definedName>
    <definedName name="P90L" localSheetId="2">#REF!</definedName>
    <definedName name="P90L" localSheetId="7">#REF!</definedName>
    <definedName name="P90L" localSheetId="3">#REF!</definedName>
    <definedName name="P90L" localSheetId="8">#REF!</definedName>
    <definedName name="P90L" localSheetId="6">#REF!</definedName>
    <definedName name="P90L">#REF!</definedName>
    <definedName name="P90M" localSheetId="9">#REF!</definedName>
    <definedName name="P90M" localSheetId="16">#REF!</definedName>
    <definedName name="P90M" localSheetId="2">#REF!</definedName>
    <definedName name="P90M" localSheetId="7">#REF!</definedName>
    <definedName name="P90M" localSheetId="3">#REF!</definedName>
    <definedName name="P90M" localSheetId="8">#REF!</definedName>
    <definedName name="P90M" localSheetId="6">#REF!</definedName>
    <definedName name="P90M">#REF!</definedName>
    <definedName name="P91E" localSheetId="9">#REF!</definedName>
    <definedName name="P91E" localSheetId="16">#REF!</definedName>
    <definedName name="P91E" localSheetId="2">#REF!</definedName>
    <definedName name="P91E" localSheetId="7">#REF!</definedName>
    <definedName name="P91E" localSheetId="3">#REF!</definedName>
    <definedName name="P91E" localSheetId="8">#REF!</definedName>
    <definedName name="P91E" localSheetId="6">#REF!</definedName>
    <definedName name="P91E">#REF!</definedName>
    <definedName name="P91L" localSheetId="9">#REF!</definedName>
    <definedName name="P91L" localSheetId="16">#REF!</definedName>
    <definedName name="P91L" localSheetId="2">#REF!</definedName>
    <definedName name="P91L" localSheetId="7">#REF!</definedName>
    <definedName name="P91L" localSheetId="3">#REF!</definedName>
    <definedName name="P91L" localSheetId="8">#REF!</definedName>
    <definedName name="P91L" localSheetId="6">#REF!</definedName>
    <definedName name="P91L">#REF!</definedName>
    <definedName name="P91M" localSheetId="9">#REF!</definedName>
    <definedName name="P91M" localSheetId="16">#REF!</definedName>
    <definedName name="P91M" localSheetId="2">#REF!</definedName>
    <definedName name="P91M" localSheetId="7">#REF!</definedName>
    <definedName name="P91M" localSheetId="3">#REF!</definedName>
    <definedName name="P91M" localSheetId="8">#REF!</definedName>
    <definedName name="P91M" localSheetId="6">#REF!</definedName>
    <definedName name="P91M">#REF!</definedName>
    <definedName name="P92E" localSheetId="9">#REF!</definedName>
    <definedName name="P92E" localSheetId="16">#REF!</definedName>
    <definedName name="P92E" localSheetId="2">#REF!</definedName>
    <definedName name="P92E" localSheetId="7">#REF!</definedName>
    <definedName name="P92E" localSheetId="3">#REF!</definedName>
    <definedName name="P92E" localSheetId="8">#REF!</definedName>
    <definedName name="P92E" localSheetId="6">#REF!</definedName>
    <definedName name="P92E">#REF!</definedName>
    <definedName name="P92L" localSheetId="9">#REF!</definedName>
    <definedName name="P92L" localSheetId="16">#REF!</definedName>
    <definedName name="P92L" localSheetId="2">#REF!</definedName>
    <definedName name="P92L" localSheetId="7">#REF!</definedName>
    <definedName name="P92L" localSheetId="3">#REF!</definedName>
    <definedName name="P92L" localSheetId="8">#REF!</definedName>
    <definedName name="P92L" localSheetId="6">#REF!</definedName>
    <definedName name="P92L">#REF!</definedName>
    <definedName name="P92M" localSheetId="9">#REF!</definedName>
    <definedName name="P92M" localSheetId="16">#REF!</definedName>
    <definedName name="P92M" localSheetId="2">#REF!</definedName>
    <definedName name="P92M" localSheetId="7">#REF!</definedName>
    <definedName name="P92M" localSheetId="3">#REF!</definedName>
    <definedName name="P92M" localSheetId="8">#REF!</definedName>
    <definedName name="P92M" localSheetId="6">#REF!</definedName>
    <definedName name="P92M">#REF!</definedName>
    <definedName name="P93E" localSheetId="9">#REF!</definedName>
    <definedName name="P93E" localSheetId="16">#REF!</definedName>
    <definedName name="P93E" localSheetId="2">#REF!</definedName>
    <definedName name="P93E" localSheetId="7">#REF!</definedName>
    <definedName name="P93E" localSheetId="3">#REF!</definedName>
    <definedName name="P93E" localSheetId="8">#REF!</definedName>
    <definedName name="P93E" localSheetId="6">#REF!</definedName>
    <definedName name="P93E">#REF!</definedName>
    <definedName name="P93L" localSheetId="9">#REF!</definedName>
    <definedName name="P93L" localSheetId="16">#REF!</definedName>
    <definedName name="P93L" localSheetId="2">#REF!</definedName>
    <definedName name="P93L" localSheetId="7">#REF!</definedName>
    <definedName name="P93L" localSheetId="3">#REF!</definedName>
    <definedName name="P93L" localSheetId="8">#REF!</definedName>
    <definedName name="P93L" localSheetId="6">#REF!</definedName>
    <definedName name="P93L">#REF!</definedName>
    <definedName name="P93M" localSheetId="9">#REF!</definedName>
    <definedName name="P93M" localSheetId="16">#REF!</definedName>
    <definedName name="P93M" localSheetId="2">#REF!</definedName>
    <definedName name="P93M" localSheetId="7">#REF!</definedName>
    <definedName name="P93M" localSheetId="3">#REF!</definedName>
    <definedName name="P93M" localSheetId="8">#REF!</definedName>
    <definedName name="P93M" localSheetId="6">#REF!</definedName>
    <definedName name="P93M">#REF!</definedName>
    <definedName name="P94E" localSheetId="9">#REF!</definedName>
    <definedName name="P94E" localSheetId="16">#REF!</definedName>
    <definedName name="P94E" localSheetId="2">#REF!</definedName>
    <definedName name="P94E" localSheetId="7">#REF!</definedName>
    <definedName name="P94E" localSheetId="3">#REF!</definedName>
    <definedName name="P94E" localSheetId="8">#REF!</definedName>
    <definedName name="P94E" localSheetId="6">#REF!</definedName>
    <definedName name="P94E">#REF!</definedName>
    <definedName name="P94L" localSheetId="9">#REF!</definedName>
    <definedName name="P94L" localSheetId="16">#REF!</definedName>
    <definedName name="P94L" localSheetId="2">#REF!</definedName>
    <definedName name="P94L" localSheetId="7">#REF!</definedName>
    <definedName name="P94L" localSheetId="3">#REF!</definedName>
    <definedName name="P94L" localSheetId="8">#REF!</definedName>
    <definedName name="P94L" localSheetId="6">#REF!</definedName>
    <definedName name="P94L">#REF!</definedName>
    <definedName name="P94M" localSheetId="9">#REF!</definedName>
    <definedName name="P94M" localSheetId="16">#REF!</definedName>
    <definedName name="P94M" localSheetId="2">#REF!</definedName>
    <definedName name="P94M" localSheetId="7">#REF!</definedName>
    <definedName name="P94M" localSheetId="3">#REF!</definedName>
    <definedName name="P94M" localSheetId="8">#REF!</definedName>
    <definedName name="P94M" localSheetId="6">#REF!</definedName>
    <definedName name="P94M">#REF!</definedName>
    <definedName name="P95E" localSheetId="9">#REF!</definedName>
    <definedName name="P95E" localSheetId="16">#REF!</definedName>
    <definedName name="P95E" localSheetId="2">#REF!</definedName>
    <definedName name="P95E" localSheetId="7">#REF!</definedName>
    <definedName name="P95E" localSheetId="3">#REF!</definedName>
    <definedName name="P95E" localSheetId="8">#REF!</definedName>
    <definedName name="P95E" localSheetId="6">#REF!</definedName>
    <definedName name="P95E">#REF!</definedName>
    <definedName name="P95L" localSheetId="9">#REF!</definedName>
    <definedName name="P95L" localSheetId="16">#REF!</definedName>
    <definedName name="P95L" localSheetId="2">#REF!</definedName>
    <definedName name="P95L" localSheetId="7">#REF!</definedName>
    <definedName name="P95L" localSheetId="3">#REF!</definedName>
    <definedName name="P95L" localSheetId="8">#REF!</definedName>
    <definedName name="P95L" localSheetId="6">#REF!</definedName>
    <definedName name="P95L">#REF!</definedName>
    <definedName name="P95M" localSheetId="9">#REF!</definedName>
    <definedName name="P95M" localSheetId="16">#REF!</definedName>
    <definedName name="P95M" localSheetId="2">#REF!</definedName>
    <definedName name="P95M" localSheetId="7">#REF!</definedName>
    <definedName name="P95M" localSheetId="3">#REF!</definedName>
    <definedName name="P95M" localSheetId="8">#REF!</definedName>
    <definedName name="P95M" localSheetId="6">#REF!</definedName>
    <definedName name="P95M">#REF!</definedName>
    <definedName name="P96E" localSheetId="9">#REF!</definedName>
    <definedName name="P96E" localSheetId="16">#REF!</definedName>
    <definedName name="P96E" localSheetId="2">#REF!</definedName>
    <definedName name="P96E" localSheetId="7">#REF!</definedName>
    <definedName name="P96E" localSheetId="3">#REF!</definedName>
    <definedName name="P96E" localSheetId="8">#REF!</definedName>
    <definedName name="P96E" localSheetId="6">#REF!</definedName>
    <definedName name="P96E">#REF!</definedName>
    <definedName name="P96L" localSheetId="9">#REF!</definedName>
    <definedName name="P96L" localSheetId="16">#REF!</definedName>
    <definedName name="P96L" localSheetId="2">#REF!</definedName>
    <definedName name="P96L" localSheetId="7">#REF!</definedName>
    <definedName name="P96L" localSheetId="3">#REF!</definedName>
    <definedName name="P96L" localSheetId="8">#REF!</definedName>
    <definedName name="P96L" localSheetId="6">#REF!</definedName>
    <definedName name="P96L">#REF!</definedName>
    <definedName name="P96M" localSheetId="9">#REF!</definedName>
    <definedName name="P96M" localSheetId="16">#REF!</definedName>
    <definedName name="P96M" localSheetId="2">#REF!</definedName>
    <definedName name="P96M" localSheetId="7">#REF!</definedName>
    <definedName name="P96M" localSheetId="3">#REF!</definedName>
    <definedName name="P96M" localSheetId="8">#REF!</definedName>
    <definedName name="P96M" localSheetId="6">#REF!</definedName>
    <definedName name="P96M">#REF!</definedName>
    <definedName name="P97E" localSheetId="9">#REF!</definedName>
    <definedName name="P97E" localSheetId="16">#REF!</definedName>
    <definedName name="P97E" localSheetId="2">#REF!</definedName>
    <definedName name="P97E" localSheetId="7">#REF!</definedName>
    <definedName name="P97E" localSheetId="3">#REF!</definedName>
    <definedName name="P97E" localSheetId="8">#REF!</definedName>
    <definedName name="P97E" localSheetId="6">#REF!</definedName>
    <definedName name="P97E">#REF!</definedName>
    <definedName name="P97L" localSheetId="9">#REF!</definedName>
    <definedName name="P97L" localSheetId="16">#REF!</definedName>
    <definedName name="P97L" localSheetId="2">#REF!</definedName>
    <definedName name="P97L" localSheetId="7">#REF!</definedName>
    <definedName name="P97L" localSheetId="3">#REF!</definedName>
    <definedName name="P97L" localSheetId="8">#REF!</definedName>
    <definedName name="P97L" localSheetId="6">#REF!</definedName>
    <definedName name="P97L">#REF!</definedName>
    <definedName name="P97M" localSheetId="9">#REF!</definedName>
    <definedName name="P97M" localSheetId="16">#REF!</definedName>
    <definedName name="P97M" localSheetId="2">#REF!</definedName>
    <definedName name="P97M" localSheetId="7">#REF!</definedName>
    <definedName name="P97M" localSheetId="3">#REF!</definedName>
    <definedName name="P97M" localSheetId="8">#REF!</definedName>
    <definedName name="P97M" localSheetId="6">#REF!</definedName>
    <definedName name="P97M">#REF!</definedName>
    <definedName name="P98E" localSheetId="9">#REF!</definedName>
    <definedName name="P98E" localSheetId="16">#REF!</definedName>
    <definedName name="P98E" localSheetId="2">#REF!</definedName>
    <definedName name="P98E" localSheetId="7">#REF!</definedName>
    <definedName name="P98E" localSheetId="3">#REF!</definedName>
    <definedName name="P98E" localSheetId="8">#REF!</definedName>
    <definedName name="P98E" localSheetId="6">#REF!</definedName>
    <definedName name="P98E">#REF!</definedName>
    <definedName name="P98L" localSheetId="9">#REF!</definedName>
    <definedName name="P98L" localSheetId="16">#REF!</definedName>
    <definedName name="P98L" localSheetId="2">#REF!</definedName>
    <definedName name="P98L" localSheetId="7">#REF!</definedName>
    <definedName name="P98L" localSheetId="3">#REF!</definedName>
    <definedName name="P98L" localSheetId="8">#REF!</definedName>
    <definedName name="P98L" localSheetId="6">#REF!</definedName>
    <definedName name="P98L">#REF!</definedName>
    <definedName name="P98M" localSheetId="9">#REF!</definedName>
    <definedName name="P98M" localSheetId="16">#REF!</definedName>
    <definedName name="P98M" localSheetId="2">#REF!</definedName>
    <definedName name="P98M" localSheetId="7">#REF!</definedName>
    <definedName name="P98M" localSheetId="3">#REF!</definedName>
    <definedName name="P98M" localSheetId="8">#REF!</definedName>
    <definedName name="P98M" localSheetId="6">#REF!</definedName>
    <definedName name="P98M">#REF!</definedName>
    <definedName name="P99E" localSheetId="9">#REF!</definedName>
    <definedName name="P99E" localSheetId="16">#REF!</definedName>
    <definedName name="P99E" localSheetId="2">#REF!</definedName>
    <definedName name="P99E" localSheetId="7">#REF!</definedName>
    <definedName name="P99E" localSheetId="3">#REF!</definedName>
    <definedName name="P99E" localSheetId="8">#REF!</definedName>
    <definedName name="P99E" localSheetId="6">#REF!</definedName>
    <definedName name="P99E">#REF!</definedName>
    <definedName name="P99L" localSheetId="9">#REF!</definedName>
    <definedName name="P99L" localSheetId="16">#REF!</definedName>
    <definedName name="P99L" localSheetId="2">#REF!</definedName>
    <definedName name="P99L" localSheetId="7">#REF!</definedName>
    <definedName name="P99L" localSheetId="3">#REF!</definedName>
    <definedName name="P99L" localSheetId="8">#REF!</definedName>
    <definedName name="P99L" localSheetId="6">#REF!</definedName>
    <definedName name="P99L">#REF!</definedName>
    <definedName name="P99M" localSheetId="9">#REF!</definedName>
    <definedName name="P99M" localSheetId="16">#REF!</definedName>
    <definedName name="P99M" localSheetId="2">#REF!</definedName>
    <definedName name="P99M" localSheetId="7">#REF!</definedName>
    <definedName name="P99M" localSheetId="3">#REF!</definedName>
    <definedName name="P99M" localSheetId="8">#REF!</definedName>
    <definedName name="P99M" localSheetId="6">#REF!</definedName>
    <definedName name="P99M">#REF!</definedName>
    <definedName name="P9E" localSheetId="9">#REF!</definedName>
    <definedName name="P9E" localSheetId="16">#REF!</definedName>
    <definedName name="P9E" localSheetId="2">#REF!</definedName>
    <definedName name="P9E" localSheetId="7">#REF!</definedName>
    <definedName name="P9E" localSheetId="3">#REF!</definedName>
    <definedName name="P9E" localSheetId="8">#REF!</definedName>
    <definedName name="P9E" localSheetId="6">#REF!</definedName>
    <definedName name="P9E">#REF!</definedName>
    <definedName name="P9L" localSheetId="9">#REF!</definedName>
    <definedName name="P9L" localSheetId="16">#REF!</definedName>
    <definedName name="P9L" localSheetId="2">#REF!</definedName>
    <definedName name="P9L" localSheetId="7">#REF!</definedName>
    <definedName name="P9L" localSheetId="3">#REF!</definedName>
    <definedName name="P9L" localSheetId="8">#REF!</definedName>
    <definedName name="P9L" localSheetId="6">#REF!</definedName>
    <definedName name="P9L">#REF!</definedName>
    <definedName name="P9M" localSheetId="9">#REF!</definedName>
    <definedName name="P9M" localSheetId="16">#REF!</definedName>
    <definedName name="P9M" localSheetId="2">#REF!</definedName>
    <definedName name="P9M" localSheetId="7">#REF!</definedName>
    <definedName name="P9M" localSheetId="3">#REF!</definedName>
    <definedName name="P9M" localSheetId="8">#REF!</definedName>
    <definedName name="P9M" localSheetId="6">#REF!</definedName>
    <definedName name="P9M">#REF!</definedName>
    <definedName name="Pa" localSheetId="9">#REF!</definedName>
    <definedName name="Pa" localSheetId="16">#REF!</definedName>
    <definedName name="Pa" localSheetId="2">#REF!</definedName>
    <definedName name="Pa" localSheetId="7">#REF!</definedName>
    <definedName name="Pa" localSheetId="3">#REF!</definedName>
    <definedName name="Pa" localSheetId="8">#REF!</definedName>
    <definedName name="Pa" localSheetId="6">#REF!</definedName>
    <definedName name="Pa">#REF!</definedName>
    <definedName name="pa삼" localSheetId="9">#REF!</definedName>
    <definedName name="pa삼" localSheetId="16">#REF!</definedName>
    <definedName name="pa삼" localSheetId="2">#REF!</definedName>
    <definedName name="pa삼" localSheetId="7">#REF!</definedName>
    <definedName name="pa삼" localSheetId="3">#REF!</definedName>
    <definedName name="pa삼" localSheetId="8">#REF!</definedName>
    <definedName name="pa삼" localSheetId="6">#REF!</definedName>
    <definedName name="pa삼">#REF!</definedName>
    <definedName name="Pa오" localSheetId="9">#REF!</definedName>
    <definedName name="Pa오" localSheetId="16">#REF!</definedName>
    <definedName name="Pa오" localSheetId="2">#REF!</definedName>
    <definedName name="Pa오" localSheetId="7">#REF!</definedName>
    <definedName name="Pa오" localSheetId="3">#REF!</definedName>
    <definedName name="Pa오" localSheetId="8">#REF!</definedName>
    <definedName name="Pa오" localSheetId="6">#REF!</definedName>
    <definedName name="Pa오">#REF!</definedName>
    <definedName name="PE" localSheetId="9">#REF!</definedName>
    <definedName name="PE" localSheetId="16">#REF!</definedName>
    <definedName name="PE" localSheetId="2">#REF!</definedName>
    <definedName name="PE" localSheetId="7">#REF!</definedName>
    <definedName name="PE" localSheetId="3">#REF!</definedName>
    <definedName name="PE" localSheetId="8">#REF!</definedName>
    <definedName name="PE" localSheetId="6">#REF!</definedName>
    <definedName name="PE">#REF!</definedName>
    <definedName name="PF" localSheetId="9">#REF!</definedName>
    <definedName name="PF" localSheetId="16">#REF!</definedName>
    <definedName name="PF" localSheetId="2">#REF!</definedName>
    <definedName name="PF" localSheetId="7">#REF!</definedName>
    <definedName name="PF" localSheetId="3">#REF!</definedName>
    <definedName name="PF" localSheetId="8">#REF!</definedName>
    <definedName name="PF" localSheetId="6">#REF!</definedName>
    <definedName name="PF">#REF!</definedName>
    <definedName name="PI" localSheetId="9">[18]본체!#REF!</definedName>
    <definedName name="PI" localSheetId="16">[18]본체!#REF!</definedName>
    <definedName name="PI" localSheetId="2">[18]본체!#REF!</definedName>
    <definedName name="PI" localSheetId="3">[18]본체!#REF!</definedName>
    <definedName name="PI" localSheetId="8">[18]본체!#REF!</definedName>
    <definedName name="PI" localSheetId="6">[18]본체!#REF!</definedName>
    <definedName name="PI">[18]본체!#REF!</definedName>
    <definedName name="PL" localSheetId="9">#REF!</definedName>
    <definedName name="PL" localSheetId="16">#REF!</definedName>
    <definedName name="PL" localSheetId="2">#REF!</definedName>
    <definedName name="PL" localSheetId="7">#REF!</definedName>
    <definedName name="PL" localSheetId="3">#REF!</definedName>
    <definedName name="PL" localSheetId="8">#REF!</definedName>
    <definedName name="PL" localSheetId="6">#REF!</definedName>
    <definedName name="PL">#REF!</definedName>
    <definedName name="PM" localSheetId="9">#REF!</definedName>
    <definedName name="PM" localSheetId="16">#REF!</definedName>
    <definedName name="PM" localSheetId="2">#REF!</definedName>
    <definedName name="PM" localSheetId="7">#REF!</definedName>
    <definedName name="PM" localSheetId="3">#REF!</definedName>
    <definedName name="PM" localSheetId="8">#REF!</definedName>
    <definedName name="PM" localSheetId="6">#REF!</definedName>
    <definedName name="PM">#REF!</definedName>
    <definedName name="PN" localSheetId="9">#REF!</definedName>
    <definedName name="PN" localSheetId="16">#REF!</definedName>
    <definedName name="PN" localSheetId="2">#REF!</definedName>
    <definedName name="PN" localSheetId="7">#REF!</definedName>
    <definedName name="PN" localSheetId="3">#REF!</definedName>
    <definedName name="PN" localSheetId="8">#REF!</definedName>
    <definedName name="PN" localSheetId="6">#REF!</definedName>
    <definedName name="PN">#REF!</definedName>
    <definedName name="PP">#N/A</definedName>
    <definedName name="Pr" localSheetId="9">#REF!</definedName>
    <definedName name="Pr" localSheetId="16">#REF!</definedName>
    <definedName name="Pr" localSheetId="2">#REF!</definedName>
    <definedName name="Pr" localSheetId="7">#REF!</definedName>
    <definedName name="Pr" localSheetId="3">#REF!</definedName>
    <definedName name="Pr" localSheetId="8">#REF!</definedName>
    <definedName name="Pr" localSheetId="6">#REF!</definedName>
    <definedName name="Pr">#REF!</definedName>
    <definedName name="PRINT" localSheetId="9">#REF!</definedName>
    <definedName name="PRINT" localSheetId="16">#REF!</definedName>
    <definedName name="PRINT" localSheetId="2">#REF!</definedName>
    <definedName name="PRINT" localSheetId="7">#REF!</definedName>
    <definedName name="PRINT" localSheetId="3">#REF!</definedName>
    <definedName name="PRINT" localSheetId="8">#REF!</definedName>
    <definedName name="PRINT" localSheetId="6">#REF!</definedName>
    <definedName name="PRINT">#REF!</definedName>
    <definedName name="_xlnm.Print_Area" localSheetId="5">'(정액)전력시설공사 감리용역비 산출서'!$A$1:$T$52</definedName>
    <definedName name="_xlnm.Print_Area" localSheetId="18">'(참고) 엔지니어링 손해배상공제요율표'!$B$1:$P$27</definedName>
    <definedName name="_xlnm.Print_Area" localSheetId="9">'(참고)건축설계 대가요율'!$B$2:$K$25</definedName>
    <definedName name="_xlnm.Print_Area" localSheetId="13">'(참고)설계 및 감리의 손해배상(공제)'!$A$1:$I$44</definedName>
    <definedName name="_xlnm.Print_Area" localSheetId="15">'(참고)엔지니어링업체 및 건설사업관리기술 임금실태조사결과'!$A$1:$J$25</definedName>
    <definedName name="_xlnm.Print_Area" localSheetId="12">'(참고)인증관련 추가 설계대가 요율'!$B$2:$O$21,'(참고)인증관련 추가 설계대가 요율'!$B$23:$O$34,'(참고)인증관련 추가 설계대가 요율'!$B$36:$O$49</definedName>
    <definedName name="_xlnm.Print_Area" localSheetId="17">'(참고)전력시설물공사 감리원 배치기준'!$B$1:$I$36</definedName>
    <definedName name="_xlnm.Print_Area" localSheetId="16">'(참고)전력시설물공사 설계 및 설계감리 요율'!$B$1:$I$24</definedName>
    <definedName name="_xlnm.Print_Area" localSheetId="10">'(참고)지질조사'!$A$1:$K$18,'(참고)지질조사'!$A$21:$M$40</definedName>
    <definedName name="_xlnm.Print_Area" localSheetId="11">'(참고)측량비'!$B$27:$P$64,'(참고)측량비'!$B$19:$N$25,'(참고)측량비'!$B$1:$N$17</definedName>
    <definedName name="_xlnm.Print_Area" localSheetId="2">'각종 인증'!$A$1:$Q$10</definedName>
    <definedName name="_xlnm.Print_Area" localSheetId="7">#REF!</definedName>
    <definedName name="_xlnm.Print_Area" localSheetId="1">'설계 대상 공사비'!$A$1:$J$76</definedName>
    <definedName name="_xlnm.Print_Area" localSheetId="4">'설계경제성검토(VE)'!$A$1:$Q$39</definedName>
    <definedName name="_xlnm.Print_Area" localSheetId="3">'설계용역비(동관동,급식실동,후관동 내진보강)'!$A$1:$Q$85</definedName>
    <definedName name="_xlnm.Print_Area" localSheetId="8">'설계용역비(후관동 및 동관동 화장실개선)'!$A$1:$Q$85</definedName>
    <definedName name="_xlnm.Print_Area" localSheetId="6">통신감리!$A$1:$H$28</definedName>
    <definedName name="_xlnm.Print_Area">#REF!</definedName>
    <definedName name="PRINT_AREA_MI" localSheetId="9">#REF!</definedName>
    <definedName name="PRINT_AREA_MI" localSheetId="16">#REF!</definedName>
    <definedName name="PRINT_AREA_MI" localSheetId="2">#REF!</definedName>
    <definedName name="PRINT_AREA_MI" localSheetId="7">#REF!</definedName>
    <definedName name="PRINT_AREA_MI" localSheetId="3">#REF!</definedName>
    <definedName name="PRINT_AREA_MI" localSheetId="8">#REF!</definedName>
    <definedName name="PRINT_AREA_MI" localSheetId="6">#REF!</definedName>
    <definedName name="PRINT_AREA_MI">#REF!</definedName>
    <definedName name="PRINT_AREA_MI1" localSheetId="9">#REF!</definedName>
    <definedName name="PRINT_AREA_MI1" localSheetId="16">#REF!</definedName>
    <definedName name="PRINT_AREA_MI1" localSheetId="2">#REF!</definedName>
    <definedName name="PRINT_AREA_MI1" localSheetId="7">#REF!</definedName>
    <definedName name="PRINT_AREA_MI1" localSheetId="3">#REF!</definedName>
    <definedName name="PRINT_AREA_MI1" localSheetId="8">#REF!</definedName>
    <definedName name="PRINT_AREA_MI1" localSheetId="6">#REF!</definedName>
    <definedName name="PRINT_AREA_MI1">#REF!</definedName>
    <definedName name="PRINT_TITLE" localSheetId="9">#REF!</definedName>
    <definedName name="PRINT_TITLE" localSheetId="16">#REF!</definedName>
    <definedName name="PRINT_TITLE" localSheetId="2">#REF!</definedName>
    <definedName name="PRINT_TITLE" localSheetId="7">#REF!</definedName>
    <definedName name="PRINT_TITLE" localSheetId="3">#REF!</definedName>
    <definedName name="PRINT_TITLE" localSheetId="8">#REF!</definedName>
    <definedName name="PRINT_TITLE" localSheetId="6">#REF!</definedName>
    <definedName name="PRINT_TITLE">#REF!</definedName>
    <definedName name="_xlnm.Print_Titles" localSheetId="9">#REF!</definedName>
    <definedName name="_xlnm.Print_Titles" localSheetId="16">#REF!</definedName>
    <definedName name="_xlnm.Print_Titles" localSheetId="2">#REF!</definedName>
    <definedName name="_xlnm.Print_Titles" localSheetId="7">#REF!</definedName>
    <definedName name="_xlnm.Print_Titles" localSheetId="3">#REF!</definedName>
    <definedName name="_xlnm.Print_Titles" localSheetId="8">#REF!</definedName>
    <definedName name="_xlnm.Print_Titles" localSheetId="6">#REF!</definedName>
    <definedName name="_xlnm.Print_Titles">#REF!</definedName>
    <definedName name="PRINT_TITLES_MI" localSheetId="9">#REF!</definedName>
    <definedName name="PRINT_TITLES_MI" localSheetId="16">#REF!</definedName>
    <definedName name="PRINT_TITLES_MI" localSheetId="2">#REF!</definedName>
    <definedName name="PRINT_TITLES_MI" localSheetId="7">#REF!</definedName>
    <definedName name="PRINT_TITLES_MI" localSheetId="3">#REF!</definedName>
    <definedName name="PRINT_TITLES_MI" localSheetId="8">#REF!</definedName>
    <definedName name="PRINT_TITLES_MI" localSheetId="6">#REF!</definedName>
    <definedName name="PRINT_TITLES_MI">#REF!</definedName>
    <definedName name="Projects" localSheetId="9">#REF!</definedName>
    <definedName name="Projects" localSheetId="16">#REF!</definedName>
    <definedName name="Projects" localSheetId="2">#REF!</definedName>
    <definedName name="Projects" localSheetId="7">#REF!</definedName>
    <definedName name="Projects" localSheetId="3">#REF!</definedName>
    <definedName name="Projects" localSheetId="8">#REF!</definedName>
    <definedName name="Projects" localSheetId="6">#REF!</definedName>
    <definedName name="Projects">#REF!</definedName>
    <definedName name="PS" localSheetId="9">#REF!</definedName>
    <definedName name="PS" localSheetId="16">#REF!</definedName>
    <definedName name="PS" localSheetId="2">#REF!</definedName>
    <definedName name="PS" localSheetId="7">#REF!</definedName>
    <definedName name="PS" localSheetId="3">#REF!</definedName>
    <definedName name="PS" localSheetId="8">#REF!</definedName>
    <definedName name="PS" localSheetId="6">#REF!</definedName>
    <definedName name="PS">#REF!</definedName>
    <definedName name="psb">[5]노임단가!$AL$23</definedName>
    <definedName name="psh">[5]노임단가!$AL$19</definedName>
    <definedName name="psm">[5]노임단가!$AL$21</definedName>
    <definedName name="PT" localSheetId="9">#REF!</definedName>
    <definedName name="PT" localSheetId="16">#REF!</definedName>
    <definedName name="PT" localSheetId="2">#REF!</definedName>
    <definedName name="PT" localSheetId="7">#REF!</definedName>
    <definedName name="PT" localSheetId="3">#REF!</definedName>
    <definedName name="PT" localSheetId="8">#REF!</definedName>
    <definedName name="PT" localSheetId="6">#REF!</definedName>
    <definedName name="PT">#REF!</definedName>
    <definedName name="PVC" localSheetId="9">#REF!</definedName>
    <definedName name="PVC" localSheetId="16">#REF!</definedName>
    <definedName name="PVC" localSheetId="2">#REF!</definedName>
    <definedName name="PVC" localSheetId="7">#REF!</definedName>
    <definedName name="PVC" localSheetId="3">#REF!</definedName>
    <definedName name="PVC" localSheetId="8">#REF!</definedName>
    <definedName name="PVC" localSheetId="6">#REF!</definedName>
    <definedName name="PVC">#REF!</definedName>
    <definedName name="PVI" localSheetId="9">#REF!</definedName>
    <definedName name="PVI" localSheetId="16">#REF!</definedName>
    <definedName name="PVI" localSheetId="2">#REF!</definedName>
    <definedName name="PVI" localSheetId="7">#REF!</definedName>
    <definedName name="PVI" localSheetId="3">#REF!</definedName>
    <definedName name="PVI" localSheetId="8">#REF!</definedName>
    <definedName name="PVI" localSheetId="6">#REF!</definedName>
    <definedName name="PVI">#REF!</definedName>
    <definedName name="PVT" localSheetId="9">#REF!</definedName>
    <definedName name="PVT" localSheetId="16">#REF!</definedName>
    <definedName name="PVT" localSheetId="2">#REF!</definedName>
    <definedName name="PVT" localSheetId="7">#REF!</definedName>
    <definedName name="PVT" localSheetId="3">#REF!</definedName>
    <definedName name="PVT" localSheetId="8">#REF!</definedName>
    <definedName name="PVT" localSheetId="6">#REF!</definedName>
    <definedName name="PVT">#REF!</definedName>
    <definedName name="Q">[19]DATE!$I$24:$I$85</definedName>
    <definedName name="Qe앨" localSheetId="9">#REF!</definedName>
    <definedName name="Qe앨" localSheetId="16">#REF!</definedName>
    <definedName name="Qe앨" localSheetId="2">#REF!</definedName>
    <definedName name="Qe앨" localSheetId="7">#REF!</definedName>
    <definedName name="Qe앨" localSheetId="3">#REF!</definedName>
    <definedName name="Qe앨" localSheetId="8">#REF!</definedName>
    <definedName name="Qe앨" localSheetId="6">#REF!</definedName>
    <definedName name="Qe앨">#REF!</definedName>
    <definedName name="qi" localSheetId="9">[1]설계조건!#REF!</definedName>
    <definedName name="qi" localSheetId="16">[1]설계조건!#REF!</definedName>
    <definedName name="qi" localSheetId="2">[1]설계조건!#REF!</definedName>
    <definedName name="qi" localSheetId="3">[1]설계조건!#REF!</definedName>
    <definedName name="qi" localSheetId="8">[1]설계조건!#REF!</definedName>
    <definedName name="qi" localSheetId="6">[1]설계조건!#REF!</definedName>
    <definedName name="qi">[1]설계조건!#REF!</definedName>
    <definedName name="qu" localSheetId="9">#REF!</definedName>
    <definedName name="qu" localSheetId="16">#REF!</definedName>
    <definedName name="qu" localSheetId="2">#REF!</definedName>
    <definedName name="qu" localSheetId="7">#REF!</definedName>
    <definedName name="qu" localSheetId="3">#REF!</definedName>
    <definedName name="qu" localSheetId="8">#REF!</definedName>
    <definedName name="qu" localSheetId="6">#REF!</definedName>
    <definedName name="qu">#REF!</definedName>
    <definedName name="q디" localSheetId="9">#REF!</definedName>
    <definedName name="q디" localSheetId="16">#REF!</definedName>
    <definedName name="q디" localSheetId="2">#REF!</definedName>
    <definedName name="q디" localSheetId="7">#REF!</definedName>
    <definedName name="q디" localSheetId="3">#REF!</definedName>
    <definedName name="q디" localSheetId="8">#REF!</definedName>
    <definedName name="q디" localSheetId="6">#REF!</definedName>
    <definedName name="q디">#REF!</definedName>
    <definedName name="q앨" localSheetId="9">#REF!</definedName>
    <definedName name="q앨" localSheetId="16">#REF!</definedName>
    <definedName name="q앨" localSheetId="2">#REF!</definedName>
    <definedName name="q앨" localSheetId="7">#REF!</definedName>
    <definedName name="q앨" localSheetId="3">#REF!</definedName>
    <definedName name="q앨" localSheetId="8">#REF!</definedName>
    <definedName name="q앨" localSheetId="6">#REF!</definedName>
    <definedName name="q앨">#REF!</definedName>
    <definedName name="RB" localSheetId="9">#REF!</definedName>
    <definedName name="RB" localSheetId="16">#REF!</definedName>
    <definedName name="RB" localSheetId="2">#REF!</definedName>
    <definedName name="RB" localSheetId="7">#REF!</definedName>
    <definedName name="RB" localSheetId="3">#REF!</definedName>
    <definedName name="RB" localSheetId="8">#REF!</definedName>
    <definedName name="RB" localSheetId="6">#REF!</definedName>
    <definedName name="RB">#REF!</definedName>
    <definedName name="_xlnm.Recorder" localSheetId="9">#REF!</definedName>
    <definedName name="_xlnm.Recorder" localSheetId="16">#REF!</definedName>
    <definedName name="_xlnm.Recorder" localSheetId="2">#REF!</definedName>
    <definedName name="_xlnm.Recorder" localSheetId="7">#REF!</definedName>
    <definedName name="_xlnm.Recorder" localSheetId="3">#REF!</definedName>
    <definedName name="_xlnm.Recorder" localSheetId="8">#REF!</definedName>
    <definedName name="_xlnm.Recorder" localSheetId="6">#REF!</definedName>
    <definedName name="_xlnm.Recorder">#REF!</definedName>
    <definedName name="REF_6" localSheetId="9">#REF!</definedName>
    <definedName name="REF_6" localSheetId="16">#REF!</definedName>
    <definedName name="REF_6" localSheetId="2">#REF!</definedName>
    <definedName name="REF_6" localSheetId="7">#REF!</definedName>
    <definedName name="REF_6" localSheetId="3">#REF!</definedName>
    <definedName name="REF_6" localSheetId="8">#REF!</definedName>
    <definedName name="REF_6" localSheetId="6">#REF!</definedName>
    <definedName name="REF_6">#REF!</definedName>
    <definedName name="REF_F" localSheetId="9">#REF!</definedName>
    <definedName name="REF_F" localSheetId="16">#REF!</definedName>
    <definedName name="REF_F" localSheetId="2">#REF!</definedName>
    <definedName name="REF_F" localSheetId="7">#REF!</definedName>
    <definedName name="REF_F" localSheetId="3">#REF!</definedName>
    <definedName name="REF_F" localSheetId="8">#REF!</definedName>
    <definedName name="REF_F" localSheetId="6">#REF!</definedName>
    <definedName name="REF_F">#REF!</definedName>
    <definedName name="REF_G" localSheetId="9">#REF!</definedName>
    <definedName name="REF_G" localSheetId="16">#REF!</definedName>
    <definedName name="REF_G" localSheetId="2">#REF!</definedName>
    <definedName name="REF_G" localSheetId="7">#REF!</definedName>
    <definedName name="REF_G" localSheetId="3">#REF!</definedName>
    <definedName name="REF_G" localSheetId="8">#REF!</definedName>
    <definedName name="REF_G" localSheetId="6">#REF!</definedName>
    <definedName name="REF_G">#REF!</definedName>
    <definedName name="REF_H" localSheetId="9">#REF!</definedName>
    <definedName name="REF_H" localSheetId="16">#REF!</definedName>
    <definedName name="REF_H" localSheetId="2">#REF!</definedName>
    <definedName name="REF_H" localSheetId="7">#REF!</definedName>
    <definedName name="REF_H" localSheetId="3">#REF!</definedName>
    <definedName name="REF_H" localSheetId="8">#REF!</definedName>
    <definedName name="REF_H" localSheetId="6">#REF!</definedName>
    <definedName name="REF_H">#REF!</definedName>
    <definedName name="REF_J" localSheetId="9">#REF!</definedName>
    <definedName name="REF_J" localSheetId="16">#REF!</definedName>
    <definedName name="REF_J" localSheetId="2">#REF!</definedName>
    <definedName name="REF_J" localSheetId="7">#REF!</definedName>
    <definedName name="REF_J" localSheetId="3">#REF!</definedName>
    <definedName name="REF_J" localSheetId="8">#REF!</definedName>
    <definedName name="REF_J" localSheetId="6">#REF!</definedName>
    <definedName name="REF_J">#REF!</definedName>
    <definedName name="REF_L" localSheetId="9">#REF!</definedName>
    <definedName name="REF_L" localSheetId="16">#REF!</definedName>
    <definedName name="REF_L" localSheetId="2">#REF!</definedName>
    <definedName name="REF_L" localSheetId="7">#REF!</definedName>
    <definedName name="REF_L" localSheetId="3">#REF!</definedName>
    <definedName name="REF_L" localSheetId="8">#REF!</definedName>
    <definedName name="REF_L" localSheetId="6">#REF!</definedName>
    <definedName name="REF_L">#REF!</definedName>
    <definedName name="REF_O" localSheetId="9">#REF!</definedName>
    <definedName name="REF_O" localSheetId="16">#REF!</definedName>
    <definedName name="REF_O" localSheetId="2">#REF!</definedName>
    <definedName name="REF_O" localSheetId="7">#REF!</definedName>
    <definedName name="REF_O" localSheetId="3">#REF!</definedName>
    <definedName name="REF_O" localSheetId="8">#REF!</definedName>
    <definedName name="REF_O" localSheetId="6">#REF!</definedName>
    <definedName name="REF_O">#REF!</definedName>
    <definedName name="REF_Q" localSheetId="9">#REF!</definedName>
    <definedName name="REF_Q" localSheetId="16">#REF!</definedName>
    <definedName name="REF_Q" localSheetId="2">#REF!</definedName>
    <definedName name="REF_Q" localSheetId="7">#REF!</definedName>
    <definedName name="REF_Q" localSheetId="3">#REF!</definedName>
    <definedName name="REF_Q" localSheetId="8">#REF!</definedName>
    <definedName name="REF_Q" localSheetId="6">#REF!</definedName>
    <definedName name="REF_Q">#REF!</definedName>
    <definedName name="Rl이" localSheetId="9">#REF!</definedName>
    <definedName name="Rl이" localSheetId="16">#REF!</definedName>
    <definedName name="Rl이" localSheetId="2">#REF!</definedName>
    <definedName name="Rl이" localSheetId="7">#REF!</definedName>
    <definedName name="Rl이" localSheetId="3">#REF!</definedName>
    <definedName name="Rl이" localSheetId="8">#REF!</definedName>
    <definedName name="Rl이" localSheetId="6">#REF!</definedName>
    <definedName name="Rl이">#REF!</definedName>
    <definedName name="Rl일" localSheetId="9">#REF!</definedName>
    <definedName name="Rl일" localSheetId="16">#REF!</definedName>
    <definedName name="Rl일" localSheetId="2">#REF!</definedName>
    <definedName name="Rl일" localSheetId="7">#REF!</definedName>
    <definedName name="Rl일" localSheetId="3">#REF!</definedName>
    <definedName name="Rl일" localSheetId="8">#REF!</definedName>
    <definedName name="Rl일" localSheetId="6">#REF!</definedName>
    <definedName name="Rl일">#REF!</definedName>
    <definedName name="RRR" localSheetId="9">#REF!</definedName>
    <definedName name="RRR" localSheetId="16">#REF!</definedName>
    <definedName name="RRR" localSheetId="2">#REF!</definedName>
    <definedName name="RRR" localSheetId="7">#REF!</definedName>
    <definedName name="RRR" localSheetId="3">#REF!</definedName>
    <definedName name="RRR" localSheetId="8">#REF!</definedName>
    <definedName name="RRR" localSheetId="6">#REF!</definedName>
    <definedName name="RRR">#REF!</definedName>
    <definedName name="RTR" localSheetId="9">#REF!</definedName>
    <definedName name="RTR" localSheetId="16">#REF!</definedName>
    <definedName name="RTR" localSheetId="2">#REF!</definedName>
    <definedName name="RTR" localSheetId="7">#REF!</definedName>
    <definedName name="RTR" localSheetId="3">#REF!</definedName>
    <definedName name="RTR" localSheetId="8">#REF!</definedName>
    <definedName name="RTR" localSheetId="6">#REF!</definedName>
    <definedName name="RTR">#REF!</definedName>
    <definedName name="RTS" localSheetId="9">#REF!</definedName>
    <definedName name="RTS" localSheetId="16">#REF!</definedName>
    <definedName name="RTS" localSheetId="2">#REF!</definedName>
    <definedName name="RTS" localSheetId="7">#REF!</definedName>
    <definedName name="RTS" localSheetId="3">#REF!</definedName>
    <definedName name="RTS" localSheetId="8">#REF!</definedName>
    <definedName name="RTS" localSheetId="6">#REF!</definedName>
    <definedName name="RTS">#REF!</definedName>
    <definedName name="rα" localSheetId="9">#REF!</definedName>
    <definedName name="rα" localSheetId="16">#REF!</definedName>
    <definedName name="rα" localSheetId="2">#REF!</definedName>
    <definedName name="rα" localSheetId="7">#REF!</definedName>
    <definedName name="rα" localSheetId="3">#REF!</definedName>
    <definedName name="rα" localSheetId="8">#REF!</definedName>
    <definedName name="rα" localSheetId="6">#REF!</definedName>
    <definedName name="rα">#REF!</definedName>
    <definedName name="rβ" localSheetId="9">#REF!</definedName>
    <definedName name="rβ" localSheetId="16">#REF!</definedName>
    <definedName name="rβ" localSheetId="2">#REF!</definedName>
    <definedName name="rβ" localSheetId="7">#REF!</definedName>
    <definedName name="rβ" localSheetId="3">#REF!</definedName>
    <definedName name="rβ" localSheetId="8">#REF!</definedName>
    <definedName name="rβ" localSheetId="6">#REF!</definedName>
    <definedName name="rβ">#REF!</definedName>
    <definedName name="rγ" localSheetId="9">#REF!</definedName>
    <definedName name="rγ" localSheetId="16">#REF!</definedName>
    <definedName name="rγ" localSheetId="2">#REF!</definedName>
    <definedName name="rγ" localSheetId="7">#REF!</definedName>
    <definedName name="rγ" localSheetId="3">#REF!</definedName>
    <definedName name="rγ" localSheetId="8">#REF!</definedName>
    <definedName name="rγ" localSheetId="6">#REF!</definedName>
    <definedName name="rγ">#REF!</definedName>
    <definedName name="rδ" localSheetId="9">#REF!</definedName>
    <definedName name="rδ" localSheetId="16">#REF!</definedName>
    <definedName name="rδ" localSheetId="2">#REF!</definedName>
    <definedName name="rδ" localSheetId="7">#REF!</definedName>
    <definedName name="rδ" localSheetId="3">#REF!</definedName>
    <definedName name="rδ" localSheetId="8">#REF!</definedName>
    <definedName name="rδ" localSheetId="6">#REF!</definedName>
    <definedName name="rδ">#REF!</definedName>
    <definedName name="rπ" localSheetId="9">#REF!</definedName>
    <definedName name="rπ" localSheetId="16">#REF!</definedName>
    <definedName name="rπ" localSheetId="2">#REF!</definedName>
    <definedName name="rπ" localSheetId="7">#REF!</definedName>
    <definedName name="rπ" localSheetId="3">#REF!</definedName>
    <definedName name="rπ" localSheetId="8">#REF!</definedName>
    <definedName name="rπ" localSheetId="6">#REF!</definedName>
    <definedName name="rπ">#REF!</definedName>
    <definedName name="rφ" localSheetId="9">#REF!</definedName>
    <definedName name="rφ" localSheetId="16">#REF!</definedName>
    <definedName name="rφ" localSheetId="2">#REF!</definedName>
    <definedName name="rφ" localSheetId="7">#REF!</definedName>
    <definedName name="rφ" localSheetId="3">#REF!</definedName>
    <definedName name="rφ" localSheetId="8">#REF!</definedName>
    <definedName name="rφ" localSheetId="6">#REF!</definedName>
    <definedName name="rφ">#REF!</definedName>
    <definedName name="S">[20]DATE!$I$24:$I$85</definedName>
    <definedName name="S2L" localSheetId="9">#REF!</definedName>
    <definedName name="S2L" localSheetId="16">#REF!</definedName>
    <definedName name="S2L" localSheetId="2">#REF!</definedName>
    <definedName name="S2L" localSheetId="7">#REF!</definedName>
    <definedName name="S2L" localSheetId="3">#REF!</definedName>
    <definedName name="S2L" localSheetId="8">#REF!</definedName>
    <definedName name="S2L" localSheetId="6">#REF!</definedName>
    <definedName name="S2L">#REF!</definedName>
    <definedName name="sab">[5]노임단가!$Z$33</definedName>
    <definedName name="sah">[5]노임단가!$Z$29</definedName>
    <definedName name="sam">[5]노임단가!$Z$31</definedName>
    <definedName name="sanch_2" localSheetId="9">#REF!</definedName>
    <definedName name="sanch_2" localSheetId="16">#REF!</definedName>
    <definedName name="sanch_2" localSheetId="2">#REF!</definedName>
    <definedName name="sanch_2" localSheetId="7">#REF!</definedName>
    <definedName name="sanch_2" localSheetId="3">#REF!</definedName>
    <definedName name="sanch_2" localSheetId="8">#REF!</definedName>
    <definedName name="sanch_2" localSheetId="6">#REF!</definedName>
    <definedName name="sanch_2">#REF!</definedName>
    <definedName name="sanch_3" localSheetId="9">#REF!</definedName>
    <definedName name="sanch_3" localSheetId="16">#REF!</definedName>
    <definedName name="sanch_3" localSheetId="2">#REF!</definedName>
    <definedName name="sanch_3" localSheetId="7">#REF!</definedName>
    <definedName name="sanch_3" localSheetId="3">#REF!</definedName>
    <definedName name="sanch_3" localSheetId="8">#REF!</definedName>
    <definedName name="sanch_3" localSheetId="6">#REF!</definedName>
    <definedName name="sanch_3">#REF!</definedName>
    <definedName name="sanch_4" localSheetId="9">#REF!</definedName>
    <definedName name="sanch_4" localSheetId="16">#REF!</definedName>
    <definedName name="sanch_4" localSheetId="2">#REF!</definedName>
    <definedName name="sanch_4" localSheetId="7">#REF!</definedName>
    <definedName name="sanch_4" localSheetId="3">#REF!</definedName>
    <definedName name="sanch_4" localSheetId="8">#REF!</definedName>
    <definedName name="sanch_4" localSheetId="6">#REF!</definedName>
    <definedName name="sanch_4">#REF!</definedName>
    <definedName name="sas">[5]노임단가!$Z$27</definedName>
    <definedName name="SChonsei" localSheetId="9">#REF!</definedName>
    <definedName name="SChonsei" localSheetId="16">#REF!</definedName>
    <definedName name="SChonsei" localSheetId="2">#REF!</definedName>
    <definedName name="SChonsei" localSheetId="7">#REF!</definedName>
    <definedName name="SChonsei" localSheetId="3">#REF!</definedName>
    <definedName name="SChonsei" localSheetId="8">#REF!</definedName>
    <definedName name="SChonsei" localSheetId="6">#REF!</definedName>
    <definedName name="SChonsei">#REF!</definedName>
    <definedName name="SCK" localSheetId="9">#REF!</definedName>
    <definedName name="SCK" localSheetId="16">#REF!</definedName>
    <definedName name="SCK" localSheetId="2">#REF!</definedName>
    <definedName name="SCK" localSheetId="7">#REF!</definedName>
    <definedName name="SCK" localSheetId="3">#REF!</definedName>
    <definedName name="SCK" localSheetId="8">#REF!</definedName>
    <definedName name="SCK" localSheetId="6">#REF!</definedName>
    <definedName name="SCK">#REF!</definedName>
    <definedName name="SFR">[13]심사계산!$D$88</definedName>
    <definedName name="SG1A" localSheetId="9">#REF!</definedName>
    <definedName name="SG1A" localSheetId="16">#REF!</definedName>
    <definedName name="SG1A" localSheetId="2">#REF!</definedName>
    <definedName name="SG1A" localSheetId="7">#REF!</definedName>
    <definedName name="SG1A" localSheetId="3">#REF!</definedName>
    <definedName name="SG1A" localSheetId="8">#REF!</definedName>
    <definedName name="SG1A" localSheetId="6">#REF!</definedName>
    <definedName name="SG1A">#REF!</definedName>
    <definedName name="SG2A" localSheetId="9">#REF!</definedName>
    <definedName name="SG2A" localSheetId="16">#REF!</definedName>
    <definedName name="SG2A" localSheetId="2">#REF!</definedName>
    <definedName name="SG2A" localSheetId="7">#REF!</definedName>
    <definedName name="SG2A" localSheetId="3">#REF!</definedName>
    <definedName name="SG2A" localSheetId="8">#REF!</definedName>
    <definedName name="SG2A" localSheetId="6">#REF!</definedName>
    <definedName name="SG2A">#REF!</definedName>
    <definedName name="SHO" localSheetId="9">#REF!</definedName>
    <definedName name="SHO" localSheetId="16">#REF!</definedName>
    <definedName name="SHO" localSheetId="2">#REF!</definedName>
    <definedName name="SHO" localSheetId="7">#REF!</definedName>
    <definedName name="SHO" localSheetId="3">#REF!</definedName>
    <definedName name="SHO" localSheetId="8">#REF!</definedName>
    <definedName name="SHO" localSheetId="6">#REF!</definedName>
    <definedName name="SHO">#REF!</definedName>
    <definedName name="SHORT_FORM_PRINTOUT" localSheetId="9">#REF!</definedName>
    <definedName name="SHORT_FORM_PRINTOUT" localSheetId="16">#REF!</definedName>
    <definedName name="SHORT_FORM_PRINTOUT" localSheetId="2">#REF!</definedName>
    <definedName name="SHORT_FORM_PRINTOUT" localSheetId="7">#REF!</definedName>
    <definedName name="SHORT_FORM_PRINTOUT" localSheetId="3">#REF!</definedName>
    <definedName name="SHORT_FORM_PRINTOUT" localSheetId="8">#REF!</definedName>
    <definedName name="SHORT_FORM_PRINTOUT" localSheetId="6">#REF!</definedName>
    <definedName name="SHORT_FORM_PRINTOUT">#REF!</definedName>
    <definedName name="SHT" localSheetId="9">#REF!</definedName>
    <definedName name="SHT" localSheetId="16">#REF!</definedName>
    <definedName name="SHT" localSheetId="2">#REF!</definedName>
    <definedName name="SHT" localSheetId="7">#REF!</definedName>
    <definedName name="SHT" localSheetId="3">#REF!</definedName>
    <definedName name="SHT" localSheetId="8">#REF!</definedName>
    <definedName name="SHT" localSheetId="6">#REF!</definedName>
    <definedName name="SHT">#REF!</definedName>
    <definedName name="sido" localSheetId="9">#REF!</definedName>
    <definedName name="sido" localSheetId="16">#REF!</definedName>
    <definedName name="sido" localSheetId="2">#REF!</definedName>
    <definedName name="sido" localSheetId="7">#REF!</definedName>
    <definedName name="sido" localSheetId="3">#REF!</definedName>
    <definedName name="sido" localSheetId="8">#REF!</definedName>
    <definedName name="sido" localSheetId="6">#REF!</definedName>
    <definedName name="sido">#REF!</definedName>
    <definedName name="SK" localSheetId="9">#REF!</definedName>
    <definedName name="SK" localSheetId="16">#REF!</definedName>
    <definedName name="SK" localSheetId="2">#REF!</definedName>
    <definedName name="SK" localSheetId="7">#REF!</definedName>
    <definedName name="SK" localSheetId="3">#REF!</definedName>
    <definedName name="SK" localSheetId="8">#REF!</definedName>
    <definedName name="SK" localSheetId="6">#REF!</definedName>
    <definedName name="SK">#REF!</definedName>
    <definedName name="SKE" localSheetId="9">#REF!</definedName>
    <definedName name="SKE" localSheetId="16">#REF!</definedName>
    <definedName name="SKE" localSheetId="2">#REF!</definedName>
    <definedName name="SKE" localSheetId="7">#REF!</definedName>
    <definedName name="SKE" localSheetId="3">#REF!</definedName>
    <definedName name="SKE" localSheetId="8">#REF!</definedName>
    <definedName name="SKE" localSheetId="6">#REF!</definedName>
    <definedName name="SKE">#REF!</definedName>
    <definedName name="SL1A" localSheetId="9">#REF!</definedName>
    <definedName name="SL1A" localSheetId="16">#REF!</definedName>
    <definedName name="SL1A" localSheetId="2">#REF!</definedName>
    <definedName name="SL1A" localSheetId="7">#REF!</definedName>
    <definedName name="SL1A" localSheetId="3">#REF!</definedName>
    <definedName name="SL1A" localSheetId="8">#REF!</definedName>
    <definedName name="SL1A" localSheetId="6">#REF!</definedName>
    <definedName name="SL1A">#REF!</definedName>
    <definedName name="SL2A" localSheetId="9">#REF!</definedName>
    <definedName name="SL2A" localSheetId="16">#REF!</definedName>
    <definedName name="SL2A" localSheetId="2">#REF!</definedName>
    <definedName name="SL2A" localSheetId="7">#REF!</definedName>
    <definedName name="SL2A" localSheetId="3">#REF!</definedName>
    <definedName name="SL2A" localSheetId="8">#REF!</definedName>
    <definedName name="SL2A" localSheetId="6">#REF!</definedName>
    <definedName name="SL2A">#REF!</definedName>
    <definedName name="SL2B" localSheetId="9">#REF!</definedName>
    <definedName name="SL2B" localSheetId="16">#REF!</definedName>
    <definedName name="SL2B" localSheetId="2">#REF!</definedName>
    <definedName name="SL2B" localSheetId="7">#REF!</definedName>
    <definedName name="SL2B" localSheetId="3">#REF!</definedName>
    <definedName name="SL2B" localSheetId="8">#REF!</definedName>
    <definedName name="SL2B" localSheetId="6">#REF!</definedName>
    <definedName name="SL2B">#REF!</definedName>
    <definedName name="SL3A" localSheetId="9">#REF!</definedName>
    <definedName name="SL3A" localSheetId="16">#REF!</definedName>
    <definedName name="SL3A" localSheetId="2">#REF!</definedName>
    <definedName name="SL3A" localSheetId="7">#REF!</definedName>
    <definedName name="SL3A" localSheetId="3">#REF!</definedName>
    <definedName name="SL3A" localSheetId="8">#REF!</definedName>
    <definedName name="SL3A" localSheetId="6">#REF!</definedName>
    <definedName name="SL3A">#REF!</definedName>
    <definedName name="SL3B" localSheetId="9">#REF!</definedName>
    <definedName name="SL3B" localSheetId="16">#REF!</definedName>
    <definedName name="SL3B" localSheetId="2">#REF!</definedName>
    <definedName name="SL3B" localSheetId="7">#REF!</definedName>
    <definedName name="SL3B" localSheetId="3">#REF!</definedName>
    <definedName name="SL3B" localSheetId="8">#REF!</definedName>
    <definedName name="SL3B" localSheetId="6">#REF!</definedName>
    <definedName name="SL3B">#REF!</definedName>
    <definedName name="SL4A" localSheetId="9">#REF!</definedName>
    <definedName name="SL4A" localSheetId="16">#REF!</definedName>
    <definedName name="SL4A" localSheetId="2">#REF!</definedName>
    <definedName name="SL4A" localSheetId="7">#REF!</definedName>
    <definedName name="SL4A" localSheetId="3">#REF!</definedName>
    <definedName name="SL4A" localSheetId="8">#REF!</definedName>
    <definedName name="SL4A" localSheetId="6">#REF!</definedName>
    <definedName name="SL4A">#REF!</definedName>
    <definedName name="slo" localSheetId="9">#REF!</definedName>
    <definedName name="slo" localSheetId="16">#REF!</definedName>
    <definedName name="slo" localSheetId="2">#REF!</definedName>
    <definedName name="slo" localSheetId="7">#REF!</definedName>
    <definedName name="slo" localSheetId="3">#REF!</definedName>
    <definedName name="slo" localSheetId="8">#REF!</definedName>
    <definedName name="slo" localSheetId="6">#REF!</definedName>
    <definedName name="slo">#REF!</definedName>
    <definedName name="SM10A" localSheetId="9">#REF!</definedName>
    <definedName name="SM10A" localSheetId="16">#REF!</definedName>
    <definedName name="SM10A" localSheetId="2">#REF!</definedName>
    <definedName name="SM10A" localSheetId="7">#REF!</definedName>
    <definedName name="SM10A" localSheetId="3">#REF!</definedName>
    <definedName name="SM10A" localSheetId="8">#REF!</definedName>
    <definedName name="SM10A" localSheetId="6">#REF!</definedName>
    <definedName name="SM10A">#REF!</definedName>
    <definedName name="SM10B" localSheetId="9">#REF!</definedName>
    <definedName name="SM10B" localSheetId="16">#REF!</definedName>
    <definedName name="SM10B" localSheetId="2">#REF!</definedName>
    <definedName name="SM10B" localSheetId="7">#REF!</definedName>
    <definedName name="SM10B" localSheetId="3">#REF!</definedName>
    <definedName name="SM10B" localSheetId="8">#REF!</definedName>
    <definedName name="SM10B" localSheetId="6">#REF!</definedName>
    <definedName name="SM10B">#REF!</definedName>
    <definedName name="SM11A" localSheetId="9">#REF!</definedName>
    <definedName name="SM11A" localSheetId="16">#REF!</definedName>
    <definedName name="SM11A" localSheetId="2">#REF!</definedName>
    <definedName name="SM11A" localSheetId="7">#REF!</definedName>
    <definedName name="SM11A" localSheetId="3">#REF!</definedName>
    <definedName name="SM11A" localSheetId="8">#REF!</definedName>
    <definedName name="SM11A" localSheetId="6">#REF!</definedName>
    <definedName name="SM11A">#REF!</definedName>
    <definedName name="SM11B" localSheetId="9">#REF!</definedName>
    <definedName name="SM11B" localSheetId="16">#REF!</definedName>
    <definedName name="SM11B" localSheetId="2">#REF!</definedName>
    <definedName name="SM11B" localSheetId="7">#REF!</definedName>
    <definedName name="SM11B" localSheetId="3">#REF!</definedName>
    <definedName name="SM11B" localSheetId="8">#REF!</definedName>
    <definedName name="SM11B" localSheetId="6">#REF!</definedName>
    <definedName name="SM11B">#REF!</definedName>
    <definedName name="SM12A" localSheetId="9">#REF!</definedName>
    <definedName name="SM12A" localSheetId="16">#REF!</definedName>
    <definedName name="SM12A" localSheetId="2">#REF!</definedName>
    <definedName name="SM12A" localSheetId="7">#REF!</definedName>
    <definedName name="SM12A" localSheetId="3">#REF!</definedName>
    <definedName name="SM12A" localSheetId="8">#REF!</definedName>
    <definedName name="SM12A" localSheetId="6">#REF!</definedName>
    <definedName name="SM12A">#REF!</definedName>
    <definedName name="SM12B" localSheetId="9">#REF!</definedName>
    <definedName name="SM12B" localSheetId="16">#REF!</definedName>
    <definedName name="SM12B" localSheetId="2">#REF!</definedName>
    <definedName name="SM12B" localSheetId="7">#REF!</definedName>
    <definedName name="SM12B" localSheetId="3">#REF!</definedName>
    <definedName name="SM12B" localSheetId="8">#REF!</definedName>
    <definedName name="SM12B" localSheetId="6">#REF!</definedName>
    <definedName name="SM12B">#REF!</definedName>
    <definedName name="SM1A" localSheetId="9">#REF!</definedName>
    <definedName name="SM1A" localSheetId="16">#REF!</definedName>
    <definedName name="SM1A" localSheetId="2">#REF!</definedName>
    <definedName name="SM1A" localSheetId="7">#REF!</definedName>
    <definedName name="SM1A" localSheetId="3">#REF!</definedName>
    <definedName name="SM1A" localSheetId="8">#REF!</definedName>
    <definedName name="SM1A" localSheetId="6">#REF!</definedName>
    <definedName name="SM1A">#REF!</definedName>
    <definedName name="SM2A" localSheetId="9">#REF!</definedName>
    <definedName name="SM2A" localSheetId="16">#REF!</definedName>
    <definedName name="SM2A" localSheetId="2">#REF!</definedName>
    <definedName name="SM2A" localSheetId="7">#REF!</definedName>
    <definedName name="SM2A" localSheetId="3">#REF!</definedName>
    <definedName name="SM2A" localSheetId="8">#REF!</definedName>
    <definedName name="SM2A" localSheetId="6">#REF!</definedName>
    <definedName name="SM2A">#REF!</definedName>
    <definedName name="SM3A" localSheetId="9">#REF!</definedName>
    <definedName name="SM3A" localSheetId="16">#REF!</definedName>
    <definedName name="SM3A" localSheetId="2">#REF!</definedName>
    <definedName name="SM3A" localSheetId="7">#REF!</definedName>
    <definedName name="SM3A" localSheetId="3">#REF!</definedName>
    <definedName name="SM3A" localSheetId="8">#REF!</definedName>
    <definedName name="SM3A" localSheetId="6">#REF!</definedName>
    <definedName name="SM3A">#REF!</definedName>
    <definedName name="SM3B" localSheetId="9">#REF!</definedName>
    <definedName name="SM3B" localSheetId="16">#REF!</definedName>
    <definedName name="SM3B" localSheetId="2">#REF!</definedName>
    <definedName name="SM3B" localSheetId="7">#REF!</definedName>
    <definedName name="SM3B" localSheetId="3">#REF!</definedName>
    <definedName name="SM3B" localSheetId="8">#REF!</definedName>
    <definedName name="SM3B" localSheetId="6">#REF!</definedName>
    <definedName name="SM3B">#REF!</definedName>
    <definedName name="SM4A" localSheetId="9">#REF!</definedName>
    <definedName name="SM4A" localSheetId="16">#REF!</definedName>
    <definedName name="SM4A" localSheetId="2">#REF!</definedName>
    <definedName name="SM4A" localSheetId="7">#REF!</definedName>
    <definedName name="SM4A" localSheetId="3">#REF!</definedName>
    <definedName name="SM4A" localSheetId="8">#REF!</definedName>
    <definedName name="SM4A" localSheetId="6">#REF!</definedName>
    <definedName name="SM4A">#REF!</definedName>
    <definedName name="SM5A" localSheetId="9">#REF!</definedName>
    <definedName name="SM5A" localSheetId="16">#REF!</definedName>
    <definedName name="SM5A" localSheetId="2">#REF!</definedName>
    <definedName name="SM5A" localSheetId="7">#REF!</definedName>
    <definedName name="SM5A" localSheetId="3">#REF!</definedName>
    <definedName name="SM5A" localSheetId="8">#REF!</definedName>
    <definedName name="SM5A" localSheetId="6">#REF!</definedName>
    <definedName name="SM5A">#REF!</definedName>
    <definedName name="SM5B" localSheetId="9">#REF!</definedName>
    <definedName name="SM5B" localSheetId="16">#REF!</definedName>
    <definedName name="SM5B" localSheetId="2">#REF!</definedName>
    <definedName name="SM5B" localSheetId="7">#REF!</definedName>
    <definedName name="SM5B" localSheetId="3">#REF!</definedName>
    <definedName name="SM5B" localSheetId="8">#REF!</definedName>
    <definedName name="SM5B" localSheetId="6">#REF!</definedName>
    <definedName name="SM5B">#REF!</definedName>
    <definedName name="SM6A" localSheetId="9">#REF!</definedName>
    <definedName name="SM6A" localSheetId="16">#REF!</definedName>
    <definedName name="SM6A" localSheetId="2">#REF!</definedName>
    <definedName name="SM6A" localSheetId="7">#REF!</definedName>
    <definedName name="SM6A" localSheetId="3">#REF!</definedName>
    <definedName name="SM6A" localSheetId="8">#REF!</definedName>
    <definedName name="SM6A" localSheetId="6">#REF!</definedName>
    <definedName name="SM6A">#REF!</definedName>
    <definedName name="SM6B" localSheetId="9">#REF!</definedName>
    <definedName name="SM6B" localSheetId="16">#REF!</definedName>
    <definedName name="SM6B" localSheetId="2">#REF!</definedName>
    <definedName name="SM6B" localSheetId="7">#REF!</definedName>
    <definedName name="SM6B" localSheetId="3">#REF!</definedName>
    <definedName name="SM6B" localSheetId="8">#REF!</definedName>
    <definedName name="SM6B" localSheetId="6">#REF!</definedName>
    <definedName name="SM6B">#REF!</definedName>
    <definedName name="SM7A" localSheetId="9">#REF!</definedName>
    <definedName name="SM7A" localSheetId="16">#REF!</definedName>
    <definedName name="SM7A" localSheetId="2">#REF!</definedName>
    <definedName name="SM7A" localSheetId="7">#REF!</definedName>
    <definedName name="SM7A" localSheetId="3">#REF!</definedName>
    <definedName name="SM7A" localSheetId="8">#REF!</definedName>
    <definedName name="SM7A" localSheetId="6">#REF!</definedName>
    <definedName name="SM7A">#REF!</definedName>
    <definedName name="SM7B" localSheetId="9">#REF!</definedName>
    <definedName name="SM7B" localSheetId="16">#REF!</definedName>
    <definedName name="SM7B" localSheetId="2">#REF!</definedName>
    <definedName name="SM7B" localSheetId="7">#REF!</definedName>
    <definedName name="SM7B" localSheetId="3">#REF!</definedName>
    <definedName name="SM7B" localSheetId="8">#REF!</definedName>
    <definedName name="SM7B" localSheetId="6">#REF!</definedName>
    <definedName name="SM7B">#REF!</definedName>
    <definedName name="SM7C" localSheetId="9">#REF!</definedName>
    <definedName name="SM7C" localSheetId="16">#REF!</definedName>
    <definedName name="SM7C" localSheetId="2">#REF!</definedName>
    <definedName name="SM7C" localSheetId="7">#REF!</definedName>
    <definedName name="SM7C" localSheetId="3">#REF!</definedName>
    <definedName name="SM7C" localSheetId="8">#REF!</definedName>
    <definedName name="SM7C" localSheetId="6">#REF!</definedName>
    <definedName name="SM7C">#REF!</definedName>
    <definedName name="SM8A" localSheetId="9">#REF!</definedName>
    <definedName name="SM8A" localSheetId="16">#REF!</definedName>
    <definedName name="SM8A" localSheetId="2">#REF!</definedName>
    <definedName name="SM8A" localSheetId="7">#REF!</definedName>
    <definedName name="SM8A" localSheetId="3">#REF!</definedName>
    <definedName name="SM8A" localSheetId="8">#REF!</definedName>
    <definedName name="SM8A" localSheetId="6">#REF!</definedName>
    <definedName name="SM8A">#REF!</definedName>
    <definedName name="SM9A" localSheetId="9">#REF!</definedName>
    <definedName name="SM9A" localSheetId="16">#REF!</definedName>
    <definedName name="SM9A" localSheetId="2">#REF!</definedName>
    <definedName name="SM9A" localSheetId="7">#REF!</definedName>
    <definedName name="SM9A" localSheetId="3">#REF!</definedName>
    <definedName name="SM9A" localSheetId="8">#REF!</definedName>
    <definedName name="SM9A" localSheetId="6">#REF!</definedName>
    <definedName name="SM9A">#REF!</definedName>
    <definedName name="SM9B" localSheetId="9">#REF!</definedName>
    <definedName name="SM9B" localSheetId="16">#REF!</definedName>
    <definedName name="SM9B" localSheetId="2">#REF!</definedName>
    <definedName name="SM9B" localSheetId="7">#REF!</definedName>
    <definedName name="SM9B" localSheetId="3">#REF!</definedName>
    <definedName name="SM9B" localSheetId="8">#REF!</definedName>
    <definedName name="SM9B" localSheetId="6">#REF!</definedName>
    <definedName name="SM9B">#REF!</definedName>
    <definedName name="SM9C" localSheetId="9">#REF!</definedName>
    <definedName name="SM9C" localSheetId="16">#REF!</definedName>
    <definedName name="SM9C" localSheetId="2">#REF!</definedName>
    <definedName name="SM9C" localSheetId="7">#REF!</definedName>
    <definedName name="SM9C" localSheetId="3">#REF!</definedName>
    <definedName name="SM9C" localSheetId="8">#REF!</definedName>
    <definedName name="SM9C" localSheetId="6">#REF!</definedName>
    <definedName name="SM9C">#REF!</definedName>
    <definedName name="SO">#N/A</definedName>
    <definedName name="ssb">[5]노임단가!$Z$23</definedName>
    <definedName name="ssh">[5]노임단가!$Z$19</definedName>
    <definedName name="ssm">[5]노임단가!$Z$21</definedName>
    <definedName name="sss" localSheetId="9" hidden="1">#REF!</definedName>
    <definedName name="sss" localSheetId="16" hidden="1">#REF!</definedName>
    <definedName name="sss" localSheetId="2" hidden="1">#REF!</definedName>
    <definedName name="sss" localSheetId="7" hidden="1">#REF!</definedName>
    <definedName name="sss" localSheetId="3" hidden="1">#REF!</definedName>
    <definedName name="sss" localSheetId="8" hidden="1">#REF!</definedName>
    <definedName name="sss" localSheetId="6" hidden="1">#REF!</definedName>
    <definedName name="sss" hidden="1">#REF!</definedName>
    <definedName name="startA" localSheetId="9">#REF!</definedName>
    <definedName name="startA" localSheetId="16">#REF!</definedName>
    <definedName name="startA" localSheetId="2">#REF!</definedName>
    <definedName name="startA" localSheetId="7">#REF!</definedName>
    <definedName name="startA" localSheetId="3">#REF!</definedName>
    <definedName name="startA" localSheetId="8">#REF!</definedName>
    <definedName name="startA" localSheetId="6">#REF!</definedName>
    <definedName name="startA">#REF!</definedName>
    <definedName name="stb">[5]노임단가!$Z$17</definedName>
    <definedName name="stEg" localSheetId="9">#REF!</definedName>
    <definedName name="stEg" localSheetId="16">#REF!</definedName>
    <definedName name="stEg" localSheetId="2">#REF!</definedName>
    <definedName name="stEg" localSheetId="7">#REF!</definedName>
    <definedName name="stEg" localSheetId="3">#REF!</definedName>
    <definedName name="stEg" localSheetId="8">#REF!</definedName>
    <definedName name="stEg" localSheetId="6">#REF!</definedName>
    <definedName name="stEg">#REF!</definedName>
    <definedName name="stEv" localSheetId="9">#REF!</definedName>
    <definedName name="stEv" localSheetId="16">#REF!</definedName>
    <definedName name="stEv" localSheetId="2">#REF!</definedName>
    <definedName name="stEv" localSheetId="7">#REF!</definedName>
    <definedName name="stEv" localSheetId="3">#REF!</definedName>
    <definedName name="stEv" localSheetId="8">#REF!</definedName>
    <definedName name="stEv" localSheetId="6">#REF!</definedName>
    <definedName name="stEv">#REF!</definedName>
    <definedName name="sth">[5]노임단가!$Z$13</definedName>
    <definedName name="stJh" localSheetId="9">#REF!</definedName>
    <definedName name="stJh" localSheetId="16">#REF!</definedName>
    <definedName name="stJh" localSheetId="2">#REF!</definedName>
    <definedName name="stJh" localSheetId="7">#REF!</definedName>
    <definedName name="stJh" localSheetId="3">#REF!</definedName>
    <definedName name="stJh" localSheetId="8">#REF!</definedName>
    <definedName name="stJh" localSheetId="6">#REF!</definedName>
    <definedName name="stJh">#REF!</definedName>
    <definedName name="stm">[5]노임단가!$Z$15</definedName>
    <definedName name="stMh" localSheetId="9">#REF!</definedName>
    <definedName name="stMh" localSheetId="16">#REF!</definedName>
    <definedName name="stMh" localSheetId="2">#REF!</definedName>
    <definedName name="stMh" localSheetId="7">#REF!</definedName>
    <definedName name="stMh" localSheetId="3">#REF!</definedName>
    <definedName name="stMh" localSheetId="8">#REF!</definedName>
    <definedName name="stMh" localSheetId="6">#REF!</definedName>
    <definedName name="stMh">#REF!</definedName>
    <definedName name="stPe" localSheetId="9">#REF!</definedName>
    <definedName name="stPe" localSheetId="16">#REF!</definedName>
    <definedName name="stPe" localSheetId="2">#REF!</definedName>
    <definedName name="stPe" localSheetId="7">#REF!</definedName>
    <definedName name="stPe" localSheetId="3">#REF!</definedName>
    <definedName name="stPe" localSheetId="8">#REF!</definedName>
    <definedName name="stPe" localSheetId="6">#REF!</definedName>
    <definedName name="stPe">#REF!</definedName>
    <definedName name="stTr" localSheetId="9">#REF!</definedName>
    <definedName name="stTr" localSheetId="16">#REF!</definedName>
    <definedName name="stTr" localSheetId="2">#REF!</definedName>
    <definedName name="stTr" localSheetId="7">#REF!</definedName>
    <definedName name="stTr" localSheetId="3">#REF!</definedName>
    <definedName name="stTr" localSheetId="8">#REF!</definedName>
    <definedName name="stTr" localSheetId="6">#REF!</definedName>
    <definedName name="stTr">#REF!</definedName>
    <definedName name="SubDic" localSheetId="9">#REF!</definedName>
    <definedName name="SubDic" localSheetId="16">#REF!</definedName>
    <definedName name="SubDic" localSheetId="2">#REF!</definedName>
    <definedName name="SubDic" localSheetId="7">#REF!</definedName>
    <definedName name="SubDic" localSheetId="3">#REF!</definedName>
    <definedName name="SubDic" localSheetId="8">#REF!</definedName>
    <definedName name="SubDic" localSheetId="6">#REF!</definedName>
    <definedName name="SubDic">#REF!</definedName>
    <definedName name="sum" localSheetId="9">#REF!</definedName>
    <definedName name="sum" localSheetId="16">#REF!</definedName>
    <definedName name="sum" localSheetId="2">#REF!</definedName>
    <definedName name="sum" localSheetId="7">#REF!</definedName>
    <definedName name="sum" localSheetId="3">#REF!</definedName>
    <definedName name="sum" localSheetId="8">#REF!</definedName>
    <definedName name="sum" localSheetId="6">#REF!</definedName>
    <definedName name="sum">#REF!</definedName>
    <definedName name="SWL" localSheetId="9">#REF!</definedName>
    <definedName name="SWL" localSheetId="16">#REF!</definedName>
    <definedName name="SWL" localSheetId="2">#REF!</definedName>
    <definedName name="SWL" localSheetId="7">#REF!</definedName>
    <definedName name="SWL" localSheetId="3">#REF!</definedName>
    <definedName name="SWL" localSheetId="8">#REF!</definedName>
    <definedName name="SWL" localSheetId="6">#REF!</definedName>
    <definedName name="SWL">#REF!</definedName>
    <definedName name="SWR" localSheetId="9">#REF!</definedName>
    <definedName name="SWR" localSheetId="16">#REF!</definedName>
    <definedName name="SWR" localSheetId="2">#REF!</definedName>
    <definedName name="SWR" localSheetId="7">#REF!</definedName>
    <definedName name="SWR" localSheetId="3">#REF!</definedName>
    <definedName name="SWR" localSheetId="8">#REF!</definedName>
    <definedName name="SWR" localSheetId="6">#REF!</definedName>
    <definedName name="SWR">#REF!</definedName>
    <definedName name="SY" localSheetId="9">#REF!</definedName>
    <definedName name="SY" localSheetId="16">#REF!</definedName>
    <definedName name="SY" localSheetId="2">#REF!</definedName>
    <definedName name="SY" localSheetId="7">#REF!</definedName>
    <definedName name="SY" localSheetId="3">#REF!</definedName>
    <definedName name="SY" localSheetId="8">#REF!</definedName>
    <definedName name="SY" localSheetId="6">#REF!</definedName>
    <definedName name="SY">#REF!</definedName>
    <definedName name="T" localSheetId="9">#REF!</definedName>
    <definedName name="T" localSheetId="16">#REF!</definedName>
    <definedName name="T" localSheetId="2">#REF!</definedName>
    <definedName name="T" localSheetId="7">#REF!</definedName>
    <definedName name="T" localSheetId="3">#REF!</definedName>
    <definedName name="T" localSheetId="8">#REF!</definedName>
    <definedName name="T" localSheetId="6">#REF!</definedName>
    <definedName name="T">#REF!</definedName>
    <definedName name="T1S" localSheetId="9">#REF!</definedName>
    <definedName name="T1S" localSheetId="16">#REF!</definedName>
    <definedName name="T1S" localSheetId="2">#REF!</definedName>
    <definedName name="T1S" localSheetId="7">#REF!</definedName>
    <definedName name="T1S" localSheetId="3">#REF!</definedName>
    <definedName name="T1S" localSheetId="8">#REF!</definedName>
    <definedName name="T1S" localSheetId="6">#REF!</definedName>
    <definedName name="T1S">#REF!</definedName>
    <definedName name="T2S" localSheetId="9">#REF!</definedName>
    <definedName name="T2S" localSheetId="16">#REF!</definedName>
    <definedName name="T2S" localSheetId="2">#REF!</definedName>
    <definedName name="T2S" localSheetId="7">#REF!</definedName>
    <definedName name="T2S" localSheetId="3">#REF!</definedName>
    <definedName name="T2S" localSheetId="8">#REF!</definedName>
    <definedName name="T2S" localSheetId="6">#REF!</definedName>
    <definedName name="T2S">#REF!</definedName>
    <definedName name="T3S" localSheetId="9">#REF!</definedName>
    <definedName name="T3S" localSheetId="16">#REF!</definedName>
    <definedName name="T3S" localSheetId="2">#REF!</definedName>
    <definedName name="T3S" localSheetId="7">#REF!</definedName>
    <definedName name="T3S" localSheetId="3">#REF!</definedName>
    <definedName name="T3S" localSheetId="8">#REF!</definedName>
    <definedName name="T3S" localSheetId="6">#REF!</definedName>
    <definedName name="T3S">#REF!</definedName>
    <definedName name="Ta" localSheetId="9">#REF!</definedName>
    <definedName name="Ta" localSheetId="16">#REF!</definedName>
    <definedName name="Ta" localSheetId="2">#REF!</definedName>
    <definedName name="Ta" localSheetId="7">#REF!</definedName>
    <definedName name="Ta" localSheetId="3">#REF!</definedName>
    <definedName name="Ta" localSheetId="8">#REF!</definedName>
    <definedName name="Ta" localSheetId="6">#REF!</definedName>
    <definedName name="Ta">#REF!</definedName>
    <definedName name="TABLE" localSheetId="9">#REF!</definedName>
    <definedName name="TABLE" localSheetId="16">#REF!</definedName>
    <definedName name="TABLE" localSheetId="2">#REF!</definedName>
    <definedName name="TABLE" localSheetId="7">#REF!</definedName>
    <definedName name="TABLE" localSheetId="3">#REF!</definedName>
    <definedName name="TABLE" localSheetId="8">#REF!</definedName>
    <definedName name="TABLE" localSheetId="6">#REF!</definedName>
    <definedName name="TABLE">#REF!</definedName>
    <definedName name="TABLE_10" localSheetId="9">#REF!</definedName>
    <definedName name="TABLE_10" localSheetId="16">#REF!</definedName>
    <definedName name="TABLE_10" localSheetId="2">#REF!</definedName>
    <definedName name="TABLE_10" localSheetId="7">#REF!</definedName>
    <definedName name="TABLE_10" localSheetId="3">#REF!</definedName>
    <definedName name="TABLE_10" localSheetId="8">#REF!</definedName>
    <definedName name="TABLE_10" localSheetId="6">#REF!</definedName>
    <definedName name="TABLE_10">#REF!</definedName>
    <definedName name="TABLE_11" localSheetId="9">#REF!</definedName>
    <definedName name="TABLE_11" localSheetId="16">#REF!</definedName>
    <definedName name="TABLE_11" localSheetId="2">#REF!</definedName>
    <definedName name="TABLE_11" localSheetId="7">#REF!</definedName>
    <definedName name="TABLE_11" localSheetId="3">#REF!</definedName>
    <definedName name="TABLE_11" localSheetId="8">#REF!</definedName>
    <definedName name="TABLE_11" localSheetId="6">#REF!</definedName>
    <definedName name="TABLE_11">#REF!</definedName>
    <definedName name="TABLE_12" localSheetId="9">#REF!</definedName>
    <definedName name="TABLE_12" localSheetId="16">#REF!</definedName>
    <definedName name="TABLE_12" localSheetId="2">#REF!</definedName>
    <definedName name="TABLE_12" localSheetId="7">#REF!</definedName>
    <definedName name="TABLE_12" localSheetId="3">#REF!</definedName>
    <definedName name="TABLE_12" localSheetId="8">#REF!</definedName>
    <definedName name="TABLE_12" localSheetId="6">#REF!</definedName>
    <definedName name="TABLE_12">#REF!</definedName>
    <definedName name="TABLE_13" localSheetId="9">#REF!</definedName>
    <definedName name="TABLE_13" localSheetId="16">#REF!</definedName>
    <definedName name="TABLE_13" localSheetId="2">#REF!</definedName>
    <definedName name="TABLE_13" localSheetId="7">#REF!</definedName>
    <definedName name="TABLE_13" localSheetId="3">#REF!</definedName>
    <definedName name="TABLE_13" localSheetId="8">#REF!</definedName>
    <definedName name="TABLE_13" localSheetId="6">#REF!</definedName>
    <definedName name="TABLE_13">#REF!</definedName>
    <definedName name="TABLE_14" localSheetId="9">#REF!</definedName>
    <definedName name="TABLE_14" localSheetId="16">#REF!</definedName>
    <definedName name="TABLE_14" localSheetId="2">#REF!</definedName>
    <definedName name="TABLE_14" localSheetId="7">#REF!</definedName>
    <definedName name="TABLE_14" localSheetId="3">#REF!</definedName>
    <definedName name="TABLE_14" localSheetId="8">#REF!</definedName>
    <definedName name="TABLE_14" localSheetId="6">#REF!</definedName>
    <definedName name="TABLE_14">#REF!</definedName>
    <definedName name="TABLE_15" localSheetId="9">#REF!</definedName>
    <definedName name="TABLE_15" localSheetId="16">#REF!</definedName>
    <definedName name="TABLE_15" localSheetId="2">#REF!</definedName>
    <definedName name="TABLE_15" localSheetId="7">#REF!</definedName>
    <definedName name="TABLE_15" localSheetId="3">#REF!</definedName>
    <definedName name="TABLE_15" localSheetId="8">#REF!</definedName>
    <definedName name="TABLE_15" localSheetId="6">#REF!</definedName>
    <definedName name="TABLE_15">#REF!</definedName>
    <definedName name="TABLE_16" localSheetId="9">#REF!</definedName>
    <definedName name="TABLE_16" localSheetId="16">#REF!</definedName>
    <definedName name="TABLE_16" localSheetId="2">#REF!</definedName>
    <definedName name="TABLE_16" localSheetId="7">#REF!</definedName>
    <definedName name="TABLE_16" localSheetId="3">#REF!</definedName>
    <definedName name="TABLE_16" localSheetId="8">#REF!</definedName>
    <definedName name="TABLE_16" localSheetId="6">#REF!</definedName>
    <definedName name="TABLE_16">#REF!</definedName>
    <definedName name="TABLE_17" localSheetId="9">#REF!</definedName>
    <definedName name="TABLE_17" localSheetId="16">#REF!</definedName>
    <definedName name="TABLE_17" localSheetId="2">#REF!</definedName>
    <definedName name="TABLE_17" localSheetId="7">#REF!</definedName>
    <definedName name="TABLE_17" localSheetId="3">#REF!</definedName>
    <definedName name="TABLE_17" localSheetId="8">#REF!</definedName>
    <definedName name="TABLE_17" localSheetId="6">#REF!</definedName>
    <definedName name="TABLE_17">#REF!</definedName>
    <definedName name="TABLE_18" localSheetId="9">#REF!</definedName>
    <definedName name="TABLE_18" localSheetId="16">#REF!</definedName>
    <definedName name="TABLE_18" localSheetId="2">#REF!</definedName>
    <definedName name="TABLE_18" localSheetId="7">#REF!</definedName>
    <definedName name="TABLE_18" localSheetId="3">#REF!</definedName>
    <definedName name="TABLE_18" localSheetId="8">#REF!</definedName>
    <definedName name="TABLE_18" localSheetId="6">#REF!</definedName>
    <definedName name="TABLE_18">#REF!</definedName>
    <definedName name="TABLE_19" localSheetId="9">#REF!</definedName>
    <definedName name="TABLE_19" localSheetId="16">#REF!</definedName>
    <definedName name="TABLE_19" localSheetId="2">#REF!</definedName>
    <definedName name="TABLE_19" localSheetId="7">#REF!</definedName>
    <definedName name="TABLE_19" localSheetId="3">#REF!</definedName>
    <definedName name="TABLE_19" localSheetId="8">#REF!</definedName>
    <definedName name="TABLE_19" localSheetId="6">#REF!</definedName>
    <definedName name="TABLE_19">#REF!</definedName>
    <definedName name="TABLE_2" localSheetId="9">#REF!</definedName>
    <definedName name="TABLE_2" localSheetId="16">#REF!</definedName>
    <definedName name="TABLE_2" localSheetId="2">#REF!</definedName>
    <definedName name="TABLE_2" localSheetId="7">#REF!</definedName>
    <definedName name="TABLE_2" localSheetId="3">#REF!</definedName>
    <definedName name="TABLE_2" localSheetId="8">#REF!</definedName>
    <definedName name="TABLE_2" localSheetId="6">#REF!</definedName>
    <definedName name="TABLE_2">#REF!</definedName>
    <definedName name="TABLE_20" localSheetId="9">#REF!</definedName>
    <definedName name="TABLE_20" localSheetId="16">#REF!</definedName>
    <definedName name="TABLE_20" localSheetId="2">#REF!</definedName>
    <definedName name="TABLE_20" localSheetId="7">#REF!</definedName>
    <definedName name="TABLE_20" localSheetId="3">#REF!</definedName>
    <definedName name="TABLE_20" localSheetId="8">#REF!</definedName>
    <definedName name="TABLE_20" localSheetId="6">#REF!</definedName>
    <definedName name="TABLE_20">#REF!</definedName>
    <definedName name="TABLE_21" localSheetId="9">#REF!</definedName>
    <definedName name="TABLE_21" localSheetId="16">#REF!</definedName>
    <definedName name="TABLE_21" localSheetId="2">#REF!</definedName>
    <definedName name="TABLE_21" localSheetId="7">#REF!</definedName>
    <definedName name="TABLE_21" localSheetId="3">#REF!</definedName>
    <definedName name="TABLE_21" localSheetId="8">#REF!</definedName>
    <definedName name="TABLE_21" localSheetId="6">#REF!</definedName>
    <definedName name="TABLE_21">#REF!</definedName>
    <definedName name="TABLE_22" localSheetId="9">#REF!</definedName>
    <definedName name="TABLE_22" localSheetId="16">#REF!</definedName>
    <definedName name="TABLE_22" localSheetId="2">#REF!</definedName>
    <definedName name="TABLE_22" localSheetId="7">#REF!</definedName>
    <definedName name="TABLE_22" localSheetId="3">#REF!</definedName>
    <definedName name="TABLE_22" localSheetId="8">#REF!</definedName>
    <definedName name="TABLE_22" localSheetId="6">#REF!</definedName>
    <definedName name="TABLE_22">#REF!</definedName>
    <definedName name="TABLE_23" localSheetId="9">#REF!</definedName>
    <definedName name="TABLE_23" localSheetId="16">#REF!</definedName>
    <definedName name="TABLE_23" localSheetId="2">#REF!</definedName>
    <definedName name="TABLE_23" localSheetId="7">#REF!</definedName>
    <definedName name="TABLE_23" localSheetId="3">#REF!</definedName>
    <definedName name="TABLE_23" localSheetId="8">#REF!</definedName>
    <definedName name="TABLE_23" localSheetId="6">#REF!</definedName>
    <definedName name="TABLE_23">#REF!</definedName>
    <definedName name="TABLE_24" localSheetId="9">#REF!</definedName>
    <definedName name="TABLE_24" localSheetId="16">#REF!</definedName>
    <definedName name="TABLE_24" localSheetId="2">#REF!</definedName>
    <definedName name="TABLE_24" localSheetId="7">#REF!</definedName>
    <definedName name="TABLE_24" localSheetId="3">#REF!</definedName>
    <definedName name="TABLE_24" localSheetId="8">#REF!</definedName>
    <definedName name="TABLE_24" localSheetId="6">#REF!</definedName>
    <definedName name="TABLE_24">#REF!</definedName>
    <definedName name="TABLE_25" localSheetId="9">#REF!</definedName>
    <definedName name="TABLE_25" localSheetId="16">#REF!</definedName>
    <definedName name="TABLE_25" localSheetId="2">#REF!</definedName>
    <definedName name="TABLE_25" localSheetId="7">#REF!</definedName>
    <definedName name="TABLE_25" localSheetId="3">#REF!</definedName>
    <definedName name="TABLE_25" localSheetId="8">#REF!</definedName>
    <definedName name="TABLE_25" localSheetId="6">#REF!</definedName>
    <definedName name="TABLE_25">#REF!</definedName>
    <definedName name="TABLE_26" localSheetId="9">#REF!</definedName>
    <definedName name="TABLE_26" localSheetId="16">#REF!</definedName>
    <definedName name="TABLE_26" localSheetId="2">#REF!</definedName>
    <definedName name="TABLE_26" localSheetId="7">#REF!</definedName>
    <definedName name="TABLE_26" localSheetId="3">#REF!</definedName>
    <definedName name="TABLE_26" localSheetId="8">#REF!</definedName>
    <definedName name="TABLE_26" localSheetId="6">#REF!</definedName>
    <definedName name="TABLE_26">#REF!</definedName>
    <definedName name="TABLE_27" localSheetId="9">#REF!</definedName>
    <definedName name="TABLE_27" localSheetId="16">#REF!</definedName>
    <definedName name="TABLE_27" localSheetId="2">#REF!</definedName>
    <definedName name="TABLE_27" localSheetId="7">#REF!</definedName>
    <definedName name="TABLE_27" localSheetId="3">#REF!</definedName>
    <definedName name="TABLE_27" localSheetId="8">#REF!</definedName>
    <definedName name="TABLE_27" localSheetId="6">#REF!</definedName>
    <definedName name="TABLE_27">#REF!</definedName>
    <definedName name="TABLE_28" localSheetId="9">#REF!</definedName>
    <definedName name="TABLE_28" localSheetId="16">#REF!</definedName>
    <definedName name="TABLE_28" localSheetId="2">#REF!</definedName>
    <definedName name="TABLE_28" localSheetId="7">#REF!</definedName>
    <definedName name="TABLE_28" localSheetId="3">#REF!</definedName>
    <definedName name="TABLE_28" localSheetId="8">#REF!</definedName>
    <definedName name="TABLE_28" localSheetId="6">#REF!</definedName>
    <definedName name="TABLE_28">#REF!</definedName>
    <definedName name="TABLE_29" localSheetId="9">#REF!</definedName>
    <definedName name="TABLE_29" localSheetId="16">#REF!</definedName>
    <definedName name="TABLE_29" localSheetId="2">#REF!</definedName>
    <definedName name="TABLE_29" localSheetId="7">#REF!</definedName>
    <definedName name="TABLE_29" localSheetId="3">#REF!</definedName>
    <definedName name="TABLE_29" localSheetId="8">#REF!</definedName>
    <definedName name="TABLE_29" localSheetId="6">#REF!</definedName>
    <definedName name="TABLE_29">#REF!</definedName>
    <definedName name="TABLE_3" localSheetId="9">#REF!</definedName>
    <definedName name="TABLE_3" localSheetId="16">#REF!</definedName>
    <definedName name="TABLE_3" localSheetId="2">#REF!</definedName>
    <definedName name="TABLE_3" localSheetId="7">#REF!</definedName>
    <definedName name="TABLE_3" localSheetId="3">#REF!</definedName>
    <definedName name="TABLE_3" localSheetId="8">#REF!</definedName>
    <definedName name="TABLE_3" localSheetId="6">#REF!</definedName>
    <definedName name="TABLE_3">#REF!</definedName>
    <definedName name="TABLE_30" localSheetId="9">#REF!</definedName>
    <definedName name="TABLE_30" localSheetId="16">#REF!</definedName>
    <definedName name="TABLE_30" localSheetId="2">#REF!</definedName>
    <definedName name="TABLE_30" localSheetId="7">#REF!</definedName>
    <definedName name="TABLE_30" localSheetId="3">#REF!</definedName>
    <definedName name="TABLE_30" localSheetId="8">#REF!</definedName>
    <definedName name="TABLE_30" localSheetId="6">#REF!</definedName>
    <definedName name="TABLE_30">#REF!</definedName>
    <definedName name="TABLE_31" localSheetId="9">#REF!</definedName>
    <definedName name="TABLE_31" localSheetId="16">#REF!</definedName>
    <definedName name="TABLE_31" localSheetId="2">#REF!</definedName>
    <definedName name="TABLE_31" localSheetId="7">#REF!</definedName>
    <definedName name="TABLE_31" localSheetId="3">#REF!</definedName>
    <definedName name="TABLE_31" localSheetId="8">#REF!</definedName>
    <definedName name="TABLE_31" localSheetId="6">#REF!</definedName>
    <definedName name="TABLE_31">#REF!</definedName>
    <definedName name="TABLE_32" localSheetId="9">#REF!</definedName>
    <definedName name="TABLE_32" localSheetId="16">#REF!</definedName>
    <definedName name="TABLE_32" localSheetId="2">#REF!</definedName>
    <definedName name="TABLE_32" localSheetId="7">#REF!</definedName>
    <definedName name="TABLE_32" localSheetId="3">#REF!</definedName>
    <definedName name="TABLE_32" localSheetId="8">#REF!</definedName>
    <definedName name="TABLE_32" localSheetId="6">#REF!</definedName>
    <definedName name="TABLE_32">#REF!</definedName>
    <definedName name="TABLE_33" localSheetId="9">#REF!</definedName>
    <definedName name="TABLE_33" localSheetId="16">#REF!</definedName>
    <definedName name="TABLE_33" localSheetId="2">#REF!</definedName>
    <definedName name="TABLE_33" localSheetId="7">#REF!</definedName>
    <definedName name="TABLE_33" localSheetId="3">#REF!</definedName>
    <definedName name="TABLE_33" localSheetId="8">#REF!</definedName>
    <definedName name="TABLE_33" localSheetId="6">#REF!</definedName>
    <definedName name="TABLE_33">#REF!</definedName>
    <definedName name="TABLE_34" localSheetId="9">#REF!</definedName>
    <definedName name="TABLE_34" localSheetId="16">#REF!</definedName>
    <definedName name="TABLE_34" localSheetId="2">#REF!</definedName>
    <definedName name="TABLE_34" localSheetId="7">#REF!</definedName>
    <definedName name="TABLE_34" localSheetId="3">#REF!</definedName>
    <definedName name="TABLE_34" localSheetId="8">#REF!</definedName>
    <definedName name="TABLE_34" localSheetId="6">#REF!</definedName>
    <definedName name="TABLE_34">#REF!</definedName>
    <definedName name="TABLE_35" localSheetId="9">#REF!</definedName>
    <definedName name="TABLE_35" localSheetId="16">#REF!</definedName>
    <definedName name="TABLE_35" localSheetId="2">#REF!</definedName>
    <definedName name="TABLE_35" localSheetId="7">#REF!</definedName>
    <definedName name="TABLE_35" localSheetId="3">#REF!</definedName>
    <definedName name="TABLE_35" localSheetId="8">#REF!</definedName>
    <definedName name="TABLE_35" localSheetId="6">#REF!</definedName>
    <definedName name="TABLE_35">#REF!</definedName>
    <definedName name="TABLE_36" localSheetId="9">#REF!</definedName>
    <definedName name="TABLE_36" localSheetId="16">#REF!</definedName>
    <definedName name="TABLE_36" localSheetId="2">#REF!</definedName>
    <definedName name="TABLE_36" localSheetId="7">#REF!</definedName>
    <definedName name="TABLE_36" localSheetId="3">#REF!</definedName>
    <definedName name="TABLE_36" localSheetId="8">#REF!</definedName>
    <definedName name="TABLE_36" localSheetId="6">#REF!</definedName>
    <definedName name="TABLE_36">#REF!</definedName>
    <definedName name="TABLE_37" localSheetId="9">#REF!</definedName>
    <definedName name="TABLE_37" localSheetId="16">#REF!</definedName>
    <definedName name="TABLE_37" localSheetId="2">#REF!</definedName>
    <definedName name="TABLE_37" localSheetId="7">#REF!</definedName>
    <definedName name="TABLE_37" localSheetId="3">#REF!</definedName>
    <definedName name="TABLE_37" localSheetId="8">#REF!</definedName>
    <definedName name="TABLE_37" localSheetId="6">#REF!</definedName>
    <definedName name="TABLE_37">#REF!</definedName>
    <definedName name="TABLE_38" localSheetId="9">#REF!</definedName>
    <definedName name="TABLE_38" localSheetId="16">#REF!</definedName>
    <definedName name="TABLE_38" localSheetId="2">#REF!</definedName>
    <definedName name="TABLE_38" localSheetId="7">#REF!</definedName>
    <definedName name="TABLE_38" localSheetId="3">#REF!</definedName>
    <definedName name="TABLE_38" localSheetId="8">#REF!</definedName>
    <definedName name="TABLE_38" localSheetId="6">#REF!</definedName>
    <definedName name="TABLE_38">#REF!</definedName>
    <definedName name="TABLE_39" localSheetId="9">#REF!</definedName>
    <definedName name="TABLE_39" localSheetId="16">#REF!</definedName>
    <definedName name="TABLE_39" localSheetId="2">#REF!</definedName>
    <definedName name="TABLE_39" localSheetId="7">#REF!</definedName>
    <definedName name="TABLE_39" localSheetId="3">#REF!</definedName>
    <definedName name="TABLE_39" localSheetId="8">#REF!</definedName>
    <definedName name="TABLE_39" localSheetId="6">#REF!</definedName>
    <definedName name="TABLE_39">#REF!</definedName>
    <definedName name="TABLE_4" localSheetId="9">#REF!</definedName>
    <definedName name="TABLE_4" localSheetId="16">#REF!</definedName>
    <definedName name="TABLE_4" localSheetId="2">#REF!</definedName>
    <definedName name="TABLE_4" localSheetId="7">#REF!</definedName>
    <definedName name="TABLE_4" localSheetId="3">#REF!</definedName>
    <definedName name="TABLE_4" localSheetId="8">#REF!</definedName>
    <definedName name="TABLE_4" localSheetId="6">#REF!</definedName>
    <definedName name="TABLE_4">#REF!</definedName>
    <definedName name="TABLE_40" localSheetId="9">#REF!</definedName>
    <definedName name="TABLE_40" localSheetId="16">#REF!</definedName>
    <definedName name="TABLE_40" localSheetId="2">#REF!</definedName>
    <definedName name="TABLE_40" localSheetId="7">#REF!</definedName>
    <definedName name="TABLE_40" localSheetId="3">#REF!</definedName>
    <definedName name="TABLE_40" localSheetId="8">#REF!</definedName>
    <definedName name="TABLE_40" localSheetId="6">#REF!</definedName>
    <definedName name="TABLE_40">#REF!</definedName>
    <definedName name="TABLE_41" localSheetId="9">#REF!</definedName>
    <definedName name="TABLE_41" localSheetId="16">#REF!</definedName>
    <definedName name="TABLE_41" localSheetId="2">#REF!</definedName>
    <definedName name="TABLE_41" localSheetId="7">#REF!</definedName>
    <definedName name="TABLE_41" localSheetId="3">#REF!</definedName>
    <definedName name="TABLE_41" localSheetId="8">#REF!</definedName>
    <definedName name="TABLE_41" localSheetId="6">#REF!</definedName>
    <definedName name="TABLE_41">#REF!</definedName>
    <definedName name="TABLE_42" localSheetId="9">#REF!</definedName>
    <definedName name="TABLE_42" localSheetId="16">#REF!</definedName>
    <definedName name="TABLE_42" localSheetId="2">#REF!</definedName>
    <definedName name="TABLE_42" localSheetId="7">#REF!</definedName>
    <definedName name="TABLE_42" localSheetId="3">#REF!</definedName>
    <definedName name="TABLE_42" localSheetId="8">#REF!</definedName>
    <definedName name="TABLE_42" localSheetId="6">#REF!</definedName>
    <definedName name="TABLE_42">#REF!</definedName>
    <definedName name="TABLE_43" localSheetId="9">#REF!</definedName>
    <definedName name="TABLE_43" localSheetId="16">#REF!</definedName>
    <definedName name="TABLE_43" localSheetId="2">#REF!</definedName>
    <definedName name="TABLE_43" localSheetId="7">#REF!</definedName>
    <definedName name="TABLE_43" localSheetId="3">#REF!</definedName>
    <definedName name="TABLE_43" localSheetId="8">#REF!</definedName>
    <definedName name="TABLE_43" localSheetId="6">#REF!</definedName>
    <definedName name="TABLE_43">#REF!</definedName>
    <definedName name="TABLE_44" localSheetId="9">#REF!</definedName>
    <definedName name="TABLE_44" localSheetId="16">#REF!</definedName>
    <definedName name="TABLE_44" localSheetId="2">#REF!</definedName>
    <definedName name="TABLE_44" localSheetId="7">#REF!</definedName>
    <definedName name="TABLE_44" localSheetId="3">#REF!</definedName>
    <definedName name="TABLE_44" localSheetId="8">#REF!</definedName>
    <definedName name="TABLE_44" localSheetId="6">#REF!</definedName>
    <definedName name="TABLE_44">#REF!</definedName>
    <definedName name="TABLE_45" localSheetId="9">#REF!</definedName>
    <definedName name="TABLE_45" localSheetId="16">#REF!</definedName>
    <definedName name="TABLE_45" localSheetId="2">#REF!</definedName>
    <definedName name="TABLE_45" localSheetId="7">#REF!</definedName>
    <definedName name="TABLE_45" localSheetId="3">#REF!</definedName>
    <definedName name="TABLE_45" localSheetId="8">#REF!</definedName>
    <definedName name="TABLE_45" localSheetId="6">#REF!</definedName>
    <definedName name="TABLE_45">#REF!</definedName>
    <definedName name="TABLE_46" localSheetId="9">#REF!</definedName>
    <definedName name="TABLE_46" localSheetId="16">#REF!</definedName>
    <definedName name="TABLE_46" localSheetId="2">#REF!</definedName>
    <definedName name="TABLE_46" localSheetId="7">#REF!</definedName>
    <definedName name="TABLE_46" localSheetId="3">#REF!</definedName>
    <definedName name="TABLE_46" localSheetId="8">#REF!</definedName>
    <definedName name="TABLE_46" localSheetId="6">#REF!</definedName>
    <definedName name="TABLE_46">#REF!</definedName>
    <definedName name="TABLE_47" localSheetId="9">#REF!</definedName>
    <definedName name="TABLE_47" localSheetId="16">#REF!</definedName>
    <definedName name="TABLE_47" localSheetId="2">#REF!</definedName>
    <definedName name="TABLE_47" localSheetId="7">#REF!</definedName>
    <definedName name="TABLE_47" localSheetId="3">#REF!</definedName>
    <definedName name="TABLE_47" localSheetId="8">#REF!</definedName>
    <definedName name="TABLE_47" localSheetId="6">#REF!</definedName>
    <definedName name="TABLE_47">#REF!</definedName>
    <definedName name="TABLE_48" localSheetId="9">#REF!</definedName>
    <definedName name="TABLE_48" localSheetId="16">#REF!</definedName>
    <definedName name="TABLE_48" localSheetId="2">#REF!</definedName>
    <definedName name="TABLE_48" localSheetId="7">#REF!</definedName>
    <definedName name="TABLE_48" localSheetId="3">#REF!</definedName>
    <definedName name="TABLE_48" localSheetId="8">#REF!</definedName>
    <definedName name="TABLE_48" localSheetId="6">#REF!</definedName>
    <definedName name="TABLE_48">#REF!</definedName>
    <definedName name="TABLE_49" localSheetId="9">#REF!</definedName>
    <definedName name="TABLE_49" localSheetId="16">#REF!</definedName>
    <definedName name="TABLE_49" localSheetId="2">#REF!</definedName>
    <definedName name="TABLE_49" localSheetId="7">#REF!</definedName>
    <definedName name="TABLE_49" localSheetId="3">#REF!</definedName>
    <definedName name="TABLE_49" localSheetId="8">#REF!</definedName>
    <definedName name="TABLE_49" localSheetId="6">#REF!</definedName>
    <definedName name="TABLE_49">#REF!</definedName>
    <definedName name="TABLE_5" localSheetId="9">#REF!</definedName>
    <definedName name="TABLE_5" localSheetId="16">#REF!</definedName>
    <definedName name="TABLE_5" localSheetId="2">#REF!</definedName>
    <definedName name="TABLE_5" localSheetId="7">#REF!</definedName>
    <definedName name="TABLE_5" localSheetId="3">#REF!</definedName>
    <definedName name="TABLE_5" localSheetId="8">#REF!</definedName>
    <definedName name="TABLE_5" localSheetId="6">#REF!</definedName>
    <definedName name="TABLE_5">#REF!</definedName>
    <definedName name="TABLE_50" localSheetId="9">#REF!</definedName>
    <definedName name="TABLE_50" localSheetId="16">#REF!</definedName>
    <definedName name="TABLE_50" localSheetId="2">#REF!</definedName>
    <definedName name="TABLE_50" localSheetId="7">#REF!</definedName>
    <definedName name="TABLE_50" localSheetId="3">#REF!</definedName>
    <definedName name="TABLE_50" localSheetId="8">#REF!</definedName>
    <definedName name="TABLE_50" localSheetId="6">#REF!</definedName>
    <definedName name="TABLE_50">#REF!</definedName>
    <definedName name="TABLE_51" localSheetId="9">#REF!</definedName>
    <definedName name="TABLE_51" localSheetId="16">#REF!</definedName>
    <definedName name="TABLE_51" localSheetId="2">#REF!</definedName>
    <definedName name="TABLE_51" localSheetId="7">#REF!</definedName>
    <definedName name="TABLE_51" localSheetId="3">#REF!</definedName>
    <definedName name="TABLE_51" localSheetId="8">#REF!</definedName>
    <definedName name="TABLE_51" localSheetId="6">#REF!</definedName>
    <definedName name="TABLE_51">#REF!</definedName>
    <definedName name="TABLE_52" localSheetId="9">#REF!</definedName>
    <definedName name="TABLE_52" localSheetId="16">#REF!</definedName>
    <definedName name="TABLE_52" localSheetId="2">#REF!</definedName>
    <definedName name="TABLE_52" localSheetId="7">#REF!</definedName>
    <definedName name="TABLE_52" localSheetId="3">#REF!</definedName>
    <definedName name="TABLE_52" localSheetId="8">#REF!</definedName>
    <definedName name="TABLE_52" localSheetId="6">#REF!</definedName>
    <definedName name="TABLE_52">#REF!</definedName>
    <definedName name="TABLE_53" localSheetId="9">#REF!</definedName>
    <definedName name="TABLE_53" localSheetId="16">#REF!</definedName>
    <definedName name="TABLE_53" localSheetId="2">#REF!</definedName>
    <definedName name="TABLE_53" localSheetId="7">#REF!</definedName>
    <definedName name="TABLE_53" localSheetId="3">#REF!</definedName>
    <definedName name="TABLE_53" localSheetId="8">#REF!</definedName>
    <definedName name="TABLE_53" localSheetId="6">#REF!</definedName>
    <definedName name="TABLE_53">#REF!</definedName>
    <definedName name="TABLE_54" localSheetId="9">#REF!</definedName>
    <definedName name="TABLE_54" localSheetId="16">#REF!</definedName>
    <definedName name="TABLE_54" localSheetId="2">#REF!</definedName>
    <definedName name="TABLE_54" localSheetId="7">#REF!</definedName>
    <definedName name="TABLE_54" localSheetId="3">#REF!</definedName>
    <definedName name="TABLE_54" localSheetId="8">#REF!</definedName>
    <definedName name="TABLE_54" localSheetId="6">#REF!</definedName>
    <definedName name="TABLE_54">#REF!</definedName>
    <definedName name="TABLE_55" localSheetId="9">#REF!</definedName>
    <definedName name="TABLE_55" localSheetId="16">#REF!</definedName>
    <definedName name="TABLE_55" localSheetId="2">#REF!</definedName>
    <definedName name="TABLE_55" localSheetId="7">#REF!</definedName>
    <definedName name="TABLE_55" localSheetId="3">#REF!</definedName>
    <definedName name="TABLE_55" localSheetId="8">#REF!</definedName>
    <definedName name="TABLE_55" localSheetId="6">#REF!</definedName>
    <definedName name="TABLE_55">#REF!</definedName>
    <definedName name="TABLE_56" localSheetId="9">#REF!</definedName>
    <definedName name="TABLE_56" localSheetId="16">#REF!</definedName>
    <definedName name="TABLE_56" localSheetId="2">#REF!</definedName>
    <definedName name="TABLE_56" localSheetId="7">#REF!</definedName>
    <definedName name="TABLE_56" localSheetId="3">#REF!</definedName>
    <definedName name="TABLE_56" localSheetId="8">#REF!</definedName>
    <definedName name="TABLE_56" localSheetId="6">#REF!</definedName>
    <definedName name="TABLE_56">#REF!</definedName>
    <definedName name="TABLE_57" localSheetId="9">#REF!</definedName>
    <definedName name="TABLE_57" localSheetId="16">#REF!</definedName>
    <definedName name="TABLE_57" localSheetId="2">#REF!</definedName>
    <definedName name="TABLE_57" localSheetId="7">#REF!</definedName>
    <definedName name="TABLE_57" localSheetId="3">#REF!</definedName>
    <definedName name="TABLE_57" localSheetId="8">#REF!</definedName>
    <definedName name="TABLE_57" localSheetId="6">#REF!</definedName>
    <definedName name="TABLE_57">#REF!</definedName>
    <definedName name="TABLE_58" localSheetId="9">#REF!</definedName>
    <definedName name="TABLE_58" localSheetId="16">#REF!</definedName>
    <definedName name="TABLE_58" localSheetId="2">#REF!</definedName>
    <definedName name="TABLE_58" localSheetId="7">#REF!</definedName>
    <definedName name="TABLE_58" localSheetId="3">#REF!</definedName>
    <definedName name="TABLE_58" localSheetId="8">#REF!</definedName>
    <definedName name="TABLE_58" localSheetId="6">#REF!</definedName>
    <definedName name="TABLE_58">#REF!</definedName>
    <definedName name="TABLE_59" localSheetId="9">#REF!</definedName>
    <definedName name="TABLE_59" localSheetId="16">#REF!</definedName>
    <definedName name="TABLE_59" localSheetId="2">#REF!</definedName>
    <definedName name="TABLE_59" localSheetId="7">#REF!</definedName>
    <definedName name="TABLE_59" localSheetId="3">#REF!</definedName>
    <definedName name="TABLE_59" localSheetId="8">#REF!</definedName>
    <definedName name="TABLE_59" localSheetId="6">#REF!</definedName>
    <definedName name="TABLE_59">#REF!</definedName>
    <definedName name="TABLE_6" localSheetId="9">#REF!</definedName>
    <definedName name="TABLE_6" localSheetId="16">#REF!</definedName>
    <definedName name="TABLE_6" localSheetId="2">#REF!</definedName>
    <definedName name="TABLE_6" localSheetId="7">#REF!</definedName>
    <definedName name="TABLE_6" localSheetId="3">#REF!</definedName>
    <definedName name="TABLE_6" localSheetId="8">#REF!</definedName>
    <definedName name="TABLE_6" localSheetId="6">#REF!</definedName>
    <definedName name="TABLE_6">#REF!</definedName>
    <definedName name="TABLE_60" localSheetId="9">#REF!</definedName>
    <definedName name="TABLE_60" localSheetId="16">#REF!</definedName>
    <definedName name="TABLE_60" localSheetId="2">#REF!</definedName>
    <definedName name="TABLE_60" localSheetId="7">#REF!</definedName>
    <definedName name="TABLE_60" localSheetId="3">#REF!</definedName>
    <definedName name="TABLE_60" localSheetId="8">#REF!</definedName>
    <definedName name="TABLE_60" localSheetId="6">#REF!</definedName>
    <definedName name="TABLE_60">#REF!</definedName>
    <definedName name="TABLE_61" localSheetId="9">#REF!</definedName>
    <definedName name="TABLE_61" localSheetId="16">#REF!</definedName>
    <definedName name="TABLE_61" localSheetId="2">#REF!</definedName>
    <definedName name="TABLE_61" localSheetId="7">#REF!</definedName>
    <definedName name="TABLE_61" localSheetId="3">#REF!</definedName>
    <definedName name="TABLE_61" localSheetId="8">#REF!</definedName>
    <definedName name="TABLE_61" localSheetId="6">#REF!</definedName>
    <definedName name="TABLE_61">#REF!</definedName>
    <definedName name="TABLE_62" localSheetId="9">#REF!</definedName>
    <definedName name="TABLE_62" localSheetId="16">#REF!</definedName>
    <definedName name="TABLE_62" localSheetId="2">#REF!</definedName>
    <definedName name="TABLE_62" localSheetId="7">#REF!</definedName>
    <definedName name="TABLE_62" localSheetId="3">#REF!</definedName>
    <definedName name="TABLE_62" localSheetId="8">#REF!</definedName>
    <definedName name="TABLE_62" localSheetId="6">#REF!</definedName>
    <definedName name="TABLE_62">#REF!</definedName>
    <definedName name="TABLE_63" localSheetId="9">#REF!</definedName>
    <definedName name="TABLE_63" localSheetId="16">#REF!</definedName>
    <definedName name="TABLE_63" localSheetId="2">#REF!</definedName>
    <definedName name="TABLE_63" localSheetId="7">#REF!</definedName>
    <definedName name="TABLE_63" localSheetId="3">#REF!</definedName>
    <definedName name="TABLE_63" localSheetId="8">#REF!</definedName>
    <definedName name="TABLE_63" localSheetId="6">#REF!</definedName>
    <definedName name="TABLE_63">#REF!</definedName>
    <definedName name="TABLE_64" localSheetId="9">#REF!</definedName>
    <definedName name="TABLE_64" localSheetId="16">#REF!</definedName>
    <definedName name="TABLE_64" localSheetId="2">#REF!</definedName>
    <definedName name="TABLE_64" localSheetId="7">#REF!</definedName>
    <definedName name="TABLE_64" localSheetId="3">#REF!</definedName>
    <definedName name="TABLE_64" localSheetId="8">#REF!</definedName>
    <definedName name="TABLE_64" localSheetId="6">#REF!</definedName>
    <definedName name="TABLE_64">#REF!</definedName>
    <definedName name="TABLE_65" localSheetId="9">#REF!</definedName>
    <definedName name="TABLE_65" localSheetId="16">#REF!</definedName>
    <definedName name="TABLE_65" localSheetId="2">#REF!</definedName>
    <definedName name="TABLE_65" localSheetId="7">#REF!</definedName>
    <definedName name="TABLE_65" localSheetId="3">#REF!</definedName>
    <definedName name="TABLE_65" localSheetId="8">#REF!</definedName>
    <definedName name="TABLE_65" localSheetId="6">#REF!</definedName>
    <definedName name="TABLE_65">#REF!</definedName>
    <definedName name="TABLE_66" localSheetId="9">#REF!</definedName>
    <definedName name="TABLE_66" localSheetId="16">#REF!</definedName>
    <definedName name="TABLE_66" localSheetId="2">#REF!</definedName>
    <definedName name="TABLE_66" localSheetId="7">#REF!</definedName>
    <definedName name="TABLE_66" localSheetId="3">#REF!</definedName>
    <definedName name="TABLE_66" localSheetId="8">#REF!</definedName>
    <definedName name="TABLE_66" localSheetId="6">#REF!</definedName>
    <definedName name="TABLE_66">#REF!</definedName>
    <definedName name="TABLE_67" localSheetId="9">#REF!</definedName>
    <definedName name="TABLE_67" localSheetId="16">#REF!</definedName>
    <definedName name="TABLE_67" localSheetId="2">#REF!</definedName>
    <definedName name="TABLE_67" localSheetId="7">#REF!</definedName>
    <definedName name="TABLE_67" localSheetId="3">#REF!</definedName>
    <definedName name="TABLE_67" localSheetId="8">#REF!</definedName>
    <definedName name="TABLE_67" localSheetId="6">#REF!</definedName>
    <definedName name="TABLE_67">#REF!</definedName>
    <definedName name="TABLE_68" localSheetId="9">#REF!</definedName>
    <definedName name="TABLE_68" localSheetId="16">#REF!</definedName>
    <definedName name="TABLE_68" localSheetId="2">#REF!</definedName>
    <definedName name="TABLE_68" localSheetId="7">#REF!</definedName>
    <definedName name="TABLE_68" localSheetId="3">#REF!</definedName>
    <definedName name="TABLE_68" localSheetId="8">#REF!</definedName>
    <definedName name="TABLE_68" localSheetId="6">#REF!</definedName>
    <definedName name="TABLE_68">#REF!</definedName>
    <definedName name="TABLE_69" localSheetId="9">#REF!</definedName>
    <definedName name="TABLE_69" localSheetId="16">#REF!</definedName>
    <definedName name="TABLE_69" localSheetId="2">#REF!</definedName>
    <definedName name="TABLE_69" localSheetId="7">#REF!</definedName>
    <definedName name="TABLE_69" localSheetId="3">#REF!</definedName>
    <definedName name="TABLE_69" localSheetId="8">#REF!</definedName>
    <definedName name="TABLE_69" localSheetId="6">#REF!</definedName>
    <definedName name="TABLE_69">#REF!</definedName>
    <definedName name="TABLE_7" localSheetId="9">#REF!</definedName>
    <definedName name="TABLE_7" localSheetId="16">#REF!</definedName>
    <definedName name="TABLE_7" localSheetId="2">#REF!</definedName>
    <definedName name="TABLE_7" localSheetId="7">#REF!</definedName>
    <definedName name="TABLE_7" localSheetId="3">#REF!</definedName>
    <definedName name="TABLE_7" localSheetId="8">#REF!</definedName>
    <definedName name="TABLE_7" localSheetId="6">#REF!</definedName>
    <definedName name="TABLE_7">#REF!</definedName>
    <definedName name="TABLE_8" localSheetId="9">#REF!</definedName>
    <definedName name="TABLE_8" localSheetId="16">#REF!</definedName>
    <definedName name="TABLE_8" localSheetId="2">#REF!</definedName>
    <definedName name="TABLE_8" localSheetId="7">#REF!</definedName>
    <definedName name="TABLE_8" localSheetId="3">#REF!</definedName>
    <definedName name="TABLE_8" localSheetId="8">#REF!</definedName>
    <definedName name="TABLE_8" localSheetId="6">#REF!</definedName>
    <definedName name="TABLE_8">#REF!</definedName>
    <definedName name="TABLE_9" localSheetId="9">#REF!</definedName>
    <definedName name="TABLE_9" localSheetId="16">#REF!</definedName>
    <definedName name="TABLE_9" localSheetId="2">#REF!</definedName>
    <definedName name="TABLE_9" localSheetId="7">#REF!</definedName>
    <definedName name="TABLE_9" localSheetId="3">#REF!</definedName>
    <definedName name="TABLE_9" localSheetId="8">#REF!</definedName>
    <definedName name="TABLE_9" localSheetId="6">#REF!</definedName>
    <definedName name="TABLE_9">#REF!</definedName>
    <definedName name="TAF" localSheetId="9">#REF!</definedName>
    <definedName name="TAF" localSheetId="16">#REF!</definedName>
    <definedName name="TAF" localSheetId="2">#REF!</definedName>
    <definedName name="TAF" localSheetId="7">#REF!</definedName>
    <definedName name="TAF" localSheetId="3">#REF!</definedName>
    <definedName name="TAF" localSheetId="8">#REF!</definedName>
    <definedName name="TAF" localSheetId="6">#REF!</definedName>
    <definedName name="TAF">#REF!</definedName>
    <definedName name="TAH" localSheetId="9">#REF!</definedName>
    <definedName name="TAH" localSheetId="16">#REF!</definedName>
    <definedName name="TAH" localSheetId="2">#REF!</definedName>
    <definedName name="TAH" localSheetId="7">#REF!</definedName>
    <definedName name="TAH" localSheetId="3">#REF!</definedName>
    <definedName name="TAH" localSheetId="8">#REF!</definedName>
    <definedName name="TAH" localSheetId="6">#REF!</definedName>
    <definedName name="TAH">#REF!</definedName>
    <definedName name="TAM" localSheetId="9">#REF!</definedName>
    <definedName name="TAM" localSheetId="16">#REF!</definedName>
    <definedName name="TAM" localSheetId="2">#REF!</definedName>
    <definedName name="TAM" localSheetId="7">#REF!</definedName>
    <definedName name="TAM" localSheetId="3">#REF!</definedName>
    <definedName name="TAM" localSheetId="8">#REF!</definedName>
    <definedName name="TAM" localSheetId="6">#REF!</definedName>
    <definedName name="TAM">#REF!</definedName>
    <definedName name="Tb" localSheetId="9">#REF!</definedName>
    <definedName name="Tb" localSheetId="16">#REF!</definedName>
    <definedName name="Tb" localSheetId="2">#REF!</definedName>
    <definedName name="Tb" localSheetId="7">#REF!</definedName>
    <definedName name="Tb" localSheetId="3">#REF!</definedName>
    <definedName name="Tb" localSheetId="8">#REF!</definedName>
    <definedName name="Tb" localSheetId="6">#REF!</definedName>
    <definedName name="Tb">#REF!</definedName>
    <definedName name="Tba" localSheetId="9">#REF!</definedName>
    <definedName name="Tba" localSheetId="16">#REF!</definedName>
    <definedName name="Tba" localSheetId="2">#REF!</definedName>
    <definedName name="Tba" localSheetId="7">#REF!</definedName>
    <definedName name="Tba" localSheetId="3">#REF!</definedName>
    <definedName name="Tba" localSheetId="8">#REF!</definedName>
    <definedName name="Tba" localSheetId="6">#REF!</definedName>
    <definedName name="Tba">#REF!</definedName>
    <definedName name="TC" localSheetId="9">#REF!</definedName>
    <definedName name="TC" localSheetId="16">#REF!</definedName>
    <definedName name="TC" localSheetId="2">#REF!</definedName>
    <definedName name="TC" localSheetId="7">#REF!</definedName>
    <definedName name="TC" localSheetId="3">#REF!</definedName>
    <definedName name="TC" localSheetId="8">#REF!</definedName>
    <definedName name="TC" localSheetId="6">#REF!</definedName>
    <definedName name="TC">#REF!</definedName>
    <definedName name="TCA" localSheetId="9">#REF!</definedName>
    <definedName name="TCA" localSheetId="16">#REF!</definedName>
    <definedName name="TCA" localSheetId="2">#REF!</definedName>
    <definedName name="TCA" localSheetId="7">#REF!</definedName>
    <definedName name="TCA" localSheetId="3">#REF!</definedName>
    <definedName name="TCA" localSheetId="8">#REF!</definedName>
    <definedName name="TCA" localSheetId="6">#REF!</definedName>
    <definedName name="TCA">#REF!</definedName>
    <definedName name="TCB" localSheetId="9">#REF!</definedName>
    <definedName name="TCB" localSheetId="16">#REF!</definedName>
    <definedName name="TCB" localSheetId="2">#REF!</definedName>
    <definedName name="TCB" localSheetId="7">#REF!</definedName>
    <definedName name="TCB" localSheetId="3">#REF!</definedName>
    <definedName name="TCB" localSheetId="8">#REF!</definedName>
    <definedName name="TCB" localSheetId="6">#REF!</definedName>
    <definedName name="TCB">#REF!</definedName>
    <definedName name="TChonsei" localSheetId="9">#REF!</definedName>
    <definedName name="TChonsei" localSheetId="16">#REF!</definedName>
    <definedName name="TChonsei" localSheetId="2">#REF!</definedName>
    <definedName name="TChonsei" localSheetId="7">#REF!</definedName>
    <definedName name="TChonsei" localSheetId="3">#REF!</definedName>
    <definedName name="TChonsei" localSheetId="8">#REF!</definedName>
    <definedName name="TChonsei" localSheetId="6">#REF!</definedName>
    <definedName name="TChonsei">#REF!</definedName>
    <definedName name="TDeposit" localSheetId="9">#REF!</definedName>
    <definedName name="TDeposit" localSheetId="16">#REF!</definedName>
    <definedName name="TDeposit" localSheetId="2">#REF!</definedName>
    <definedName name="TDeposit" localSheetId="7">#REF!</definedName>
    <definedName name="TDeposit" localSheetId="3">#REF!</definedName>
    <definedName name="TDeposit" localSheetId="8">#REF!</definedName>
    <definedName name="TDeposit" localSheetId="6">#REF!</definedName>
    <definedName name="TDeposit">#REF!</definedName>
    <definedName name="TE" localSheetId="9">#REF!</definedName>
    <definedName name="TE" localSheetId="16">#REF!</definedName>
    <definedName name="TE" localSheetId="2">#REF!</definedName>
    <definedName name="TE" localSheetId="7">#REF!</definedName>
    <definedName name="TE" localSheetId="3">#REF!</definedName>
    <definedName name="TE" localSheetId="8">#REF!</definedName>
    <definedName name="TE" localSheetId="6">#REF!</definedName>
    <definedName name="TE">#REF!</definedName>
    <definedName name="Ted" localSheetId="9">#REF!</definedName>
    <definedName name="Ted" localSheetId="16">#REF!</definedName>
    <definedName name="Ted" localSheetId="2">#REF!</definedName>
    <definedName name="Ted" localSheetId="7">#REF!</definedName>
    <definedName name="Ted" localSheetId="3">#REF!</definedName>
    <definedName name="Ted" localSheetId="8">#REF!</definedName>
    <definedName name="Ted" localSheetId="6">#REF!</definedName>
    <definedName name="Ted">#REF!</definedName>
    <definedName name="Tel" localSheetId="9">#REF!</definedName>
    <definedName name="Tel" localSheetId="16">#REF!</definedName>
    <definedName name="Tel" localSheetId="2">#REF!</definedName>
    <definedName name="Tel" localSheetId="7">#REF!</definedName>
    <definedName name="Tel" localSheetId="3">#REF!</definedName>
    <definedName name="Tel" localSheetId="8">#REF!</definedName>
    <definedName name="Tel" localSheetId="6">#REF!</definedName>
    <definedName name="Tel">#REF!</definedName>
    <definedName name="Text5" localSheetId="9">#REF!</definedName>
    <definedName name="Text5" localSheetId="16">#REF!</definedName>
    <definedName name="Text5" localSheetId="2">#REF!</definedName>
    <definedName name="Text5" localSheetId="7">#REF!</definedName>
    <definedName name="Text5" localSheetId="3">#REF!</definedName>
    <definedName name="Text5" localSheetId="8">#REF!</definedName>
    <definedName name="Text5" localSheetId="6">#REF!</definedName>
    <definedName name="Text5">#REF!</definedName>
    <definedName name="TG" localSheetId="9">[9]별표!#REF!</definedName>
    <definedName name="TG" localSheetId="16">[9]별표!#REF!</definedName>
    <definedName name="TG" localSheetId="2">[9]별표!#REF!</definedName>
    <definedName name="TG" localSheetId="3">[9]별표!#REF!</definedName>
    <definedName name="TG" localSheetId="8">[9]별표!#REF!</definedName>
    <definedName name="TG" localSheetId="6">[9]별표!#REF!</definedName>
    <definedName name="TG">[9]별표!#REF!</definedName>
    <definedName name="TITLE" localSheetId="9">#REF!</definedName>
    <definedName name="TITLE" localSheetId="16">#REF!</definedName>
    <definedName name="TITLE" localSheetId="2">#REF!</definedName>
    <definedName name="TITLE" localSheetId="7">#REF!</definedName>
    <definedName name="TITLE" localSheetId="3">#REF!</definedName>
    <definedName name="TITLE" localSheetId="8">#REF!</definedName>
    <definedName name="TITLE" localSheetId="6">#REF!</definedName>
    <definedName name="TITLE">#REF!</definedName>
    <definedName name="Tl" localSheetId="9">#REF!</definedName>
    <definedName name="Tl" localSheetId="16">#REF!</definedName>
    <definedName name="Tl" localSheetId="2">#REF!</definedName>
    <definedName name="Tl" localSheetId="7">#REF!</definedName>
    <definedName name="Tl" localSheetId="3">#REF!</definedName>
    <definedName name="Tl" localSheetId="8">#REF!</definedName>
    <definedName name="Tl" localSheetId="6">#REF!</definedName>
    <definedName name="Tl">#REF!</definedName>
    <definedName name="TMO" localSheetId="9">#REF!</definedName>
    <definedName name="TMO" localSheetId="16">#REF!</definedName>
    <definedName name="TMO" localSheetId="2">#REF!</definedName>
    <definedName name="TMO" localSheetId="7">#REF!</definedName>
    <definedName name="TMO" localSheetId="3">#REF!</definedName>
    <definedName name="TMO" localSheetId="8">#REF!</definedName>
    <definedName name="TMO" localSheetId="6">#REF!</definedName>
    <definedName name="TMO">#REF!</definedName>
    <definedName name="TPF" localSheetId="9">#REF!</definedName>
    <definedName name="TPF" localSheetId="16">#REF!</definedName>
    <definedName name="TPF" localSheetId="2">#REF!</definedName>
    <definedName name="TPF" localSheetId="7">#REF!</definedName>
    <definedName name="TPF" localSheetId="3">#REF!</definedName>
    <definedName name="TPF" localSheetId="8">#REF!</definedName>
    <definedName name="TPF" localSheetId="6">#REF!</definedName>
    <definedName name="TPF">#REF!</definedName>
    <definedName name="TPH" localSheetId="9">#REF!</definedName>
    <definedName name="TPH" localSheetId="16">#REF!</definedName>
    <definedName name="TPH" localSheetId="2">#REF!</definedName>
    <definedName name="TPH" localSheetId="7">#REF!</definedName>
    <definedName name="TPH" localSheetId="3">#REF!</definedName>
    <definedName name="TPH" localSheetId="8">#REF!</definedName>
    <definedName name="TPH" localSheetId="6">#REF!</definedName>
    <definedName name="TPH">#REF!</definedName>
    <definedName name="TPM" localSheetId="9">#REF!</definedName>
    <definedName name="TPM" localSheetId="16">#REF!</definedName>
    <definedName name="TPM" localSheetId="2">#REF!</definedName>
    <definedName name="TPM" localSheetId="7">#REF!</definedName>
    <definedName name="TPM" localSheetId="3">#REF!</definedName>
    <definedName name="TPM" localSheetId="8">#REF!</definedName>
    <definedName name="TPM" localSheetId="6">#REF!</definedName>
    <definedName name="TPM">#REF!</definedName>
    <definedName name="Tra" localSheetId="9">#REF!</definedName>
    <definedName name="Tra" localSheetId="16">#REF!</definedName>
    <definedName name="Tra" localSheetId="2">#REF!</definedName>
    <definedName name="Tra" localSheetId="7">#REF!</definedName>
    <definedName name="Tra" localSheetId="3">#REF!</definedName>
    <definedName name="Tra" localSheetId="8">#REF!</definedName>
    <definedName name="Tra" localSheetId="6">#REF!</definedName>
    <definedName name="Tra">#REF!</definedName>
    <definedName name="TRent" localSheetId="9">#REF!</definedName>
    <definedName name="TRent" localSheetId="16">#REF!</definedName>
    <definedName name="TRent" localSheetId="2">#REF!</definedName>
    <definedName name="TRent" localSheetId="7">#REF!</definedName>
    <definedName name="TRent" localSheetId="3">#REF!</definedName>
    <definedName name="TRent" localSheetId="8">#REF!</definedName>
    <definedName name="TRent" localSheetId="6">#REF!</definedName>
    <definedName name="TRent">#REF!</definedName>
    <definedName name="Tsa" localSheetId="9">#REF!</definedName>
    <definedName name="Tsa" localSheetId="16">#REF!</definedName>
    <definedName name="Tsa" localSheetId="2">#REF!</definedName>
    <definedName name="Tsa" localSheetId="7">#REF!</definedName>
    <definedName name="Tsa" localSheetId="3">#REF!</definedName>
    <definedName name="Tsa" localSheetId="8">#REF!</definedName>
    <definedName name="Tsa" localSheetId="6">#REF!</definedName>
    <definedName name="Tsa">#REF!</definedName>
    <definedName name="TSS" localSheetId="9">#REF!</definedName>
    <definedName name="TSS" localSheetId="16">#REF!</definedName>
    <definedName name="TSS" localSheetId="2">#REF!</definedName>
    <definedName name="TSS" localSheetId="7">#REF!</definedName>
    <definedName name="TSS" localSheetId="3">#REF!</definedName>
    <definedName name="TSS" localSheetId="8">#REF!</definedName>
    <definedName name="TSS" localSheetId="6">#REF!</definedName>
    <definedName name="TSS">#REF!</definedName>
    <definedName name="TT">#N/A</definedName>
    <definedName name="TW" localSheetId="9">#REF!</definedName>
    <definedName name="TW" localSheetId="16">#REF!</definedName>
    <definedName name="TW" localSheetId="2">#REF!</definedName>
    <definedName name="TW" localSheetId="7">#REF!</definedName>
    <definedName name="TW" localSheetId="3">#REF!</definedName>
    <definedName name="TW" localSheetId="8">#REF!</definedName>
    <definedName name="TW" localSheetId="6">#REF!</definedName>
    <definedName name="TW">#REF!</definedName>
    <definedName name="TWA" localSheetId="9">#REF!</definedName>
    <definedName name="TWA" localSheetId="16">#REF!</definedName>
    <definedName name="TWA" localSheetId="2">#REF!</definedName>
    <definedName name="TWA" localSheetId="7">#REF!</definedName>
    <definedName name="TWA" localSheetId="3">#REF!</definedName>
    <definedName name="TWA" localSheetId="8">#REF!</definedName>
    <definedName name="TWA" localSheetId="6">#REF!</definedName>
    <definedName name="TWA">#REF!</definedName>
    <definedName name="TWL" localSheetId="9">#REF!</definedName>
    <definedName name="TWL" localSheetId="16">#REF!</definedName>
    <definedName name="TWL" localSheetId="2">#REF!</definedName>
    <definedName name="TWL" localSheetId="7">#REF!</definedName>
    <definedName name="TWL" localSheetId="3">#REF!</definedName>
    <definedName name="TWL" localSheetId="8">#REF!</definedName>
    <definedName name="TWL" localSheetId="6">#REF!</definedName>
    <definedName name="TWL">#REF!</definedName>
    <definedName name="TWR" localSheetId="9">#REF!</definedName>
    <definedName name="TWR" localSheetId="16">#REF!</definedName>
    <definedName name="TWR" localSheetId="2">#REF!</definedName>
    <definedName name="TWR" localSheetId="7">#REF!</definedName>
    <definedName name="TWR" localSheetId="3">#REF!</definedName>
    <definedName name="TWR" localSheetId="8">#REF!</definedName>
    <definedName name="TWR" localSheetId="6">#REF!</definedName>
    <definedName name="TWR">#REF!</definedName>
    <definedName name="UD">[21]왕십리방향!$DD$6</definedName>
    <definedName name="ul" localSheetId="9">[1]설계조건!#REF!</definedName>
    <definedName name="ul" localSheetId="16">[1]설계조건!#REF!</definedName>
    <definedName name="ul" localSheetId="2">[1]설계조건!#REF!</definedName>
    <definedName name="ul" localSheetId="3">[1]설계조건!#REF!</definedName>
    <definedName name="ul" localSheetId="8">[1]설계조건!#REF!</definedName>
    <definedName name="ul" localSheetId="6">[1]설계조건!#REF!</definedName>
    <definedName name="ul">[1]설계조건!#REF!</definedName>
    <definedName name="um" localSheetId="9">[1]설계조건!#REF!</definedName>
    <definedName name="um" localSheetId="16">[1]설계조건!#REF!</definedName>
    <definedName name="um" localSheetId="2">[1]설계조건!#REF!</definedName>
    <definedName name="um" localSheetId="3">[1]설계조건!#REF!</definedName>
    <definedName name="um" localSheetId="8">[1]설계조건!#REF!</definedName>
    <definedName name="um" localSheetId="6">[1]설계조건!#REF!</definedName>
    <definedName name="um">[1]설계조건!#REF!</definedName>
    <definedName name="UU" localSheetId="9">#REF!</definedName>
    <definedName name="UU" localSheetId="16">#REF!</definedName>
    <definedName name="UU" localSheetId="2">#REF!</definedName>
    <definedName name="UU" localSheetId="7">#REF!</definedName>
    <definedName name="UU" localSheetId="3">#REF!</definedName>
    <definedName name="UU" localSheetId="8">#REF!</definedName>
    <definedName name="UU" localSheetId="6">#REF!</definedName>
    <definedName name="UU">#REF!</definedName>
    <definedName name="uw" localSheetId="9">[1]설계조건!#REF!</definedName>
    <definedName name="uw" localSheetId="16">[1]설계조건!#REF!</definedName>
    <definedName name="uw" localSheetId="2">[1]설계조건!#REF!</definedName>
    <definedName name="uw" localSheetId="3">[1]설계조건!#REF!</definedName>
    <definedName name="uw" localSheetId="8">[1]설계조건!#REF!</definedName>
    <definedName name="uw" localSheetId="6">[1]설계조건!#REF!</definedName>
    <definedName name="uw">[1]설계조건!#REF!</definedName>
    <definedName name="V" localSheetId="9">#REF!</definedName>
    <definedName name="V" localSheetId="16">#REF!</definedName>
    <definedName name="V" localSheetId="2">#REF!</definedName>
    <definedName name="V" localSheetId="7">#REF!</definedName>
    <definedName name="V" localSheetId="3">#REF!</definedName>
    <definedName name="V" localSheetId="8">#REF!</definedName>
    <definedName name="V" localSheetId="6">#REF!</definedName>
    <definedName name="V">#REF!</definedName>
    <definedName name="v6a" localSheetId="9">#REF!</definedName>
    <definedName name="v6a" localSheetId="16">#REF!</definedName>
    <definedName name="v6a" localSheetId="2">#REF!</definedName>
    <definedName name="v6a" localSheetId="7">#REF!</definedName>
    <definedName name="v6a" localSheetId="3">#REF!</definedName>
    <definedName name="v6a" localSheetId="8">#REF!</definedName>
    <definedName name="v6a" localSheetId="6">#REF!</definedName>
    <definedName name="v6a">#REF!</definedName>
    <definedName name="VA" localSheetId="9">[9]별표!#REF!</definedName>
    <definedName name="VA" localSheetId="16">[9]별표!#REF!</definedName>
    <definedName name="VA" localSheetId="2">[9]별표!#REF!</definedName>
    <definedName name="VA" localSheetId="3">[9]별표!#REF!</definedName>
    <definedName name="VA" localSheetId="8">[9]별표!#REF!</definedName>
    <definedName name="VA" localSheetId="6">[9]별표!#REF!</definedName>
    <definedName name="VA">[9]별표!#REF!</definedName>
    <definedName name="VB" localSheetId="9">[9]별표!#REF!</definedName>
    <definedName name="VB" localSheetId="16">[9]별표!#REF!</definedName>
    <definedName name="VB" localSheetId="2">[9]별표!#REF!</definedName>
    <definedName name="VB" localSheetId="3">[9]별표!#REF!</definedName>
    <definedName name="VB" localSheetId="8">[9]별표!#REF!</definedName>
    <definedName name="VB" localSheetId="6">[9]별표!#REF!</definedName>
    <definedName name="VB">[9]별표!#REF!</definedName>
    <definedName name="VC" localSheetId="9">[9]별표!#REF!</definedName>
    <definedName name="VC" localSheetId="16">[9]별표!#REF!</definedName>
    <definedName name="VC" localSheetId="2">[9]별표!#REF!</definedName>
    <definedName name="VC" localSheetId="3">[9]별표!#REF!</definedName>
    <definedName name="VC" localSheetId="8">[9]별표!#REF!</definedName>
    <definedName name="VC" localSheetId="6">[9]별표!#REF!</definedName>
    <definedName name="VC">[9]별표!#REF!</definedName>
    <definedName name="VD" localSheetId="9">[9]별표!#REF!</definedName>
    <definedName name="VD" localSheetId="16">[9]별표!#REF!</definedName>
    <definedName name="VD" localSheetId="2">[9]별표!#REF!</definedName>
    <definedName name="VD" localSheetId="3">[9]별표!#REF!</definedName>
    <definedName name="VD" localSheetId="8">[9]별표!#REF!</definedName>
    <definedName name="VD" localSheetId="6">[9]별표!#REF!</definedName>
    <definedName name="VD">[9]별표!#REF!</definedName>
    <definedName name="VE" localSheetId="9">[9]별표!#REF!</definedName>
    <definedName name="VE" localSheetId="16">[9]별표!#REF!</definedName>
    <definedName name="VE" localSheetId="2">[9]별표!#REF!</definedName>
    <definedName name="VE" localSheetId="3">[9]별표!#REF!</definedName>
    <definedName name="VE" localSheetId="8">[9]별표!#REF!</definedName>
    <definedName name="VE" localSheetId="6">[9]별표!#REF!</definedName>
    <definedName name="VE">[9]별표!#REF!</definedName>
    <definedName name="W" localSheetId="9">#REF!</definedName>
    <definedName name="W" localSheetId="16">#REF!</definedName>
    <definedName name="W" localSheetId="2">#REF!</definedName>
    <definedName name="W" localSheetId="7">#REF!</definedName>
    <definedName name="W" localSheetId="3">#REF!</definedName>
    <definedName name="W" localSheetId="8">#REF!</definedName>
    <definedName name="W" localSheetId="6">#REF!</definedName>
    <definedName name="W">#REF!</definedName>
    <definedName name="WA" localSheetId="9">#REF!</definedName>
    <definedName name="WA" localSheetId="16">#REF!</definedName>
    <definedName name="WA" localSheetId="2">#REF!</definedName>
    <definedName name="WA" localSheetId="7">#REF!</definedName>
    <definedName name="WA" localSheetId="3">#REF!</definedName>
    <definedName name="WA" localSheetId="8">#REF!</definedName>
    <definedName name="WA" localSheetId="6">#REF!</definedName>
    <definedName name="WA">#REF!</definedName>
    <definedName name="WAA" localSheetId="9">#REF!</definedName>
    <definedName name="WAA" localSheetId="16">#REF!</definedName>
    <definedName name="WAA" localSheetId="2">#REF!</definedName>
    <definedName name="WAA" localSheetId="7">#REF!</definedName>
    <definedName name="WAA" localSheetId="3">#REF!</definedName>
    <definedName name="WAA" localSheetId="8">#REF!</definedName>
    <definedName name="WAA" localSheetId="6">#REF!</definedName>
    <definedName name="WAA">#REF!</definedName>
    <definedName name="WAAA" localSheetId="9">#REF!</definedName>
    <definedName name="WAAA" localSheetId="16">#REF!</definedName>
    <definedName name="WAAA" localSheetId="2">#REF!</definedName>
    <definedName name="WAAA" localSheetId="7">#REF!</definedName>
    <definedName name="WAAA" localSheetId="3">#REF!</definedName>
    <definedName name="WAAA" localSheetId="8">#REF!</definedName>
    <definedName name="WAAA" localSheetId="6">#REF!</definedName>
    <definedName name="WAAA">#REF!</definedName>
    <definedName name="WALL" localSheetId="9">[1]설계조건!#REF!</definedName>
    <definedName name="WALL" localSheetId="16">[1]설계조건!#REF!</definedName>
    <definedName name="WALL" localSheetId="2">[1]설계조건!#REF!</definedName>
    <definedName name="WALL" localSheetId="3">[1]설계조건!#REF!</definedName>
    <definedName name="WALL" localSheetId="8">[1]설계조건!#REF!</definedName>
    <definedName name="WALL" localSheetId="6">[1]설계조건!#REF!</definedName>
    <definedName name="WALL">[1]설계조건!#REF!</definedName>
    <definedName name="WB" localSheetId="9">#REF!</definedName>
    <definedName name="WB" localSheetId="16">#REF!</definedName>
    <definedName name="WB" localSheetId="2">#REF!</definedName>
    <definedName name="WB" localSheetId="7">#REF!</definedName>
    <definedName name="WB" localSheetId="3">#REF!</definedName>
    <definedName name="WB" localSheetId="8">#REF!</definedName>
    <definedName name="WB" localSheetId="6">#REF!</definedName>
    <definedName name="WB">#REF!</definedName>
    <definedName name="WC" localSheetId="9">#REF!</definedName>
    <definedName name="WC" localSheetId="16">#REF!</definedName>
    <definedName name="WC" localSheetId="2">#REF!</definedName>
    <definedName name="WC" localSheetId="7">#REF!</definedName>
    <definedName name="WC" localSheetId="3">#REF!</definedName>
    <definedName name="WC" localSheetId="8">#REF!</definedName>
    <definedName name="WC" localSheetId="6">#REF!</definedName>
    <definedName name="WC">#REF!</definedName>
    <definedName name="whekd" localSheetId="7" hidden="1">{#N/A,#N/A,FALSE,"포장단가"}</definedName>
    <definedName name="whekd" localSheetId="6" hidden="1">{#N/A,#N/A,FALSE,"포장단가"}</definedName>
    <definedName name="whekd" hidden="1">{#N/A,#N/A,FALSE,"포장단가"}</definedName>
    <definedName name="WL" localSheetId="9">#REF!</definedName>
    <definedName name="WL" localSheetId="16">#REF!</definedName>
    <definedName name="WL" localSheetId="2">#REF!</definedName>
    <definedName name="WL" localSheetId="7">#REF!</definedName>
    <definedName name="WL" localSheetId="3">#REF!</definedName>
    <definedName name="WL" localSheetId="8">#REF!</definedName>
    <definedName name="WL" localSheetId="6">#REF!</definedName>
    <definedName name="WL">#REF!</definedName>
    <definedName name="wla" localSheetId="9">[1]설계조건!#REF!</definedName>
    <definedName name="wla" localSheetId="16">[1]설계조건!#REF!</definedName>
    <definedName name="wla" localSheetId="2">[1]설계조건!#REF!</definedName>
    <definedName name="wla" localSheetId="3">[1]설계조건!#REF!</definedName>
    <definedName name="wla" localSheetId="8">[1]설계조건!#REF!</definedName>
    <definedName name="wla" localSheetId="6">[1]설계조건!#REF!</definedName>
    <definedName name="wla">[1]설계조건!#REF!</definedName>
    <definedName name="WLT" localSheetId="9">#REF!</definedName>
    <definedName name="WLT" localSheetId="16">#REF!</definedName>
    <definedName name="WLT" localSheetId="2">#REF!</definedName>
    <definedName name="WLT" localSheetId="7">#REF!</definedName>
    <definedName name="WLT" localSheetId="3">#REF!</definedName>
    <definedName name="WLT" localSheetId="8">#REF!</definedName>
    <definedName name="WLT" localSheetId="6">#REF!</definedName>
    <definedName name="WLT">#REF!</definedName>
    <definedName name="Wm" localSheetId="9">[1]설계조건!#REF!</definedName>
    <definedName name="Wm" localSheetId="16">[1]설계조건!#REF!</definedName>
    <definedName name="Wm" localSheetId="2">[1]설계조건!#REF!</definedName>
    <definedName name="Wm" localSheetId="3">[1]설계조건!#REF!</definedName>
    <definedName name="Wm" localSheetId="8">[1]설계조건!#REF!</definedName>
    <definedName name="Wm" localSheetId="6">[1]설계조건!#REF!</definedName>
    <definedName name="Wm">[1]설계조건!#REF!</definedName>
    <definedName name="wn" localSheetId="9">[1]설계조건!#REF!</definedName>
    <definedName name="wn" localSheetId="16">[1]설계조건!#REF!</definedName>
    <definedName name="wn" localSheetId="2">[1]설계조건!#REF!</definedName>
    <definedName name="wn" localSheetId="3">[1]설계조건!#REF!</definedName>
    <definedName name="wn" localSheetId="8">[1]설계조건!#REF!</definedName>
    <definedName name="wn" localSheetId="6">[1]설계조건!#REF!</definedName>
    <definedName name="wn">[1]설계조건!#REF!</definedName>
    <definedName name="wrn.일위대가." localSheetId="7" hidden="1">{#N/A,#N/A,TRUE,"대가1"}</definedName>
    <definedName name="wrn.일위대가." localSheetId="6" hidden="1">{#N/A,#N/A,TRUE,"대가1"}</definedName>
    <definedName name="wrn.일위대가." hidden="1">{#N/A,#N/A,TRUE,"대가1"}</definedName>
    <definedName name="wrn.포장단가." localSheetId="7" hidden="1">{#N/A,#N/A,FALSE,"포장단가"}</definedName>
    <definedName name="wrn.포장단가." localSheetId="6" hidden="1">{#N/A,#N/A,FALSE,"포장단가"}</definedName>
    <definedName name="wrn.포장단가." hidden="1">{#N/A,#N/A,FALSE,"포장단가"}</definedName>
    <definedName name="WS" localSheetId="9">#REF!</definedName>
    <definedName name="WS" localSheetId="16">#REF!</definedName>
    <definedName name="WS" localSheetId="2">#REF!</definedName>
    <definedName name="WS" localSheetId="7">#REF!</definedName>
    <definedName name="WS" localSheetId="3">#REF!</definedName>
    <definedName name="WS" localSheetId="8">#REF!</definedName>
    <definedName name="WS" localSheetId="6">#REF!</definedName>
    <definedName name="WS">#REF!</definedName>
    <definedName name="WSO" localSheetId="9">#REF!</definedName>
    <definedName name="WSO" localSheetId="16">#REF!</definedName>
    <definedName name="WSO" localSheetId="2">#REF!</definedName>
    <definedName name="WSO" localSheetId="7">#REF!</definedName>
    <definedName name="WSO" localSheetId="3">#REF!</definedName>
    <definedName name="WSO" localSheetId="8">#REF!</definedName>
    <definedName name="WSO" localSheetId="6">#REF!</definedName>
    <definedName name="WSO">#REF!</definedName>
    <definedName name="WST" localSheetId="9">#REF!</definedName>
    <definedName name="WST" localSheetId="16">#REF!</definedName>
    <definedName name="WST" localSheetId="2">#REF!</definedName>
    <definedName name="WST" localSheetId="7">#REF!</definedName>
    <definedName name="WST" localSheetId="3">#REF!</definedName>
    <definedName name="WST" localSheetId="8">#REF!</definedName>
    <definedName name="WST" localSheetId="6">#REF!</definedName>
    <definedName name="WST">#REF!</definedName>
    <definedName name="Ws삼" localSheetId="9">#REF!</definedName>
    <definedName name="Ws삼" localSheetId="16">#REF!</definedName>
    <definedName name="Ws삼" localSheetId="2">#REF!</definedName>
    <definedName name="Ws삼" localSheetId="7">#REF!</definedName>
    <definedName name="Ws삼" localSheetId="3">#REF!</definedName>
    <definedName name="Ws삼" localSheetId="8">#REF!</definedName>
    <definedName name="Ws삼" localSheetId="6">#REF!</definedName>
    <definedName name="Ws삼">#REF!</definedName>
    <definedName name="Ws이" localSheetId="9">#REF!</definedName>
    <definedName name="Ws이" localSheetId="16">#REF!</definedName>
    <definedName name="Ws이" localSheetId="2">#REF!</definedName>
    <definedName name="Ws이" localSheetId="7">#REF!</definedName>
    <definedName name="Ws이" localSheetId="3">#REF!</definedName>
    <definedName name="Ws이" localSheetId="8">#REF!</definedName>
    <definedName name="Ws이" localSheetId="6">#REF!</definedName>
    <definedName name="Ws이">#REF!</definedName>
    <definedName name="Ws일" localSheetId="9">#REF!</definedName>
    <definedName name="Ws일" localSheetId="16">#REF!</definedName>
    <definedName name="Ws일" localSheetId="2">#REF!</definedName>
    <definedName name="Ws일" localSheetId="7">#REF!</definedName>
    <definedName name="Ws일" localSheetId="3">#REF!</definedName>
    <definedName name="Ws일" localSheetId="8">#REF!</definedName>
    <definedName name="Ws일" localSheetId="6">#REF!</definedName>
    <definedName name="Ws일">#REF!</definedName>
    <definedName name="ww" localSheetId="9">[1]설계조건!#REF!</definedName>
    <definedName name="ww" localSheetId="16">[1]설계조건!#REF!</definedName>
    <definedName name="ww" localSheetId="2">[1]설계조건!#REF!</definedName>
    <definedName name="ww" localSheetId="3">[1]설계조건!#REF!</definedName>
    <definedName name="ww" localSheetId="8">[1]설계조건!#REF!</definedName>
    <definedName name="ww" localSheetId="6">[1]설계조건!#REF!</definedName>
    <definedName name="ww">[1]설계조건!#REF!</definedName>
    <definedName name="X" localSheetId="9">#REF!</definedName>
    <definedName name="X" localSheetId="16">#REF!</definedName>
    <definedName name="X" localSheetId="2">#REF!</definedName>
    <definedName name="X" localSheetId="7">#REF!</definedName>
    <definedName name="X" localSheetId="3">#REF!</definedName>
    <definedName name="X" localSheetId="8">#REF!</definedName>
    <definedName name="X" localSheetId="6">#REF!</definedName>
    <definedName name="X">#REF!</definedName>
    <definedName name="XA" localSheetId="9">#REF!</definedName>
    <definedName name="XA" localSheetId="16">#REF!</definedName>
    <definedName name="XA" localSheetId="2">#REF!</definedName>
    <definedName name="XA" localSheetId="7">#REF!</definedName>
    <definedName name="XA" localSheetId="3">#REF!</definedName>
    <definedName name="XA" localSheetId="8">#REF!</definedName>
    <definedName name="XA" localSheetId="6">#REF!</definedName>
    <definedName name="XA">#REF!</definedName>
    <definedName name="XX">#N/A</definedName>
    <definedName name="XXX" localSheetId="9">#REF!</definedName>
    <definedName name="XXX" localSheetId="16">#REF!</definedName>
    <definedName name="XXX" localSheetId="2">#REF!</definedName>
    <definedName name="XXX" localSheetId="7">#REF!</definedName>
    <definedName name="XXX" localSheetId="3">#REF!</definedName>
    <definedName name="XXX" localSheetId="8">#REF!</definedName>
    <definedName name="XXX" localSheetId="6">#REF!</definedName>
    <definedName name="XXX">#REF!</definedName>
    <definedName name="y" localSheetId="9">#REF!</definedName>
    <definedName name="y" localSheetId="16">#REF!</definedName>
    <definedName name="y" localSheetId="2">#REF!</definedName>
    <definedName name="y" localSheetId="7">#REF!</definedName>
    <definedName name="y" localSheetId="3">#REF!</definedName>
    <definedName name="y" localSheetId="8">#REF!</definedName>
    <definedName name="y" localSheetId="6">#REF!</definedName>
    <definedName name="y">#REF!</definedName>
    <definedName name="YC" localSheetId="9">#REF!</definedName>
    <definedName name="YC" localSheetId="16">#REF!</definedName>
    <definedName name="YC" localSheetId="2">#REF!</definedName>
    <definedName name="YC" localSheetId="7">#REF!</definedName>
    <definedName name="YC" localSheetId="3">#REF!</definedName>
    <definedName name="YC" localSheetId="8">#REF!</definedName>
    <definedName name="YC" localSheetId="6">#REF!</definedName>
    <definedName name="YC">#REF!</definedName>
    <definedName name="YHJ" localSheetId="9">#REF!</definedName>
    <definedName name="YHJ" localSheetId="16">#REF!</definedName>
    <definedName name="YHJ" localSheetId="2">#REF!</definedName>
    <definedName name="YHJ" localSheetId="7">#REF!</definedName>
    <definedName name="YHJ" localSheetId="3">#REF!</definedName>
    <definedName name="YHJ" localSheetId="8">#REF!</definedName>
    <definedName name="YHJ" localSheetId="6">#REF!</definedName>
    <definedName name="YHJ">#REF!</definedName>
    <definedName name="αβ1" localSheetId="9">#REF!</definedName>
    <definedName name="αβ1" localSheetId="16">#REF!</definedName>
    <definedName name="αβ1" localSheetId="2">#REF!</definedName>
    <definedName name="αβ1" localSheetId="7">#REF!</definedName>
    <definedName name="αβ1" localSheetId="3">#REF!</definedName>
    <definedName name="αβ1" localSheetId="8">#REF!</definedName>
    <definedName name="αβ1" localSheetId="6">#REF!</definedName>
    <definedName name="αβ1">#REF!</definedName>
    <definedName name="αβ2" localSheetId="9">#REF!</definedName>
    <definedName name="αβ2" localSheetId="16">#REF!</definedName>
    <definedName name="αβ2" localSheetId="2">#REF!</definedName>
    <definedName name="αβ2" localSheetId="7">#REF!</definedName>
    <definedName name="αβ2" localSheetId="3">#REF!</definedName>
    <definedName name="αβ2" localSheetId="8">#REF!</definedName>
    <definedName name="αβ2" localSheetId="6">#REF!</definedName>
    <definedName name="αβ2">#REF!</definedName>
    <definedName name="ㄱ" localSheetId="9">#REF!</definedName>
    <definedName name="ㄱ" localSheetId="16">#REF!</definedName>
    <definedName name="ㄱ" localSheetId="2">#REF!</definedName>
    <definedName name="ㄱ" localSheetId="7">#REF!</definedName>
    <definedName name="ㄱ" localSheetId="3">#REF!</definedName>
    <definedName name="ㄱ" localSheetId="8">#REF!</definedName>
    <definedName name="ㄱ" localSheetId="6">#REF!</definedName>
    <definedName name="ㄱ">#REF!</definedName>
    <definedName name="ㄱㄱ" localSheetId="9">#REF!</definedName>
    <definedName name="ㄱㄱ" localSheetId="16">#REF!</definedName>
    <definedName name="ㄱㄱ" localSheetId="2">#REF!</definedName>
    <definedName name="ㄱㄱ" localSheetId="7">#REF!</definedName>
    <definedName name="ㄱㄱ" localSheetId="3">#REF!</definedName>
    <definedName name="ㄱㄱ" localSheetId="8">#REF!</definedName>
    <definedName name="ㄱㄱ" localSheetId="6">#REF!</definedName>
    <definedName name="ㄱㄱ">#REF!</definedName>
    <definedName name="ㄱㄱㄱ" localSheetId="9">#REF!</definedName>
    <definedName name="ㄱㄱㄱ" localSheetId="16">#REF!</definedName>
    <definedName name="ㄱㄱㄱ" localSheetId="2">#REF!</definedName>
    <definedName name="ㄱㄱㄱ" localSheetId="7">#REF!</definedName>
    <definedName name="ㄱㄱㄱ" localSheetId="3">#REF!</definedName>
    <definedName name="ㄱㄱㄱ" localSheetId="8">#REF!</definedName>
    <definedName name="ㄱㄱㄱ" localSheetId="6">#REF!</definedName>
    <definedName name="ㄱㄱㄱ">#REF!</definedName>
    <definedName name="가" localSheetId="9">#REF!</definedName>
    <definedName name="가" localSheetId="16">#REF!</definedName>
    <definedName name="가" localSheetId="2">#REF!</definedName>
    <definedName name="가" localSheetId="7">#REF!</definedName>
    <definedName name="가" localSheetId="3">#REF!</definedName>
    <definedName name="가" localSheetId="8">#REF!</definedName>
    <definedName name="가" localSheetId="6">#REF!</definedName>
    <definedName name="가">#REF!</definedName>
    <definedName name="가2" localSheetId="9">#REF!</definedName>
    <definedName name="가2" localSheetId="16">#REF!</definedName>
    <definedName name="가2" localSheetId="2">#REF!</definedName>
    <definedName name="가2" localSheetId="7">#REF!</definedName>
    <definedName name="가2" localSheetId="3">#REF!</definedName>
    <definedName name="가2" localSheetId="8">#REF!</definedName>
    <definedName name="가2" localSheetId="6">#REF!</definedName>
    <definedName name="가2">#REF!</definedName>
    <definedName name="가3" localSheetId="9">#REF!</definedName>
    <definedName name="가3" localSheetId="16">#REF!</definedName>
    <definedName name="가3" localSheetId="2">#REF!</definedName>
    <definedName name="가3" localSheetId="7">#REF!</definedName>
    <definedName name="가3" localSheetId="3">#REF!</definedName>
    <definedName name="가3" localSheetId="8">#REF!</definedName>
    <definedName name="가3" localSheetId="6">#REF!</definedName>
    <definedName name="가3">#REF!</definedName>
    <definedName name="가4" localSheetId="9">#REF!</definedName>
    <definedName name="가4" localSheetId="16">#REF!</definedName>
    <definedName name="가4" localSheetId="2">#REF!</definedName>
    <definedName name="가4" localSheetId="7">#REF!</definedName>
    <definedName name="가4" localSheetId="3">#REF!</definedName>
    <definedName name="가4" localSheetId="8">#REF!</definedName>
    <definedName name="가4" localSheetId="6">#REF!</definedName>
    <definedName name="가4">#REF!</definedName>
    <definedName name="가5" localSheetId="9">#REF!</definedName>
    <definedName name="가5" localSheetId="16">#REF!</definedName>
    <definedName name="가5" localSheetId="2">#REF!</definedName>
    <definedName name="가5" localSheetId="7">#REF!</definedName>
    <definedName name="가5" localSheetId="3">#REF!</definedName>
    <definedName name="가5" localSheetId="8">#REF!</definedName>
    <definedName name="가5" localSheetId="6">#REF!</definedName>
    <definedName name="가5">#REF!</definedName>
    <definedName name="가6" localSheetId="9">#REF!</definedName>
    <definedName name="가6" localSheetId="16">#REF!</definedName>
    <definedName name="가6" localSheetId="2">#REF!</definedName>
    <definedName name="가6" localSheetId="7">#REF!</definedName>
    <definedName name="가6" localSheetId="3">#REF!</definedName>
    <definedName name="가6" localSheetId="8">#REF!</definedName>
    <definedName name="가6" localSheetId="6">#REF!</definedName>
    <definedName name="가6">#REF!</definedName>
    <definedName name="가스구조일수1" localSheetId="9">#REF!</definedName>
    <definedName name="가스구조일수1" localSheetId="16">#REF!</definedName>
    <definedName name="가스구조일수1" localSheetId="2">#REF!</definedName>
    <definedName name="가스구조일수1" localSheetId="7">#REF!</definedName>
    <definedName name="가스구조일수1" localSheetId="3">#REF!</definedName>
    <definedName name="가스구조일수1" localSheetId="8">#REF!</definedName>
    <definedName name="가스구조일수1" localSheetId="6">#REF!</definedName>
    <definedName name="가스구조일수1">#REF!</definedName>
    <definedName name="가스시설종수" localSheetId="9">#REF!</definedName>
    <definedName name="가스시설종수" localSheetId="16">#REF!</definedName>
    <definedName name="가스시설종수" localSheetId="2">#REF!</definedName>
    <definedName name="가스시설종수" localSheetId="7">#REF!</definedName>
    <definedName name="가스시설종수" localSheetId="3">#REF!</definedName>
    <definedName name="가스시설종수" localSheetId="8">#REF!</definedName>
    <definedName name="가스시설종수" localSheetId="6">#REF!</definedName>
    <definedName name="가스시설종수">#REF!</definedName>
    <definedName name="가스연장" localSheetId="9">#REF!</definedName>
    <definedName name="가스연장" localSheetId="16">#REF!</definedName>
    <definedName name="가스연장" localSheetId="2">#REF!</definedName>
    <definedName name="가스연장" localSheetId="7">#REF!</definedName>
    <definedName name="가스연장" localSheetId="3">#REF!</definedName>
    <definedName name="가스연장" localSheetId="8">#REF!</definedName>
    <definedName name="가스연장" localSheetId="6">#REF!</definedName>
    <definedName name="가스연장">#REF!</definedName>
    <definedName name="가스작업연장" localSheetId="9">#REF!</definedName>
    <definedName name="가스작업연장" localSheetId="16">#REF!</definedName>
    <definedName name="가스작업연장" localSheetId="2">#REF!</definedName>
    <definedName name="가스작업연장" localSheetId="7">#REF!</definedName>
    <definedName name="가스작업연장" localSheetId="3">#REF!</definedName>
    <definedName name="가스작업연장" localSheetId="8">#REF!</definedName>
    <definedName name="가스작업연장" localSheetId="6">#REF!</definedName>
    <definedName name="가스작업연장">#REF!</definedName>
    <definedName name="가스재구조일수" localSheetId="9">#REF!</definedName>
    <definedName name="가스재구조일수" localSheetId="16">#REF!</definedName>
    <definedName name="가스재구조일수" localSheetId="2">#REF!</definedName>
    <definedName name="가스재구조일수" localSheetId="7">#REF!</definedName>
    <definedName name="가스재구조일수" localSheetId="3">#REF!</definedName>
    <definedName name="가스재구조일수" localSheetId="8">#REF!</definedName>
    <definedName name="가스재구조일수" localSheetId="6">#REF!</definedName>
    <definedName name="가스재구조일수">#REF!</definedName>
    <definedName name="가스조사연장" localSheetId="9">#REF!</definedName>
    <definedName name="가스조사연장" localSheetId="16">#REF!</definedName>
    <definedName name="가스조사연장" localSheetId="2">#REF!</definedName>
    <definedName name="가스조사연장" localSheetId="7">#REF!</definedName>
    <definedName name="가스조사연장" localSheetId="3">#REF!</definedName>
    <definedName name="가스조사연장" localSheetId="8">#REF!</definedName>
    <definedName name="가스조사연장" localSheetId="6">#REF!</definedName>
    <definedName name="가스조사연장">#REF!</definedName>
    <definedName name="가이윤율" localSheetId="9">#REF!</definedName>
    <definedName name="가이윤율" localSheetId="16">#REF!</definedName>
    <definedName name="가이윤율" localSheetId="2">#REF!</definedName>
    <definedName name="가이윤율" localSheetId="7">#REF!</definedName>
    <definedName name="가이윤율" localSheetId="3">#REF!</definedName>
    <definedName name="가이윤율" localSheetId="8">#REF!</definedName>
    <definedName name="가이윤율" localSheetId="6">#REF!</definedName>
    <definedName name="가이윤율">#REF!</definedName>
    <definedName name="가중치" localSheetId="9">#REF!</definedName>
    <definedName name="가중치" localSheetId="16">#REF!</definedName>
    <definedName name="가중치" localSheetId="2">#REF!</definedName>
    <definedName name="가중치" localSheetId="7">#REF!</definedName>
    <definedName name="가중치" localSheetId="3">#REF!</definedName>
    <definedName name="가중치" localSheetId="8">#REF!</definedName>
    <definedName name="가중치" localSheetId="6">#REF!</definedName>
    <definedName name="가중치">#REF!</definedName>
    <definedName name="간선합계" localSheetId="9">#REF!</definedName>
    <definedName name="간선합계" localSheetId="16">#REF!</definedName>
    <definedName name="간선합계" localSheetId="2">#REF!</definedName>
    <definedName name="간선합계" localSheetId="7">#REF!</definedName>
    <definedName name="간선합계" localSheetId="3">#REF!</definedName>
    <definedName name="간선합계" localSheetId="8">#REF!</definedName>
    <definedName name="간선합계" localSheetId="6">#REF!</definedName>
    <definedName name="간선합계">#REF!</definedName>
    <definedName name="간접" localSheetId="9">#REF!</definedName>
    <definedName name="간접" localSheetId="16">#REF!</definedName>
    <definedName name="간접" localSheetId="2">#REF!</definedName>
    <definedName name="간접" localSheetId="7">#REF!</definedName>
    <definedName name="간접" localSheetId="3">#REF!</definedName>
    <definedName name="간접" localSheetId="8">#REF!</definedName>
    <definedName name="간접" localSheetId="6">#REF!</definedName>
    <definedName name="간접">#REF!</definedName>
    <definedName name="간접노무" localSheetId="9">#REF!</definedName>
    <definedName name="간접노무" localSheetId="16">#REF!</definedName>
    <definedName name="간접노무" localSheetId="2">#REF!</definedName>
    <definedName name="간접노무" localSheetId="7">#REF!</definedName>
    <definedName name="간접노무" localSheetId="3">#REF!</definedName>
    <definedName name="간접노무" localSheetId="8">#REF!</definedName>
    <definedName name="간접노무" localSheetId="6">#REF!</definedName>
    <definedName name="간접노무">#REF!</definedName>
    <definedName name="간접노무." localSheetId="9">#REF!</definedName>
    <definedName name="간접노무." localSheetId="16">#REF!</definedName>
    <definedName name="간접노무." localSheetId="2">#REF!</definedName>
    <definedName name="간접노무." localSheetId="7">#REF!</definedName>
    <definedName name="간접노무." localSheetId="3">#REF!</definedName>
    <definedName name="간접노무." localSheetId="8">#REF!</definedName>
    <definedName name="간접노무." localSheetId="6">#REF!</definedName>
    <definedName name="간접노무.">#REF!</definedName>
    <definedName name="간접노무비" localSheetId="9">#REF!</definedName>
    <definedName name="간접노무비" localSheetId="16">#REF!</definedName>
    <definedName name="간접노무비" localSheetId="2">#REF!</definedName>
    <definedName name="간접노무비" localSheetId="7">#REF!</definedName>
    <definedName name="간접노무비" localSheetId="3">#REF!</definedName>
    <definedName name="간접노무비" localSheetId="8">#REF!</definedName>
    <definedName name="간접노무비" localSheetId="6">#REF!</definedName>
    <definedName name="간접노무비">#REF!</definedName>
    <definedName name="간접노무비요율" localSheetId="9">#REF!</definedName>
    <definedName name="간접노무비요율" localSheetId="16">#REF!</definedName>
    <definedName name="간접노무비요율" localSheetId="2">#REF!</definedName>
    <definedName name="간접노무비요율" localSheetId="7">#REF!</definedName>
    <definedName name="간접노무비요율" localSheetId="3">#REF!</definedName>
    <definedName name="간접노무비요율" localSheetId="8">#REF!</definedName>
    <definedName name="간접노무비요율" localSheetId="6">#REF!</definedName>
    <definedName name="간접노무비요율">#REF!</definedName>
    <definedName name="간접노무비요율_변경" localSheetId="9">#REF!</definedName>
    <definedName name="간접노무비요율_변경" localSheetId="16">#REF!</definedName>
    <definedName name="간접노무비요율_변경" localSheetId="2">#REF!</definedName>
    <definedName name="간접노무비요율_변경" localSheetId="7">#REF!</definedName>
    <definedName name="간접노무비요율_변경" localSheetId="3">#REF!</definedName>
    <definedName name="간접노무비요율_변경" localSheetId="8">#REF!</definedName>
    <definedName name="간접노무비요율_변경" localSheetId="6">#REF!</definedName>
    <definedName name="간접노무비요율_변경">#REF!</definedName>
    <definedName name="간접노무비율">[22]요율!$F$5</definedName>
    <definedName name="간지2" localSheetId="9">[23]간지!#REF!</definedName>
    <definedName name="간지2" localSheetId="16">[23]간지!#REF!</definedName>
    <definedName name="간지2" localSheetId="2">[23]간지!#REF!</definedName>
    <definedName name="간지2" localSheetId="3">[23]간지!#REF!</definedName>
    <definedName name="간지2" localSheetId="8">[23]간지!#REF!</definedName>
    <definedName name="간지2" localSheetId="6">[23]간지!#REF!</definedName>
    <definedName name="간지2">[23]간지!#REF!</definedName>
    <definedName name="갑03" localSheetId="9">#REF!</definedName>
    <definedName name="갑03" localSheetId="16">#REF!</definedName>
    <definedName name="갑03" localSheetId="2">#REF!</definedName>
    <definedName name="갑03" localSheetId="7">#REF!</definedName>
    <definedName name="갑03" localSheetId="3">#REF!</definedName>
    <definedName name="갑03" localSheetId="8">#REF!</definedName>
    <definedName name="갑03" localSheetId="6">#REF!</definedName>
    <definedName name="갑03">#REF!</definedName>
    <definedName name="갑10페이지" localSheetId="9">#REF!,#REF!,#REF!,#REF!,#REF!,#REF!,#REF!</definedName>
    <definedName name="갑10페이지" localSheetId="16">#REF!,#REF!,#REF!,#REF!,#REF!,#REF!,#REF!</definedName>
    <definedName name="갑10페이지" localSheetId="2">#REF!,#REF!,#REF!,#REF!,#REF!,#REF!,#REF!</definedName>
    <definedName name="갑10페이지" localSheetId="7">#REF!,#REF!,#REF!,#REF!,#REF!,#REF!,#REF!</definedName>
    <definedName name="갑10페이지" localSheetId="3">#REF!,#REF!,#REF!,#REF!,#REF!,#REF!,#REF!</definedName>
    <definedName name="갑10페이지" localSheetId="8">#REF!,#REF!,#REF!,#REF!,#REF!,#REF!,#REF!</definedName>
    <definedName name="갑10페이지" localSheetId="6">#REF!,#REF!,#REF!,#REF!,#REF!,#REF!,#REF!</definedName>
    <definedName name="갑10페이지">#REF!,#REF!,#REF!,#REF!,#REF!,#REF!,#REF!</definedName>
    <definedName name="갑11페이지" localSheetId="9">#REF!,#REF!,#REF!,#REF!,#REF!,#REF!,#REF!</definedName>
    <definedName name="갑11페이지" localSheetId="16">#REF!,#REF!,#REF!,#REF!,#REF!,#REF!,#REF!</definedName>
    <definedName name="갑11페이지" localSheetId="2">#REF!,#REF!,#REF!,#REF!,#REF!,#REF!,#REF!</definedName>
    <definedName name="갑11페이지" localSheetId="7">#REF!,#REF!,#REF!,#REF!,#REF!,#REF!,#REF!</definedName>
    <definedName name="갑11페이지" localSheetId="3">#REF!,#REF!,#REF!,#REF!,#REF!,#REF!,#REF!</definedName>
    <definedName name="갑11페이지" localSheetId="8">#REF!,#REF!,#REF!,#REF!,#REF!,#REF!,#REF!</definedName>
    <definedName name="갑11페이지" localSheetId="6">#REF!,#REF!,#REF!,#REF!,#REF!,#REF!,#REF!</definedName>
    <definedName name="갑11페이지">#REF!,#REF!,#REF!,#REF!,#REF!,#REF!,#REF!</definedName>
    <definedName name="갑12페이지" localSheetId="9">#REF!,#REF!,#REF!,#REF!,#REF!,#REF!,#REF!</definedName>
    <definedName name="갑12페이지" localSheetId="16">#REF!,#REF!,#REF!,#REF!,#REF!,#REF!,#REF!</definedName>
    <definedName name="갑12페이지" localSheetId="2">#REF!,#REF!,#REF!,#REF!,#REF!,#REF!,#REF!</definedName>
    <definedName name="갑12페이지" localSheetId="7">#REF!,#REF!,#REF!,#REF!,#REF!,#REF!,#REF!</definedName>
    <definedName name="갑12페이지" localSheetId="3">#REF!,#REF!,#REF!,#REF!,#REF!,#REF!,#REF!</definedName>
    <definedName name="갑12페이지" localSheetId="8">#REF!,#REF!,#REF!,#REF!,#REF!,#REF!,#REF!</definedName>
    <definedName name="갑12페이지" localSheetId="6">#REF!,#REF!,#REF!,#REF!,#REF!,#REF!,#REF!</definedName>
    <definedName name="갑12페이지">#REF!,#REF!,#REF!,#REF!,#REF!,#REF!,#REF!</definedName>
    <definedName name="갑13페이지" localSheetId="9">#REF!,#REF!,#REF!,#REF!,#REF!,#REF!,#REF!</definedName>
    <definedName name="갑13페이지" localSheetId="16">#REF!,#REF!,#REF!,#REF!,#REF!,#REF!,#REF!</definedName>
    <definedName name="갑13페이지" localSheetId="2">#REF!,#REF!,#REF!,#REF!,#REF!,#REF!,#REF!</definedName>
    <definedName name="갑13페이지" localSheetId="7">#REF!,#REF!,#REF!,#REF!,#REF!,#REF!,#REF!</definedName>
    <definedName name="갑13페이지" localSheetId="3">#REF!,#REF!,#REF!,#REF!,#REF!,#REF!,#REF!</definedName>
    <definedName name="갑13페이지" localSheetId="8">#REF!,#REF!,#REF!,#REF!,#REF!,#REF!,#REF!</definedName>
    <definedName name="갑13페이지" localSheetId="6">#REF!,#REF!,#REF!,#REF!,#REF!,#REF!,#REF!</definedName>
    <definedName name="갑13페이지">#REF!,#REF!,#REF!,#REF!,#REF!,#REF!,#REF!</definedName>
    <definedName name="갑14페이지" localSheetId="9">#REF!,#REF!,#REF!,#REF!,#REF!,#REF!,#REF!</definedName>
    <definedName name="갑14페이지" localSheetId="16">#REF!,#REF!,#REF!,#REF!,#REF!,#REF!,#REF!</definedName>
    <definedName name="갑14페이지" localSheetId="2">#REF!,#REF!,#REF!,#REF!,#REF!,#REF!,#REF!</definedName>
    <definedName name="갑14페이지" localSheetId="7">#REF!,#REF!,#REF!,#REF!,#REF!,#REF!,#REF!</definedName>
    <definedName name="갑14페이지" localSheetId="3">#REF!,#REF!,#REF!,#REF!,#REF!,#REF!,#REF!</definedName>
    <definedName name="갑14페이지" localSheetId="8">#REF!,#REF!,#REF!,#REF!,#REF!,#REF!,#REF!</definedName>
    <definedName name="갑14페이지" localSheetId="6">#REF!,#REF!,#REF!,#REF!,#REF!,#REF!,#REF!</definedName>
    <definedName name="갑14페이지">#REF!,#REF!,#REF!,#REF!,#REF!,#REF!,#REF!</definedName>
    <definedName name="갑15페이지" localSheetId="9">#REF!,#REF!,#REF!,#REF!,#REF!</definedName>
    <definedName name="갑15페이지" localSheetId="16">#REF!,#REF!,#REF!,#REF!,#REF!</definedName>
    <definedName name="갑15페이지" localSheetId="2">#REF!,#REF!,#REF!,#REF!,#REF!</definedName>
    <definedName name="갑15페이지" localSheetId="7">#REF!,#REF!,#REF!,#REF!,#REF!</definedName>
    <definedName name="갑15페이지" localSheetId="3">#REF!,#REF!,#REF!,#REF!,#REF!</definedName>
    <definedName name="갑15페이지" localSheetId="8">#REF!,#REF!,#REF!,#REF!,#REF!</definedName>
    <definedName name="갑15페이지" localSheetId="6">#REF!,#REF!,#REF!,#REF!,#REF!</definedName>
    <definedName name="갑15페이지">#REF!,#REF!,#REF!,#REF!,#REF!</definedName>
    <definedName name="갑1페이지" localSheetId="9">#REF!,#REF!,#REF!,#REF!,#REF!,#REF!</definedName>
    <definedName name="갑1페이지" localSheetId="16">#REF!,#REF!,#REF!,#REF!,#REF!,#REF!</definedName>
    <definedName name="갑1페이지" localSheetId="2">#REF!,#REF!,#REF!,#REF!,#REF!,#REF!</definedName>
    <definedName name="갑1페이지" localSheetId="7">#REF!,#REF!,#REF!,#REF!,#REF!,#REF!</definedName>
    <definedName name="갑1페이지" localSheetId="3">#REF!,#REF!,#REF!,#REF!,#REF!,#REF!</definedName>
    <definedName name="갑1페이지" localSheetId="8">#REF!,#REF!,#REF!,#REF!,#REF!,#REF!</definedName>
    <definedName name="갑1페이지" localSheetId="6">#REF!,#REF!,#REF!,#REF!,#REF!,#REF!</definedName>
    <definedName name="갑1페이지">#REF!,#REF!,#REF!,#REF!,#REF!,#REF!</definedName>
    <definedName name="갑2페이지" localSheetId="9">#REF!,#REF!,#REF!,#REF!,#REF!,#REF!,#REF!</definedName>
    <definedName name="갑2페이지" localSheetId="16">#REF!,#REF!,#REF!,#REF!,#REF!,#REF!,#REF!</definedName>
    <definedName name="갑2페이지" localSheetId="2">#REF!,#REF!,#REF!,#REF!,#REF!,#REF!,#REF!</definedName>
    <definedName name="갑2페이지" localSheetId="7">#REF!,#REF!,#REF!,#REF!,#REF!,#REF!,#REF!</definedName>
    <definedName name="갑2페이지" localSheetId="3">#REF!,#REF!,#REF!,#REF!,#REF!,#REF!,#REF!</definedName>
    <definedName name="갑2페이지" localSheetId="8">#REF!,#REF!,#REF!,#REF!,#REF!,#REF!,#REF!</definedName>
    <definedName name="갑2페이지" localSheetId="6">#REF!,#REF!,#REF!,#REF!,#REF!,#REF!,#REF!</definedName>
    <definedName name="갑2페이지">#REF!,#REF!,#REF!,#REF!,#REF!,#REF!,#REF!</definedName>
    <definedName name="갑3페이지" localSheetId="9">#REF!,#REF!,#REF!,#REF!,#REF!,#REF!,#REF!</definedName>
    <definedName name="갑3페이지" localSheetId="16">#REF!,#REF!,#REF!,#REF!,#REF!,#REF!,#REF!</definedName>
    <definedName name="갑3페이지" localSheetId="2">#REF!,#REF!,#REF!,#REF!,#REF!,#REF!,#REF!</definedName>
    <definedName name="갑3페이지" localSheetId="7">#REF!,#REF!,#REF!,#REF!,#REF!,#REF!,#REF!</definedName>
    <definedName name="갑3페이지" localSheetId="3">#REF!,#REF!,#REF!,#REF!,#REF!,#REF!,#REF!</definedName>
    <definedName name="갑3페이지" localSheetId="8">#REF!,#REF!,#REF!,#REF!,#REF!,#REF!,#REF!</definedName>
    <definedName name="갑3페이지" localSheetId="6">#REF!,#REF!,#REF!,#REF!,#REF!,#REF!,#REF!</definedName>
    <definedName name="갑3페이지">#REF!,#REF!,#REF!,#REF!,#REF!,#REF!,#REF!</definedName>
    <definedName name="갑4페이지" localSheetId="9">#REF!,#REF!,#REF!,#REF!,#REF!,#REF!,#REF!</definedName>
    <definedName name="갑4페이지" localSheetId="16">#REF!,#REF!,#REF!,#REF!,#REF!,#REF!,#REF!</definedName>
    <definedName name="갑4페이지" localSheetId="2">#REF!,#REF!,#REF!,#REF!,#REF!,#REF!,#REF!</definedName>
    <definedName name="갑4페이지" localSheetId="7">#REF!,#REF!,#REF!,#REF!,#REF!,#REF!,#REF!</definedName>
    <definedName name="갑4페이지" localSheetId="3">#REF!,#REF!,#REF!,#REF!,#REF!,#REF!,#REF!</definedName>
    <definedName name="갑4페이지" localSheetId="8">#REF!,#REF!,#REF!,#REF!,#REF!,#REF!,#REF!</definedName>
    <definedName name="갑4페이지" localSheetId="6">#REF!,#REF!,#REF!,#REF!,#REF!,#REF!,#REF!</definedName>
    <definedName name="갑4페이지">#REF!,#REF!,#REF!,#REF!,#REF!,#REF!,#REF!</definedName>
    <definedName name="갑5페이지" localSheetId="9">#REF!,#REF!,#REF!,#REF!,#REF!,#REF!,#REF!</definedName>
    <definedName name="갑5페이지" localSheetId="16">#REF!,#REF!,#REF!,#REF!,#REF!,#REF!,#REF!</definedName>
    <definedName name="갑5페이지" localSheetId="2">#REF!,#REF!,#REF!,#REF!,#REF!,#REF!,#REF!</definedName>
    <definedName name="갑5페이지" localSheetId="7">#REF!,#REF!,#REF!,#REF!,#REF!,#REF!,#REF!</definedName>
    <definedName name="갑5페이지" localSheetId="3">#REF!,#REF!,#REF!,#REF!,#REF!,#REF!,#REF!</definedName>
    <definedName name="갑5페이지" localSheetId="8">#REF!,#REF!,#REF!,#REF!,#REF!,#REF!,#REF!</definedName>
    <definedName name="갑5페이지" localSheetId="6">#REF!,#REF!,#REF!,#REF!,#REF!,#REF!,#REF!</definedName>
    <definedName name="갑5페이지">#REF!,#REF!,#REF!,#REF!,#REF!,#REF!,#REF!</definedName>
    <definedName name="갑6페이지" localSheetId="9">#REF!,#REF!,#REF!,#REF!,#REF!,#REF!,#REF!</definedName>
    <definedName name="갑6페이지" localSheetId="16">#REF!,#REF!,#REF!,#REF!,#REF!,#REF!,#REF!</definedName>
    <definedName name="갑6페이지" localSheetId="2">#REF!,#REF!,#REF!,#REF!,#REF!,#REF!,#REF!</definedName>
    <definedName name="갑6페이지" localSheetId="7">#REF!,#REF!,#REF!,#REF!,#REF!,#REF!,#REF!</definedName>
    <definedName name="갑6페이지" localSheetId="3">#REF!,#REF!,#REF!,#REF!,#REF!,#REF!,#REF!</definedName>
    <definedName name="갑6페이지" localSheetId="8">#REF!,#REF!,#REF!,#REF!,#REF!,#REF!,#REF!</definedName>
    <definedName name="갑6페이지" localSheetId="6">#REF!,#REF!,#REF!,#REF!,#REF!,#REF!,#REF!</definedName>
    <definedName name="갑6페이지">#REF!,#REF!,#REF!,#REF!,#REF!,#REF!,#REF!</definedName>
    <definedName name="갑7페이지" localSheetId="9">#REF!,#REF!,#REF!,#REF!,#REF!,#REF!,#REF!</definedName>
    <definedName name="갑7페이지" localSheetId="16">#REF!,#REF!,#REF!,#REF!,#REF!,#REF!,#REF!</definedName>
    <definedName name="갑7페이지" localSheetId="2">#REF!,#REF!,#REF!,#REF!,#REF!,#REF!,#REF!</definedName>
    <definedName name="갑7페이지" localSheetId="7">#REF!,#REF!,#REF!,#REF!,#REF!,#REF!,#REF!</definedName>
    <definedName name="갑7페이지" localSheetId="3">#REF!,#REF!,#REF!,#REF!,#REF!,#REF!,#REF!</definedName>
    <definedName name="갑7페이지" localSheetId="8">#REF!,#REF!,#REF!,#REF!,#REF!,#REF!,#REF!</definedName>
    <definedName name="갑7페이지" localSheetId="6">#REF!,#REF!,#REF!,#REF!,#REF!,#REF!,#REF!</definedName>
    <definedName name="갑7페이지">#REF!,#REF!,#REF!,#REF!,#REF!,#REF!,#REF!</definedName>
    <definedName name="갑8페이지" localSheetId="9">#REF!,#REF!,#REF!,#REF!,#REF!,#REF!,#REF!</definedName>
    <definedName name="갑8페이지" localSheetId="16">#REF!,#REF!,#REF!,#REF!,#REF!,#REF!,#REF!</definedName>
    <definedName name="갑8페이지" localSheetId="2">#REF!,#REF!,#REF!,#REF!,#REF!,#REF!,#REF!</definedName>
    <definedName name="갑8페이지" localSheetId="7">#REF!,#REF!,#REF!,#REF!,#REF!,#REF!,#REF!</definedName>
    <definedName name="갑8페이지" localSheetId="3">#REF!,#REF!,#REF!,#REF!,#REF!,#REF!,#REF!</definedName>
    <definedName name="갑8페이지" localSheetId="8">#REF!,#REF!,#REF!,#REF!,#REF!,#REF!,#REF!</definedName>
    <definedName name="갑8페이지" localSheetId="6">#REF!,#REF!,#REF!,#REF!,#REF!,#REF!,#REF!</definedName>
    <definedName name="갑8페이지">#REF!,#REF!,#REF!,#REF!,#REF!,#REF!,#REF!</definedName>
    <definedName name="갑9페이지" localSheetId="9">#REF!,#REF!,#REF!,#REF!,#REF!,#REF!,#REF!</definedName>
    <definedName name="갑9페이지" localSheetId="16">#REF!,#REF!,#REF!,#REF!,#REF!,#REF!,#REF!</definedName>
    <definedName name="갑9페이지" localSheetId="2">#REF!,#REF!,#REF!,#REF!,#REF!,#REF!,#REF!</definedName>
    <definedName name="갑9페이지" localSheetId="7">#REF!,#REF!,#REF!,#REF!,#REF!,#REF!,#REF!</definedName>
    <definedName name="갑9페이지" localSheetId="3">#REF!,#REF!,#REF!,#REF!,#REF!,#REF!,#REF!</definedName>
    <definedName name="갑9페이지" localSheetId="8">#REF!,#REF!,#REF!,#REF!,#REF!,#REF!,#REF!</definedName>
    <definedName name="갑9페이지" localSheetId="6">#REF!,#REF!,#REF!,#REF!,#REF!,#REF!,#REF!</definedName>
    <definedName name="갑9페이지">#REF!,#REF!,#REF!,#REF!,#REF!,#REF!,#REF!</definedName>
    <definedName name="갑면1" localSheetId="9">#REF!,#REF!,#REF!,#REF!,#REF!,#REF!</definedName>
    <definedName name="갑면1" localSheetId="16">#REF!,#REF!,#REF!,#REF!,#REF!,#REF!</definedName>
    <definedName name="갑면1" localSheetId="2">#REF!,#REF!,#REF!,#REF!,#REF!,#REF!</definedName>
    <definedName name="갑면1" localSheetId="7">#REF!,#REF!,#REF!,#REF!,#REF!,#REF!</definedName>
    <definedName name="갑면1" localSheetId="3">#REF!,#REF!,#REF!,#REF!,#REF!,#REF!</definedName>
    <definedName name="갑면1" localSheetId="8">#REF!,#REF!,#REF!,#REF!,#REF!,#REF!</definedName>
    <definedName name="갑면1" localSheetId="6">#REF!,#REF!,#REF!,#REF!,#REF!,#REF!</definedName>
    <definedName name="갑면1">#REF!,#REF!,#REF!,#REF!,#REF!,#REF!</definedName>
    <definedName name="갑면10" localSheetId="9">#REF!,#REF!,#REF!,#REF!,#REF!,#REF!,#REF!</definedName>
    <definedName name="갑면10" localSheetId="16">#REF!,#REF!,#REF!,#REF!,#REF!,#REF!,#REF!</definedName>
    <definedName name="갑면10" localSheetId="2">#REF!,#REF!,#REF!,#REF!,#REF!,#REF!,#REF!</definedName>
    <definedName name="갑면10" localSheetId="7">#REF!,#REF!,#REF!,#REF!,#REF!,#REF!,#REF!</definedName>
    <definedName name="갑면10" localSheetId="3">#REF!,#REF!,#REF!,#REF!,#REF!,#REF!,#REF!</definedName>
    <definedName name="갑면10" localSheetId="8">#REF!,#REF!,#REF!,#REF!,#REF!,#REF!,#REF!</definedName>
    <definedName name="갑면10" localSheetId="6">#REF!,#REF!,#REF!,#REF!,#REF!,#REF!,#REF!</definedName>
    <definedName name="갑면10">#REF!,#REF!,#REF!,#REF!,#REF!,#REF!,#REF!</definedName>
    <definedName name="갑면11" localSheetId="9">#REF!,#REF!,#REF!,#REF!,#REF!,#REF!,#REF!</definedName>
    <definedName name="갑면11" localSheetId="16">#REF!,#REF!,#REF!,#REF!,#REF!,#REF!,#REF!</definedName>
    <definedName name="갑면11" localSheetId="2">#REF!,#REF!,#REF!,#REF!,#REF!,#REF!,#REF!</definedName>
    <definedName name="갑면11" localSheetId="7">#REF!,#REF!,#REF!,#REF!,#REF!,#REF!,#REF!</definedName>
    <definedName name="갑면11" localSheetId="3">#REF!,#REF!,#REF!,#REF!,#REF!,#REF!,#REF!</definedName>
    <definedName name="갑면11" localSheetId="8">#REF!,#REF!,#REF!,#REF!,#REF!,#REF!,#REF!</definedName>
    <definedName name="갑면11" localSheetId="6">#REF!,#REF!,#REF!,#REF!,#REF!,#REF!,#REF!</definedName>
    <definedName name="갑면11">#REF!,#REF!,#REF!,#REF!,#REF!,#REF!,#REF!</definedName>
    <definedName name="갑면12" localSheetId="9">#REF!,#REF!,#REF!,#REF!,#REF!,#REF!,#REF!</definedName>
    <definedName name="갑면12" localSheetId="16">#REF!,#REF!,#REF!,#REF!,#REF!,#REF!,#REF!</definedName>
    <definedName name="갑면12" localSheetId="2">#REF!,#REF!,#REF!,#REF!,#REF!,#REF!,#REF!</definedName>
    <definedName name="갑면12" localSheetId="7">#REF!,#REF!,#REF!,#REF!,#REF!,#REF!,#REF!</definedName>
    <definedName name="갑면12" localSheetId="3">#REF!,#REF!,#REF!,#REF!,#REF!,#REF!,#REF!</definedName>
    <definedName name="갑면12" localSheetId="8">#REF!,#REF!,#REF!,#REF!,#REF!,#REF!,#REF!</definedName>
    <definedName name="갑면12" localSheetId="6">#REF!,#REF!,#REF!,#REF!,#REF!,#REF!,#REF!</definedName>
    <definedName name="갑면12">#REF!,#REF!,#REF!,#REF!,#REF!,#REF!,#REF!</definedName>
    <definedName name="갑면13" localSheetId="9">#REF!,#REF!,#REF!,#REF!,#REF!,#REF!,#REF!</definedName>
    <definedName name="갑면13" localSheetId="16">#REF!,#REF!,#REF!,#REF!,#REF!,#REF!,#REF!</definedName>
    <definedName name="갑면13" localSheetId="2">#REF!,#REF!,#REF!,#REF!,#REF!,#REF!,#REF!</definedName>
    <definedName name="갑면13" localSheetId="7">#REF!,#REF!,#REF!,#REF!,#REF!,#REF!,#REF!</definedName>
    <definedName name="갑면13" localSheetId="3">#REF!,#REF!,#REF!,#REF!,#REF!,#REF!,#REF!</definedName>
    <definedName name="갑면13" localSheetId="8">#REF!,#REF!,#REF!,#REF!,#REF!,#REF!,#REF!</definedName>
    <definedName name="갑면13" localSheetId="6">#REF!,#REF!,#REF!,#REF!,#REF!,#REF!,#REF!</definedName>
    <definedName name="갑면13">#REF!,#REF!,#REF!,#REF!,#REF!,#REF!,#REF!</definedName>
    <definedName name="갑면14" localSheetId="9">#REF!,#REF!,#REF!,#REF!,#REF!,#REF!,#REF!</definedName>
    <definedName name="갑면14" localSheetId="16">#REF!,#REF!,#REF!,#REF!,#REF!,#REF!,#REF!</definedName>
    <definedName name="갑면14" localSheetId="2">#REF!,#REF!,#REF!,#REF!,#REF!,#REF!,#REF!</definedName>
    <definedName name="갑면14" localSheetId="7">#REF!,#REF!,#REF!,#REF!,#REF!,#REF!,#REF!</definedName>
    <definedName name="갑면14" localSheetId="3">#REF!,#REF!,#REF!,#REF!,#REF!,#REF!,#REF!</definedName>
    <definedName name="갑면14" localSheetId="8">#REF!,#REF!,#REF!,#REF!,#REF!,#REF!,#REF!</definedName>
    <definedName name="갑면14" localSheetId="6">#REF!,#REF!,#REF!,#REF!,#REF!,#REF!,#REF!</definedName>
    <definedName name="갑면14">#REF!,#REF!,#REF!,#REF!,#REF!,#REF!,#REF!</definedName>
    <definedName name="갑면15" localSheetId="9">#REF!,#REF!,#REF!,#REF!,#REF!</definedName>
    <definedName name="갑면15" localSheetId="16">#REF!,#REF!,#REF!,#REF!,#REF!</definedName>
    <definedName name="갑면15" localSheetId="2">#REF!,#REF!,#REF!,#REF!,#REF!</definedName>
    <definedName name="갑면15" localSheetId="7">#REF!,#REF!,#REF!,#REF!,#REF!</definedName>
    <definedName name="갑면15" localSheetId="3">#REF!,#REF!,#REF!,#REF!,#REF!</definedName>
    <definedName name="갑면15" localSheetId="8">#REF!,#REF!,#REF!,#REF!,#REF!</definedName>
    <definedName name="갑면15" localSheetId="6">#REF!,#REF!,#REF!,#REF!,#REF!</definedName>
    <definedName name="갑면15">#REF!,#REF!,#REF!,#REF!,#REF!</definedName>
    <definedName name="갑면2" localSheetId="9">#REF!,#REF!,#REF!,#REF!,#REF!,#REF!,#REF!</definedName>
    <definedName name="갑면2" localSheetId="16">#REF!,#REF!,#REF!,#REF!,#REF!,#REF!,#REF!</definedName>
    <definedName name="갑면2" localSheetId="2">#REF!,#REF!,#REF!,#REF!,#REF!,#REF!,#REF!</definedName>
    <definedName name="갑면2" localSheetId="7">#REF!,#REF!,#REF!,#REF!,#REF!,#REF!,#REF!</definedName>
    <definedName name="갑면2" localSheetId="3">#REF!,#REF!,#REF!,#REF!,#REF!,#REF!,#REF!</definedName>
    <definedName name="갑면2" localSheetId="8">#REF!,#REF!,#REF!,#REF!,#REF!,#REF!,#REF!</definedName>
    <definedName name="갑면2" localSheetId="6">#REF!,#REF!,#REF!,#REF!,#REF!,#REF!,#REF!</definedName>
    <definedName name="갑면2">#REF!,#REF!,#REF!,#REF!,#REF!,#REF!,#REF!</definedName>
    <definedName name="갑면3" localSheetId="9">#REF!,#REF!,#REF!,#REF!,#REF!,#REF!,#REF!</definedName>
    <definedName name="갑면3" localSheetId="16">#REF!,#REF!,#REF!,#REF!,#REF!,#REF!,#REF!</definedName>
    <definedName name="갑면3" localSheetId="2">#REF!,#REF!,#REF!,#REF!,#REF!,#REF!,#REF!</definedName>
    <definedName name="갑면3" localSheetId="7">#REF!,#REF!,#REF!,#REF!,#REF!,#REF!,#REF!</definedName>
    <definedName name="갑면3" localSheetId="3">#REF!,#REF!,#REF!,#REF!,#REF!,#REF!,#REF!</definedName>
    <definedName name="갑면3" localSheetId="8">#REF!,#REF!,#REF!,#REF!,#REF!,#REF!,#REF!</definedName>
    <definedName name="갑면3" localSheetId="6">#REF!,#REF!,#REF!,#REF!,#REF!,#REF!,#REF!</definedName>
    <definedName name="갑면3">#REF!,#REF!,#REF!,#REF!,#REF!,#REF!,#REF!</definedName>
    <definedName name="갑면4" localSheetId="9">#REF!,#REF!,#REF!,#REF!,#REF!,#REF!,#REF!</definedName>
    <definedName name="갑면4" localSheetId="16">#REF!,#REF!,#REF!,#REF!,#REF!,#REF!,#REF!</definedName>
    <definedName name="갑면4" localSheetId="2">#REF!,#REF!,#REF!,#REF!,#REF!,#REF!,#REF!</definedName>
    <definedName name="갑면4" localSheetId="7">#REF!,#REF!,#REF!,#REF!,#REF!,#REF!,#REF!</definedName>
    <definedName name="갑면4" localSheetId="3">#REF!,#REF!,#REF!,#REF!,#REF!,#REF!,#REF!</definedName>
    <definedName name="갑면4" localSheetId="8">#REF!,#REF!,#REF!,#REF!,#REF!,#REF!,#REF!</definedName>
    <definedName name="갑면4" localSheetId="6">#REF!,#REF!,#REF!,#REF!,#REF!,#REF!,#REF!</definedName>
    <definedName name="갑면4">#REF!,#REF!,#REF!,#REF!,#REF!,#REF!,#REF!</definedName>
    <definedName name="갑면5" localSheetId="9">#REF!,#REF!,#REF!,#REF!,#REF!,#REF!,#REF!</definedName>
    <definedName name="갑면5" localSheetId="16">#REF!,#REF!,#REF!,#REF!,#REF!,#REF!,#REF!</definedName>
    <definedName name="갑면5" localSheetId="2">#REF!,#REF!,#REF!,#REF!,#REF!,#REF!,#REF!</definedName>
    <definedName name="갑면5" localSheetId="7">#REF!,#REF!,#REF!,#REF!,#REF!,#REF!,#REF!</definedName>
    <definedName name="갑면5" localSheetId="3">#REF!,#REF!,#REF!,#REF!,#REF!,#REF!,#REF!</definedName>
    <definedName name="갑면5" localSheetId="8">#REF!,#REF!,#REF!,#REF!,#REF!,#REF!,#REF!</definedName>
    <definedName name="갑면5" localSheetId="6">#REF!,#REF!,#REF!,#REF!,#REF!,#REF!,#REF!</definedName>
    <definedName name="갑면5">#REF!,#REF!,#REF!,#REF!,#REF!,#REF!,#REF!</definedName>
    <definedName name="갑면6" localSheetId="9">#REF!,#REF!,#REF!,#REF!,#REF!,#REF!,#REF!</definedName>
    <definedName name="갑면6" localSheetId="16">#REF!,#REF!,#REF!,#REF!,#REF!,#REF!,#REF!</definedName>
    <definedName name="갑면6" localSheetId="2">#REF!,#REF!,#REF!,#REF!,#REF!,#REF!,#REF!</definedName>
    <definedName name="갑면6" localSheetId="7">#REF!,#REF!,#REF!,#REF!,#REF!,#REF!,#REF!</definedName>
    <definedName name="갑면6" localSheetId="3">#REF!,#REF!,#REF!,#REF!,#REF!,#REF!,#REF!</definedName>
    <definedName name="갑면6" localSheetId="8">#REF!,#REF!,#REF!,#REF!,#REF!,#REF!,#REF!</definedName>
    <definedName name="갑면6" localSheetId="6">#REF!,#REF!,#REF!,#REF!,#REF!,#REF!,#REF!</definedName>
    <definedName name="갑면6">#REF!,#REF!,#REF!,#REF!,#REF!,#REF!,#REF!</definedName>
    <definedName name="갑면7" localSheetId="9">#REF!,#REF!,#REF!,#REF!,#REF!,#REF!,#REF!</definedName>
    <definedName name="갑면7" localSheetId="16">#REF!,#REF!,#REF!,#REF!,#REF!,#REF!,#REF!</definedName>
    <definedName name="갑면7" localSheetId="2">#REF!,#REF!,#REF!,#REF!,#REF!,#REF!,#REF!</definedName>
    <definedName name="갑면7" localSheetId="7">#REF!,#REF!,#REF!,#REF!,#REF!,#REF!,#REF!</definedName>
    <definedName name="갑면7" localSheetId="3">#REF!,#REF!,#REF!,#REF!,#REF!,#REF!,#REF!</definedName>
    <definedName name="갑면7" localSheetId="8">#REF!,#REF!,#REF!,#REF!,#REF!,#REF!,#REF!</definedName>
    <definedName name="갑면7" localSheetId="6">#REF!,#REF!,#REF!,#REF!,#REF!,#REF!,#REF!</definedName>
    <definedName name="갑면7">#REF!,#REF!,#REF!,#REF!,#REF!,#REF!,#REF!</definedName>
    <definedName name="갑면8" localSheetId="9">#REF!,#REF!,#REF!,#REF!,#REF!,#REF!,#REF!</definedName>
    <definedName name="갑면8" localSheetId="16">#REF!,#REF!,#REF!,#REF!,#REF!,#REF!,#REF!</definedName>
    <definedName name="갑면8" localSheetId="2">#REF!,#REF!,#REF!,#REF!,#REF!,#REF!,#REF!</definedName>
    <definedName name="갑면8" localSheetId="7">#REF!,#REF!,#REF!,#REF!,#REF!,#REF!,#REF!</definedName>
    <definedName name="갑면8" localSheetId="3">#REF!,#REF!,#REF!,#REF!,#REF!,#REF!,#REF!</definedName>
    <definedName name="갑면8" localSheetId="8">#REF!,#REF!,#REF!,#REF!,#REF!,#REF!,#REF!</definedName>
    <definedName name="갑면8" localSheetId="6">#REF!,#REF!,#REF!,#REF!,#REF!,#REF!,#REF!</definedName>
    <definedName name="갑면8">#REF!,#REF!,#REF!,#REF!,#REF!,#REF!,#REF!</definedName>
    <definedName name="갑면9" localSheetId="9">#REF!,#REF!,#REF!,#REF!,#REF!,#REF!,#REF!</definedName>
    <definedName name="갑면9" localSheetId="16">#REF!,#REF!,#REF!,#REF!,#REF!,#REF!,#REF!</definedName>
    <definedName name="갑면9" localSheetId="2">#REF!,#REF!,#REF!,#REF!,#REF!,#REF!,#REF!</definedName>
    <definedName name="갑면9" localSheetId="7">#REF!,#REF!,#REF!,#REF!,#REF!,#REF!,#REF!</definedName>
    <definedName name="갑면9" localSheetId="3">#REF!,#REF!,#REF!,#REF!,#REF!,#REF!,#REF!</definedName>
    <definedName name="갑면9" localSheetId="8">#REF!,#REF!,#REF!,#REF!,#REF!,#REF!,#REF!</definedName>
    <definedName name="갑면9" localSheetId="6">#REF!,#REF!,#REF!,#REF!,#REF!,#REF!,#REF!</definedName>
    <definedName name="갑면9">#REF!,#REF!,#REF!,#REF!,#REF!,#REF!,#REF!</definedName>
    <definedName name="개거수량" localSheetId="9">#REF!</definedName>
    <definedName name="개거수량" localSheetId="16">#REF!</definedName>
    <definedName name="개거수량" localSheetId="2">#REF!</definedName>
    <definedName name="개거수량" localSheetId="7">#REF!</definedName>
    <definedName name="개거수량" localSheetId="3">#REF!</definedName>
    <definedName name="개거수량" localSheetId="8">#REF!</definedName>
    <definedName name="개거수량" localSheetId="6">#REF!</definedName>
    <definedName name="개거수량">#REF!</definedName>
    <definedName name="개발언어">[24]setup!$T$4:$T$33</definedName>
    <definedName name="개발언어보정계수" localSheetId="9">#REF!</definedName>
    <definedName name="개발언어보정계수" localSheetId="16">#REF!</definedName>
    <definedName name="개발언어보정계수" localSheetId="2">#REF!</definedName>
    <definedName name="개발언어보정계수" localSheetId="7">#REF!</definedName>
    <definedName name="개발언어보정계수" localSheetId="3">#REF!</definedName>
    <definedName name="개발언어보정계수" localSheetId="8">#REF!</definedName>
    <definedName name="개발언어보정계수" localSheetId="6">#REF!</definedName>
    <definedName name="개발언어보정계수">#REF!</definedName>
    <definedName name="거푸집" localSheetId="9">[25]설계기준!#REF!</definedName>
    <definedName name="거푸집" localSheetId="16">[25]설계기준!#REF!</definedName>
    <definedName name="거푸집" localSheetId="2">[25]설계기준!#REF!</definedName>
    <definedName name="거푸집" localSheetId="3">[25]설계기준!#REF!</definedName>
    <definedName name="거푸집" localSheetId="8">[25]설계기준!#REF!</definedName>
    <definedName name="거푸집" localSheetId="6">[25]설계기준!#REF!</definedName>
    <definedName name="거푸집">[25]설계기준!#REF!</definedName>
    <definedName name="건축목공" localSheetId="9">#REF!</definedName>
    <definedName name="건축목공" localSheetId="16">#REF!</definedName>
    <definedName name="건축목공" localSheetId="2">#REF!</definedName>
    <definedName name="건축목공" localSheetId="7">#REF!</definedName>
    <definedName name="건축목공" localSheetId="3">#REF!</definedName>
    <definedName name="건축목공" localSheetId="8">#REF!</definedName>
    <definedName name="건축목공" localSheetId="6">#REF!</definedName>
    <definedName name="건축목공">#REF!</definedName>
    <definedName name="건축물등기수" localSheetId="9">#REF!</definedName>
    <definedName name="건축물등기수" localSheetId="16">#REF!</definedName>
    <definedName name="건축물등기수" localSheetId="2">#REF!</definedName>
    <definedName name="건축물등기수" localSheetId="7">#REF!</definedName>
    <definedName name="건축물등기수" localSheetId="3">#REF!</definedName>
    <definedName name="건축물등기수" localSheetId="8">#REF!</definedName>
    <definedName name="건축물등기수" localSheetId="6">#REF!</definedName>
    <definedName name="건축물등기수">#REF!</definedName>
    <definedName name="건축용도" localSheetId="9">#REF!</definedName>
    <definedName name="건축용도" localSheetId="16">#REF!</definedName>
    <definedName name="건축용도" localSheetId="2">#REF!</definedName>
    <definedName name="건축용도" localSheetId="7">#REF!</definedName>
    <definedName name="건축용도" localSheetId="3">#REF!</definedName>
    <definedName name="건축용도" localSheetId="8">#REF!</definedName>
    <definedName name="건축용도" localSheetId="6">#REF!</definedName>
    <definedName name="건축용도">#REF!</definedName>
    <definedName name="경비" localSheetId="9">#REF!</definedName>
    <definedName name="경비" localSheetId="16">#REF!</definedName>
    <definedName name="경비" localSheetId="2">#REF!</definedName>
    <definedName name="경비" localSheetId="7">#REF!</definedName>
    <definedName name="경비" localSheetId="3">#REF!</definedName>
    <definedName name="경비" localSheetId="8">#REF!</definedName>
    <definedName name="경비" localSheetId="6">#REF!</definedName>
    <definedName name="경비">#REF!</definedName>
    <definedName name="經費" localSheetId="9">#REF!</definedName>
    <definedName name="經費" localSheetId="16">#REF!</definedName>
    <definedName name="經費" localSheetId="2">#REF!</definedName>
    <definedName name="經費" localSheetId="7">#REF!</definedName>
    <definedName name="經費" localSheetId="3">#REF!</definedName>
    <definedName name="經費" localSheetId="8">#REF!</definedName>
    <definedName name="經費" localSheetId="6">#REF!</definedName>
    <definedName name="經費">#REF!</definedName>
    <definedName name="경비_기초도면">[26]기초도면제작!$J$14</definedName>
    <definedName name="경비계" localSheetId="9">[27]총괄서!#REF!</definedName>
    <definedName name="경비계" localSheetId="16">[27]총괄서!#REF!</definedName>
    <definedName name="경비계" localSheetId="2">[27]총괄서!#REF!</definedName>
    <definedName name="경비계" localSheetId="3">[27]총괄서!#REF!</definedName>
    <definedName name="경비계" localSheetId="8">[27]총괄서!#REF!</definedName>
    <definedName name="경비계" localSheetId="6">[27]총괄서!#REF!</definedName>
    <definedName name="경비계">[27]총괄서!#REF!</definedName>
    <definedName name="경비금액" localSheetId="9">#REF!</definedName>
    <definedName name="경비금액" localSheetId="16">#REF!</definedName>
    <definedName name="경비금액" localSheetId="2">#REF!</definedName>
    <definedName name="경비금액" localSheetId="7">#REF!</definedName>
    <definedName name="경비금액" localSheetId="3">#REF!</definedName>
    <definedName name="경비금액" localSheetId="8">#REF!</definedName>
    <definedName name="경비금액" localSheetId="6">#REF!</definedName>
    <definedName name="경비금액">#REF!</definedName>
    <definedName name="경비단가" localSheetId="9">#REF!</definedName>
    <definedName name="경비단가" localSheetId="16">#REF!</definedName>
    <definedName name="경비단가" localSheetId="2">#REF!</definedName>
    <definedName name="경비단가" localSheetId="7">#REF!</definedName>
    <definedName name="경비단가" localSheetId="3">#REF!</definedName>
    <definedName name="경비단가" localSheetId="8">#REF!</definedName>
    <definedName name="경비단가" localSheetId="6">#REF!</definedName>
    <definedName name="경비단가">#REF!</definedName>
    <definedName name="경비요율" localSheetId="9">[27]총괄서!#REF!</definedName>
    <definedName name="경비요율" localSheetId="16">[27]총괄서!#REF!</definedName>
    <definedName name="경비요율" localSheetId="2">[27]총괄서!#REF!</definedName>
    <definedName name="경비요율" localSheetId="3">[27]총괄서!#REF!</definedName>
    <definedName name="경비요율" localSheetId="8">[27]총괄서!#REF!</definedName>
    <definedName name="경비요율" localSheetId="6">[27]총괄서!#REF!</definedName>
    <definedName name="경비요율">[27]총괄서!#REF!</definedName>
    <definedName name="경비율">[22]요율!$F$6</definedName>
    <definedName name="계" localSheetId="9">#REF!</definedName>
    <definedName name="계" localSheetId="16">#REF!</definedName>
    <definedName name="계" localSheetId="2">#REF!</definedName>
    <definedName name="계" localSheetId="7">#REF!</definedName>
    <definedName name="계" localSheetId="3">#REF!</definedName>
    <definedName name="계" localSheetId="8">#REF!</definedName>
    <definedName name="계" localSheetId="6">#REF!</definedName>
    <definedName name="계">#REF!</definedName>
    <definedName name="계1" localSheetId="9">#REF!</definedName>
    <definedName name="계1" localSheetId="16">#REF!</definedName>
    <definedName name="계1" localSheetId="2">#REF!</definedName>
    <definedName name="계1" localSheetId="7">#REF!</definedName>
    <definedName name="계1" localSheetId="3">#REF!</definedName>
    <definedName name="계1" localSheetId="8">#REF!</definedName>
    <definedName name="계1" localSheetId="6">#REF!</definedName>
    <definedName name="계1">#REF!</definedName>
    <definedName name="계18" localSheetId="9">#REF!</definedName>
    <definedName name="계18" localSheetId="16">#REF!</definedName>
    <definedName name="계18" localSheetId="2">#REF!</definedName>
    <definedName name="계18" localSheetId="7">#REF!</definedName>
    <definedName name="계18" localSheetId="3">#REF!</definedName>
    <definedName name="계18" localSheetId="8">#REF!</definedName>
    <definedName name="계18" localSheetId="6">#REF!</definedName>
    <definedName name="계18">#REF!</definedName>
    <definedName name="계2" localSheetId="9">#REF!</definedName>
    <definedName name="계2" localSheetId="16">#REF!</definedName>
    <definedName name="계2" localSheetId="2">#REF!</definedName>
    <definedName name="계2" localSheetId="7">#REF!</definedName>
    <definedName name="계2" localSheetId="3">#REF!</definedName>
    <definedName name="계2" localSheetId="8">#REF!</definedName>
    <definedName name="계2" localSheetId="6">#REF!</definedName>
    <definedName name="계2">#REF!</definedName>
    <definedName name="계3" localSheetId="9">#REF!</definedName>
    <definedName name="계3" localSheetId="16">#REF!</definedName>
    <definedName name="계3" localSheetId="2">#REF!</definedName>
    <definedName name="계3" localSheetId="7">#REF!</definedName>
    <definedName name="계3" localSheetId="3">#REF!</definedName>
    <definedName name="계3" localSheetId="8">#REF!</definedName>
    <definedName name="계3" localSheetId="6">#REF!</definedName>
    <definedName name="계3">#REF!</definedName>
    <definedName name="계4" localSheetId="9">#REF!</definedName>
    <definedName name="계4" localSheetId="16">#REF!</definedName>
    <definedName name="계4" localSheetId="2">#REF!</definedName>
    <definedName name="계4" localSheetId="7">#REF!</definedName>
    <definedName name="계4" localSheetId="3">#REF!</definedName>
    <definedName name="계4" localSheetId="8">#REF!</definedName>
    <definedName name="계4" localSheetId="6">#REF!</definedName>
    <definedName name="계4">#REF!</definedName>
    <definedName name="계약단가">[28]Sheet1!$C$14:$C$19</definedName>
    <definedName name="계장공" localSheetId="9">#REF!</definedName>
    <definedName name="계장공" localSheetId="16">#REF!</definedName>
    <definedName name="계장공" localSheetId="2">#REF!</definedName>
    <definedName name="계장공" localSheetId="7">#REF!</definedName>
    <definedName name="계장공" localSheetId="3">#REF!</definedName>
    <definedName name="계장공" localSheetId="8">#REF!</definedName>
    <definedName name="계장공" localSheetId="6">#REF!</definedName>
    <definedName name="계장공">#REF!</definedName>
    <definedName name="고">[29]코드!$B$5:$W$57</definedName>
    <definedName name="고급" localSheetId="9">#REF!</definedName>
    <definedName name="고급" localSheetId="16">#REF!</definedName>
    <definedName name="고급" localSheetId="2">#REF!</definedName>
    <definedName name="고급" localSheetId="7">#REF!</definedName>
    <definedName name="고급" localSheetId="3">#REF!</definedName>
    <definedName name="고급" localSheetId="8">#REF!</definedName>
    <definedName name="고급" localSheetId="6">#REF!</definedName>
    <definedName name="고급">#REF!</definedName>
    <definedName name="고급기능" localSheetId="9">#REF!</definedName>
    <definedName name="고급기능" localSheetId="16">#REF!</definedName>
    <definedName name="고급기능" localSheetId="2">#REF!</definedName>
    <definedName name="고급기능" localSheetId="7">#REF!</definedName>
    <definedName name="고급기능" localSheetId="3">#REF!</definedName>
    <definedName name="고급기능" localSheetId="8">#REF!</definedName>
    <definedName name="고급기능" localSheetId="6">#REF!</definedName>
    <definedName name="고급기능">#REF!</definedName>
    <definedName name="고급기술">[13]심사물량!$C$4</definedName>
    <definedName name="고급기술자" localSheetId="9">#REF!</definedName>
    <definedName name="고급기술자" localSheetId="16">#REF!</definedName>
    <definedName name="고급기술자" localSheetId="2">#REF!</definedName>
    <definedName name="고급기술자" localSheetId="7">#REF!</definedName>
    <definedName name="고급기술자" localSheetId="3">#REF!</definedName>
    <definedName name="고급기술자" localSheetId="8">#REF!</definedName>
    <definedName name="고급기술자" localSheetId="6">#REF!</definedName>
    <definedName name="고급기술자">#REF!</definedName>
    <definedName name="고급달" localSheetId="9">#REF!</definedName>
    <definedName name="고급달" localSheetId="16">#REF!</definedName>
    <definedName name="고급달" localSheetId="2">#REF!</definedName>
    <definedName name="고급달" localSheetId="7">#REF!</definedName>
    <definedName name="고급달" localSheetId="3">#REF!</definedName>
    <definedName name="고급달" localSheetId="8">#REF!</definedName>
    <definedName name="고급달" localSheetId="6">#REF!</definedName>
    <definedName name="고급달">#REF!</definedName>
    <definedName name="고급도화" localSheetId="9">#REF!</definedName>
    <definedName name="고급도화" localSheetId="16">#REF!</definedName>
    <definedName name="고급도화" localSheetId="2">#REF!</definedName>
    <definedName name="고급도화" localSheetId="7">#REF!</definedName>
    <definedName name="고급도화" localSheetId="3">#REF!</definedName>
    <definedName name="고급도화" localSheetId="8">#REF!</definedName>
    <definedName name="고급도화" localSheetId="6">#REF!</definedName>
    <definedName name="고급도화">#REF!</definedName>
    <definedName name="고급엔지니어링" localSheetId="9">#REF!</definedName>
    <definedName name="고급엔지니어링" localSheetId="16">#REF!</definedName>
    <definedName name="고급엔지니어링" localSheetId="2">#REF!</definedName>
    <definedName name="고급엔지니어링" localSheetId="7">#REF!</definedName>
    <definedName name="고급엔지니어링" localSheetId="3">#REF!</definedName>
    <definedName name="고급엔지니어링" localSheetId="8">#REF!</definedName>
    <definedName name="고급엔지니어링" localSheetId="6">#REF!</definedName>
    <definedName name="고급엔지니어링">#REF!</definedName>
    <definedName name="고급여비" localSheetId="9">#REF!</definedName>
    <definedName name="고급여비" localSheetId="16">#REF!</definedName>
    <definedName name="고급여비" localSheetId="2">#REF!</definedName>
    <definedName name="고급여비" localSheetId="7">#REF!</definedName>
    <definedName name="고급여비" localSheetId="3">#REF!</definedName>
    <definedName name="고급여비" localSheetId="8">#REF!</definedName>
    <definedName name="고급여비" localSheetId="6">#REF!</definedName>
    <definedName name="고급여비">#REF!</definedName>
    <definedName name="고급전체" localSheetId="9">#REF!</definedName>
    <definedName name="고급전체" localSheetId="16">#REF!</definedName>
    <definedName name="고급전체" localSheetId="2">#REF!</definedName>
    <definedName name="고급전체" localSheetId="7">#REF!</definedName>
    <definedName name="고급전체" localSheetId="3">#REF!</definedName>
    <definedName name="고급전체" localSheetId="8">#REF!</definedName>
    <definedName name="고급전체" localSheetId="6">#REF!</definedName>
    <definedName name="고급전체">#REF!</definedName>
    <definedName name="고급지도제작" localSheetId="9">#REF!</definedName>
    <definedName name="고급지도제작" localSheetId="16">#REF!</definedName>
    <definedName name="고급지도제작" localSheetId="2">#REF!</definedName>
    <definedName name="고급지도제작" localSheetId="7">#REF!</definedName>
    <definedName name="고급지도제작" localSheetId="3">#REF!</definedName>
    <definedName name="고급지도제작" localSheetId="8">#REF!</definedName>
    <definedName name="고급지도제작" localSheetId="6">#REF!</definedName>
    <definedName name="고급지도제작">#REF!</definedName>
    <definedName name="고급측량" localSheetId="9">#REF!</definedName>
    <definedName name="고급측량" localSheetId="16">#REF!</definedName>
    <definedName name="고급측량" localSheetId="2">#REF!</definedName>
    <definedName name="고급측량" localSheetId="7">#REF!</definedName>
    <definedName name="고급측량" localSheetId="3">#REF!</definedName>
    <definedName name="고급측량" localSheetId="8">#REF!</definedName>
    <definedName name="고급측량" localSheetId="6">#REF!</definedName>
    <definedName name="고급측량">#REF!</definedName>
    <definedName name="고급항공사진" localSheetId="9">#REF!</definedName>
    <definedName name="고급항공사진" localSheetId="16">#REF!</definedName>
    <definedName name="고급항공사진" localSheetId="2">#REF!</definedName>
    <definedName name="고급항공사진" localSheetId="7">#REF!</definedName>
    <definedName name="고급항공사진" localSheetId="3">#REF!</definedName>
    <definedName name="고급항공사진" localSheetId="8">#REF!</definedName>
    <definedName name="고급항공사진" localSheetId="6">#REF!</definedName>
    <definedName name="고급항공사진">#REF!</definedName>
    <definedName name="고기" localSheetId="9">#REF!</definedName>
    <definedName name="고기" localSheetId="16">#REF!</definedName>
    <definedName name="고기" localSheetId="2">#REF!</definedName>
    <definedName name="고기" localSheetId="7">#REF!</definedName>
    <definedName name="고기" localSheetId="3">#REF!</definedName>
    <definedName name="고기" localSheetId="8">#REF!</definedName>
    <definedName name="고기" localSheetId="6">#REF!</definedName>
    <definedName name="고기">#REF!</definedName>
    <definedName name="고기달" localSheetId="9">#REF!</definedName>
    <definedName name="고기달" localSheetId="16">#REF!</definedName>
    <definedName name="고기달" localSheetId="2">#REF!</definedName>
    <definedName name="고기달" localSheetId="7">#REF!</definedName>
    <definedName name="고기달" localSheetId="3">#REF!</definedName>
    <definedName name="고기달" localSheetId="8">#REF!</definedName>
    <definedName name="고기달" localSheetId="6">#REF!</definedName>
    <definedName name="고기달">#REF!</definedName>
    <definedName name="고능" localSheetId="9">#REF!</definedName>
    <definedName name="고능" localSheetId="16">#REF!</definedName>
    <definedName name="고능" localSheetId="2">#REF!</definedName>
    <definedName name="고능" localSheetId="7">#REF!</definedName>
    <definedName name="고능" localSheetId="3">#REF!</definedName>
    <definedName name="고능" localSheetId="8">#REF!</definedName>
    <definedName name="고능" localSheetId="6">#REF!</definedName>
    <definedName name="고능">#REF!</definedName>
    <definedName name="고압케이블전공" localSheetId="9">#REF!</definedName>
    <definedName name="고압케이블전공" localSheetId="16">#REF!</definedName>
    <definedName name="고압케이블전공" localSheetId="2">#REF!</definedName>
    <definedName name="고압케이블전공" localSheetId="7">#REF!</definedName>
    <definedName name="고압케이블전공" localSheetId="3">#REF!</definedName>
    <definedName name="고압케이블전공" localSheetId="8">#REF!</definedName>
    <definedName name="고압케이블전공" localSheetId="6">#REF!</definedName>
    <definedName name="고압케이블전공">#REF!</definedName>
    <definedName name="고용" localSheetId="9">#REF!</definedName>
    <definedName name="고용" localSheetId="16">#REF!</definedName>
    <definedName name="고용" localSheetId="2">#REF!</definedName>
    <definedName name="고용" localSheetId="7">#REF!</definedName>
    <definedName name="고용" localSheetId="3">#REF!</definedName>
    <definedName name="고용" localSheetId="8">#REF!</definedName>
    <definedName name="고용" localSheetId="6">#REF!</definedName>
    <definedName name="고용">#REF!</definedName>
    <definedName name="고용." localSheetId="9">#REF!</definedName>
    <definedName name="고용." localSheetId="16">#REF!</definedName>
    <definedName name="고용." localSheetId="2">#REF!</definedName>
    <definedName name="고용." localSheetId="7">#REF!</definedName>
    <definedName name="고용." localSheetId="3">#REF!</definedName>
    <definedName name="고용." localSheetId="8">#REF!</definedName>
    <definedName name="고용." localSheetId="6">#REF!</definedName>
    <definedName name="고용.">#REF!</definedName>
    <definedName name="고용보" localSheetId="9">#REF!</definedName>
    <definedName name="고용보" localSheetId="16">#REF!</definedName>
    <definedName name="고용보" localSheetId="2">#REF!</definedName>
    <definedName name="고용보" localSheetId="7">#REF!</definedName>
    <definedName name="고용보" localSheetId="3">#REF!</definedName>
    <definedName name="고용보" localSheetId="8">#REF!</definedName>
    <definedName name="고용보" localSheetId="6">#REF!</definedName>
    <definedName name="고용보">#REF!</definedName>
    <definedName name="고용보험료" localSheetId="9">#REF!</definedName>
    <definedName name="고용보험료" localSheetId="16">#REF!</definedName>
    <definedName name="고용보험료" localSheetId="2">#REF!</definedName>
    <definedName name="고용보험료" localSheetId="7">#REF!</definedName>
    <definedName name="고용보험료" localSheetId="3">#REF!</definedName>
    <definedName name="고용보험료" localSheetId="8">#REF!</definedName>
    <definedName name="고용보험료" localSheetId="6">#REF!</definedName>
    <definedName name="고용보험료">#REF!</definedName>
    <definedName name="고용보험료요율" localSheetId="9">#REF!</definedName>
    <definedName name="고용보험료요율" localSheetId="16">#REF!</definedName>
    <definedName name="고용보험료요율" localSheetId="2">#REF!</definedName>
    <definedName name="고용보험료요율" localSheetId="7">#REF!</definedName>
    <definedName name="고용보험료요율" localSheetId="3">#REF!</definedName>
    <definedName name="고용보험료요율" localSheetId="8">#REF!</definedName>
    <definedName name="고용보험료요율" localSheetId="6">#REF!</definedName>
    <definedName name="고용보험료요율">#REF!</definedName>
    <definedName name="고용보험료요율_변경" localSheetId="9">#REF!</definedName>
    <definedName name="고용보험료요율_변경" localSheetId="16">#REF!</definedName>
    <definedName name="고용보험료요율_변경" localSheetId="2">#REF!</definedName>
    <definedName name="고용보험료요율_변경" localSheetId="7">#REF!</definedName>
    <definedName name="고용보험료요율_변경" localSheetId="3">#REF!</definedName>
    <definedName name="고용보험료요율_변경" localSheetId="8">#REF!</definedName>
    <definedName name="고용보험료요율_변경" localSheetId="6">#REF!</definedName>
    <definedName name="고용보험료요율_변경">#REF!</definedName>
    <definedName name="고용보험료율" localSheetId="9">[22]요율!#REF!</definedName>
    <definedName name="고용보험료율" localSheetId="16">[22]요율!#REF!</definedName>
    <definedName name="고용보험료율" localSheetId="2">[22]요율!#REF!</definedName>
    <definedName name="고용보험료율" localSheetId="3">[22]요율!#REF!</definedName>
    <definedName name="고용보험료율" localSheetId="8">[22]요율!#REF!</definedName>
    <definedName name="고용보험료율" localSheetId="6">[22]요율!#REF!</definedName>
    <definedName name="고용보험료율">[22]요율!#REF!</definedName>
    <definedName name="곡선부">'[30]계산서(곡선부)'!$A$1:$M$24</definedName>
    <definedName name="골재1" localSheetId="9">#REF!</definedName>
    <definedName name="골재1" localSheetId="16">#REF!</definedName>
    <definedName name="골재1" localSheetId="2">#REF!</definedName>
    <definedName name="골재1" localSheetId="7">#REF!</definedName>
    <definedName name="골재1" localSheetId="3">#REF!</definedName>
    <definedName name="골재1" localSheetId="8">#REF!</definedName>
    <definedName name="골재1" localSheetId="6">#REF!</definedName>
    <definedName name="골재1">#REF!</definedName>
    <definedName name="골조공사비" localSheetId="9">#REF!</definedName>
    <definedName name="골조공사비" localSheetId="16">#REF!</definedName>
    <definedName name="골조공사비" localSheetId="2">#REF!</definedName>
    <definedName name="골조공사비" localSheetId="7">#REF!</definedName>
    <definedName name="골조공사비" localSheetId="3">#REF!</definedName>
    <definedName name="골조공사비" localSheetId="8">#REF!</definedName>
    <definedName name="골조공사비" localSheetId="6">#REF!</definedName>
    <definedName name="골조공사비">#REF!</definedName>
    <definedName name="곱">[17]DATE!$I$24:$I$85</definedName>
    <definedName name="곱곱">[31]DATE!$I$24:$I$85</definedName>
    <definedName name="공" localSheetId="9">#REF!</definedName>
    <definedName name="공" localSheetId="16">#REF!</definedName>
    <definedName name="공" localSheetId="2">#REF!</definedName>
    <definedName name="공" localSheetId="7">#REF!</definedName>
    <definedName name="공" localSheetId="3">#REF!</definedName>
    <definedName name="공" localSheetId="8">#REF!</definedName>
    <definedName name="공" localSheetId="6">#REF!</definedName>
    <definedName name="공">#REF!</definedName>
    <definedName name="공고공람비" localSheetId="9">[32]직접경비!#REF!</definedName>
    <definedName name="공고공람비" localSheetId="16">[32]직접경비!#REF!</definedName>
    <definedName name="공고공람비" localSheetId="2">[32]직접경비!#REF!</definedName>
    <definedName name="공고공람비" localSheetId="3">[32]직접경비!#REF!</definedName>
    <definedName name="공고공람비" localSheetId="8">[32]직접경비!#REF!</definedName>
    <definedName name="공고공람비" localSheetId="6">[32]직접경비!#REF!</definedName>
    <definedName name="공고공람비">[32]직접경비!#REF!</definedName>
    <definedName name="공급가액" localSheetId="9">#REF!</definedName>
    <definedName name="공급가액" localSheetId="16">#REF!</definedName>
    <definedName name="공급가액" localSheetId="2">#REF!</definedName>
    <definedName name="공급가액" localSheetId="7">#REF!</definedName>
    <definedName name="공급가액" localSheetId="3">#REF!</definedName>
    <definedName name="공급가액" localSheetId="8">#REF!</definedName>
    <definedName name="공급가액" localSheetId="6">#REF!</definedName>
    <definedName name="공급가액">#REF!</definedName>
    <definedName name="공단" localSheetId="9">#REF!</definedName>
    <definedName name="공단" localSheetId="16">#REF!</definedName>
    <definedName name="공단" localSheetId="2">#REF!</definedName>
    <definedName name="공단" localSheetId="7">#REF!</definedName>
    <definedName name="공단" localSheetId="3">#REF!</definedName>
    <definedName name="공단" localSheetId="8">#REF!</definedName>
    <definedName name="공단" localSheetId="6">#REF!</definedName>
    <definedName name="공단">#REF!</definedName>
    <definedName name="공보" localSheetId="9">#REF!</definedName>
    <definedName name="공보" localSheetId="16">#REF!</definedName>
    <definedName name="공보" localSheetId="2">#REF!</definedName>
    <definedName name="공보" localSheetId="7">#REF!</definedName>
    <definedName name="공보" localSheetId="3">#REF!</definedName>
    <definedName name="공보" localSheetId="8">#REF!</definedName>
    <definedName name="공보" localSheetId="6">#REF!</definedName>
    <definedName name="공보">#REF!</definedName>
    <definedName name="공사기간" localSheetId="9">#REF!</definedName>
    <definedName name="공사기간" localSheetId="16">#REF!</definedName>
    <definedName name="공사기간" localSheetId="2">#REF!</definedName>
    <definedName name="공사기간" localSheetId="7">#REF!</definedName>
    <definedName name="공사기간" localSheetId="3">#REF!</definedName>
    <definedName name="공사기간" localSheetId="8">#REF!</definedName>
    <definedName name="공사기간" localSheetId="6">#REF!</definedName>
    <definedName name="공사기간">#REF!</definedName>
    <definedName name="공사기간_소방" localSheetId="9">#REF!</definedName>
    <definedName name="공사기간_소방" localSheetId="16">#REF!</definedName>
    <definedName name="공사기간_소방" localSheetId="2">#REF!</definedName>
    <definedName name="공사기간_소방" localSheetId="7">#REF!</definedName>
    <definedName name="공사기간_소방" localSheetId="3">#REF!</definedName>
    <definedName name="공사기간_소방" localSheetId="8">#REF!</definedName>
    <definedName name="공사기간_소방" localSheetId="6">#REF!</definedName>
    <definedName name="공사기간_소방">#REF!</definedName>
    <definedName name="공사기간_전기" localSheetId="9">#REF!</definedName>
    <definedName name="공사기간_전기" localSheetId="16">#REF!</definedName>
    <definedName name="공사기간_전기" localSheetId="2">#REF!</definedName>
    <definedName name="공사기간_전기" localSheetId="7">#REF!</definedName>
    <definedName name="공사기간_전기" localSheetId="3">#REF!</definedName>
    <definedName name="공사기간_전기" localSheetId="8">#REF!</definedName>
    <definedName name="공사기간_전기" localSheetId="6">#REF!</definedName>
    <definedName name="공사기간_전기">#REF!</definedName>
    <definedName name="공사기간_통신" localSheetId="9">#REF!</definedName>
    <definedName name="공사기간_통신" localSheetId="16">#REF!</definedName>
    <definedName name="공사기간_통신" localSheetId="2">#REF!</definedName>
    <definedName name="공사기간_통신" localSheetId="7">#REF!</definedName>
    <definedName name="공사기간_통신" localSheetId="3">#REF!</definedName>
    <definedName name="공사기간_통신" localSheetId="8">#REF!</definedName>
    <definedName name="공사기간_통신" localSheetId="6">#REF!</definedName>
    <definedName name="공사기간_통신">#REF!</definedName>
    <definedName name="공사난이도_가산" localSheetId="9">#REF!</definedName>
    <definedName name="공사난이도_가산" localSheetId="16">#REF!</definedName>
    <definedName name="공사난이도_가산" localSheetId="2">#REF!</definedName>
    <definedName name="공사난이도_가산" localSheetId="7">#REF!</definedName>
    <definedName name="공사난이도_가산" localSheetId="3">#REF!</definedName>
    <definedName name="공사난이도_가산" localSheetId="8">#REF!</definedName>
    <definedName name="공사난이도_가산" localSheetId="6">#REF!</definedName>
    <definedName name="공사난이도_가산">#REF!</definedName>
    <definedName name="공사난이도_시공단계" localSheetId="9">#REF!</definedName>
    <definedName name="공사난이도_시공단계" localSheetId="16">#REF!</definedName>
    <definedName name="공사난이도_시공단계" localSheetId="2">#REF!</definedName>
    <definedName name="공사난이도_시공단계" localSheetId="7">#REF!</definedName>
    <definedName name="공사난이도_시공단계" localSheetId="3">#REF!</definedName>
    <definedName name="공사난이도_시공단계" localSheetId="8">#REF!</definedName>
    <definedName name="공사난이도_시공단계" localSheetId="6">#REF!</definedName>
    <definedName name="공사난이도_시공단계">#REF!</definedName>
    <definedName name="공사난이도_시공전단계" localSheetId="9">#REF!</definedName>
    <definedName name="공사난이도_시공전단계" localSheetId="16">#REF!</definedName>
    <definedName name="공사난이도_시공전단계" localSheetId="2">#REF!</definedName>
    <definedName name="공사난이도_시공전단계" localSheetId="7">#REF!</definedName>
    <definedName name="공사난이도_시공전단계" localSheetId="3">#REF!</definedName>
    <definedName name="공사난이도_시공전단계" localSheetId="8">#REF!</definedName>
    <definedName name="공사난이도_시공전단계" localSheetId="6">#REF!</definedName>
    <definedName name="공사난이도_시공전단계">#REF!</definedName>
    <definedName name="공사명" localSheetId="9">#REF!</definedName>
    <definedName name="공사명" localSheetId="16">#REF!</definedName>
    <definedName name="공사명" localSheetId="2">#REF!</definedName>
    <definedName name="공사명" localSheetId="7">#REF!</definedName>
    <definedName name="공사명" localSheetId="3">#REF!</definedName>
    <definedName name="공사명" localSheetId="8">#REF!</definedName>
    <definedName name="공사명" localSheetId="6">#REF!</definedName>
    <definedName name="공사명">#REF!</definedName>
    <definedName name="공사비" localSheetId="9">#REF!</definedName>
    <definedName name="공사비" localSheetId="16">#REF!</definedName>
    <definedName name="공사비" localSheetId="2">#REF!</definedName>
    <definedName name="공사비" localSheetId="7">#REF!</definedName>
    <definedName name="공사비" localSheetId="3">#REF!</definedName>
    <definedName name="공사비" localSheetId="8">#REF!</definedName>
    <definedName name="공사비" localSheetId="6">#REF!</definedName>
    <definedName name="공사비">#REF!</definedName>
    <definedName name="공사비총액">[33]공사비!$F:$F</definedName>
    <definedName name="공사성격" localSheetId="9">#REF!</definedName>
    <definedName name="공사성격" localSheetId="16">#REF!</definedName>
    <definedName name="공사성격" localSheetId="2">#REF!</definedName>
    <definedName name="공사성격" localSheetId="7">#REF!</definedName>
    <definedName name="공사성격" localSheetId="3">#REF!</definedName>
    <definedName name="공사성격" localSheetId="8">#REF!</definedName>
    <definedName name="공사성격" localSheetId="6">#REF!</definedName>
    <definedName name="공사성격">#REF!</definedName>
    <definedName name="공사원가명세서" localSheetId="9">#REF!</definedName>
    <definedName name="공사원가명세서" localSheetId="16">#REF!</definedName>
    <definedName name="공사원가명세서" localSheetId="2">#REF!</definedName>
    <definedName name="공사원가명세서" localSheetId="7">#REF!</definedName>
    <definedName name="공사원가명세서" localSheetId="3">#REF!</definedName>
    <definedName name="공사원가명세서" localSheetId="8">#REF!</definedName>
    <definedName name="공사원가명세서" localSheetId="6">#REF!</definedName>
    <definedName name="공사원가명세서">#REF!</definedName>
    <definedName name="공사원가명세서분석표1" localSheetId="9">[34]경산!#REF!</definedName>
    <definedName name="공사원가명세서분석표1" localSheetId="16">[34]경산!#REF!</definedName>
    <definedName name="공사원가명세서분석표1" localSheetId="2">[34]경산!#REF!</definedName>
    <definedName name="공사원가명세서분석표1" localSheetId="3">[34]경산!#REF!</definedName>
    <definedName name="공사원가명세서분석표1" localSheetId="8">[34]경산!#REF!</definedName>
    <definedName name="공사원가명세서분석표1" localSheetId="6">[34]경산!#REF!</definedName>
    <definedName name="공사원가명세서분석표1">[34]경산!#REF!</definedName>
    <definedName name="공작조직" localSheetId="9">[35]범례표!#REF!</definedName>
    <definedName name="공작조직" localSheetId="16">[35]범례표!#REF!</definedName>
    <definedName name="공작조직" localSheetId="2">[35]범례표!#REF!</definedName>
    <definedName name="공작조직" localSheetId="3">[35]범례표!#REF!</definedName>
    <definedName name="공작조직" localSheetId="8">[35]범례표!#REF!</definedName>
    <definedName name="공작조직" localSheetId="6">[35]범례표!#REF!</definedName>
    <definedName name="공작조직">[35]범례표!#REF!</definedName>
    <definedName name="공전" localSheetId="9">#REF!</definedName>
    <definedName name="공전" localSheetId="16">#REF!</definedName>
    <definedName name="공전" localSheetId="2">#REF!</definedName>
    <definedName name="공전" localSheetId="7">#REF!</definedName>
    <definedName name="공전" localSheetId="3">#REF!</definedName>
    <definedName name="공전" localSheetId="8">#REF!</definedName>
    <definedName name="공전" localSheetId="6">#REF!</definedName>
    <definedName name="공전">#REF!</definedName>
    <definedName name="공종" localSheetId="9">#REF!</definedName>
    <definedName name="공종" localSheetId="16">#REF!</definedName>
    <definedName name="공종" localSheetId="2">#REF!</definedName>
    <definedName name="공종" localSheetId="7">#REF!</definedName>
    <definedName name="공종" localSheetId="3">#REF!</definedName>
    <definedName name="공종" localSheetId="8">#REF!</definedName>
    <definedName name="공종" localSheetId="6">#REF!</definedName>
    <definedName name="공종">#REF!</definedName>
    <definedName name="공종1" localSheetId="9">#REF!</definedName>
    <definedName name="공종1" localSheetId="16">#REF!</definedName>
    <definedName name="공종1" localSheetId="2">#REF!</definedName>
    <definedName name="공종1" localSheetId="7">#REF!</definedName>
    <definedName name="공종1" localSheetId="3">#REF!</definedName>
    <definedName name="공종1" localSheetId="8">#REF!</definedName>
    <definedName name="공종1" localSheetId="6">#REF!</definedName>
    <definedName name="공종1">#REF!</definedName>
    <definedName name="과업명" localSheetId="9">#REF!</definedName>
    <definedName name="과업명" localSheetId="16">#REF!</definedName>
    <definedName name="과업명" localSheetId="2">#REF!</definedName>
    <definedName name="과업명" localSheetId="7">#REF!</definedName>
    <definedName name="과업명" localSheetId="3">#REF!</definedName>
    <definedName name="과업명" localSheetId="8">#REF!</definedName>
    <definedName name="과업명" localSheetId="6">#REF!</definedName>
    <definedName name="과업명">#REF!</definedName>
    <definedName name="관_단면적" localSheetId="9">#REF!</definedName>
    <definedName name="관_단면적" localSheetId="16">#REF!</definedName>
    <definedName name="관_단면적" localSheetId="2">#REF!</definedName>
    <definedName name="관_단면적" localSheetId="7">#REF!</definedName>
    <definedName name="관_단면적" localSheetId="3">#REF!</definedName>
    <definedName name="관_단면적" localSheetId="8">#REF!</definedName>
    <definedName name="관_단면적" localSheetId="6">#REF!</definedName>
    <definedName name="관_단면적">#REF!</definedName>
    <definedName name="관급" localSheetId="9">#REF!</definedName>
    <definedName name="관급" localSheetId="16">#REF!</definedName>
    <definedName name="관급" localSheetId="2">#REF!</definedName>
    <definedName name="관급" localSheetId="7">#REF!</definedName>
    <definedName name="관급" localSheetId="3">#REF!</definedName>
    <definedName name="관급" localSheetId="8">#REF!</definedName>
    <definedName name="관급" localSheetId="6">#REF!</definedName>
    <definedName name="관급">#REF!</definedName>
    <definedName name="관코드" localSheetId="9">#REF!</definedName>
    <definedName name="관코드" localSheetId="16">#REF!</definedName>
    <definedName name="관코드" localSheetId="2">#REF!</definedName>
    <definedName name="관코드" localSheetId="7">#REF!</definedName>
    <definedName name="관코드" localSheetId="3">#REF!</definedName>
    <definedName name="관코드" localSheetId="8">#REF!</definedName>
    <definedName name="관코드" localSheetId="6">#REF!</definedName>
    <definedName name="관코드">#REF!</definedName>
    <definedName name="교1" localSheetId="9">#REF!,#REF!,#REF!,#REF!,#REF!,#REF!</definedName>
    <definedName name="교1" localSheetId="16">#REF!,#REF!,#REF!,#REF!,#REF!,#REF!</definedName>
    <definedName name="교1" localSheetId="2">#REF!,#REF!,#REF!,#REF!,#REF!,#REF!</definedName>
    <definedName name="교1" localSheetId="7">#REF!,#REF!,#REF!,#REF!,#REF!,#REF!</definedName>
    <definedName name="교1" localSheetId="3">#REF!,#REF!,#REF!,#REF!,#REF!,#REF!</definedName>
    <definedName name="교1" localSheetId="8">#REF!,#REF!,#REF!,#REF!,#REF!,#REF!</definedName>
    <definedName name="교1" localSheetId="6">#REF!,#REF!,#REF!,#REF!,#REF!,#REF!</definedName>
    <definedName name="교1">#REF!,#REF!,#REF!,#REF!,#REF!,#REF!</definedName>
    <definedName name="교10" localSheetId="9">#REF!,#REF!,#REF!,#REF!,#REF!,#REF!,#REF!</definedName>
    <definedName name="교10" localSheetId="16">#REF!,#REF!,#REF!,#REF!,#REF!,#REF!,#REF!</definedName>
    <definedName name="교10" localSheetId="2">#REF!,#REF!,#REF!,#REF!,#REF!,#REF!,#REF!</definedName>
    <definedName name="교10" localSheetId="7">#REF!,#REF!,#REF!,#REF!,#REF!,#REF!,#REF!</definedName>
    <definedName name="교10" localSheetId="3">#REF!,#REF!,#REF!,#REF!,#REF!,#REF!,#REF!</definedName>
    <definedName name="교10" localSheetId="8">#REF!,#REF!,#REF!,#REF!,#REF!,#REF!,#REF!</definedName>
    <definedName name="교10" localSheetId="6">#REF!,#REF!,#REF!,#REF!,#REF!,#REF!,#REF!</definedName>
    <definedName name="교10">#REF!,#REF!,#REF!,#REF!,#REF!,#REF!,#REF!</definedName>
    <definedName name="교11" localSheetId="9">#REF!,#REF!,#REF!,#REF!,#REF!,#REF!,#REF!</definedName>
    <definedName name="교11" localSheetId="16">#REF!,#REF!,#REF!,#REF!,#REF!,#REF!,#REF!</definedName>
    <definedName name="교11" localSheetId="2">#REF!,#REF!,#REF!,#REF!,#REF!,#REF!,#REF!</definedName>
    <definedName name="교11" localSheetId="7">#REF!,#REF!,#REF!,#REF!,#REF!,#REF!,#REF!</definedName>
    <definedName name="교11" localSheetId="3">#REF!,#REF!,#REF!,#REF!,#REF!,#REF!,#REF!</definedName>
    <definedName name="교11" localSheetId="8">#REF!,#REF!,#REF!,#REF!,#REF!,#REF!,#REF!</definedName>
    <definedName name="교11" localSheetId="6">#REF!,#REF!,#REF!,#REF!,#REF!,#REF!,#REF!</definedName>
    <definedName name="교11">#REF!,#REF!,#REF!,#REF!,#REF!,#REF!,#REF!</definedName>
    <definedName name="교12" localSheetId="9">#REF!,#REF!,#REF!,#REF!,#REF!,#REF!,#REF!</definedName>
    <definedName name="교12" localSheetId="16">#REF!,#REF!,#REF!,#REF!,#REF!,#REF!,#REF!</definedName>
    <definedName name="교12" localSheetId="2">#REF!,#REF!,#REF!,#REF!,#REF!,#REF!,#REF!</definedName>
    <definedName name="교12" localSheetId="7">#REF!,#REF!,#REF!,#REF!,#REF!,#REF!,#REF!</definedName>
    <definedName name="교12" localSheetId="3">#REF!,#REF!,#REF!,#REF!,#REF!,#REF!,#REF!</definedName>
    <definedName name="교12" localSheetId="8">#REF!,#REF!,#REF!,#REF!,#REF!,#REF!,#REF!</definedName>
    <definedName name="교12" localSheetId="6">#REF!,#REF!,#REF!,#REF!,#REF!,#REF!,#REF!</definedName>
    <definedName name="교12">#REF!,#REF!,#REF!,#REF!,#REF!,#REF!,#REF!</definedName>
    <definedName name="교13" localSheetId="9">#REF!,#REF!,#REF!,#REF!,#REF!,#REF!,#REF!</definedName>
    <definedName name="교13" localSheetId="16">#REF!,#REF!,#REF!,#REF!,#REF!,#REF!,#REF!</definedName>
    <definedName name="교13" localSheetId="2">#REF!,#REF!,#REF!,#REF!,#REF!,#REF!,#REF!</definedName>
    <definedName name="교13" localSheetId="7">#REF!,#REF!,#REF!,#REF!,#REF!,#REF!,#REF!</definedName>
    <definedName name="교13" localSheetId="3">#REF!,#REF!,#REF!,#REF!,#REF!,#REF!,#REF!</definedName>
    <definedName name="교13" localSheetId="8">#REF!,#REF!,#REF!,#REF!,#REF!,#REF!,#REF!</definedName>
    <definedName name="교13" localSheetId="6">#REF!,#REF!,#REF!,#REF!,#REF!,#REF!,#REF!</definedName>
    <definedName name="교13">#REF!,#REF!,#REF!,#REF!,#REF!,#REF!,#REF!</definedName>
    <definedName name="교14" localSheetId="9">#REF!,#REF!,#REF!,#REF!,#REF!,#REF!,#REF!</definedName>
    <definedName name="교14" localSheetId="16">#REF!,#REF!,#REF!,#REF!,#REF!,#REF!,#REF!</definedName>
    <definedName name="교14" localSheetId="2">#REF!,#REF!,#REF!,#REF!,#REF!,#REF!,#REF!</definedName>
    <definedName name="교14" localSheetId="7">#REF!,#REF!,#REF!,#REF!,#REF!,#REF!,#REF!</definedName>
    <definedName name="교14" localSheetId="3">#REF!,#REF!,#REF!,#REF!,#REF!,#REF!,#REF!</definedName>
    <definedName name="교14" localSheetId="8">#REF!,#REF!,#REF!,#REF!,#REF!,#REF!,#REF!</definedName>
    <definedName name="교14" localSheetId="6">#REF!,#REF!,#REF!,#REF!,#REF!,#REF!,#REF!</definedName>
    <definedName name="교14">#REF!,#REF!,#REF!,#REF!,#REF!,#REF!,#REF!</definedName>
    <definedName name="교15" localSheetId="9">#REF!,#REF!,#REF!,#REF!,#REF!</definedName>
    <definedName name="교15" localSheetId="16">#REF!,#REF!,#REF!,#REF!,#REF!</definedName>
    <definedName name="교15" localSheetId="2">#REF!,#REF!,#REF!,#REF!,#REF!</definedName>
    <definedName name="교15" localSheetId="7">#REF!,#REF!,#REF!,#REF!,#REF!</definedName>
    <definedName name="교15" localSheetId="3">#REF!,#REF!,#REF!,#REF!,#REF!</definedName>
    <definedName name="교15" localSheetId="8">#REF!,#REF!,#REF!,#REF!,#REF!</definedName>
    <definedName name="교15" localSheetId="6">#REF!,#REF!,#REF!,#REF!,#REF!</definedName>
    <definedName name="교15">#REF!,#REF!,#REF!,#REF!,#REF!</definedName>
    <definedName name="교2" localSheetId="9">#REF!,#REF!,#REF!,#REF!,#REF!,#REF!,#REF!</definedName>
    <definedName name="교2" localSheetId="16">#REF!,#REF!,#REF!,#REF!,#REF!,#REF!,#REF!</definedName>
    <definedName name="교2" localSheetId="2">#REF!,#REF!,#REF!,#REF!,#REF!,#REF!,#REF!</definedName>
    <definedName name="교2" localSheetId="7">#REF!,#REF!,#REF!,#REF!,#REF!,#REF!,#REF!</definedName>
    <definedName name="교2" localSheetId="3">#REF!,#REF!,#REF!,#REF!,#REF!,#REF!,#REF!</definedName>
    <definedName name="교2" localSheetId="8">#REF!,#REF!,#REF!,#REF!,#REF!,#REF!,#REF!</definedName>
    <definedName name="교2" localSheetId="6">#REF!,#REF!,#REF!,#REF!,#REF!,#REF!,#REF!</definedName>
    <definedName name="교2">#REF!,#REF!,#REF!,#REF!,#REF!,#REF!,#REF!</definedName>
    <definedName name="교3" localSheetId="9">#REF!,#REF!,#REF!,#REF!,#REF!,#REF!,#REF!</definedName>
    <definedName name="교3" localSheetId="16">#REF!,#REF!,#REF!,#REF!,#REF!,#REF!,#REF!</definedName>
    <definedName name="교3" localSheetId="2">#REF!,#REF!,#REF!,#REF!,#REF!,#REF!,#REF!</definedName>
    <definedName name="교3" localSheetId="7">#REF!,#REF!,#REF!,#REF!,#REF!,#REF!,#REF!</definedName>
    <definedName name="교3" localSheetId="3">#REF!,#REF!,#REF!,#REF!,#REF!,#REF!,#REF!</definedName>
    <definedName name="교3" localSheetId="8">#REF!,#REF!,#REF!,#REF!,#REF!,#REF!,#REF!</definedName>
    <definedName name="교3" localSheetId="6">#REF!,#REF!,#REF!,#REF!,#REF!,#REF!,#REF!</definedName>
    <definedName name="교3">#REF!,#REF!,#REF!,#REF!,#REF!,#REF!,#REF!</definedName>
    <definedName name="교4" localSheetId="9">#REF!,#REF!,#REF!,#REF!,#REF!,#REF!,#REF!</definedName>
    <definedName name="교4" localSheetId="16">#REF!,#REF!,#REF!,#REF!,#REF!,#REF!,#REF!</definedName>
    <definedName name="교4" localSheetId="2">#REF!,#REF!,#REF!,#REF!,#REF!,#REF!,#REF!</definedName>
    <definedName name="교4" localSheetId="7">#REF!,#REF!,#REF!,#REF!,#REF!,#REF!,#REF!</definedName>
    <definedName name="교4" localSheetId="3">#REF!,#REF!,#REF!,#REF!,#REF!,#REF!,#REF!</definedName>
    <definedName name="교4" localSheetId="8">#REF!,#REF!,#REF!,#REF!,#REF!,#REF!,#REF!</definedName>
    <definedName name="교4" localSheetId="6">#REF!,#REF!,#REF!,#REF!,#REF!,#REF!,#REF!</definedName>
    <definedName name="교4">#REF!,#REF!,#REF!,#REF!,#REF!,#REF!,#REF!</definedName>
    <definedName name="교5" localSheetId="9">#REF!,#REF!,#REF!,#REF!,#REF!,#REF!,#REF!</definedName>
    <definedName name="교5" localSheetId="16">#REF!,#REF!,#REF!,#REF!,#REF!,#REF!,#REF!</definedName>
    <definedName name="교5" localSheetId="2">#REF!,#REF!,#REF!,#REF!,#REF!,#REF!,#REF!</definedName>
    <definedName name="교5" localSheetId="7">#REF!,#REF!,#REF!,#REF!,#REF!,#REF!,#REF!</definedName>
    <definedName name="교5" localSheetId="3">#REF!,#REF!,#REF!,#REF!,#REF!,#REF!,#REF!</definedName>
    <definedName name="교5" localSheetId="8">#REF!,#REF!,#REF!,#REF!,#REF!,#REF!,#REF!</definedName>
    <definedName name="교5" localSheetId="6">#REF!,#REF!,#REF!,#REF!,#REF!,#REF!,#REF!</definedName>
    <definedName name="교5">#REF!,#REF!,#REF!,#REF!,#REF!,#REF!,#REF!</definedName>
    <definedName name="교6" localSheetId="9">#REF!,#REF!,#REF!,#REF!,#REF!,#REF!,#REF!</definedName>
    <definedName name="교6" localSheetId="16">#REF!,#REF!,#REF!,#REF!,#REF!,#REF!,#REF!</definedName>
    <definedName name="교6" localSheetId="2">#REF!,#REF!,#REF!,#REF!,#REF!,#REF!,#REF!</definedName>
    <definedName name="교6" localSheetId="7">#REF!,#REF!,#REF!,#REF!,#REF!,#REF!,#REF!</definedName>
    <definedName name="교6" localSheetId="3">#REF!,#REF!,#REF!,#REF!,#REF!,#REF!,#REF!</definedName>
    <definedName name="교6" localSheetId="8">#REF!,#REF!,#REF!,#REF!,#REF!,#REF!,#REF!</definedName>
    <definedName name="교6" localSheetId="6">#REF!,#REF!,#REF!,#REF!,#REF!,#REF!,#REF!</definedName>
    <definedName name="교6">#REF!,#REF!,#REF!,#REF!,#REF!,#REF!,#REF!</definedName>
    <definedName name="교7" localSheetId="9">#REF!,#REF!,#REF!,#REF!,#REF!,#REF!,#REF!</definedName>
    <definedName name="교7" localSheetId="16">#REF!,#REF!,#REF!,#REF!,#REF!,#REF!,#REF!</definedName>
    <definedName name="교7" localSheetId="2">#REF!,#REF!,#REF!,#REF!,#REF!,#REF!,#REF!</definedName>
    <definedName name="교7" localSheetId="7">#REF!,#REF!,#REF!,#REF!,#REF!,#REF!,#REF!</definedName>
    <definedName name="교7" localSheetId="3">#REF!,#REF!,#REF!,#REF!,#REF!,#REF!,#REF!</definedName>
    <definedName name="교7" localSheetId="8">#REF!,#REF!,#REF!,#REF!,#REF!,#REF!,#REF!</definedName>
    <definedName name="교7" localSheetId="6">#REF!,#REF!,#REF!,#REF!,#REF!,#REF!,#REF!</definedName>
    <definedName name="교7">#REF!,#REF!,#REF!,#REF!,#REF!,#REF!,#REF!</definedName>
    <definedName name="교8" localSheetId="9">#REF!,#REF!,#REF!,#REF!,#REF!,#REF!,#REF!</definedName>
    <definedName name="교8" localSheetId="16">#REF!,#REF!,#REF!,#REF!,#REF!,#REF!,#REF!</definedName>
    <definedName name="교8" localSheetId="2">#REF!,#REF!,#REF!,#REF!,#REF!,#REF!,#REF!</definedName>
    <definedName name="교8" localSheetId="7">#REF!,#REF!,#REF!,#REF!,#REF!,#REF!,#REF!</definedName>
    <definedName name="교8" localSheetId="3">#REF!,#REF!,#REF!,#REF!,#REF!,#REF!,#REF!</definedName>
    <definedName name="교8" localSheetId="8">#REF!,#REF!,#REF!,#REF!,#REF!,#REF!,#REF!</definedName>
    <definedName name="교8" localSheetId="6">#REF!,#REF!,#REF!,#REF!,#REF!,#REF!,#REF!</definedName>
    <definedName name="교8">#REF!,#REF!,#REF!,#REF!,#REF!,#REF!,#REF!</definedName>
    <definedName name="교9" localSheetId="9">#REF!,#REF!,#REF!,#REF!,#REF!,#REF!,#REF!</definedName>
    <definedName name="교9" localSheetId="16">#REF!,#REF!,#REF!,#REF!,#REF!,#REF!,#REF!</definedName>
    <definedName name="교9" localSheetId="2">#REF!,#REF!,#REF!,#REF!,#REF!,#REF!,#REF!</definedName>
    <definedName name="교9" localSheetId="7">#REF!,#REF!,#REF!,#REF!,#REF!,#REF!,#REF!</definedName>
    <definedName name="교9" localSheetId="3">#REF!,#REF!,#REF!,#REF!,#REF!,#REF!,#REF!</definedName>
    <definedName name="교9" localSheetId="8">#REF!,#REF!,#REF!,#REF!,#REF!,#REF!,#REF!</definedName>
    <definedName name="교9" localSheetId="6">#REF!,#REF!,#REF!,#REF!,#REF!,#REF!,#REF!</definedName>
    <definedName name="교9">#REF!,#REF!,#REF!,#REF!,#REF!,#REF!,#REF!</definedName>
    <definedName name="교면1" localSheetId="9">#REF!,#REF!,#REF!,#REF!,#REF!,#REF!</definedName>
    <definedName name="교면1" localSheetId="16">#REF!,#REF!,#REF!,#REF!,#REF!,#REF!</definedName>
    <definedName name="교면1" localSheetId="2">#REF!,#REF!,#REF!,#REF!,#REF!,#REF!</definedName>
    <definedName name="교면1" localSheetId="7">#REF!,#REF!,#REF!,#REF!,#REF!,#REF!</definedName>
    <definedName name="교면1" localSheetId="3">#REF!,#REF!,#REF!,#REF!,#REF!,#REF!</definedName>
    <definedName name="교면1" localSheetId="8">#REF!,#REF!,#REF!,#REF!,#REF!,#REF!</definedName>
    <definedName name="교면1" localSheetId="6">#REF!,#REF!,#REF!,#REF!,#REF!,#REF!</definedName>
    <definedName name="교면1">#REF!,#REF!,#REF!,#REF!,#REF!,#REF!</definedName>
    <definedName name="교면10" localSheetId="9">#REF!,#REF!,#REF!,#REF!,#REF!,#REF!,#REF!</definedName>
    <definedName name="교면10" localSheetId="16">#REF!,#REF!,#REF!,#REF!,#REF!,#REF!,#REF!</definedName>
    <definedName name="교면10" localSheetId="2">#REF!,#REF!,#REF!,#REF!,#REF!,#REF!,#REF!</definedName>
    <definedName name="교면10" localSheetId="7">#REF!,#REF!,#REF!,#REF!,#REF!,#REF!,#REF!</definedName>
    <definedName name="교면10" localSheetId="3">#REF!,#REF!,#REF!,#REF!,#REF!,#REF!,#REF!</definedName>
    <definedName name="교면10" localSheetId="8">#REF!,#REF!,#REF!,#REF!,#REF!,#REF!,#REF!</definedName>
    <definedName name="교면10" localSheetId="6">#REF!,#REF!,#REF!,#REF!,#REF!,#REF!,#REF!</definedName>
    <definedName name="교면10">#REF!,#REF!,#REF!,#REF!,#REF!,#REF!,#REF!</definedName>
    <definedName name="교면11" localSheetId="9">#REF!,#REF!,#REF!,#REF!,#REF!,#REF!,#REF!</definedName>
    <definedName name="교면11" localSheetId="16">#REF!,#REF!,#REF!,#REF!,#REF!,#REF!,#REF!</definedName>
    <definedName name="교면11" localSheetId="2">#REF!,#REF!,#REF!,#REF!,#REF!,#REF!,#REF!</definedName>
    <definedName name="교면11" localSheetId="7">#REF!,#REF!,#REF!,#REF!,#REF!,#REF!,#REF!</definedName>
    <definedName name="교면11" localSheetId="3">#REF!,#REF!,#REF!,#REF!,#REF!,#REF!,#REF!</definedName>
    <definedName name="교면11" localSheetId="8">#REF!,#REF!,#REF!,#REF!,#REF!,#REF!,#REF!</definedName>
    <definedName name="교면11" localSheetId="6">#REF!,#REF!,#REF!,#REF!,#REF!,#REF!,#REF!</definedName>
    <definedName name="교면11">#REF!,#REF!,#REF!,#REF!,#REF!,#REF!,#REF!</definedName>
    <definedName name="교면12" localSheetId="9">#REF!,#REF!,#REF!,#REF!,#REF!,#REF!,#REF!</definedName>
    <definedName name="교면12" localSheetId="16">#REF!,#REF!,#REF!,#REF!,#REF!,#REF!,#REF!</definedName>
    <definedName name="교면12" localSheetId="2">#REF!,#REF!,#REF!,#REF!,#REF!,#REF!,#REF!</definedName>
    <definedName name="교면12" localSheetId="7">#REF!,#REF!,#REF!,#REF!,#REF!,#REF!,#REF!</definedName>
    <definedName name="교면12" localSheetId="3">#REF!,#REF!,#REF!,#REF!,#REF!,#REF!,#REF!</definedName>
    <definedName name="교면12" localSheetId="8">#REF!,#REF!,#REF!,#REF!,#REF!,#REF!,#REF!</definedName>
    <definedName name="교면12" localSheetId="6">#REF!,#REF!,#REF!,#REF!,#REF!,#REF!,#REF!</definedName>
    <definedName name="교면12">#REF!,#REF!,#REF!,#REF!,#REF!,#REF!,#REF!</definedName>
    <definedName name="교면13" localSheetId="9">#REF!,#REF!,#REF!,#REF!,#REF!,#REF!,#REF!</definedName>
    <definedName name="교면13" localSheetId="16">#REF!,#REF!,#REF!,#REF!,#REF!,#REF!,#REF!</definedName>
    <definedName name="교면13" localSheetId="2">#REF!,#REF!,#REF!,#REF!,#REF!,#REF!,#REF!</definedName>
    <definedName name="교면13" localSheetId="7">#REF!,#REF!,#REF!,#REF!,#REF!,#REF!,#REF!</definedName>
    <definedName name="교면13" localSheetId="3">#REF!,#REF!,#REF!,#REF!,#REF!,#REF!,#REF!</definedName>
    <definedName name="교면13" localSheetId="8">#REF!,#REF!,#REF!,#REF!,#REF!,#REF!,#REF!</definedName>
    <definedName name="교면13" localSheetId="6">#REF!,#REF!,#REF!,#REF!,#REF!,#REF!,#REF!</definedName>
    <definedName name="교면13">#REF!,#REF!,#REF!,#REF!,#REF!,#REF!,#REF!</definedName>
    <definedName name="교면14" localSheetId="9">#REF!,#REF!,#REF!,#REF!,#REF!,#REF!,#REF!</definedName>
    <definedName name="교면14" localSheetId="16">#REF!,#REF!,#REF!,#REF!,#REF!,#REF!,#REF!</definedName>
    <definedName name="교면14" localSheetId="2">#REF!,#REF!,#REF!,#REF!,#REF!,#REF!,#REF!</definedName>
    <definedName name="교면14" localSheetId="7">#REF!,#REF!,#REF!,#REF!,#REF!,#REF!,#REF!</definedName>
    <definedName name="교면14" localSheetId="3">#REF!,#REF!,#REF!,#REF!,#REF!,#REF!,#REF!</definedName>
    <definedName name="교면14" localSheetId="8">#REF!,#REF!,#REF!,#REF!,#REF!,#REF!,#REF!</definedName>
    <definedName name="교면14" localSheetId="6">#REF!,#REF!,#REF!,#REF!,#REF!,#REF!,#REF!</definedName>
    <definedName name="교면14">#REF!,#REF!,#REF!,#REF!,#REF!,#REF!,#REF!</definedName>
    <definedName name="교면15" localSheetId="9">#REF!,#REF!,#REF!,#REF!,#REF!</definedName>
    <definedName name="교면15" localSheetId="16">#REF!,#REF!,#REF!,#REF!,#REF!</definedName>
    <definedName name="교면15" localSheetId="2">#REF!,#REF!,#REF!,#REF!,#REF!</definedName>
    <definedName name="교면15" localSheetId="7">#REF!,#REF!,#REF!,#REF!,#REF!</definedName>
    <definedName name="교면15" localSheetId="3">#REF!,#REF!,#REF!,#REF!,#REF!</definedName>
    <definedName name="교면15" localSheetId="8">#REF!,#REF!,#REF!,#REF!,#REF!</definedName>
    <definedName name="교면15" localSheetId="6">#REF!,#REF!,#REF!,#REF!,#REF!</definedName>
    <definedName name="교면15">#REF!,#REF!,#REF!,#REF!,#REF!</definedName>
    <definedName name="교면2" localSheetId="9">#REF!,#REF!,#REF!,#REF!,#REF!,#REF!,#REF!</definedName>
    <definedName name="교면2" localSheetId="16">#REF!,#REF!,#REF!,#REF!,#REF!,#REF!,#REF!</definedName>
    <definedName name="교면2" localSheetId="2">#REF!,#REF!,#REF!,#REF!,#REF!,#REF!,#REF!</definedName>
    <definedName name="교면2" localSheetId="7">#REF!,#REF!,#REF!,#REF!,#REF!,#REF!,#REF!</definedName>
    <definedName name="교면2" localSheetId="3">#REF!,#REF!,#REF!,#REF!,#REF!,#REF!,#REF!</definedName>
    <definedName name="교면2" localSheetId="8">#REF!,#REF!,#REF!,#REF!,#REF!,#REF!,#REF!</definedName>
    <definedName name="교면2" localSheetId="6">#REF!,#REF!,#REF!,#REF!,#REF!,#REF!,#REF!</definedName>
    <definedName name="교면2">#REF!,#REF!,#REF!,#REF!,#REF!,#REF!,#REF!</definedName>
    <definedName name="교면3" localSheetId="9">#REF!,#REF!,#REF!,#REF!,#REF!,#REF!,#REF!</definedName>
    <definedName name="교면3" localSheetId="16">#REF!,#REF!,#REF!,#REF!,#REF!,#REF!,#REF!</definedName>
    <definedName name="교면3" localSheetId="2">#REF!,#REF!,#REF!,#REF!,#REF!,#REF!,#REF!</definedName>
    <definedName name="교면3" localSheetId="7">#REF!,#REF!,#REF!,#REF!,#REF!,#REF!,#REF!</definedName>
    <definedName name="교면3" localSheetId="3">#REF!,#REF!,#REF!,#REF!,#REF!,#REF!,#REF!</definedName>
    <definedName name="교면3" localSheetId="8">#REF!,#REF!,#REF!,#REF!,#REF!,#REF!,#REF!</definedName>
    <definedName name="교면3" localSheetId="6">#REF!,#REF!,#REF!,#REF!,#REF!,#REF!,#REF!</definedName>
    <definedName name="교면3">#REF!,#REF!,#REF!,#REF!,#REF!,#REF!,#REF!</definedName>
    <definedName name="교면4" localSheetId="9">#REF!,#REF!,#REF!,#REF!,#REF!,#REF!,#REF!</definedName>
    <definedName name="교면4" localSheetId="16">#REF!,#REF!,#REF!,#REF!,#REF!,#REF!,#REF!</definedName>
    <definedName name="교면4" localSheetId="2">#REF!,#REF!,#REF!,#REF!,#REF!,#REF!,#REF!</definedName>
    <definedName name="교면4" localSheetId="7">#REF!,#REF!,#REF!,#REF!,#REF!,#REF!,#REF!</definedName>
    <definedName name="교면4" localSheetId="3">#REF!,#REF!,#REF!,#REF!,#REF!,#REF!,#REF!</definedName>
    <definedName name="교면4" localSheetId="8">#REF!,#REF!,#REF!,#REF!,#REF!,#REF!,#REF!</definedName>
    <definedName name="교면4" localSheetId="6">#REF!,#REF!,#REF!,#REF!,#REF!,#REF!,#REF!</definedName>
    <definedName name="교면4">#REF!,#REF!,#REF!,#REF!,#REF!,#REF!,#REF!</definedName>
    <definedName name="교면5" localSheetId="9">#REF!,#REF!,#REF!,#REF!,#REF!,#REF!,#REF!</definedName>
    <definedName name="교면5" localSheetId="16">#REF!,#REF!,#REF!,#REF!,#REF!,#REF!,#REF!</definedName>
    <definedName name="교면5" localSheetId="2">#REF!,#REF!,#REF!,#REF!,#REF!,#REF!,#REF!</definedName>
    <definedName name="교면5" localSheetId="7">#REF!,#REF!,#REF!,#REF!,#REF!,#REF!,#REF!</definedName>
    <definedName name="교면5" localSheetId="3">#REF!,#REF!,#REF!,#REF!,#REF!,#REF!,#REF!</definedName>
    <definedName name="교면5" localSheetId="8">#REF!,#REF!,#REF!,#REF!,#REF!,#REF!,#REF!</definedName>
    <definedName name="교면5" localSheetId="6">#REF!,#REF!,#REF!,#REF!,#REF!,#REF!,#REF!</definedName>
    <definedName name="교면5">#REF!,#REF!,#REF!,#REF!,#REF!,#REF!,#REF!</definedName>
    <definedName name="교면6" localSheetId="9">#REF!,#REF!,#REF!,#REF!,#REF!,#REF!,#REF!</definedName>
    <definedName name="교면6" localSheetId="16">#REF!,#REF!,#REF!,#REF!,#REF!,#REF!,#REF!</definedName>
    <definedName name="교면6" localSheetId="2">#REF!,#REF!,#REF!,#REF!,#REF!,#REF!,#REF!</definedName>
    <definedName name="교면6" localSheetId="7">#REF!,#REF!,#REF!,#REF!,#REF!,#REF!,#REF!</definedName>
    <definedName name="교면6" localSheetId="3">#REF!,#REF!,#REF!,#REF!,#REF!,#REF!,#REF!</definedName>
    <definedName name="교면6" localSheetId="8">#REF!,#REF!,#REF!,#REF!,#REF!,#REF!,#REF!</definedName>
    <definedName name="교면6" localSheetId="6">#REF!,#REF!,#REF!,#REF!,#REF!,#REF!,#REF!</definedName>
    <definedName name="교면6">#REF!,#REF!,#REF!,#REF!,#REF!,#REF!,#REF!</definedName>
    <definedName name="교면7" localSheetId="9">#REF!,#REF!,#REF!,#REF!,#REF!,#REF!,#REF!</definedName>
    <definedName name="교면7" localSheetId="16">#REF!,#REF!,#REF!,#REF!,#REF!,#REF!,#REF!</definedName>
    <definedName name="교면7" localSheetId="2">#REF!,#REF!,#REF!,#REF!,#REF!,#REF!,#REF!</definedName>
    <definedName name="교면7" localSheetId="7">#REF!,#REF!,#REF!,#REF!,#REF!,#REF!,#REF!</definedName>
    <definedName name="교면7" localSheetId="3">#REF!,#REF!,#REF!,#REF!,#REF!,#REF!,#REF!</definedName>
    <definedName name="교면7" localSheetId="8">#REF!,#REF!,#REF!,#REF!,#REF!,#REF!,#REF!</definedName>
    <definedName name="교면7" localSheetId="6">#REF!,#REF!,#REF!,#REF!,#REF!,#REF!,#REF!</definedName>
    <definedName name="교면7">#REF!,#REF!,#REF!,#REF!,#REF!,#REF!,#REF!</definedName>
    <definedName name="교면8" localSheetId="9">#REF!,#REF!,#REF!,#REF!,#REF!,#REF!,#REF!</definedName>
    <definedName name="교면8" localSheetId="16">#REF!,#REF!,#REF!,#REF!,#REF!,#REF!,#REF!</definedName>
    <definedName name="교면8" localSheetId="2">#REF!,#REF!,#REF!,#REF!,#REF!,#REF!,#REF!</definedName>
    <definedName name="교면8" localSheetId="7">#REF!,#REF!,#REF!,#REF!,#REF!,#REF!,#REF!</definedName>
    <definedName name="교면8" localSheetId="3">#REF!,#REF!,#REF!,#REF!,#REF!,#REF!,#REF!</definedName>
    <definedName name="교면8" localSheetId="8">#REF!,#REF!,#REF!,#REF!,#REF!,#REF!,#REF!</definedName>
    <definedName name="교면8" localSheetId="6">#REF!,#REF!,#REF!,#REF!,#REF!,#REF!,#REF!</definedName>
    <definedName name="교면8">#REF!,#REF!,#REF!,#REF!,#REF!,#REF!,#REF!</definedName>
    <definedName name="교면9" localSheetId="9">#REF!,#REF!,#REF!,#REF!,#REF!,#REF!,#REF!</definedName>
    <definedName name="교면9" localSheetId="16">#REF!,#REF!,#REF!,#REF!,#REF!,#REF!,#REF!</definedName>
    <definedName name="교면9" localSheetId="2">#REF!,#REF!,#REF!,#REF!,#REF!,#REF!,#REF!</definedName>
    <definedName name="교면9" localSheetId="7">#REF!,#REF!,#REF!,#REF!,#REF!,#REF!,#REF!</definedName>
    <definedName name="교면9" localSheetId="3">#REF!,#REF!,#REF!,#REF!,#REF!,#REF!,#REF!</definedName>
    <definedName name="교면9" localSheetId="8">#REF!,#REF!,#REF!,#REF!,#REF!,#REF!,#REF!</definedName>
    <definedName name="교면9" localSheetId="6">#REF!,#REF!,#REF!,#REF!,#REF!,#REF!,#REF!</definedName>
    <definedName name="교면9">#REF!,#REF!,#REF!,#REF!,#REF!,#REF!,#REF!</definedName>
    <definedName name="교외지" localSheetId="9">[36]산출근거!#REF!</definedName>
    <definedName name="교외지" localSheetId="16">[36]산출근거!#REF!</definedName>
    <definedName name="교외지" localSheetId="2">[36]산출근거!#REF!</definedName>
    <definedName name="교외지" localSheetId="3">[36]산출근거!#REF!</definedName>
    <definedName name="교외지" localSheetId="8">[36]산출근거!#REF!</definedName>
    <definedName name="교외지" localSheetId="6">[36]산출근거!#REF!</definedName>
    <definedName name="교외지">[36]산출근거!#REF!</definedName>
    <definedName name="교육" localSheetId="9">[32]직접인건비!#REF!</definedName>
    <definedName name="교육" localSheetId="16">[32]직접인건비!#REF!</definedName>
    <definedName name="교육" localSheetId="2">[32]직접인건비!#REF!</definedName>
    <definedName name="교육" localSheetId="3">[32]직접인건비!#REF!</definedName>
    <definedName name="교육" localSheetId="8">[32]직접인건비!#REF!</definedName>
    <definedName name="교육" localSheetId="6">[32]직접인건비!#REF!</definedName>
    <definedName name="교육">[32]직접인건비!#REF!</definedName>
    <definedName name="교통" localSheetId="9">[32]직접인건비!#REF!</definedName>
    <definedName name="교통" localSheetId="16">[32]직접인건비!#REF!</definedName>
    <definedName name="교통" localSheetId="2">[32]직접인건비!#REF!</definedName>
    <definedName name="교통" localSheetId="3">[32]직접인건비!#REF!</definedName>
    <definedName name="교통" localSheetId="8">[32]직접인건비!#REF!</definedName>
    <definedName name="교통" localSheetId="6">[32]직접인건비!#REF!</definedName>
    <definedName name="교통">[32]직접인건비!#REF!</definedName>
    <definedName name="교폭" localSheetId="9">#REF!</definedName>
    <definedName name="교폭" localSheetId="16">#REF!</definedName>
    <definedName name="교폭" localSheetId="2">#REF!</definedName>
    <definedName name="교폭" localSheetId="7">#REF!</definedName>
    <definedName name="교폭" localSheetId="3">#REF!</definedName>
    <definedName name="교폭" localSheetId="8">#REF!</definedName>
    <definedName name="교폭" localSheetId="6">#REF!</definedName>
    <definedName name="교폭">#REF!</definedName>
    <definedName name="구" localSheetId="9">#REF!</definedName>
    <definedName name="구" localSheetId="16">#REF!</definedName>
    <definedName name="구" localSheetId="2">#REF!</definedName>
    <definedName name="구" localSheetId="7">#REF!</definedName>
    <definedName name="구" localSheetId="3">#REF!</definedName>
    <definedName name="구" localSheetId="8">#REF!</definedName>
    <definedName name="구" localSheetId="6">#REF!</definedName>
    <definedName name="구">#REF!</definedName>
    <definedName name="구랑2교" localSheetId="9">#REF!</definedName>
    <definedName name="구랑2교" localSheetId="16">#REF!</definedName>
    <definedName name="구랑2교" localSheetId="2">#REF!</definedName>
    <definedName name="구랑2교" localSheetId="7">#REF!</definedName>
    <definedName name="구랑2교" localSheetId="3">#REF!</definedName>
    <definedName name="구랑2교" localSheetId="8">#REF!</definedName>
    <definedName name="구랑2교" localSheetId="6">#REF!</definedName>
    <definedName name="구랑2교">#REF!</definedName>
    <definedName name="구랑교" localSheetId="9">#REF!</definedName>
    <definedName name="구랑교" localSheetId="16">#REF!</definedName>
    <definedName name="구랑교" localSheetId="2">#REF!</definedName>
    <definedName name="구랑교" localSheetId="7">#REF!</definedName>
    <definedName name="구랑교" localSheetId="3">#REF!</definedName>
    <definedName name="구랑교" localSheetId="8">#REF!</definedName>
    <definedName name="구랑교" localSheetId="6">#REF!</definedName>
    <definedName name="구랑교">#REF!</definedName>
    <definedName name="구조물" localSheetId="9">#REF!</definedName>
    <definedName name="구조물" localSheetId="16">#REF!</definedName>
    <definedName name="구조물" localSheetId="2">#REF!</definedName>
    <definedName name="구조물" localSheetId="7">#REF!</definedName>
    <definedName name="구조물" localSheetId="3">#REF!</definedName>
    <definedName name="구조물" localSheetId="8">#REF!</definedName>
    <definedName name="구조물" localSheetId="6">#REF!</definedName>
    <definedName name="구조물">#REF!</definedName>
    <definedName name="구조작업량" localSheetId="9">#REF!</definedName>
    <definedName name="구조작업량" localSheetId="16">#REF!</definedName>
    <definedName name="구조작업량" localSheetId="2">#REF!</definedName>
    <definedName name="구조작업량" localSheetId="7">#REF!</definedName>
    <definedName name="구조작업량" localSheetId="3">#REF!</definedName>
    <definedName name="구조작업량" localSheetId="8">#REF!</definedName>
    <definedName name="구조작업량" localSheetId="6">#REF!</definedName>
    <definedName name="구조작업량">#REF!</definedName>
    <definedName name="구조지형계수" localSheetId="9">#REF!</definedName>
    <definedName name="구조지형계수" localSheetId="16">#REF!</definedName>
    <definedName name="구조지형계수" localSheetId="2">#REF!</definedName>
    <definedName name="구조지형계수" localSheetId="7">#REF!</definedName>
    <definedName name="구조지형계수" localSheetId="3">#REF!</definedName>
    <definedName name="구조지형계수" localSheetId="8">#REF!</definedName>
    <definedName name="구조지형계수" localSheetId="6">#REF!</definedName>
    <definedName name="구조지형계수">#REF!</definedName>
    <definedName name="구조화일수" localSheetId="9">#REF!</definedName>
    <definedName name="구조화일수" localSheetId="16">#REF!</definedName>
    <definedName name="구조화일수" localSheetId="2">#REF!</definedName>
    <definedName name="구조화일수" localSheetId="7">#REF!</definedName>
    <definedName name="구조화일수" localSheetId="3">#REF!</definedName>
    <definedName name="구조화일수" localSheetId="8">#REF!</definedName>
    <definedName name="구조화일수" localSheetId="6">#REF!</definedName>
    <definedName name="구조화일수">#REF!</definedName>
    <definedName name="구축비율" localSheetId="9">#REF!</definedName>
    <definedName name="구축비율" localSheetId="16">#REF!</definedName>
    <definedName name="구축비율" localSheetId="2">#REF!</definedName>
    <definedName name="구축비율" localSheetId="7">#REF!</definedName>
    <definedName name="구축비율" localSheetId="3">#REF!</definedName>
    <definedName name="구축비율" localSheetId="8">#REF!</definedName>
    <definedName name="구축비율" localSheetId="6">#REF!</definedName>
    <definedName name="구축비율">#REF!</definedName>
    <definedName name="구축비율2" localSheetId="9">#REF!</definedName>
    <definedName name="구축비율2" localSheetId="16">#REF!</definedName>
    <definedName name="구축비율2" localSheetId="2">#REF!</definedName>
    <definedName name="구축비율2" localSheetId="7">#REF!</definedName>
    <definedName name="구축비율2" localSheetId="3">#REF!</definedName>
    <definedName name="구축비율2" localSheetId="8">#REF!</definedName>
    <definedName name="구축비율2" localSheetId="6">#REF!</definedName>
    <definedName name="구축비율2">#REF!</definedName>
    <definedName name="권">[37]DATE!$I$24:$I$85</definedName>
    <definedName name="권권">[38]DATE!$I$24:$I$85</definedName>
    <definedName name="규격">[17]DATE!$C$24:$C$85</definedName>
    <definedName name="규모계수" localSheetId="9">#REF!</definedName>
    <definedName name="규모계수" localSheetId="16">#REF!</definedName>
    <definedName name="규모계수" localSheetId="2">#REF!</definedName>
    <definedName name="규모계수" localSheetId="7">#REF!</definedName>
    <definedName name="규모계수" localSheetId="3">#REF!</definedName>
    <definedName name="규모계수" localSheetId="8">#REF!</definedName>
    <definedName name="규모계수" localSheetId="6">#REF!</definedName>
    <definedName name="규모계수">#REF!</definedName>
    <definedName name="근로자계수" localSheetId="9">#REF!</definedName>
    <definedName name="근로자계수" localSheetId="16">#REF!</definedName>
    <definedName name="근로자계수" localSheetId="2">#REF!</definedName>
    <definedName name="근로자계수" localSheetId="7">#REF!</definedName>
    <definedName name="근로자계수" localSheetId="3">#REF!</definedName>
    <definedName name="근로자계수" localSheetId="8">#REF!</definedName>
    <definedName name="근로자계수" localSheetId="6">#REF!</definedName>
    <definedName name="근로자계수">#REF!</definedName>
    <definedName name="금액" localSheetId="9">#REF!</definedName>
    <definedName name="금액" localSheetId="16">#REF!</definedName>
    <definedName name="금액" localSheetId="2">#REF!</definedName>
    <definedName name="금액" localSheetId="7">#REF!</definedName>
    <definedName name="금액" localSheetId="3">#REF!</definedName>
    <definedName name="금액" localSheetId="8">#REF!</definedName>
    <definedName name="금액" localSheetId="6">#REF!</definedName>
    <definedName name="금액">#REF!</definedName>
    <definedName name="기" localSheetId="9">#REF!</definedName>
    <definedName name="기" localSheetId="16">#REF!</definedName>
    <definedName name="기" localSheetId="2">#REF!</definedName>
    <definedName name="기" localSheetId="7">#REF!</definedName>
    <definedName name="기" localSheetId="3">#REF!</definedName>
    <definedName name="기" localSheetId="8">#REF!</definedName>
    <definedName name="기" localSheetId="6">#REF!</definedName>
    <definedName name="기">#REF!</definedName>
    <definedName name="기간보정계수" localSheetId="9">#REF!</definedName>
    <definedName name="기간보정계수" localSheetId="16">#REF!</definedName>
    <definedName name="기간보정계수" localSheetId="2">#REF!</definedName>
    <definedName name="기간보정계수" localSheetId="7">#REF!</definedName>
    <definedName name="기간보정계수" localSheetId="3">#REF!</definedName>
    <definedName name="기간보정계수" localSheetId="8">#REF!</definedName>
    <definedName name="기간보정계수" localSheetId="6">#REF!</definedName>
    <definedName name="기간보정계수">#REF!</definedName>
    <definedName name="기경339">[39]중기사용료!$F$704</definedName>
    <definedName name="기경339.1">[39]중기사용료!$F$703</definedName>
    <definedName name="기경346">[39]중기사용료!$F$718</definedName>
    <definedName name="기경346.1">[39]중기사용료!$F$717</definedName>
    <definedName name="기경57">[39]중기사용료!$F$134</definedName>
    <definedName name="기계공" localSheetId="9">#REF!</definedName>
    <definedName name="기계공" localSheetId="16">#REF!</definedName>
    <definedName name="기계공" localSheetId="2">#REF!</definedName>
    <definedName name="기계공" localSheetId="7">#REF!</definedName>
    <definedName name="기계공" localSheetId="3">#REF!</definedName>
    <definedName name="기계공" localSheetId="8">#REF!</definedName>
    <definedName name="기계공" localSheetId="6">#REF!</definedName>
    <definedName name="기계공">#REF!</definedName>
    <definedName name="기계단각가" localSheetId="9">[40]집계표!#REF!</definedName>
    <definedName name="기계단각가" localSheetId="16">[40]집계표!#REF!</definedName>
    <definedName name="기계단각가" localSheetId="2">[40]집계표!#REF!</definedName>
    <definedName name="기계단각가" localSheetId="3">[40]집계표!#REF!</definedName>
    <definedName name="기계단각가" localSheetId="8">[40]집계표!#REF!</definedName>
    <definedName name="기계단각가" localSheetId="6">[40]집계표!#REF!</definedName>
    <definedName name="기계단각가">[40]집계표!#REF!</definedName>
    <definedName name="기계설치공" localSheetId="9">#REF!</definedName>
    <definedName name="기계설치공" localSheetId="16">#REF!</definedName>
    <definedName name="기계설치공" localSheetId="2">#REF!</definedName>
    <definedName name="기계설치공" localSheetId="7">#REF!</definedName>
    <definedName name="기계설치공" localSheetId="3">#REF!</definedName>
    <definedName name="기계설치공" localSheetId="8">#REF!</definedName>
    <definedName name="기계설치공" localSheetId="6">#REF!</definedName>
    <definedName name="기계설치공">#REF!</definedName>
    <definedName name="기노339">[39]중기사용료!$R$704</definedName>
    <definedName name="기노339.1">[39]중기사용료!$R$703</definedName>
    <definedName name="기노57">[39]중기사용료!$R$134</definedName>
    <definedName name="기상" localSheetId="9">[32]직접인건비!#REF!</definedName>
    <definedName name="기상" localSheetId="16">[32]직접인건비!#REF!</definedName>
    <definedName name="기상" localSheetId="2">[32]직접인건비!#REF!</definedName>
    <definedName name="기상" localSheetId="3">[32]직접인건비!#REF!</definedName>
    <definedName name="기상" localSheetId="8">[32]직접인건비!#REF!</definedName>
    <definedName name="기상" localSheetId="6">[32]직접인건비!#REF!</definedName>
    <definedName name="기상">[32]직접인건비!#REF!</definedName>
    <definedName name="기술료" localSheetId="9">#REF!</definedName>
    <definedName name="기술료" localSheetId="16">#REF!</definedName>
    <definedName name="기술료" localSheetId="2">#REF!</definedName>
    <definedName name="기술료" localSheetId="7">#REF!</definedName>
    <definedName name="기술료" localSheetId="3">#REF!</definedName>
    <definedName name="기술료" localSheetId="8">#REF!</definedName>
    <definedName name="기술료" localSheetId="6">#REF!</definedName>
    <definedName name="기술료">#REF!</definedName>
    <definedName name="기술료율" localSheetId="9">#REF!</definedName>
    <definedName name="기술료율" localSheetId="16">#REF!</definedName>
    <definedName name="기술료율" localSheetId="2">#REF!</definedName>
    <definedName name="기술료율" localSheetId="7">#REF!</definedName>
    <definedName name="기술료율" localSheetId="3">#REF!</definedName>
    <definedName name="기술료율" localSheetId="8">#REF!</definedName>
    <definedName name="기술료율" localSheetId="6">#REF!</definedName>
    <definedName name="기술료율">#REF!</definedName>
    <definedName name="기술사">OFFSET([41]용역단가!$B$5,[41]용역단가!$C$3,1)</definedName>
    <definedName name="기술사달" localSheetId="9">#REF!</definedName>
    <definedName name="기술사달" localSheetId="16">#REF!</definedName>
    <definedName name="기술사달" localSheetId="2">#REF!</definedName>
    <definedName name="기술사달" localSheetId="7">#REF!</definedName>
    <definedName name="기술사달" localSheetId="3">#REF!</definedName>
    <definedName name="기술사달" localSheetId="8">#REF!</definedName>
    <definedName name="기술사달" localSheetId="6">#REF!</definedName>
    <definedName name="기술사달">#REF!</definedName>
    <definedName name="기재339">[39]중기사용료!$K$704</definedName>
    <definedName name="기재339.1">[39]중기사용료!$K$703</definedName>
    <definedName name="기재57">[39]중기사용료!$K$134</definedName>
    <definedName name="기종계수" localSheetId="9">#REF!</definedName>
    <definedName name="기종계수" localSheetId="16">#REF!</definedName>
    <definedName name="기종계수" localSheetId="2">#REF!</definedName>
    <definedName name="기종계수" localSheetId="7">#REF!</definedName>
    <definedName name="기종계수" localSheetId="3">#REF!</definedName>
    <definedName name="기종계수" localSheetId="8">#REF!</definedName>
    <definedName name="기종계수" localSheetId="6">#REF!</definedName>
    <definedName name="기종계수">#REF!</definedName>
    <definedName name="기종별보정계수" localSheetId="9">#REF!</definedName>
    <definedName name="기종별보정계수" localSheetId="16">#REF!</definedName>
    <definedName name="기종별보정계수" localSheetId="2">#REF!</definedName>
    <definedName name="기종별보정계수" localSheetId="7">#REF!</definedName>
    <definedName name="기종별보정계수" localSheetId="3">#REF!</definedName>
    <definedName name="기종별보정계수" localSheetId="8">#REF!</definedName>
    <definedName name="기종별보정계수" localSheetId="6">#REF!</definedName>
    <definedName name="기종별보정계수">#REF!</definedName>
    <definedName name="기준품보정" localSheetId="9">[25]설계기준!#REF!</definedName>
    <definedName name="기준품보정" localSheetId="16">[25]설계기준!#REF!</definedName>
    <definedName name="기준품보정" localSheetId="2">[25]설계기준!#REF!</definedName>
    <definedName name="기준품보정" localSheetId="3">[25]설계기준!#REF!</definedName>
    <definedName name="기준품보정" localSheetId="8">[25]설계기준!#REF!</definedName>
    <definedName name="기준품보정" localSheetId="6">[25]설계기준!#REF!</definedName>
    <definedName name="기준품보정">[25]설계기준!#REF!</definedName>
    <definedName name="기초인건비" localSheetId="9">#REF!</definedName>
    <definedName name="기초인건비" localSheetId="16">#REF!</definedName>
    <definedName name="기초인건비" localSheetId="2">#REF!</definedName>
    <definedName name="기초인건비" localSheetId="7">#REF!</definedName>
    <definedName name="기초인건비" localSheetId="3">#REF!</definedName>
    <definedName name="기초인건비" localSheetId="8">#REF!</definedName>
    <definedName name="기초인건비" localSheetId="6">#REF!</definedName>
    <definedName name="기초인건비">#REF!</definedName>
    <definedName name="기층t">[42]접속도로1!$AN$1</definedName>
    <definedName name="기타" localSheetId="9">#REF!</definedName>
    <definedName name="기타" localSheetId="16">#REF!</definedName>
    <definedName name="기타" localSheetId="2">#REF!</definedName>
    <definedName name="기타" localSheetId="7">#REF!</definedName>
    <definedName name="기타" localSheetId="3">#REF!</definedName>
    <definedName name="기타" localSheetId="8">#REF!</definedName>
    <definedName name="기타" localSheetId="6">#REF!</definedName>
    <definedName name="기타">#REF!</definedName>
    <definedName name="기타경" localSheetId="9">#REF!</definedName>
    <definedName name="기타경" localSheetId="16">#REF!</definedName>
    <definedName name="기타경" localSheetId="2">#REF!</definedName>
    <definedName name="기타경" localSheetId="7">#REF!</definedName>
    <definedName name="기타경" localSheetId="3">#REF!</definedName>
    <definedName name="기타경" localSheetId="8">#REF!</definedName>
    <definedName name="기타경" localSheetId="6">#REF!</definedName>
    <definedName name="기타경">#REF!</definedName>
    <definedName name="기타경비" localSheetId="9">#REF!</definedName>
    <definedName name="기타경비" localSheetId="16">#REF!</definedName>
    <definedName name="기타경비" localSheetId="2">#REF!</definedName>
    <definedName name="기타경비" localSheetId="7">#REF!</definedName>
    <definedName name="기타경비" localSheetId="3">#REF!</definedName>
    <definedName name="기타경비" localSheetId="8">#REF!</definedName>
    <definedName name="기타경비" localSheetId="6">#REF!</definedName>
    <definedName name="기타경비">#REF!</definedName>
    <definedName name="기타경비요율" localSheetId="9">#REF!</definedName>
    <definedName name="기타경비요율" localSheetId="16">#REF!</definedName>
    <definedName name="기타경비요율" localSheetId="2">#REF!</definedName>
    <definedName name="기타경비요율" localSheetId="7">#REF!</definedName>
    <definedName name="기타경비요율" localSheetId="3">#REF!</definedName>
    <definedName name="기타경비요율" localSheetId="8">#REF!</definedName>
    <definedName name="기타경비요율" localSheetId="6">#REF!</definedName>
    <definedName name="기타경비요율">#REF!</definedName>
    <definedName name="기타경비요율_변경" localSheetId="9">#REF!</definedName>
    <definedName name="기타경비요율_변경" localSheetId="16">#REF!</definedName>
    <definedName name="기타경비요율_변경" localSheetId="2">#REF!</definedName>
    <definedName name="기타경비요율_변경" localSheetId="7">#REF!</definedName>
    <definedName name="기타경비요율_변경" localSheetId="3">#REF!</definedName>
    <definedName name="기타경비요율_변경" localSheetId="8">#REF!</definedName>
    <definedName name="기타경비요율_변경" localSheetId="6">#REF!</definedName>
    <definedName name="기타경비요율_변경">#REF!</definedName>
    <definedName name="기타구조일수" localSheetId="9">#REF!</definedName>
    <definedName name="기타구조일수" localSheetId="16">#REF!</definedName>
    <definedName name="기타구조일수" localSheetId="2">#REF!</definedName>
    <definedName name="기타구조일수" localSheetId="7">#REF!</definedName>
    <definedName name="기타구조일수" localSheetId="3">#REF!</definedName>
    <definedName name="기타구조일수" localSheetId="8">#REF!</definedName>
    <definedName name="기타구조일수" localSheetId="6">#REF!</definedName>
    <definedName name="기타구조일수">#REF!</definedName>
    <definedName name="기타정위치작업일수" localSheetId="9">#REF!</definedName>
    <definedName name="기타정위치작업일수" localSheetId="16">#REF!</definedName>
    <definedName name="기타정위치작업일수" localSheetId="2">#REF!</definedName>
    <definedName name="기타정위치작업일수" localSheetId="7">#REF!</definedName>
    <definedName name="기타정위치작업일수" localSheetId="3">#REF!</definedName>
    <definedName name="기타정위치작업일수" localSheetId="8">#REF!</definedName>
    <definedName name="기타정위치작업일수" localSheetId="6">#REF!</definedName>
    <definedName name="기타정위치작업일수">#REF!</definedName>
    <definedName name="기타조사연장" localSheetId="9">#REF!</definedName>
    <definedName name="기타조사연장" localSheetId="16">#REF!</definedName>
    <definedName name="기타조사연장" localSheetId="2">#REF!</definedName>
    <definedName name="기타조사연장" localSheetId="7">#REF!</definedName>
    <definedName name="기타조사연장" localSheetId="3">#REF!</definedName>
    <definedName name="기타조사연장" localSheetId="8">#REF!</definedName>
    <definedName name="기타조사연장" localSheetId="6">#REF!</definedName>
    <definedName name="기타조사연장">#REF!</definedName>
    <definedName name="기타탐사연장" localSheetId="9">#REF!</definedName>
    <definedName name="기타탐사연장" localSheetId="16">#REF!</definedName>
    <definedName name="기타탐사연장" localSheetId="2">#REF!</definedName>
    <definedName name="기타탐사연장" localSheetId="7">#REF!</definedName>
    <definedName name="기타탐사연장" localSheetId="3">#REF!</definedName>
    <definedName name="기타탐사연장" localSheetId="8">#REF!</definedName>
    <definedName name="기타탐사연장" localSheetId="6">#REF!</definedName>
    <definedName name="기타탐사연장">#REF!</definedName>
    <definedName name="김유정" localSheetId="9">#REF!</definedName>
    <definedName name="김유정" localSheetId="16">#REF!</definedName>
    <definedName name="김유정" localSheetId="2">#REF!</definedName>
    <definedName name="김유정" localSheetId="7">#REF!</definedName>
    <definedName name="김유정" localSheetId="4">#REF!</definedName>
    <definedName name="김유정" localSheetId="3">#REF!</definedName>
    <definedName name="김유정" localSheetId="8">#REF!</definedName>
    <definedName name="김유정" localSheetId="6">#REF!</definedName>
    <definedName name="김유정">#REF!</definedName>
    <definedName name="김포취락지구개발1_취락지구개발__2__List" localSheetId="9">#REF!</definedName>
    <definedName name="김포취락지구개발1_취락지구개발__2__List" localSheetId="16">#REF!</definedName>
    <definedName name="김포취락지구개발1_취락지구개발__2__List" localSheetId="2">#REF!</definedName>
    <definedName name="김포취락지구개발1_취락지구개발__2__List" localSheetId="7">#REF!</definedName>
    <definedName name="김포취락지구개발1_취락지구개발__2__List" localSheetId="3">#REF!</definedName>
    <definedName name="김포취락지구개발1_취락지구개발__2__List" localSheetId="8">#REF!</definedName>
    <definedName name="김포취락지구개발1_취락지구개발__2__List" localSheetId="6">#REF!</definedName>
    <definedName name="김포취락지구개발1_취락지구개발__2__List">#REF!</definedName>
    <definedName name="ㄴ" localSheetId="9">#REF!</definedName>
    <definedName name="ㄴ" localSheetId="16">#REF!</definedName>
    <definedName name="ㄴ" localSheetId="2">#REF!</definedName>
    <definedName name="ㄴ" localSheetId="7">#REF!</definedName>
    <definedName name="ㄴ" localSheetId="3">#REF!</definedName>
    <definedName name="ㄴ" localSheetId="8">#REF!</definedName>
    <definedName name="ㄴ" localSheetId="6">#REF!</definedName>
    <definedName name="ㄴ">#REF!</definedName>
    <definedName name="ㄴㄹㄴㄹ" localSheetId="9">'[43]3지구단위'!#REF!</definedName>
    <definedName name="ㄴㄹㄴㄹ" localSheetId="16">'[43]3지구단위'!#REF!</definedName>
    <definedName name="ㄴㄹㄴㄹ" localSheetId="2">'[43]3지구단위'!#REF!</definedName>
    <definedName name="ㄴㄹㄴㄹ" localSheetId="3">'[43]3지구단위'!#REF!</definedName>
    <definedName name="ㄴㄹㄴㄹ" localSheetId="8">'[43]3지구단위'!#REF!</definedName>
    <definedName name="ㄴㄹㄴㄹ" localSheetId="6">'[43]3지구단위'!#REF!</definedName>
    <definedName name="ㄴㄹㄴㄹ">'[43]3지구단위'!#REF!</definedName>
    <definedName name="나" localSheetId="9">#REF!</definedName>
    <definedName name="나" localSheetId="16">#REF!</definedName>
    <definedName name="나" localSheetId="2">#REF!</definedName>
    <definedName name="나" localSheetId="7">#REF!</definedName>
    <definedName name="나" localSheetId="3">#REF!</definedName>
    <definedName name="나" localSheetId="8">#REF!</definedName>
    <definedName name="나" localSheetId="6">#REF!</definedName>
    <definedName name="나">#REF!</definedName>
    <definedName name="나2" localSheetId="9">#REF!</definedName>
    <definedName name="나2" localSheetId="16">#REF!</definedName>
    <definedName name="나2" localSheetId="2">#REF!</definedName>
    <definedName name="나2" localSheetId="7">#REF!</definedName>
    <definedName name="나2" localSheetId="3">#REF!</definedName>
    <definedName name="나2" localSheetId="8">#REF!</definedName>
    <definedName name="나2" localSheetId="6">#REF!</definedName>
    <definedName name="나2">#REF!</definedName>
    <definedName name="나3" localSheetId="9">#REF!</definedName>
    <definedName name="나3" localSheetId="16">#REF!</definedName>
    <definedName name="나3" localSheetId="2">#REF!</definedName>
    <definedName name="나3" localSheetId="7">#REF!</definedName>
    <definedName name="나3" localSheetId="3">#REF!</definedName>
    <definedName name="나3" localSheetId="8">#REF!</definedName>
    <definedName name="나3" localSheetId="6">#REF!</definedName>
    <definedName name="나3">#REF!</definedName>
    <definedName name="나4" localSheetId="9">#REF!</definedName>
    <definedName name="나4" localSheetId="16">#REF!</definedName>
    <definedName name="나4" localSheetId="2">#REF!</definedName>
    <definedName name="나4" localSheetId="7">#REF!</definedName>
    <definedName name="나4" localSheetId="3">#REF!</definedName>
    <definedName name="나4" localSheetId="8">#REF!</definedName>
    <definedName name="나4" localSheetId="6">#REF!</definedName>
    <definedName name="나4">#REF!</definedName>
    <definedName name="나5" localSheetId="9">#REF!</definedName>
    <definedName name="나5" localSheetId="16">#REF!</definedName>
    <definedName name="나5" localSheetId="2">#REF!</definedName>
    <definedName name="나5" localSheetId="7">#REF!</definedName>
    <definedName name="나5" localSheetId="3">#REF!</definedName>
    <definedName name="나5" localSheetId="8">#REF!</definedName>
    <definedName name="나5" localSheetId="6">#REF!</definedName>
    <definedName name="나5">#REF!</definedName>
    <definedName name="나6" localSheetId="9">#REF!</definedName>
    <definedName name="나6" localSheetId="16">#REF!</definedName>
    <definedName name="나6" localSheetId="2">#REF!</definedName>
    <definedName name="나6" localSheetId="7">#REF!</definedName>
    <definedName name="나6" localSheetId="3">#REF!</definedName>
    <definedName name="나6" localSheetId="8">#REF!</definedName>
    <definedName name="나6" localSheetId="6">#REF!</definedName>
    <definedName name="나6">#REF!</definedName>
    <definedName name="난방구조일수" localSheetId="9">#REF!</definedName>
    <definedName name="난방구조일수" localSheetId="16">#REF!</definedName>
    <definedName name="난방구조일수" localSheetId="2">#REF!</definedName>
    <definedName name="난방구조일수" localSheetId="7">#REF!</definedName>
    <definedName name="난방구조일수" localSheetId="3">#REF!</definedName>
    <definedName name="난방구조일수" localSheetId="8">#REF!</definedName>
    <definedName name="난방구조일수" localSheetId="6">#REF!</definedName>
    <definedName name="난방구조일수">#REF!</definedName>
    <definedName name="난방정위치작업일수" localSheetId="9">#REF!</definedName>
    <definedName name="난방정위치작업일수" localSheetId="16">#REF!</definedName>
    <definedName name="난방정위치작업일수" localSheetId="2">#REF!</definedName>
    <definedName name="난방정위치작업일수" localSheetId="7">#REF!</definedName>
    <definedName name="난방정위치작업일수" localSheetId="3">#REF!</definedName>
    <definedName name="난방정위치작업일수" localSheetId="8">#REF!</definedName>
    <definedName name="난방정위치작업일수" localSheetId="6">#REF!</definedName>
    <definedName name="난방정위치작업일수">#REF!</definedName>
    <definedName name="난방조사연장" localSheetId="9">#REF!</definedName>
    <definedName name="난방조사연장" localSheetId="16">#REF!</definedName>
    <definedName name="난방조사연장" localSheetId="2">#REF!</definedName>
    <definedName name="난방조사연장" localSheetId="7">#REF!</definedName>
    <definedName name="난방조사연장" localSheetId="3">#REF!</definedName>
    <definedName name="난방조사연장" localSheetId="8">#REF!</definedName>
    <definedName name="난방조사연장" localSheetId="6">#REF!</definedName>
    <definedName name="난방조사연장">#REF!</definedName>
    <definedName name="난방탐사연장" localSheetId="9">#REF!</definedName>
    <definedName name="난방탐사연장" localSheetId="16">#REF!</definedName>
    <definedName name="난방탐사연장" localSheetId="2">#REF!</definedName>
    <definedName name="난방탐사연장" localSheetId="7">#REF!</definedName>
    <definedName name="난방탐사연장" localSheetId="3">#REF!</definedName>
    <definedName name="난방탐사연장" localSheetId="8">#REF!</definedName>
    <definedName name="난방탐사연장" localSheetId="6">#REF!</definedName>
    <definedName name="난방탐사연장">#REF!</definedName>
    <definedName name="내구공감율" localSheetId="9">[44]공사요율!#REF!</definedName>
    <definedName name="내구공감율" localSheetId="16">[44]공사요율!#REF!</definedName>
    <definedName name="내구공감율" localSheetId="2">[44]공사요율!#REF!</definedName>
    <definedName name="내구공감율" localSheetId="3">[44]공사요율!#REF!</definedName>
    <definedName name="내구공감율" localSheetId="8">[44]공사요율!#REF!</definedName>
    <definedName name="내구공감율" localSheetId="6">[44]공사요율!#REF!</definedName>
    <definedName name="내구공감율">[44]공사요율!#REF!</definedName>
    <definedName name="내구기본율" localSheetId="9">[44]공사요율!#REF!</definedName>
    <definedName name="내구기본율" localSheetId="16">[44]공사요율!#REF!</definedName>
    <definedName name="내구기본율" localSheetId="2">[44]공사요율!#REF!</definedName>
    <definedName name="내구기본율" localSheetId="3">[44]공사요율!#REF!</definedName>
    <definedName name="내구기본율" localSheetId="8">[44]공사요율!#REF!</definedName>
    <definedName name="내구기본율" localSheetId="6">[44]공사요율!#REF!</definedName>
    <definedName name="내구기본율">[44]공사요율!#REF!</definedName>
    <definedName name="내구사업율" localSheetId="9">[44]공사요율!#REF!</definedName>
    <definedName name="내구사업율" localSheetId="16">[44]공사요율!#REF!</definedName>
    <definedName name="내구사업율" localSheetId="2">[44]공사요율!#REF!</definedName>
    <definedName name="내구사업율" localSheetId="3">[44]공사요율!#REF!</definedName>
    <definedName name="내구사업율" localSheetId="8">[44]공사요율!#REF!</definedName>
    <definedName name="내구사업율" localSheetId="6">[44]공사요율!#REF!</definedName>
    <definedName name="내구사업율">[44]공사요율!#REF!</definedName>
    <definedName name="내구세부율" localSheetId="9">[44]공사요율!#REF!</definedName>
    <definedName name="내구세부율" localSheetId="16">[44]공사요율!#REF!</definedName>
    <definedName name="내구세부율" localSheetId="2">[44]공사요율!#REF!</definedName>
    <definedName name="내구세부율" localSheetId="3">[44]공사요율!#REF!</definedName>
    <definedName name="내구세부율" localSheetId="8">[44]공사요율!#REF!</definedName>
    <definedName name="내구세부율" localSheetId="6">[44]공사요율!#REF!</definedName>
    <definedName name="내구세부율">[44]공사요율!#REF!</definedName>
    <definedName name="내선전공" localSheetId="9">#REF!</definedName>
    <definedName name="내선전공" localSheetId="16">#REF!</definedName>
    <definedName name="내선전공" localSheetId="2">#REF!</definedName>
    <definedName name="내선전공" localSheetId="7">#REF!</definedName>
    <definedName name="내선전공" localSheetId="3">#REF!</definedName>
    <definedName name="내선전공" localSheetId="8">#REF!</definedName>
    <definedName name="내선전공" localSheetId="6">#REF!</definedName>
    <definedName name="내선전공">#REF!</definedName>
    <definedName name="내역_" localSheetId="9">#REF!</definedName>
    <definedName name="내역_" localSheetId="16">#REF!</definedName>
    <definedName name="내역_" localSheetId="2">#REF!</definedName>
    <definedName name="내역_" localSheetId="7">#REF!</definedName>
    <definedName name="내역_" localSheetId="4">#REF!</definedName>
    <definedName name="내역_" localSheetId="3">#REF!</definedName>
    <definedName name="내역_" localSheetId="8">#REF!</definedName>
    <definedName name="내역_" localSheetId="6">#REF!</definedName>
    <definedName name="내역_">#REF!</definedName>
    <definedName name="내역1" localSheetId="9">#REF!</definedName>
    <definedName name="내역1" localSheetId="16">#REF!</definedName>
    <definedName name="내역1" localSheetId="2">#REF!</definedName>
    <definedName name="내역1" localSheetId="7">#REF!</definedName>
    <definedName name="내역1" localSheetId="3">#REF!</definedName>
    <definedName name="내역1" localSheetId="8">#REF!</definedName>
    <definedName name="내역1" localSheetId="6">#REF!</definedName>
    <definedName name="내역1">#REF!</definedName>
    <definedName name="내역단가">[28]Sheet1!$D$14:$D$19</definedName>
    <definedName name="내역서" localSheetId="9">#REF!</definedName>
    <definedName name="내역서" localSheetId="16">#REF!</definedName>
    <definedName name="내역서" localSheetId="2">#REF!</definedName>
    <definedName name="내역서" localSheetId="7">#REF!</definedName>
    <definedName name="내역서" localSheetId="3">#REF!</definedName>
    <definedName name="내역서" localSheetId="8">#REF!</definedName>
    <definedName name="내역서" localSheetId="6">#REF!</definedName>
    <definedName name="내역서">#REF!</definedName>
    <definedName name="내역서을지" localSheetId="9">#REF!</definedName>
    <definedName name="내역서을지" localSheetId="16">#REF!</definedName>
    <definedName name="내역서을지" localSheetId="2">#REF!</definedName>
    <definedName name="내역서을지" localSheetId="7">#REF!</definedName>
    <definedName name="내역서을지" localSheetId="3">#REF!</definedName>
    <definedName name="내역서을지" localSheetId="8">#REF!</definedName>
    <definedName name="내역서을지" localSheetId="6">#REF!</definedName>
    <definedName name="내역서을지">#REF!</definedName>
    <definedName name="노112">[39]적용노임!$C$117</definedName>
    <definedName name="노112_1">[39]적용노임!$D$117</definedName>
    <definedName name="노4">[39]적용노임!$C$7</definedName>
    <definedName name="노4_1">[39]적용노임!$D$7</definedName>
    <definedName name="노40">[39]적용노임!$C$45</definedName>
    <definedName name="노40_1">[39]적용노임!$D$45</definedName>
    <definedName name="노84">[39]적용노임!$C$89</definedName>
    <definedName name="노84_1">[39]적용노임!$D$89</definedName>
    <definedName name="노무비" localSheetId="9">#REF!</definedName>
    <definedName name="노무비" localSheetId="16">#REF!</definedName>
    <definedName name="노무비" localSheetId="2">#REF!</definedName>
    <definedName name="노무비" localSheetId="7">#REF!</definedName>
    <definedName name="노무비" localSheetId="3">#REF!</definedName>
    <definedName name="노무비" localSheetId="8">#REF!</definedName>
    <definedName name="노무비" localSheetId="6">#REF!</definedName>
    <definedName name="노무비">#REF!</definedName>
    <definedName name="勞務費" localSheetId="9">#REF!</definedName>
    <definedName name="勞務費" localSheetId="16">#REF!</definedName>
    <definedName name="勞務費" localSheetId="2">#REF!</definedName>
    <definedName name="勞務費" localSheetId="7">#REF!</definedName>
    <definedName name="勞務費" localSheetId="3">#REF!</definedName>
    <definedName name="勞務費" localSheetId="8">#REF!</definedName>
    <definedName name="勞務費" localSheetId="6">#REF!</definedName>
    <definedName name="勞務費">#REF!</definedName>
    <definedName name="노무비_기초도면">[26]기초도면제작!$F$14</definedName>
    <definedName name="노무비_현지조사2" localSheetId="9">[26]주출입구조사!#REF!</definedName>
    <definedName name="노무비_현지조사2" localSheetId="16">[26]주출입구조사!#REF!</definedName>
    <definedName name="노무비_현지조사2" localSheetId="2">[26]주출입구조사!#REF!</definedName>
    <definedName name="노무비_현지조사2" localSheetId="3">[26]주출입구조사!#REF!</definedName>
    <definedName name="노무비_현지조사2" localSheetId="8">[26]주출입구조사!#REF!</definedName>
    <definedName name="노무비_현지조사2" localSheetId="6">[26]주출입구조사!#REF!</definedName>
    <definedName name="노무비_현지조사2">[26]주출입구조사!#REF!</definedName>
    <definedName name="노무비금액" localSheetId="9">#REF!</definedName>
    <definedName name="노무비금액" localSheetId="16">#REF!</definedName>
    <definedName name="노무비금액" localSheetId="2">#REF!</definedName>
    <definedName name="노무비금액" localSheetId="7">#REF!</definedName>
    <definedName name="노무비금액" localSheetId="3">#REF!</definedName>
    <definedName name="노무비금액" localSheetId="8">#REF!</definedName>
    <definedName name="노무비금액" localSheetId="6">#REF!</definedName>
    <definedName name="노무비금액">#REF!</definedName>
    <definedName name="노무비단가" localSheetId="9">#REF!</definedName>
    <definedName name="노무비단가" localSheetId="16">#REF!</definedName>
    <definedName name="노무비단가" localSheetId="2">#REF!</definedName>
    <definedName name="노무비단가" localSheetId="7">#REF!</definedName>
    <definedName name="노무비단가" localSheetId="3">#REF!</definedName>
    <definedName name="노무비단가" localSheetId="8">#REF!</definedName>
    <definedName name="노무비단가" localSheetId="6">#REF!</definedName>
    <definedName name="노무비단가">#REF!</definedName>
    <definedName name="노얼" localSheetId="3">#REF!</definedName>
    <definedName name="노얼" localSheetId="8">#REF!</definedName>
    <definedName name="노얼" localSheetId="6">#REF!</definedName>
    <definedName name="노얼">#REF!</definedName>
    <definedName name="노임단가1" localSheetId="9">[45]측량노임단가!#REF!</definedName>
    <definedName name="노임단가1" localSheetId="16">[45]측량노임단가!#REF!</definedName>
    <definedName name="노임단가1" localSheetId="2">[45]측량노임단가!#REF!</definedName>
    <definedName name="노임단가1" localSheetId="3">[45]측량노임단가!#REF!</definedName>
    <definedName name="노임단가1" localSheetId="8">[45]측량노임단가!#REF!</definedName>
    <definedName name="노임단가1" localSheetId="6">[45]측량노임단가!#REF!</definedName>
    <definedName name="노임단가1">[45]측량노임단가!#REF!</definedName>
    <definedName name="ㄷ" localSheetId="9">#REF!</definedName>
    <definedName name="ㄷ" localSheetId="16">#REF!</definedName>
    <definedName name="ㄷ" localSheetId="2">#REF!</definedName>
    <definedName name="ㄷ" localSheetId="7">#REF!</definedName>
    <definedName name="ㄷ" localSheetId="3">#REF!</definedName>
    <definedName name="ㄷ" localSheetId="8">#REF!</definedName>
    <definedName name="ㄷ" localSheetId="6">#REF!</definedName>
    <definedName name="ㄷ">#REF!</definedName>
    <definedName name="ㄷ29" localSheetId="9">'[46]횡배수관집현황(2공구)'!#REF!</definedName>
    <definedName name="ㄷ29" localSheetId="16">'[46]횡배수관집현황(2공구)'!#REF!</definedName>
    <definedName name="ㄷ29" localSheetId="2">'[46]횡배수관집현황(2공구)'!#REF!</definedName>
    <definedName name="ㄷ29" localSheetId="3">'[46]횡배수관집현황(2공구)'!#REF!</definedName>
    <definedName name="ㄷ29" localSheetId="8">'[46]횡배수관집현황(2공구)'!#REF!</definedName>
    <definedName name="ㄷ29" localSheetId="6">'[46]횡배수관집현황(2공구)'!#REF!</definedName>
    <definedName name="ㄷ29">'[46]횡배수관집현황(2공구)'!#REF!</definedName>
    <definedName name="ㄷㄷㄷㄷㅅㅅㅅㅅ" localSheetId="9">#REF!</definedName>
    <definedName name="ㄷㄷㄷㄷㅅㅅㅅㅅ" localSheetId="16">#REF!</definedName>
    <definedName name="ㄷㄷㄷㄷㅅㅅㅅㅅ" localSheetId="2">#REF!</definedName>
    <definedName name="ㄷㄷㄷㄷㅅㅅㅅㅅ" localSheetId="7">#REF!</definedName>
    <definedName name="ㄷㄷㄷㄷㅅㅅㅅㅅ" localSheetId="3">#REF!</definedName>
    <definedName name="ㄷㄷㄷㄷㅅㅅㅅㅅ" localSheetId="8">#REF!</definedName>
    <definedName name="ㄷㄷㄷㄷㅅㅅㅅㅅ" localSheetId="6">#REF!</definedName>
    <definedName name="ㄷㄷㄷㄷㅅㅅㅅㅅ">#REF!</definedName>
    <definedName name="ㄷㄹ1" localSheetId="9">#REF!</definedName>
    <definedName name="ㄷㄹ1" localSheetId="16">#REF!</definedName>
    <definedName name="ㄷㄹ1" localSheetId="2">#REF!</definedName>
    <definedName name="ㄷㄹ1" localSheetId="7">#REF!</definedName>
    <definedName name="ㄷㄹ1" localSheetId="3">#REF!</definedName>
    <definedName name="ㄷㄹ1" localSheetId="8">#REF!</definedName>
    <definedName name="ㄷㄹ1" localSheetId="6">#REF!</definedName>
    <definedName name="ㄷㄹ1">#REF!</definedName>
    <definedName name="다" localSheetId="9">#REF!</definedName>
    <definedName name="다" localSheetId="16">#REF!</definedName>
    <definedName name="다" localSheetId="2">#REF!</definedName>
    <definedName name="다" localSheetId="7">#REF!</definedName>
    <definedName name="다" localSheetId="3">#REF!</definedName>
    <definedName name="다" localSheetId="8">#REF!</definedName>
    <definedName name="다" localSheetId="6">#REF!</definedName>
    <definedName name="다">#REF!</definedName>
    <definedName name="다2" localSheetId="9">#REF!</definedName>
    <definedName name="다2" localSheetId="16">#REF!</definedName>
    <definedName name="다2" localSheetId="2">#REF!</definedName>
    <definedName name="다2" localSheetId="7">#REF!</definedName>
    <definedName name="다2" localSheetId="3">#REF!</definedName>
    <definedName name="다2" localSheetId="8">#REF!</definedName>
    <definedName name="다2" localSheetId="6">#REF!</definedName>
    <definedName name="다2">#REF!</definedName>
    <definedName name="다3" localSheetId="9">#REF!</definedName>
    <definedName name="다3" localSheetId="16">#REF!</definedName>
    <definedName name="다3" localSheetId="2">#REF!</definedName>
    <definedName name="다3" localSheetId="7">#REF!</definedName>
    <definedName name="다3" localSheetId="3">#REF!</definedName>
    <definedName name="다3" localSheetId="8">#REF!</definedName>
    <definedName name="다3" localSheetId="6">#REF!</definedName>
    <definedName name="다3">#REF!</definedName>
    <definedName name="다4" localSheetId="9">#REF!</definedName>
    <definedName name="다4" localSheetId="16">#REF!</definedName>
    <definedName name="다4" localSheetId="2">#REF!</definedName>
    <definedName name="다4" localSheetId="7">#REF!</definedName>
    <definedName name="다4" localSheetId="3">#REF!</definedName>
    <definedName name="다4" localSheetId="8">#REF!</definedName>
    <definedName name="다4" localSheetId="6">#REF!</definedName>
    <definedName name="다4">#REF!</definedName>
    <definedName name="다5" localSheetId="9">#REF!</definedName>
    <definedName name="다5" localSheetId="16">#REF!</definedName>
    <definedName name="다5" localSheetId="2">#REF!</definedName>
    <definedName name="다5" localSheetId="7">#REF!</definedName>
    <definedName name="다5" localSheetId="3">#REF!</definedName>
    <definedName name="다5" localSheetId="8">#REF!</definedName>
    <definedName name="다5" localSheetId="6">#REF!</definedName>
    <definedName name="다5">#REF!</definedName>
    <definedName name="다6" localSheetId="9">#REF!</definedName>
    <definedName name="다6" localSheetId="16">#REF!</definedName>
    <definedName name="다6" localSheetId="2">#REF!</definedName>
    <definedName name="다6" localSheetId="7">#REF!</definedName>
    <definedName name="다6" localSheetId="3">#REF!</definedName>
    <definedName name="다6" localSheetId="8">#REF!</definedName>
    <definedName name="다6" localSheetId="6">#REF!</definedName>
    <definedName name="다6">#REF!</definedName>
    <definedName name="단가">OFFSET([41]용역단가!$B$5,[41]용역단가!$C$3,1,1,6)</definedName>
    <definedName name="단가조사표" localSheetId="9">#REF!</definedName>
    <definedName name="단가조사표" localSheetId="16">#REF!</definedName>
    <definedName name="단가조사표" localSheetId="2">#REF!</definedName>
    <definedName name="단가조사표" localSheetId="7">#REF!</definedName>
    <definedName name="단가조사표" localSheetId="3">#REF!</definedName>
    <definedName name="단가조사표" localSheetId="8">#REF!</definedName>
    <definedName name="단가조사표" localSheetId="6">#REF!</definedName>
    <definedName name="단가조사표">#REF!</definedName>
    <definedName name="단관M">[17]DATE!$H$24:$H$85</definedName>
    <definedName name="단기입력" localSheetId="9">#REF!</definedName>
    <definedName name="단기입력" localSheetId="16">#REF!</definedName>
    <definedName name="단기입력" localSheetId="2">#REF!</definedName>
    <definedName name="단기입력" localSheetId="7">#REF!</definedName>
    <definedName name="단기입력" localSheetId="3">#REF!</definedName>
    <definedName name="단기입력" localSheetId="8">#REF!</definedName>
    <definedName name="단기입력" localSheetId="6">#REF!</definedName>
    <definedName name="단기입력">#REF!</definedName>
    <definedName name="단순인력" localSheetId="9">#REF!</definedName>
    <definedName name="단순인력" localSheetId="16">#REF!</definedName>
    <definedName name="단순인력" localSheetId="2">#REF!</definedName>
    <definedName name="단순인력" localSheetId="7">#REF!</definedName>
    <definedName name="단순인력" localSheetId="3">#REF!</definedName>
    <definedName name="단순인력" localSheetId="8">#REF!</definedName>
    <definedName name="단순인력" localSheetId="6">#REF!</definedName>
    <definedName name="단순인력">#REF!</definedName>
    <definedName name="대안설정" localSheetId="9">[32]직접인건비!#REF!</definedName>
    <definedName name="대안설정" localSheetId="16">[32]직접인건비!#REF!</definedName>
    <definedName name="대안설정" localSheetId="2">[32]직접인건비!#REF!</definedName>
    <definedName name="대안설정" localSheetId="3">[32]직접인건비!#REF!</definedName>
    <definedName name="대안설정" localSheetId="8">[32]직접인건비!#REF!</definedName>
    <definedName name="대안설정" localSheetId="6">[32]직접인건비!#REF!</definedName>
    <definedName name="대안설정">[32]직접인건비!#REF!</definedName>
    <definedName name="댈타5" localSheetId="9">#REF!</definedName>
    <definedName name="댈타5" localSheetId="16">#REF!</definedName>
    <definedName name="댈타5" localSheetId="2">#REF!</definedName>
    <definedName name="댈타5" localSheetId="7">#REF!</definedName>
    <definedName name="댈타5" localSheetId="3">#REF!</definedName>
    <definedName name="댈타5" localSheetId="8">#REF!</definedName>
    <definedName name="댈타5" localSheetId="6">#REF!</definedName>
    <definedName name="댈타5">#REF!</definedName>
    <definedName name="더다" localSheetId="9">#REF!</definedName>
    <definedName name="더다" localSheetId="16">#REF!</definedName>
    <definedName name="더다" localSheetId="2">#REF!</definedName>
    <definedName name="더다" localSheetId="7">#REF!</definedName>
    <definedName name="더다" localSheetId="3">#REF!</definedName>
    <definedName name="더다" localSheetId="8">#REF!</definedName>
    <definedName name="더다" localSheetId="6">#REF!</definedName>
    <definedName name="더다">#REF!</definedName>
    <definedName name="더닫" localSheetId="9">#REF!</definedName>
    <definedName name="더닫" localSheetId="16">#REF!</definedName>
    <definedName name="더닫" localSheetId="2">#REF!</definedName>
    <definedName name="더닫" localSheetId="7">#REF!</definedName>
    <definedName name="더닫" localSheetId="3">#REF!</definedName>
    <definedName name="더닫" localSheetId="8">#REF!</definedName>
    <definedName name="더닫" localSheetId="6">#REF!</definedName>
    <definedName name="더닫">#REF!</definedName>
    <definedName name="더더더" localSheetId="9">#REF!</definedName>
    <definedName name="더더더" localSheetId="16">#REF!</definedName>
    <definedName name="더더더" localSheetId="2">#REF!</definedName>
    <definedName name="더더더" localSheetId="7">#REF!</definedName>
    <definedName name="더더더" localSheetId="3">#REF!</definedName>
    <definedName name="더더더" localSheetId="8">#REF!</definedName>
    <definedName name="더더더" localSheetId="6">#REF!</definedName>
    <definedName name="더더더">#REF!</definedName>
    <definedName name="더하기">[17]DATE!$J$24:$J$85</definedName>
    <definedName name="도급예정액" localSheetId="9">#REF!</definedName>
    <definedName name="도급예정액" localSheetId="16">#REF!</definedName>
    <definedName name="도급예정액" localSheetId="2">#REF!</definedName>
    <definedName name="도급예정액" localSheetId="7">#REF!</definedName>
    <definedName name="도급예정액" localSheetId="3">#REF!</definedName>
    <definedName name="도급예정액" localSheetId="8">#REF!</definedName>
    <definedName name="도급예정액" localSheetId="6">#REF!</definedName>
    <definedName name="도급예정액">#REF!</definedName>
    <definedName name="도레미">[47]현장조사!$J$25</definedName>
    <definedName name="도로연장" localSheetId="9">#REF!</definedName>
    <definedName name="도로연장" localSheetId="16">#REF!</definedName>
    <definedName name="도로연장" localSheetId="2">#REF!</definedName>
    <definedName name="도로연장" localSheetId="7">#REF!</definedName>
    <definedName name="도로연장" localSheetId="3">#REF!</definedName>
    <definedName name="도로연장" localSheetId="8">#REF!</definedName>
    <definedName name="도로연장" localSheetId="6">#REF!</definedName>
    <definedName name="도로연장">#REF!</definedName>
    <definedName name="도로작업연장" localSheetId="9">#REF!</definedName>
    <definedName name="도로작업연장" localSheetId="16">#REF!</definedName>
    <definedName name="도로작업연장" localSheetId="2">#REF!</definedName>
    <definedName name="도로작업연장" localSheetId="7">#REF!</definedName>
    <definedName name="도로작업연장" localSheetId="3">#REF!</definedName>
    <definedName name="도로작업연장" localSheetId="8">#REF!</definedName>
    <definedName name="도로작업연장" localSheetId="6">#REF!</definedName>
    <definedName name="도로작업연장">#REF!</definedName>
    <definedName name="도로정위치연장" localSheetId="9">#REF!</definedName>
    <definedName name="도로정위치연장" localSheetId="16">#REF!</definedName>
    <definedName name="도로정위치연장" localSheetId="2">#REF!</definedName>
    <definedName name="도로정위치연장" localSheetId="7">#REF!</definedName>
    <definedName name="도로정위치연장" localSheetId="3">#REF!</definedName>
    <definedName name="도로정위치연장" localSheetId="8">#REF!</definedName>
    <definedName name="도로정위치연장" localSheetId="6">#REF!</definedName>
    <definedName name="도로정위치연장">#REF!</definedName>
    <definedName name="도로지형계수" localSheetId="9">#REF!</definedName>
    <definedName name="도로지형계수" localSheetId="16">#REF!</definedName>
    <definedName name="도로지형계수" localSheetId="2">#REF!</definedName>
    <definedName name="도로지형계수" localSheetId="7">#REF!</definedName>
    <definedName name="도로지형계수" localSheetId="3">#REF!</definedName>
    <definedName name="도로지형계수" localSheetId="8">#REF!</definedName>
    <definedName name="도로지형계수" localSheetId="6">#REF!</definedName>
    <definedName name="도로지형계수">#REF!</definedName>
    <definedName name="도면가격" localSheetId="9">#REF!</definedName>
    <definedName name="도면가격" localSheetId="16">#REF!</definedName>
    <definedName name="도면가격" localSheetId="2">#REF!</definedName>
    <definedName name="도면가격" localSheetId="7">#REF!</definedName>
    <definedName name="도면가격" localSheetId="3">#REF!</definedName>
    <definedName name="도면가격" localSheetId="8">#REF!</definedName>
    <definedName name="도면가격" localSheetId="6">#REF!</definedName>
    <definedName name="도면가격">#REF!</definedName>
    <definedName name="도면가격2" localSheetId="9">#REF!</definedName>
    <definedName name="도면가격2" localSheetId="16">#REF!</definedName>
    <definedName name="도면가격2" localSheetId="2">#REF!</definedName>
    <definedName name="도면가격2" localSheetId="7">#REF!</definedName>
    <definedName name="도면가격2" localSheetId="3">#REF!</definedName>
    <definedName name="도면가격2" localSheetId="8">#REF!</definedName>
    <definedName name="도면가격2" localSheetId="6">#REF!</definedName>
    <definedName name="도면가격2">#REF!</definedName>
    <definedName name="도면수" localSheetId="9">#REF!</definedName>
    <definedName name="도면수" localSheetId="16">#REF!</definedName>
    <definedName name="도면수" localSheetId="2">#REF!</definedName>
    <definedName name="도면수" localSheetId="7">#REF!</definedName>
    <definedName name="도면수" localSheetId="3">#REF!</definedName>
    <definedName name="도면수" localSheetId="8">#REF!</definedName>
    <definedName name="도면수" localSheetId="6">#REF!</definedName>
    <definedName name="도면수">#REF!</definedName>
    <definedName name="도면편집작업량" localSheetId="9">#REF!</definedName>
    <definedName name="도면편집작업량" localSheetId="16">#REF!</definedName>
    <definedName name="도면편집작업량" localSheetId="2">#REF!</definedName>
    <definedName name="도면편집작업량" localSheetId="7">#REF!</definedName>
    <definedName name="도면편집작업량" localSheetId="3">#REF!</definedName>
    <definedName name="도면편집작업량" localSheetId="8">#REF!</definedName>
    <definedName name="도면편집작업량" localSheetId="6">#REF!</definedName>
    <definedName name="도면편집작업량">#REF!</definedName>
    <definedName name="도면편집지형계수" localSheetId="9">#REF!</definedName>
    <definedName name="도면편집지형계수" localSheetId="16">#REF!</definedName>
    <definedName name="도면편집지형계수" localSheetId="2">#REF!</definedName>
    <definedName name="도면편집지형계수" localSheetId="7">#REF!</definedName>
    <definedName name="도면편집지형계수" localSheetId="3">#REF!</definedName>
    <definedName name="도면편집지형계수" localSheetId="8">#REF!</definedName>
    <definedName name="도면편집지형계수" localSheetId="6">#REF!</definedName>
    <definedName name="도면편집지형계수">#REF!</definedName>
    <definedName name="도면편집지형증감계수" localSheetId="9">#REF!</definedName>
    <definedName name="도면편집지형증감계수" localSheetId="16">#REF!</definedName>
    <definedName name="도면편집지형증감계수" localSheetId="2">#REF!</definedName>
    <definedName name="도면편집지형증감계수" localSheetId="7">#REF!</definedName>
    <definedName name="도면편집지형증감계수" localSheetId="3">#REF!</definedName>
    <definedName name="도면편집지형증감계수" localSheetId="8">#REF!</definedName>
    <definedName name="도면편집지형증감계수" localSheetId="6">#REF!</definedName>
    <definedName name="도면편집지형증감계수">#REF!</definedName>
    <definedName name="도면편집축척별시간당작업량" localSheetId="9">#REF!</definedName>
    <definedName name="도면편집축척별시간당작업량" localSheetId="16">#REF!</definedName>
    <definedName name="도면편집축척별시간당작업량" localSheetId="2">#REF!</definedName>
    <definedName name="도면편집축척별시간당작업량" localSheetId="7">#REF!</definedName>
    <definedName name="도면편집축척별시간당작업량" localSheetId="3">#REF!</definedName>
    <definedName name="도면편집축척별시간당작업량" localSheetId="8">#REF!</definedName>
    <definedName name="도면편집축척별시간당작업량" localSheetId="6">#REF!</definedName>
    <definedName name="도면편집축척별시간당작업량">#REF!</definedName>
    <definedName name="도서인쇄비" localSheetId="9">#REF!</definedName>
    <definedName name="도서인쇄비" localSheetId="16">#REF!</definedName>
    <definedName name="도서인쇄비" localSheetId="2">#REF!</definedName>
    <definedName name="도서인쇄비" localSheetId="7">#REF!</definedName>
    <definedName name="도서인쇄비" localSheetId="3">#REF!</definedName>
    <definedName name="도서인쇄비" localSheetId="8">#REF!</definedName>
    <definedName name="도서인쇄비" localSheetId="6">#REF!</definedName>
    <definedName name="도서인쇄비">#REF!</definedName>
    <definedName name="도시3급" localSheetId="9">#REF!</definedName>
    <definedName name="도시3급" localSheetId="16">#REF!</definedName>
    <definedName name="도시3급" localSheetId="2">#REF!</definedName>
    <definedName name="도시3급" localSheetId="7">#REF!</definedName>
    <definedName name="도시3급" localSheetId="3">#REF!</definedName>
    <definedName name="도시3급" localSheetId="8">#REF!</definedName>
    <definedName name="도시3급" localSheetId="6">#REF!</definedName>
    <definedName name="도시3급">#REF!</definedName>
    <definedName name="도시작업계수" localSheetId="9">#REF!</definedName>
    <definedName name="도시작업계수" localSheetId="16">#REF!</definedName>
    <definedName name="도시작업계수" localSheetId="2">#REF!</definedName>
    <definedName name="도시작업계수" localSheetId="7">#REF!</definedName>
    <definedName name="도시작업계수" localSheetId="3">#REF!</definedName>
    <definedName name="도시작업계수" localSheetId="8">#REF!</definedName>
    <definedName name="도시작업계수" localSheetId="6">#REF!</definedName>
    <definedName name="도시작업계수">#REF!</definedName>
    <definedName name="도시적용1" localSheetId="9">#REF!</definedName>
    <definedName name="도시적용1" localSheetId="16">#REF!</definedName>
    <definedName name="도시적용1" localSheetId="2">#REF!</definedName>
    <definedName name="도시적용1" localSheetId="7">#REF!</definedName>
    <definedName name="도시적용1" localSheetId="3">#REF!</definedName>
    <definedName name="도시적용1" localSheetId="8">#REF!</definedName>
    <definedName name="도시적용1" localSheetId="6">#REF!</definedName>
    <definedName name="도시적용1">#REF!</definedName>
    <definedName name="도시적용2" localSheetId="9">#REF!</definedName>
    <definedName name="도시적용2" localSheetId="16">#REF!</definedName>
    <definedName name="도시적용2" localSheetId="2">#REF!</definedName>
    <definedName name="도시적용2" localSheetId="7">#REF!</definedName>
    <definedName name="도시적용2" localSheetId="3">#REF!</definedName>
    <definedName name="도시적용2" localSheetId="8">#REF!</definedName>
    <definedName name="도시적용2" localSheetId="6">#REF!</definedName>
    <definedName name="도시적용2">#REF!</definedName>
    <definedName name="도시적용3" localSheetId="9">#REF!</definedName>
    <definedName name="도시적용3" localSheetId="16">#REF!</definedName>
    <definedName name="도시적용3" localSheetId="2">#REF!</definedName>
    <definedName name="도시적용3" localSheetId="7">#REF!</definedName>
    <definedName name="도시적용3" localSheetId="3">#REF!</definedName>
    <definedName name="도시적용3" localSheetId="8">#REF!</definedName>
    <definedName name="도시적용3" localSheetId="6">#REF!</definedName>
    <definedName name="도시적용3">#REF!</definedName>
    <definedName name="도시적용4" localSheetId="9">#REF!</definedName>
    <definedName name="도시적용4" localSheetId="16">#REF!</definedName>
    <definedName name="도시적용4" localSheetId="2">#REF!</definedName>
    <definedName name="도시적용4" localSheetId="7">#REF!</definedName>
    <definedName name="도시적용4" localSheetId="3">#REF!</definedName>
    <definedName name="도시적용4" localSheetId="8">#REF!</definedName>
    <definedName name="도시적용4" localSheetId="6">#REF!</definedName>
    <definedName name="도시적용4">#REF!</definedName>
    <definedName name="도시적용5" localSheetId="9">#REF!</definedName>
    <definedName name="도시적용5" localSheetId="16">#REF!</definedName>
    <definedName name="도시적용5" localSheetId="2">#REF!</definedName>
    <definedName name="도시적용5" localSheetId="7">#REF!</definedName>
    <definedName name="도시적용5" localSheetId="3">#REF!</definedName>
    <definedName name="도시적용5" localSheetId="8">#REF!</definedName>
    <definedName name="도시적용5" localSheetId="6">#REF!</definedName>
    <definedName name="도시적용5">#REF!</definedName>
    <definedName name="도엽당단가">'[48]1000 DB구축 부표'!$C$7</definedName>
    <definedName name="도장공" localSheetId="9">#REF!</definedName>
    <definedName name="도장공" localSheetId="16">#REF!</definedName>
    <definedName name="도장공" localSheetId="2">#REF!</definedName>
    <definedName name="도장공" localSheetId="7">#REF!</definedName>
    <definedName name="도장공" localSheetId="3">#REF!</definedName>
    <definedName name="도장공" localSheetId="8">#REF!</definedName>
    <definedName name="도장공" localSheetId="6">#REF!</definedName>
    <definedName name="도장공">#REF!</definedName>
    <definedName name="도화고급" localSheetId="9">#REF!</definedName>
    <definedName name="도화고급" localSheetId="16">#REF!</definedName>
    <definedName name="도화고급" localSheetId="2">#REF!</definedName>
    <definedName name="도화고급" localSheetId="7">#REF!</definedName>
    <definedName name="도화고급" localSheetId="3">#REF!</definedName>
    <definedName name="도화고급" localSheetId="8">#REF!</definedName>
    <definedName name="도화고급" localSheetId="6">#REF!</definedName>
    <definedName name="도화고급">#REF!</definedName>
    <definedName name="도화기상각">[13]심사계산!$I$90</definedName>
    <definedName name="도화기정비">[13]심사계산!$I$93</definedName>
    <definedName name="도화중급" localSheetId="9">#REF!</definedName>
    <definedName name="도화중급" localSheetId="16">#REF!</definedName>
    <definedName name="도화중급" localSheetId="2">#REF!</definedName>
    <definedName name="도화중급" localSheetId="7">#REF!</definedName>
    <definedName name="도화중급" localSheetId="3">#REF!</definedName>
    <definedName name="도화중급" localSheetId="8">#REF!</definedName>
    <definedName name="도화중급" localSheetId="6">#REF!</definedName>
    <definedName name="도화중급">#REF!</definedName>
    <definedName name="도화증감계수" localSheetId="9">#REF!</definedName>
    <definedName name="도화증감계수" localSheetId="16">#REF!</definedName>
    <definedName name="도화증감계수" localSheetId="2">#REF!</definedName>
    <definedName name="도화증감계수" localSheetId="7">#REF!</definedName>
    <definedName name="도화증감계수" localSheetId="3">#REF!</definedName>
    <definedName name="도화증감계수" localSheetId="8">#REF!</definedName>
    <definedName name="도화증감계수" localSheetId="6">#REF!</definedName>
    <definedName name="도화증감계수">#REF!</definedName>
    <definedName name="도화지형증감계수" localSheetId="9">#REF!</definedName>
    <definedName name="도화지형증감계수" localSheetId="16">#REF!</definedName>
    <definedName name="도화지형증감계수" localSheetId="2">#REF!</definedName>
    <definedName name="도화지형증감계수" localSheetId="7">#REF!</definedName>
    <definedName name="도화지형증감계수" localSheetId="3">#REF!</definedName>
    <definedName name="도화지형증감계수" localSheetId="8">#REF!</definedName>
    <definedName name="도화지형증감계수" localSheetId="6">#REF!</definedName>
    <definedName name="도화지형증감계수">#REF!</definedName>
    <definedName name="도화초급" localSheetId="9">#REF!</definedName>
    <definedName name="도화초급" localSheetId="16">#REF!</definedName>
    <definedName name="도화초급" localSheetId="2">#REF!</definedName>
    <definedName name="도화초급" localSheetId="7">#REF!</definedName>
    <definedName name="도화초급" localSheetId="3">#REF!</definedName>
    <definedName name="도화초급" localSheetId="8">#REF!</definedName>
    <definedName name="도화초급" localSheetId="6">#REF!</definedName>
    <definedName name="도화초급">#REF!</definedName>
    <definedName name="도화축척별작업량" localSheetId="9">#REF!</definedName>
    <definedName name="도화축척별작업량" localSheetId="16">#REF!</definedName>
    <definedName name="도화축척별작업량" localSheetId="2">#REF!</definedName>
    <definedName name="도화축척별작업량" localSheetId="7">#REF!</definedName>
    <definedName name="도화축척별작업량" localSheetId="3">#REF!</definedName>
    <definedName name="도화축척별작업량" localSheetId="8">#REF!</definedName>
    <definedName name="도화축척별작업량" localSheetId="6">#REF!</definedName>
    <definedName name="도화축척별작업량">#REF!</definedName>
    <definedName name="돌붙임재료집계" localSheetId="9">#REF!</definedName>
    <definedName name="돌붙임재료집계" localSheetId="16">#REF!</definedName>
    <definedName name="돌붙임재료집계" localSheetId="2">#REF!</definedName>
    <definedName name="돌붙임재료집계" localSheetId="7">#REF!</definedName>
    <definedName name="돌붙임재료집계" localSheetId="3">#REF!</definedName>
    <definedName name="돌붙임재료집계" localSheetId="8">#REF!</definedName>
    <definedName name="돌붙임재료집계" localSheetId="6">#REF!</definedName>
    <definedName name="돌붙임재료집계">#REF!</definedName>
    <definedName name="동식물" localSheetId="9">[32]직접인건비!#REF!</definedName>
    <definedName name="동식물" localSheetId="16">[32]직접인건비!#REF!</definedName>
    <definedName name="동식물" localSheetId="2">[32]직접인건비!#REF!</definedName>
    <definedName name="동식물" localSheetId="3">[32]직접인건비!#REF!</definedName>
    <definedName name="동식물" localSheetId="8">[32]직접인건비!#REF!</definedName>
    <definedName name="동식물" localSheetId="6">[32]직접인건비!#REF!</definedName>
    <definedName name="동식물">[32]직접인건비!#REF!</definedName>
    <definedName name="동식물수" localSheetId="9">[32]직접인건비!#REF!</definedName>
    <definedName name="동식물수" localSheetId="16">[32]직접인건비!#REF!</definedName>
    <definedName name="동식물수" localSheetId="2">[32]직접인건비!#REF!</definedName>
    <definedName name="동식물수" localSheetId="3">[32]직접인건비!#REF!</definedName>
    <definedName name="동식물수" localSheetId="8">[32]직접인건비!#REF!</definedName>
    <definedName name="동식물수" localSheetId="6">[32]직접인건비!#REF!</definedName>
    <definedName name="동식물수">[32]직접인건비!#REF!</definedName>
    <definedName name="되메우기" localSheetId="9">#REF!</definedName>
    <definedName name="되메우기" localSheetId="16">#REF!</definedName>
    <definedName name="되메우기" localSheetId="2">#REF!</definedName>
    <definedName name="되메우기" localSheetId="7">#REF!</definedName>
    <definedName name="되메우기" localSheetId="3">#REF!</definedName>
    <definedName name="되메우기" localSheetId="8">#REF!</definedName>
    <definedName name="되메우기" localSheetId="6">#REF!</definedName>
    <definedName name="되메우기">#REF!</definedName>
    <definedName name="등급" localSheetId="9">#REF!</definedName>
    <definedName name="등급" localSheetId="16">#REF!</definedName>
    <definedName name="등급" localSheetId="2">#REF!</definedName>
    <definedName name="등급" localSheetId="7">#REF!</definedName>
    <definedName name="등급" localSheetId="3">#REF!</definedName>
    <definedName name="등급" localSheetId="8">#REF!</definedName>
    <definedName name="등급" localSheetId="6">#REF!</definedName>
    <definedName name="등급">#REF!</definedName>
    <definedName name="등락단가">[28]Sheet1!$E$14:$E$19</definedName>
    <definedName name="등락율">[28]Sheet1!$F$14:$F$19</definedName>
    <definedName name="등락폭">[28]Sheet1!$G$14:$G$19</definedName>
    <definedName name="등락폭______수식적용">[28]Sheet1!$G$14:$G$19</definedName>
    <definedName name="ㄹ" localSheetId="9">#REF!</definedName>
    <definedName name="ㄹ" localSheetId="16">#REF!</definedName>
    <definedName name="ㄹ" localSheetId="2">#REF!</definedName>
    <definedName name="ㄹ" localSheetId="7">#REF!</definedName>
    <definedName name="ㄹ" localSheetId="3">#REF!</definedName>
    <definedName name="ㄹ" localSheetId="8">#REF!</definedName>
    <definedName name="ㄹ" localSheetId="6">#REF!</definedName>
    <definedName name="ㄹ">#REF!</definedName>
    <definedName name="ㄹㄴㅇㄹㄴㅇㄹ" localSheetId="9">'[49]인원계획-미화'!#REF!</definedName>
    <definedName name="ㄹㄴㅇㄹㄴㅇㄹ" localSheetId="16">'[49]인원계획-미화'!#REF!</definedName>
    <definedName name="ㄹㄴㅇㄹㄴㅇㄹ" localSheetId="2">'[49]인원계획-미화'!#REF!</definedName>
    <definedName name="ㄹㄴㅇㄹㄴㅇㄹ" localSheetId="3">'[49]인원계획-미화'!#REF!</definedName>
    <definedName name="ㄹㄴㅇㄹㄴㅇㄹ" localSheetId="8">'[49]인원계획-미화'!#REF!</definedName>
    <definedName name="ㄹㄴㅇㄹㄴㅇㄹ" localSheetId="6">'[49]인원계획-미화'!#REF!</definedName>
    <definedName name="ㄹㄴㅇㄹㄴㅇㄹ">'[49]인원계획-미화'!#REF!</definedName>
    <definedName name="라" localSheetId="9">#REF!</definedName>
    <definedName name="라" localSheetId="16">#REF!</definedName>
    <definedName name="라" localSheetId="2">#REF!</definedName>
    <definedName name="라" localSheetId="7">#REF!</definedName>
    <definedName name="라" localSheetId="3">#REF!</definedName>
    <definedName name="라" localSheetId="8">#REF!</definedName>
    <definedName name="라" localSheetId="6">#REF!</definedName>
    <definedName name="라">#REF!</definedName>
    <definedName name="라2" localSheetId="9">#REF!</definedName>
    <definedName name="라2" localSheetId="16">#REF!</definedName>
    <definedName name="라2" localSheetId="2">#REF!</definedName>
    <definedName name="라2" localSheetId="7">#REF!</definedName>
    <definedName name="라2" localSheetId="3">#REF!</definedName>
    <definedName name="라2" localSheetId="8">#REF!</definedName>
    <definedName name="라2" localSheetId="6">#REF!</definedName>
    <definedName name="라2">#REF!</definedName>
    <definedName name="라3" localSheetId="9">#REF!</definedName>
    <definedName name="라3" localSheetId="16">#REF!</definedName>
    <definedName name="라3" localSheetId="2">#REF!</definedName>
    <definedName name="라3" localSheetId="7">#REF!</definedName>
    <definedName name="라3" localSheetId="3">#REF!</definedName>
    <definedName name="라3" localSheetId="8">#REF!</definedName>
    <definedName name="라3" localSheetId="6">#REF!</definedName>
    <definedName name="라3">#REF!</definedName>
    <definedName name="라4" localSheetId="9">#REF!</definedName>
    <definedName name="라4" localSheetId="16">#REF!</definedName>
    <definedName name="라4" localSheetId="2">#REF!</definedName>
    <definedName name="라4" localSheetId="7">#REF!</definedName>
    <definedName name="라4" localSheetId="3">#REF!</definedName>
    <definedName name="라4" localSheetId="8">#REF!</definedName>
    <definedName name="라4" localSheetId="6">#REF!</definedName>
    <definedName name="라4">#REF!</definedName>
    <definedName name="라5" localSheetId="9">#REF!</definedName>
    <definedName name="라5" localSheetId="16">#REF!</definedName>
    <definedName name="라5" localSheetId="2">#REF!</definedName>
    <definedName name="라5" localSheetId="7">#REF!</definedName>
    <definedName name="라5" localSheetId="3">#REF!</definedName>
    <definedName name="라5" localSheetId="8">#REF!</definedName>
    <definedName name="라5" localSheetId="6">#REF!</definedName>
    <definedName name="라5">#REF!</definedName>
    <definedName name="라6" localSheetId="9">#REF!</definedName>
    <definedName name="라6" localSheetId="16">#REF!</definedName>
    <definedName name="라6" localSheetId="2">#REF!</definedName>
    <definedName name="라6" localSheetId="7">#REF!</definedName>
    <definedName name="라6" localSheetId="3">#REF!</definedName>
    <definedName name="라6" localSheetId="8">#REF!</definedName>
    <definedName name="라6" localSheetId="6">#REF!</definedName>
    <definedName name="라6">#REF!</definedName>
    <definedName name="랑" localSheetId="9">#REF!</definedName>
    <definedName name="랑" localSheetId="16">#REF!</definedName>
    <definedName name="랑" localSheetId="2">#REF!</definedName>
    <definedName name="랑" localSheetId="7">#REF!</definedName>
    <definedName name="랑" localSheetId="3">#REF!</definedName>
    <definedName name="랑" localSheetId="8">#REF!</definedName>
    <definedName name="랑" localSheetId="6">#REF!</definedName>
    <definedName name="랑">#REF!</definedName>
    <definedName name="레이어별작업비율" localSheetId="9">#REF!</definedName>
    <definedName name="레이어별작업비율" localSheetId="16">#REF!</definedName>
    <definedName name="레이어별작업비율" localSheetId="2">#REF!</definedName>
    <definedName name="레이어별작업비율" localSheetId="7">#REF!</definedName>
    <definedName name="레이어별작업비율" localSheetId="3">#REF!</definedName>
    <definedName name="레이어별작업비율" localSheetId="8">#REF!</definedName>
    <definedName name="레이어별작업비율" localSheetId="6">#REF!</definedName>
    <definedName name="레이어별작업비율">#REF!</definedName>
    <definedName name="ㅁ" localSheetId="9">#REF!</definedName>
    <definedName name="ㅁ" localSheetId="16">#REF!</definedName>
    <definedName name="ㅁ" localSheetId="2">#REF!</definedName>
    <definedName name="ㅁ" localSheetId="7">#REF!</definedName>
    <definedName name="ㅁ" localSheetId="3">#REF!</definedName>
    <definedName name="ㅁ" localSheetId="8">#REF!</definedName>
    <definedName name="ㅁ" localSheetId="6">#REF!</definedName>
    <definedName name="ㅁ">#REF!</definedName>
    <definedName name="ㅁ0" localSheetId="9">#REF!</definedName>
    <definedName name="ㅁ0" localSheetId="16">#REF!</definedName>
    <definedName name="ㅁ0" localSheetId="2">#REF!</definedName>
    <definedName name="ㅁ0" localSheetId="7">#REF!</definedName>
    <definedName name="ㅁ0" localSheetId="3">#REF!</definedName>
    <definedName name="ㅁ0" localSheetId="8">#REF!</definedName>
    <definedName name="ㅁ0" localSheetId="6">#REF!</definedName>
    <definedName name="ㅁ0">#REF!</definedName>
    <definedName name="ㅁ1" localSheetId="9">#REF!</definedName>
    <definedName name="ㅁ1" localSheetId="16">#REF!</definedName>
    <definedName name="ㅁ1" localSheetId="2">#REF!</definedName>
    <definedName name="ㅁ1" localSheetId="7">#REF!</definedName>
    <definedName name="ㅁ1" localSheetId="3">#REF!</definedName>
    <definedName name="ㅁ1" localSheetId="8">#REF!</definedName>
    <definedName name="ㅁ1" localSheetId="6">#REF!</definedName>
    <definedName name="ㅁ1">#REF!</definedName>
    <definedName name="ㅁ2" localSheetId="9">[34]경산!#REF!</definedName>
    <definedName name="ㅁ2" localSheetId="16">[34]경산!#REF!</definedName>
    <definedName name="ㅁ2" localSheetId="2">[34]경산!#REF!</definedName>
    <definedName name="ㅁ2" localSheetId="3">[34]경산!#REF!</definedName>
    <definedName name="ㅁ2" localSheetId="8">[34]경산!#REF!</definedName>
    <definedName name="ㅁ2" localSheetId="6">[34]경산!#REF!</definedName>
    <definedName name="ㅁ2">[34]경산!#REF!</definedName>
    <definedName name="ㅁ331" localSheetId="9">#REF!</definedName>
    <definedName name="ㅁ331" localSheetId="16">#REF!</definedName>
    <definedName name="ㅁ331" localSheetId="2">#REF!</definedName>
    <definedName name="ㅁ331" localSheetId="7">#REF!</definedName>
    <definedName name="ㅁ331" localSheetId="3">#REF!</definedName>
    <definedName name="ㅁ331" localSheetId="8">#REF!</definedName>
    <definedName name="ㅁ331" localSheetId="6">#REF!</definedName>
    <definedName name="ㅁ331">#REF!</definedName>
    <definedName name="ㅁ384K5" localSheetId="9">#REF!</definedName>
    <definedName name="ㅁ384K5" localSheetId="16">#REF!</definedName>
    <definedName name="ㅁ384K5" localSheetId="2">#REF!</definedName>
    <definedName name="ㅁ384K5" localSheetId="7">#REF!</definedName>
    <definedName name="ㅁ384K5" localSheetId="3">#REF!</definedName>
    <definedName name="ㅁ384K5" localSheetId="8">#REF!</definedName>
    <definedName name="ㅁ384K5" localSheetId="6">#REF!</definedName>
    <definedName name="ㅁ384K5">#REF!</definedName>
    <definedName name="ㅁ60" localSheetId="9">[50]직노!#REF!</definedName>
    <definedName name="ㅁ60" localSheetId="16">[50]직노!#REF!</definedName>
    <definedName name="ㅁ60" localSheetId="2">[50]직노!#REF!</definedName>
    <definedName name="ㅁ60" localSheetId="3">[50]직노!#REF!</definedName>
    <definedName name="ㅁ60" localSheetId="8">[50]직노!#REF!</definedName>
    <definedName name="ㅁ60" localSheetId="6">[50]직노!#REF!</definedName>
    <definedName name="ㅁ60">[50]직노!#REF!</definedName>
    <definedName name="ㅁㅁ" localSheetId="9">#REF!</definedName>
    <definedName name="ㅁㅁ" localSheetId="16">#REF!</definedName>
    <definedName name="ㅁㅁ" localSheetId="2">#REF!</definedName>
    <definedName name="ㅁㅁ" localSheetId="7">#REF!</definedName>
    <definedName name="ㅁㅁ" localSheetId="3">#REF!</definedName>
    <definedName name="ㅁㅁ" localSheetId="8">#REF!</definedName>
    <definedName name="ㅁㅁ" localSheetId="6">#REF!</definedName>
    <definedName name="ㅁㅁ">#REF!</definedName>
    <definedName name="ㅁㅁ185" localSheetId="9">#REF!</definedName>
    <definedName name="ㅁㅁ185" localSheetId="16">#REF!</definedName>
    <definedName name="ㅁㅁ185" localSheetId="2">#REF!</definedName>
    <definedName name="ㅁㅁ185" localSheetId="7">#REF!</definedName>
    <definedName name="ㅁㅁ185" localSheetId="3">#REF!</definedName>
    <definedName name="ㅁㅁ185" localSheetId="8">#REF!</definedName>
    <definedName name="ㅁㅁ185" localSheetId="6">#REF!</definedName>
    <definedName name="ㅁㅁ185">#REF!</definedName>
    <definedName name="ㅁㅁㅁ" localSheetId="9">#REF!</definedName>
    <definedName name="ㅁㅁㅁ" localSheetId="16">#REF!</definedName>
    <definedName name="ㅁㅁㅁ" localSheetId="2">#REF!</definedName>
    <definedName name="ㅁㅁㅁ" localSheetId="7">#REF!</definedName>
    <definedName name="ㅁㅁㅁ" localSheetId="3">#REF!</definedName>
    <definedName name="ㅁㅁㅁ" localSheetId="8">#REF!</definedName>
    <definedName name="ㅁㅁㅁ" localSheetId="6">#REF!</definedName>
    <definedName name="ㅁㅁㅁ">#REF!</definedName>
    <definedName name="ㅁㅂㅁㅂ" localSheetId="9">#REF!</definedName>
    <definedName name="ㅁㅂㅁㅂ" localSheetId="16">#REF!</definedName>
    <definedName name="ㅁㅂㅁㅂ" localSheetId="2">#REF!</definedName>
    <definedName name="ㅁㅂㅁㅂ" localSheetId="7">#REF!</definedName>
    <definedName name="ㅁㅂㅁㅂ" localSheetId="3">#REF!</definedName>
    <definedName name="ㅁㅂㅁㅂ" localSheetId="8">#REF!</definedName>
    <definedName name="ㅁㅂㅁㅂ" localSheetId="6">#REF!</definedName>
    <definedName name="ㅁㅂㅁㅂ">#REF!</definedName>
    <definedName name="마" localSheetId="9">#REF!</definedName>
    <definedName name="마" localSheetId="16">#REF!</definedName>
    <definedName name="마" localSheetId="2">#REF!</definedName>
    <definedName name="마" localSheetId="7">#REF!</definedName>
    <definedName name="마" localSheetId="3">#REF!</definedName>
    <definedName name="마" localSheetId="8">#REF!</definedName>
    <definedName name="마" localSheetId="6">#REF!</definedName>
    <definedName name="마">#REF!</definedName>
    <definedName name="매당가격" localSheetId="9">#REF!</definedName>
    <definedName name="매당가격" localSheetId="16">#REF!</definedName>
    <definedName name="매당가격" localSheetId="2">#REF!</definedName>
    <definedName name="매당가격" localSheetId="7">#REF!</definedName>
    <definedName name="매당가격" localSheetId="3">#REF!</definedName>
    <definedName name="매당가격" localSheetId="8">#REF!</definedName>
    <definedName name="매당가격" localSheetId="6">#REF!</definedName>
    <definedName name="매당가격">#REF!</definedName>
    <definedName name="맷수" localSheetId="9">#REF!</definedName>
    <definedName name="맷수" localSheetId="16">#REF!</definedName>
    <definedName name="맷수" localSheetId="2">#REF!</definedName>
    <definedName name="맷수" localSheetId="7">#REF!</definedName>
    <definedName name="맷수" localSheetId="3">#REF!</definedName>
    <definedName name="맷수" localSheetId="8">#REF!</definedName>
    <definedName name="맷수" localSheetId="6">#REF!</definedName>
    <definedName name="맷수">#REF!</definedName>
    <definedName name="면적" localSheetId="9">#REF!</definedName>
    <definedName name="면적" localSheetId="16">#REF!</definedName>
    <definedName name="면적" localSheetId="2">#REF!</definedName>
    <definedName name="면적" localSheetId="7">#REF!</definedName>
    <definedName name="면적" localSheetId="3">#REF!</definedName>
    <definedName name="면적" localSheetId="8">#REF!</definedName>
    <definedName name="면적" localSheetId="6">#REF!</definedName>
    <definedName name="면적">#REF!</definedName>
    <definedName name="명수" localSheetId="9">#REF!</definedName>
    <definedName name="명수" localSheetId="16">#REF!</definedName>
    <definedName name="명수" localSheetId="2">#REF!</definedName>
    <definedName name="명수" localSheetId="7">#REF!</definedName>
    <definedName name="명수" localSheetId="3">#REF!</definedName>
    <definedName name="명수" localSheetId="8">#REF!</definedName>
    <definedName name="명수" localSheetId="6">#REF!</definedName>
    <definedName name="명수">#REF!</definedName>
    <definedName name="명칭" localSheetId="9">#REF!</definedName>
    <definedName name="명칭" localSheetId="16">#REF!</definedName>
    <definedName name="명칭" localSheetId="2">#REF!</definedName>
    <definedName name="명칭" localSheetId="7">#REF!</definedName>
    <definedName name="명칭" localSheetId="4">#REF!</definedName>
    <definedName name="명칭" localSheetId="3">#REF!</definedName>
    <definedName name="명칭" localSheetId="8">#REF!</definedName>
    <definedName name="명칭" localSheetId="6">#REF!</definedName>
    <definedName name="명칭">#REF!</definedName>
    <definedName name="모래기초" localSheetId="9">#REF!</definedName>
    <definedName name="모래기초" localSheetId="16">#REF!</definedName>
    <definedName name="모래기초" localSheetId="2">#REF!</definedName>
    <definedName name="모래기초" localSheetId="7">#REF!</definedName>
    <definedName name="모래기초" localSheetId="3">#REF!</definedName>
    <definedName name="모래기초" localSheetId="8">#REF!</definedName>
    <definedName name="모래기초" localSheetId="6">#REF!</definedName>
    <definedName name="모래기초">#REF!</definedName>
    <definedName name="모래기초_깊이" localSheetId="9">#REF!</definedName>
    <definedName name="모래기초_깊이" localSheetId="16">#REF!</definedName>
    <definedName name="모래기초_깊이" localSheetId="2">#REF!</definedName>
    <definedName name="모래기초_깊이" localSheetId="7">#REF!</definedName>
    <definedName name="모래기초_깊이" localSheetId="3">#REF!</definedName>
    <definedName name="모래기초_깊이" localSheetId="8">#REF!</definedName>
    <definedName name="모래기초_깊이" localSheetId="6">#REF!</definedName>
    <definedName name="모래기초_깊이">#REF!</definedName>
    <definedName name="모래기초폭__상부" localSheetId="9">#REF!</definedName>
    <definedName name="모래기초폭__상부" localSheetId="16">#REF!</definedName>
    <definedName name="모래기초폭__상부" localSheetId="2">#REF!</definedName>
    <definedName name="모래기초폭__상부" localSheetId="7">#REF!</definedName>
    <definedName name="모래기초폭__상부" localSheetId="3">#REF!</definedName>
    <definedName name="모래기초폭__상부" localSheetId="8">#REF!</definedName>
    <definedName name="모래기초폭__상부" localSheetId="6">#REF!</definedName>
    <definedName name="모래기초폭__상부">#REF!</definedName>
    <definedName name="모래두께__관상부" localSheetId="9">#REF!</definedName>
    <definedName name="모래두께__관상부" localSheetId="16">#REF!</definedName>
    <definedName name="모래두께__관상부" localSheetId="2">#REF!</definedName>
    <definedName name="모래두께__관상부" localSheetId="7">#REF!</definedName>
    <definedName name="모래두께__관상부" localSheetId="3">#REF!</definedName>
    <definedName name="모래두께__관상부" localSheetId="8">#REF!</definedName>
    <definedName name="모래두께__관상부" localSheetId="6">#REF!</definedName>
    <definedName name="모래두께__관상부">#REF!</definedName>
    <definedName name="모래두께__관하부" localSheetId="9">#REF!</definedName>
    <definedName name="모래두께__관하부" localSheetId="16">#REF!</definedName>
    <definedName name="모래두께__관하부" localSheetId="2">#REF!</definedName>
    <definedName name="모래두께__관하부" localSheetId="7">#REF!</definedName>
    <definedName name="모래두께__관하부" localSheetId="3">#REF!</definedName>
    <definedName name="모래두께__관하부" localSheetId="8">#REF!</definedName>
    <definedName name="모래두께__관하부" localSheetId="6">#REF!</definedName>
    <definedName name="모래두께__관하부">#REF!</definedName>
    <definedName name="모자이크" localSheetId="9">#REF!</definedName>
    <definedName name="모자이크" localSheetId="16">#REF!</definedName>
    <definedName name="모자이크" localSheetId="2">#REF!</definedName>
    <definedName name="모자이크" localSheetId="7">#REF!</definedName>
    <definedName name="모자이크" localSheetId="3">#REF!</definedName>
    <definedName name="모자이크" localSheetId="8">#REF!</definedName>
    <definedName name="모자이크" localSheetId="6">#REF!</definedName>
    <definedName name="모자이크">#REF!</definedName>
    <definedName name="목도공" localSheetId="9">#REF!</definedName>
    <definedName name="목도공" localSheetId="16">#REF!</definedName>
    <definedName name="목도공" localSheetId="2">#REF!</definedName>
    <definedName name="목도공" localSheetId="7">#REF!</definedName>
    <definedName name="목도공" localSheetId="3">#REF!</definedName>
    <definedName name="목도공" localSheetId="8">#REF!</definedName>
    <definedName name="목도공" localSheetId="6">#REF!</definedName>
    <definedName name="목도공">#REF!</definedName>
    <definedName name="목돈입력" localSheetId="9">#REF!</definedName>
    <definedName name="목돈입력" localSheetId="16">#REF!</definedName>
    <definedName name="목돈입력" localSheetId="2">#REF!</definedName>
    <definedName name="목돈입력" localSheetId="7">#REF!</definedName>
    <definedName name="목돈입력" localSheetId="3">#REF!</definedName>
    <definedName name="목돈입력" localSheetId="8">#REF!</definedName>
    <definedName name="목돈입력" localSheetId="6">#REF!</definedName>
    <definedName name="목돈입력">#REF!</definedName>
    <definedName name="목코드" localSheetId="9">#REF!</definedName>
    <definedName name="목코드" localSheetId="16">#REF!</definedName>
    <definedName name="목코드" localSheetId="2">#REF!</definedName>
    <definedName name="목코드" localSheetId="7">#REF!</definedName>
    <definedName name="목코드" localSheetId="3">#REF!</definedName>
    <definedName name="목코드" localSheetId="8">#REF!</definedName>
    <definedName name="목코드" localSheetId="6">#REF!</definedName>
    <definedName name="목코드">#REF!</definedName>
    <definedName name="무1" localSheetId="9">#REF!,#REF!,#REF!,#REF!,#REF!,#REF!</definedName>
    <definedName name="무1" localSheetId="16">#REF!,#REF!,#REF!,#REF!,#REF!,#REF!</definedName>
    <definedName name="무1" localSheetId="2">#REF!,#REF!,#REF!,#REF!,#REF!,#REF!</definedName>
    <definedName name="무1" localSheetId="7">#REF!,#REF!,#REF!,#REF!,#REF!,#REF!</definedName>
    <definedName name="무1" localSheetId="3">#REF!,#REF!,#REF!,#REF!,#REF!,#REF!</definedName>
    <definedName name="무1" localSheetId="8">#REF!,#REF!,#REF!,#REF!,#REF!,#REF!</definedName>
    <definedName name="무1" localSheetId="6">#REF!,#REF!,#REF!,#REF!,#REF!,#REF!</definedName>
    <definedName name="무1">#REF!,#REF!,#REF!,#REF!,#REF!,#REF!</definedName>
    <definedName name="무10" localSheetId="9">#REF!,#REF!,#REF!,#REF!,#REF!,#REF!,#REF!</definedName>
    <definedName name="무10" localSheetId="16">#REF!,#REF!,#REF!,#REF!,#REF!,#REF!,#REF!</definedName>
    <definedName name="무10" localSheetId="2">#REF!,#REF!,#REF!,#REF!,#REF!,#REF!,#REF!</definedName>
    <definedName name="무10" localSheetId="7">#REF!,#REF!,#REF!,#REF!,#REF!,#REF!,#REF!</definedName>
    <definedName name="무10" localSheetId="3">#REF!,#REF!,#REF!,#REF!,#REF!,#REF!,#REF!</definedName>
    <definedName name="무10" localSheetId="8">#REF!,#REF!,#REF!,#REF!,#REF!,#REF!,#REF!</definedName>
    <definedName name="무10" localSheetId="6">#REF!,#REF!,#REF!,#REF!,#REF!,#REF!,#REF!</definedName>
    <definedName name="무10">#REF!,#REF!,#REF!,#REF!,#REF!,#REF!,#REF!</definedName>
    <definedName name="무11" localSheetId="9">#REF!,#REF!,#REF!,#REF!,#REF!,#REF!,#REF!</definedName>
    <definedName name="무11" localSheetId="16">#REF!,#REF!,#REF!,#REF!,#REF!,#REF!,#REF!</definedName>
    <definedName name="무11" localSheetId="2">#REF!,#REF!,#REF!,#REF!,#REF!,#REF!,#REF!</definedName>
    <definedName name="무11" localSheetId="7">#REF!,#REF!,#REF!,#REF!,#REF!,#REF!,#REF!</definedName>
    <definedName name="무11" localSheetId="3">#REF!,#REF!,#REF!,#REF!,#REF!,#REF!,#REF!</definedName>
    <definedName name="무11" localSheetId="8">#REF!,#REF!,#REF!,#REF!,#REF!,#REF!,#REF!</definedName>
    <definedName name="무11" localSheetId="6">#REF!,#REF!,#REF!,#REF!,#REF!,#REF!,#REF!</definedName>
    <definedName name="무11">#REF!,#REF!,#REF!,#REF!,#REF!,#REF!,#REF!</definedName>
    <definedName name="무12" localSheetId="9">#REF!,#REF!,#REF!,#REF!,#REF!,#REF!,#REF!</definedName>
    <definedName name="무12" localSheetId="16">#REF!,#REF!,#REF!,#REF!,#REF!,#REF!,#REF!</definedName>
    <definedName name="무12" localSheetId="2">#REF!,#REF!,#REF!,#REF!,#REF!,#REF!,#REF!</definedName>
    <definedName name="무12" localSheetId="7">#REF!,#REF!,#REF!,#REF!,#REF!,#REF!,#REF!</definedName>
    <definedName name="무12" localSheetId="3">#REF!,#REF!,#REF!,#REF!,#REF!,#REF!,#REF!</definedName>
    <definedName name="무12" localSheetId="8">#REF!,#REF!,#REF!,#REF!,#REF!,#REF!,#REF!</definedName>
    <definedName name="무12" localSheetId="6">#REF!,#REF!,#REF!,#REF!,#REF!,#REF!,#REF!</definedName>
    <definedName name="무12">#REF!,#REF!,#REF!,#REF!,#REF!,#REF!,#REF!</definedName>
    <definedName name="무13" localSheetId="9">#REF!,#REF!,#REF!,#REF!,#REF!,#REF!,#REF!</definedName>
    <definedName name="무13" localSheetId="16">#REF!,#REF!,#REF!,#REF!,#REF!,#REF!,#REF!</definedName>
    <definedName name="무13" localSheetId="2">#REF!,#REF!,#REF!,#REF!,#REF!,#REF!,#REF!</definedName>
    <definedName name="무13" localSheetId="7">#REF!,#REF!,#REF!,#REF!,#REF!,#REF!,#REF!</definedName>
    <definedName name="무13" localSheetId="3">#REF!,#REF!,#REF!,#REF!,#REF!,#REF!,#REF!</definedName>
    <definedName name="무13" localSheetId="8">#REF!,#REF!,#REF!,#REF!,#REF!,#REF!,#REF!</definedName>
    <definedName name="무13" localSheetId="6">#REF!,#REF!,#REF!,#REF!,#REF!,#REF!,#REF!</definedName>
    <definedName name="무13">#REF!,#REF!,#REF!,#REF!,#REF!,#REF!,#REF!</definedName>
    <definedName name="무14" localSheetId="9">#REF!,#REF!,#REF!,#REF!,#REF!,#REF!,#REF!</definedName>
    <definedName name="무14" localSheetId="16">#REF!,#REF!,#REF!,#REF!,#REF!,#REF!,#REF!</definedName>
    <definedName name="무14" localSheetId="2">#REF!,#REF!,#REF!,#REF!,#REF!,#REF!,#REF!</definedName>
    <definedName name="무14" localSheetId="7">#REF!,#REF!,#REF!,#REF!,#REF!,#REF!,#REF!</definedName>
    <definedName name="무14" localSheetId="3">#REF!,#REF!,#REF!,#REF!,#REF!,#REF!,#REF!</definedName>
    <definedName name="무14" localSheetId="8">#REF!,#REF!,#REF!,#REF!,#REF!,#REF!,#REF!</definedName>
    <definedName name="무14" localSheetId="6">#REF!,#REF!,#REF!,#REF!,#REF!,#REF!,#REF!</definedName>
    <definedName name="무14">#REF!,#REF!,#REF!,#REF!,#REF!,#REF!,#REF!</definedName>
    <definedName name="무15" localSheetId="9">#REF!,#REF!,#REF!,#REF!,#REF!</definedName>
    <definedName name="무15" localSheetId="16">#REF!,#REF!,#REF!,#REF!,#REF!</definedName>
    <definedName name="무15" localSheetId="2">#REF!,#REF!,#REF!,#REF!,#REF!</definedName>
    <definedName name="무15" localSheetId="7">#REF!,#REF!,#REF!,#REF!,#REF!</definedName>
    <definedName name="무15" localSheetId="3">#REF!,#REF!,#REF!,#REF!,#REF!</definedName>
    <definedName name="무15" localSheetId="8">#REF!,#REF!,#REF!,#REF!,#REF!</definedName>
    <definedName name="무15" localSheetId="6">#REF!,#REF!,#REF!,#REF!,#REF!</definedName>
    <definedName name="무15">#REF!,#REF!,#REF!,#REF!,#REF!</definedName>
    <definedName name="무2" localSheetId="9">#REF!,#REF!,#REF!,#REF!,#REF!,#REF!,#REF!</definedName>
    <definedName name="무2" localSheetId="16">#REF!,#REF!,#REF!,#REF!,#REF!,#REF!,#REF!</definedName>
    <definedName name="무2" localSheetId="2">#REF!,#REF!,#REF!,#REF!,#REF!,#REF!,#REF!</definedName>
    <definedName name="무2" localSheetId="7">#REF!,#REF!,#REF!,#REF!,#REF!,#REF!,#REF!</definedName>
    <definedName name="무2" localSheetId="3">#REF!,#REF!,#REF!,#REF!,#REF!,#REF!,#REF!</definedName>
    <definedName name="무2" localSheetId="8">#REF!,#REF!,#REF!,#REF!,#REF!,#REF!,#REF!</definedName>
    <definedName name="무2" localSheetId="6">#REF!,#REF!,#REF!,#REF!,#REF!,#REF!,#REF!</definedName>
    <definedName name="무2">#REF!,#REF!,#REF!,#REF!,#REF!,#REF!,#REF!</definedName>
    <definedName name="무3" localSheetId="9">#REF!,#REF!,#REF!,#REF!,#REF!,#REF!,#REF!</definedName>
    <definedName name="무3" localSheetId="16">#REF!,#REF!,#REF!,#REF!,#REF!,#REF!,#REF!</definedName>
    <definedName name="무3" localSheetId="2">#REF!,#REF!,#REF!,#REF!,#REF!,#REF!,#REF!</definedName>
    <definedName name="무3" localSheetId="7">#REF!,#REF!,#REF!,#REF!,#REF!,#REF!,#REF!</definedName>
    <definedName name="무3" localSheetId="3">#REF!,#REF!,#REF!,#REF!,#REF!,#REF!,#REF!</definedName>
    <definedName name="무3" localSheetId="8">#REF!,#REF!,#REF!,#REF!,#REF!,#REF!,#REF!</definedName>
    <definedName name="무3" localSheetId="6">#REF!,#REF!,#REF!,#REF!,#REF!,#REF!,#REF!</definedName>
    <definedName name="무3">#REF!,#REF!,#REF!,#REF!,#REF!,#REF!,#REF!</definedName>
    <definedName name="무4" localSheetId="9">#REF!,#REF!,#REF!,#REF!,#REF!,#REF!,#REF!</definedName>
    <definedName name="무4" localSheetId="16">#REF!,#REF!,#REF!,#REF!,#REF!,#REF!,#REF!</definedName>
    <definedName name="무4" localSheetId="2">#REF!,#REF!,#REF!,#REF!,#REF!,#REF!,#REF!</definedName>
    <definedName name="무4" localSheetId="7">#REF!,#REF!,#REF!,#REF!,#REF!,#REF!,#REF!</definedName>
    <definedName name="무4" localSheetId="3">#REF!,#REF!,#REF!,#REF!,#REF!,#REF!,#REF!</definedName>
    <definedName name="무4" localSheetId="8">#REF!,#REF!,#REF!,#REF!,#REF!,#REF!,#REF!</definedName>
    <definedName name="무4" localSheetId="6">#REF!,#REF!,#REF!,#REF!,#REF!,#REF!,#REF!</definedName>
    <definedName name="무4">#REF!,#REF!,#REF!,#REF!,#REF!,#REF!,#REF!</definedName>
    <definedName name="무5" localSheetId="9">#REF!,#REF!,#REF!,#REF!,#REF!,#REF!,#REF!</definedName>
    <definedName name="무5" localSheetId="16">#REF!,#REF!,#REF!,#REF!,#REF!,#REF!,#REF!</definedName>
    <definedName name="무5" localSheetId="2">#REF!,#REF!,#REF!,#REF!,#REF!,#REF!,#REF!</definedName>
    <definedName name="무5" localSheetId="7">#REF!,#REF!,#REF!,#REF!,#REF!,#REF!,#REF!</definedName>
    <definedName name="무5" localSheetId="3">#REF!,#REF!,#REF!,#REF!,#REF!,#REF!,#REF!</definedName>
    <definedName name="무5" localSheetId="8">#REF!,#REF!,#REF!,#REF!,#REF!,#REF!,#REF!</definedName>
    <definedName name="무5" localSheetId="6">#REF!,#REF!,#REF!,#REF!,#REF!,#REF!,#REF!</definedName>
    <definedName name="무5">#REF!,#REF!,#REF!,#REF!,#REF!,#REF!,#REF!</definedName>
    <definedName name="무6" localSheetId="9">#REF!,#REF!,#REF!,#REF!,#REF!,#REF!,#REF!</definedName>
    <definedName name="무6" localSheetId="16">#REF!,#REF!,#REF!,#REF!,#REF!,#REF!,#REF!</definedName>
    <definedName name="무6" localSheetId="2">#REF!,#REF!,#REF!,#REF!,#REF!,#REF!,#REF!</definedName>
    <definedName name="무6" localSheetId="7">#REF!,#REF!,#REF!,#REF!,#REF!,#REF!,#REF!</definedName>
    <definedName name="무6" localSheetId="3">#REF!,#REF!,#REF!,#REF!,#REF!,#REF!,#REF!</definedName>
    <definedName name="무6" localSheetId="8">#REF!,#REF!,#REF!,#REF!,#REF!,#REF!,#REF!</definedName>
    <definedName name="무6" localSheetId="6">#REF!,#REF!,#REF!,#REF!,#REF!,#REF!,#REF!</definedName>
    <definedName name="무6">#REF!,#REF!,#REF!,#REF!,#REF!,#REF!,#REF!</definedName>
    <definedName name="무7" localSheetId="9">#REF!,#REF!,#REF!,#REF!,#REF!,#REF!,#REF!</definedName>
    <definedName name="무7" localSheetId="16">#REF!,#REF!,#REF!,#REF!,#REF!,#REF!,#REF!</definedName>
    <definedName name="무7" localSheetId="2">#REF!,#REF!,#REF!,#REF!,#REF!,#REF!,#REF!</definedName>
    <definedName name="무7" localSheetId="7">#REF!,#REF!,#REF!,#REF!,#REF!,#REF!,#REF!</definedName>
    <definedName name="무7" localSheetId="3">#REF!,#REF!,#REF!,#REF!,#REF!,#REF!,#REF!</definedName>
    <definedName name="무7" localSheetId="8">#REF!,#REF!,#REF!,#REF!,#REF!,#REF!,#REF!</definedName>
    <definedName name="무7" localSheetId="6">#REF!,#REF!,#REF!,#REF!,#REF!,#REF!,#REF!</definedName>
    <definedName name="무7">#REF!,#REF!,#REF!,#REF!,#REF!,#REF!,#REF!</definedName>
    <definedName name="무8" localSheetId="9">#REF!,#REF!,#REF!,#REF!,#REF!,#REF!,#REF!</definedName>
    <definedName name="무8" localSheetId="16">#REF!,#REF!,#REF!,#REF!,#REF!,#REF!,#REF!</definedName>
    <definedName name="무8" localSheetId="2">#REF!,#REF!,#REF!,#REF!,#REF!,#REF!,#REF!</definedName>
    <definedName name="무8" localSheetId="7">#REF!,#REF!,#REF!,#REF!,#REF!,#REF!,#REF!</definedName>
    <definedName name="무8" localSheetId="3">#REF!,#REF!,#REF!,#REF!,#REF!,#REF!,#REF!</definedName>
    <definedName name="무8" localSheetId="8">#REF!,#REF!,#REF!,#REF!,#REF!,#REF!,#REF!</definedName>
    <definedName name="무8" localSheetId="6">#REF!,#REF!,#REF!,#REF!,#REF!,#REF!,#REF!</definedName>
    <definedName name="무8">#REF!,#REF!,#REF!,#REF!,#REF!,#REF!,#REF!</definedName>
    <definedName name="무9" localSheetId="9">#REF!,#REF!,#REF!,#REF!,#REF!,#REF!,#REF!</definedName>
    <definedName name="무9" localSheetId="16">#REF!,#REF!,#REF!,#REF!,#REF!,#REF!,#REF!</definedName>
    <definedName name="무9" localSheetId="2">#REF!,#REF!,#REF!,#REF!,#REF!,#REF!,#REF!</definedName>
    <definedName name="무9" localSheetId="7">#REF!,#REF!,#REF!,#REF!,#REF!,#REF!,#REF!</definedName>
    <definedName name="무9" localSheetId="3">#REF!,#REF!,#REF!,#REF!,#REF!,#REF!,#REF!</definedName>
    <definedName name="무9" localSheetId="8">#REF!,#REF!,#REF!,#REF!,#REF!,#REF!,#REF!</definedName>
    <definedName name="무9" localSheetId="6">#REF!,#REF!,#REF!,#REF!,#REF!,#REF!,#REF!</definedName>
    <definedName name="무9">#REF!,#REF!,#REF!,#REF!,#REF!,#REF!,#REF!</definedName>
    <definedName name="무면1" localSheetId="9">#REF!,#REF!,#REF!,#REF!,#REF!,#REF!</definedName>
    <definedName name="무면1" localSheetId="16">#REF!,#REF!,#REF!,#REF!,#REF!,#REF!</definedName>
    <definedName name="무면1" localSheetId="2">#REF!,#REF!,#REF!,#REF!,#REF!,#REF!</definedName>
    <definedName name="무면1" localSheetId="7">#REF!,#REF!,#REF!,#REF!,#REF!,#REF!</definedName>
    <definedName name="무면1" localSheetId="3">#REF!,#REF!,#REF!,#REF!,#REF!,#REF!</definedName>
    <definedName name="무면1" localSheetId="8">#REF!,#REF!,#REF!,#REF!,#REF!,#REF!</definedName>
    <definedName name="무면1" localSheetId="6">#REF!,#REF!,#REF!,#REF!,#REF!,#REF!</definedName>
    <definedName name="무면1">#REF!,#REF!,#REF!,#REF!,#REF!,#REF!</definedName>
    <definedName name="무면10" localSheetId="9">#REF!,#REF!,#REF!,#REF!,#REF!,#REF!,#REF!</definedName>
    <definedName name="무면10" localSheetId="16">#REF!,#REF!,#REF!,#REF!,#REF!,#REF!,#REF!</definedName>
    <definedName name="무면10" localSheetId="2">#REF!,#REF!,#REF!,#REF!,#REF!,#REF!,#REF!</definedName>
    <definedName name="무면10" localSheetId="7">#REF!,#REF!,#REF!,#REF!,#REF!,#REF!,#REF!</definedName>
    <definedName name="무면10" localSheetId="3">#REF!,#REF!,#REF!,#REF!,#REF!,#REF!,#REF!</definedName>
    <definedName name="무면10" localSheetId="8">#REF!,#REF!,#REF!,#REF!,#REF!,#REF!,#REF!</definedName>
    <definedName name="무면10" localSheetId="6">#REF!,#REF!,#REF!,#REF!,#REF!,#REF!,#REF!</definedName>
    <definedName name="무면10">#REF!,#REF!,#REF!,#REF!,#REF!,#REF!,#REF!</definedName>
    <definedName name="무면11" localSheetId="9">#REF!,#REF!,#REF!,#REF!,#REF!,#REF!,#REF!</definedName>
    <definedName name="무면11" localSheetId="16">#REF!,#REF!,#REF!,#REF!,#REF!,#REF!,#REF!</definedName>
    <definedName name="무면11" localSheetId="2">#REF!,#REF!,#REF!,#REF!,#REF!,#REF!,#REF!</definedName>
    <definedName name="무면11" localSheetId="7">#REF!,#REF!,#REF!,#REF!,#REF!,#REF!,#REF!</definedName>
    <definedName name="무면11" localSheetId="3">#REF!,#REF!,#REF!,#REF!,#REF!,#REF!,#REF!</definedName>
    <definedName name="무면11" localSheetId="8">#REF!,#REF!,#REF!,#REF!,#REF!,#REF!,#REF!</definedName>
    <definedName name="무면11" localSheetId="6">#REF!,#REF!,#REF!,#REF!,#REF!,#REF!,#REF!</definedName>
    <definedName name="무면11">#REF!,#REF!,#REF!,#REF!,#REF!,#REF!,#REF!</definedName>
    <definedName name="무면12" localSheetId="9">#REF!,#REF!,#REF!,#REF!,#REF!,#REF!,#REF!</definedName>
    <definedName name="무면12" localSheetId="16">#REF!,#REF!,#REF!,#REF!,#REF!,#REF!,#REF!</definedName>
    <definedName name="무면12" localSheetId="2">#REF!,#REF!,#REF!,#REF!,#REF!,#REF!,#REF!</definedName>
    <definedName name="무면12" localSheetId="7">#REF!,#REF!,#REF!,#REF!,#REF!,#REF!,#REF!</definedName>
    <definedName name="무면12" localSheetId="3">#REF!,#REF!,#REF!,#REF!,#REF!,#REF!,#REF!</definedName>
    <definedName name="무면12" localSheetId="8">#REF!,#REF!,#REF!,#REF!,#REF!,#REF!,#REF!</definedName>
    <definedName name="무면12" localSheetId="6">#REF!,#REF!,#REF!,#REF!,#REF!,#REF!,#REF!</definedName>
    <definedName name="무면12">#REF!,#REF!,#REF!,#REF!,#REF!,#REF!,#REF!</definedName>
    <definedName name="무면13" localSheetId="9">#REF!,#REF!,#REF!,#REF!,#REF!,#REF!,#REF!</definedName>
    <definedName name="무면13" localSheetId="16">#REF!,#REF!,#REF!,#REF!,#REF!,#REF!,#REF!</definedName>
    <definedName name="무면13" localSheetId="2">#REF!,#REF!,#REF!,#REF!,#REF!,#REF!,#REF!</definedName>
    <definedName name="무면13" localSheetId="7">#REF!,#REF!,#REF!,#REF!,#REF!,#REF!,#REF!</definedName>
    <definedName name="무면13" localSheetId="3">#REF!,#REF!,#REF!,#REF!,#REF!,#REF!,#REF!</definedName>
    <definedName name="무면13" localSheetId="8">#REF!,#REF!,#REF!,#REF!,#REF!,#REF!,#REF!</definedName>
    <definedName name="무면13" localSheetId="6">#REF!,#REF!,#REF!,#REF!,#REF!,#REF!,#REF!</definedName>
    <definedName name="무면13">#REF!,#REF!,#REF!,#REF!,#REF!,#REF!,#REF!</definedName>
    <definedName name="무면14" localSheetId="9">#REF!,#REF!,#REF!,#REF!,#REF!,#REF!,#REF!</definedName>
    <definedName name="무면14" localSheetId="16">#REF!,#REF!,#REF!,#REF!,#REF!,#REF!,#REF!</definedName>
    <definedName name="무면14" localSheetId="2">#REF!,#REF!,#REF!,#REF!,#REF!,#REF!,#REF!</definedName>
    <definedName name="무면14" localSheetId="7">#REF!,#REF!,#REF!,#REF!,#REF!,#REF!,#REF!</definedName>
    <definedName name="무면14" localSheetId="3">#REF!,#REF!,#REF!,#REF!,#REF!,#REF!,#REF!</definedName>
    <definedName name="무면14" localSheetId="8">#REF!,#REF!,#REF!,#REF!,#REF!,#REF!,#REF!</definedName>
    <definedName name="무면14" localSheetId="6">#REF!,#REF!,#REF!,#REF!,#REF!,#REF!,#REF!</definedName>
    <definedName name="무면14">#REF!,#REF!,#REF!,#REF!,#REF!,#REF!,#REF!</definedName>
    <definedName name="무면15" localSheetId="9">#REF!,#REF!,#REF!,#REF!,#REF!</definedName>
    <definedName name="무면15" localSheetId="16">#REF!,#REF!,#REF!,#REF!,#REF!</definedName>
    <definedName name="무면15" localSheetId="2">#REF!,#REF!,#REF!,#REF!,#REF!</definedName>
    <definedName name="무면15" localSheetId="7">#REF!,#REF!,#REF!,#REF!,#REF!</definedName>
    <definedName name="무면15" localSheetId="3">#REF!,#REF!,#REF!,#REF!,#REF!</definedName>
    <definedName name="무면15" localSheetId="8">#REF!,#REF!,#REF!,#REF!,#REF!</definedName>
    <definedName name="무면15" localSheetId="6">#REF!,#REF!,#REF!,#REF!,#REF!</definedName>
    <definedName name="무면15">#REF!,#REF!,#REF!,#REF!,#REF!</definedName>
    <definedName name="무면2" localSheetId="9">#REF!,#REF!,#REF!,#REF!,#REF!,#REF!,#REF!</definedName>
    <definedName name="무면2" localSheetId="16">#REF!,#REF!,#REF!,#REF!,#REF!,#REF!,#REF!</definedName>
    <definedName name="무면2" localSheetId="2">#REF!,#REF!,#REF!,#REF!,#REF!,#REF!,#REF!</definedName>
    <definedName name="무면2" localSheetId="7">#REF!,#REF!,#REF!,#REF!,#REF!,#REF!,#REF!</definedName>
    <definedName name="무면2" localSheetId="3">#REF!,#REF!,#REF!,#REF!,#REF!,#REF!,#REF!</definedName>
    <definedName name="무면2" localSheetId="8">#REF!,#REF!,#REF!,#REF!,#REF!,#REF!,#REF!</definedName>
    <definedName name="무면2" localSheetId="6">#REF!,#REF!,#REF!,#REF!,#REF!,#REF!,#REF!</definedName>
    <definedName name="무면2">#REF!,#REF!,#REF!,#REF!,#REF!,#REF!,#REF!</definedName>
    <definedName name="무면3" localSheetId="9">#REF!,#REF!,#REF!,#REF!,#REF!,#REF!,#REF!</definedName>
    <definedName name="무면3" localSheetId="16">#REF!,#REF!,#REF!,#REF!,#REF!,#REF!,#REF!</definedName>
    <definedName name="무면3" localSheetId="2">#REF!,#REF!,#REF!,#REF!,#REF!,#REF!,#REF!</definedName>
    <definedName name="무면3" localSheetId="7">#REF!,#REF!,#REF!,#REF!,#REF!,#REF!,#REF!</definedName>
    <definedName name="무면3" localSheetId="3">#REF!,#REF!,#REF!,#REF!,#REF!,#REF!,#REF!</definedName>
    <definedName name="무면3" localSheetId="8">#REF!,#REF!,#REF!,#REF!,#REF!,#REF!,#REF!</definedName>
    <definedName name="무면3" localSheetId="6">#REF!,#REF!,#REF!,#REF!,#REF!,#REF!,#REF!</definedName>
    <definedName name="무면3">#REF!,#REF!,#REF!,#REF!,#REF!,#REF!,#REF!</definedName>
    <definedName name="무면4" localSheetId="9">#REF!,#REF!,#REF!,#REF!,#REF!,#REF!,#REF!</definedName>
    <definedName name="무면4" localSheetId="16">#REF!,#REF!,#REF!,#REF!,#REF!,#REF!,#REF!</definedName>
    <definedName name="무면4" localSheetId="2">#REF!,#REF!,#REF!,#REF!,#REF!,#REF!,#REF!</definedName>
    <definedName name="무면4" localSheetId="7">#REF!,#REF!,#REF!,#REF!,#REF!,#REF!,#REF!</definedName>
    <definedName name="무면4" localSheetId="3">#REF!,#REF!,#REF!,#REF!,#REF!,#REF!,#REF!</definedName>
    <definedName name="무면4" localSheetId="8">#REF!,#REF!,#REF!,#REF!,#REF!,#REF!,#REF!</definedName>
    <definedName name="무면4" localSheetId="6">#REF!,#REF!,#REF!,#REF!,#REF!,#REF!,#REF!</definedName>
    <definedName name="무면4">#REF!,#REF!,#REF!,#REF!,#REF!,#REF!,#REF!</definedName>
    <definedName name="무면5" localSheetId="9">#REF!,#REF!,#REF!,#REF!,#REF!,#REF!,#REF!</definedName>
    <definedName name="무면5" localSheetId="16">#REF!,#REF!,#REF!,#REF!,#REF!,#REF!,#REF!</definedName>
    <definedName name="무면5" localSheetId="2">#REF!,#REF!,#REF!,#REF!,#REF!,#REF!,#REF!</definedName>
    <definedName name="무면5" localSheetId="7">#REF!,#REF!,#REF!,#REF!,#REF!,#REF!,#REF!</definedName>
    <definedName name="무면5" localSheetId="3">#REF!,#REF!,#REF!,#REF!,#REF!,#REF!,#REF!</definedName>
    <definedName name="무면5" localSheetId="8">#REF!,#REF!,#REF!,#REF!,#REF!,#REF!,#REF!</definedName>
    <definedName name="무면5" localSheetId="6">#REF!,#REF!,#REF!,#REF!,#REF!,#REF!,#REF!</definedName>
    <definedName name="무면5">#REF!,#REF!,#REF!,#REF!,#REF!,#REF!,#REF!</definedName>
    <definedName name="무면6" localSheetId="9">#REF!,#REF!,#REF!,#REF!,#REF!,#REF!,#REF!</definedName>
    <definedName name="무면6" localSheetId="16">#REF!,#REF!,#REF!,#REF!,#REF!,#REF!,#REF!</definedName>
    <definedName name="무면6" localSheetId="2">#REF!,#REF!,#REF!,#REF!,#REF!,#REF!,#REF!</definedName>
    <definedName name="무면6" localSheetId="7">#REF!,#REF!,#REF!,#REF!,#REF!,#REF!,#REF!</definedName>
    <definedName name="무면6" localSheetId="3">#REF!,#REF!,#REF!,#REF!,#REF!,#REF!,#REF!</definedName>
    <definedName name="무면6" localSheetId="8">#REF!,#REF!,#REF!,#REF!,#REF!,#REF!,#REF!</definedName>
    <definedName name="무면6" localSheetId="6">#REF!,#REF!,#REF!,#REF!,#REF!,#REF!,#REF!</definedName>
    <definedName name="무면6">#REF!,#REF!,#REF!,#REF!,#REF!,#REF!,#REF!</definedName>
    <definedName name="무면7" localSheetId="9">#REF!,#REF!,#REF!,#REF!,#REF!,#REF!,#REF!</definedName>
    <definedName name="무면7" localSheetId="16">#REF!,#REF!,#REF!,#REF!,#REF!,#REF!,#REF!</definedName>
    <definedName name="무면7" localSheetId="2">#REF!,#REF!,#REF!,#REF!,#REF!,#REF!,#REF!</definedName>
    <definedName name="무면7" localSheetId="7">#REF!,#REF!,#REF!,#REF!,#REF!,#REF!,#REF!</definedName>
    <definedName name="무면7" localSheetId="3">#REF!,#REF!,#REF!,#REF!,#REF!,#REF!,#REF!</definedName>
    <definedName name="무면7" localSheetId="8">#REF!,#REF!,#REF!,#REF!,#REF!,#REF!,#REF!</definedName>
    <definedName name="무면7" localSheetId="6">#REF!,#REF!,#REF!,#REF!,#REF!,#REF!,#REF!</definedName>
    <definedName name="무면7">#REF!,#REF!,#REF!,#REF!,#REF!,#REF!,#REF!</definedName>
    <definedName name="무면8" localSheetId="9">#REF!,#REF!,#REF!,#REF!,#REF!,#REF!,#REF!</definedName>
    <definedName name="무면8" localSheetId="16">#REF!,#REF!,#REF!,#REF!,#REF!,#REF!,#REF!</definedName>
    <definedName name="무면8" localSheetId="2">#REF!,#REF!,#REF!,#REF!,#REF!,#REF!,#REF!</definedName>
    <definedName name="무면8" localSheetId="7">#REF!,#REF!,#REF!,#REF!,#REF!,#REF!,#REF!</definedName>
    <definedName name="무면8" localSheetId="3">#REF!,#REF!,#REF!,#REF!,#REF!,#REF!,#REF!</definedName>
    <definedName name="무면8" localSheetId="8">#REF!,#REF!,#REF!,#REF!,#REF!,#REF!,#REF!</definedName>
    <definedName name="무면8" localSheetId="6">#REF!,#REF!,#REF!,#REF!,#REF!,#REF!,#REF!</definedName>
    <definedName name="무면8">#REF!,#REF!,#REF!,#REF!,#REF!,#REF!,#REF!</definedName>
    <definedName name="무면9" localSheetId="9">#REF!,#REF!,#REF!,#REF!,#REF!,#REF!,#REF!</definedName>
    <definedName name="무면9" localSheetId="16">#REF!,#REF!,#REF!,#REF!,#REF!,#REF!,#REF!</definedName>
    <definedName name="무면9" localSheetId="2">#REF!,#REF!,#REF!,#REF!,#REF!,#REF!,#REF!</definedName>
    <definedName name="무면9" localSheetId="7">#REF!,#REF!,#REF!,#REF!,#REF!,#REF!,#REF!</definedName>
    <definedName name="무면9" localSheetId="3">#REF!,#REF!,#REF!,#REF!,#REF!,#REF!,#REF!</definedName>
    <definedName name="무면9" localSheetId="8">#REF!,#REF!,#REF!,#REF!,#REF!,#REF!,#REF!</definedName>
    <definedName name="무면9" localSheetId="6">#REF!,#REF!,#REF!,#REF!,#REF!,#REF!,#REF!</definedName>
    <definedName name="무면9">#REF!,#REF!,#REF!,#REF!,#REF!,#REF!,#REF!</definedName>
    <definedName name="무선안테나공" localSheetId="9">#REF!</definedName>
    <definedName name="무선안테나공" localSheetId="16">#REF!</definedName>
    <definedName name="무선안테나공" localSheetId="2">#REF!</definedName>
    <definedName name="무선안테나공" localSheetId="7">#REF!</definedName>
    <definedName name="무선안테나공" localSheetId="3">#REF!</definedName>
    <definedName name="무선안테나공" localSheetId="8">#REF!</definedName>
    <definedName name="무선안테나공" localSheetId="6">#REF!</definedName>
    <definedName name="무선안테나공">#REF!</definedName>
    <definedName name="문서의_처음" localSheetId="9">#REF!</definedName>
    <definedName name="문서의_처음" localSheetId="16">#REF!</definedName>
    <definedName name="문서의_처음" localSheetId="2">#REF!</definedName>
    <definedName name="문서의_처음" localSheetId="7">#REF!</definedName>
    <definedName name="문서의_처음" localSheetId="3">#REF!</definedName>
    <definedName name="문서의_처음" localSheetId="8">#REF!</definedName>
    <definedName name="문서의_처음" localSheetId="6">#REF!</definedName>
    <definedName name="문서의_처음">#REF!</definedName>
    <definedName name="문화재" localSheetId="9">[32]직접인건비!#REF!</definedName>
    <definedName name="문화재" localSheetId="16">[32]직접인건비!#REF!</definedName>
    <definedName name="문화재" localSheetId="2">[32]직접인건비!#REF!</definedName>
    <definedName name="문화재" localSheetId="3">[32]직접인건비!#REF!</definedName>
    <definedName name="문화재" localSheetId="8">[32]직접인건비!#REF!</definedName>
    <definedName name="문화재" localSheetId="6">[32]직접인건비!#REF!</definedName>
    <definedName name="문화재">[32]직접인건비!#REF!</definedName>
    <definedName name="물가" localSheetId="9">#REF!</definedName>
    <definedName name="물가" localSheetId="16">#REF!</definedName>
    <definedName name="물가" localSheetId="2">#REF!</definedName>
    <definedName name="물가" localSheetId="7">#REF!</definedName>
    <definedName name="물가" localSheetId="3">#REF!</definedName>
    <definedName name="물가" localSheetId="8">#REF!</definedName>
    <definedName name="물가" localSheetId="6">#REF!</definedName>
    <definedName name="물가">#REF!</definedName>
    <definedName name="물가2" localSheetId="9">#REF!</definedName>
    <definedName name="물가2" localSheetId="16">#REF!</definedName>
    <definedName name="물가2" localSheetId="2">#REF!</definedName>
    <definedName name="물가2" localSheetId="7">#REF!</definedName>
    <definedName name="물가2" localSheetId="3">#REF!</definedName>
    <definedName name="물가2" localSheetId="8">#REF!</definedName>
    <definedName name="물가2" localSheetId="6">#REF!</definedName>
    <definedName name="물가2">#REF!</definedName>
    <definedName name="뮤" localSheetId="9">#REF!</definedName>
    <definedName name="뮤" localSheetId="16">#REF!</definedName>
    <definedName name="뮤" localSheetId="2">#REF!</definedName>
    <definedName name="뮤" localSheetId="7">#REF!</definedName>
    <definedName name="뮤" localSheetId="3">#REF!</definedName>
    <definedName name="뮤" localSheetId="8">#REF!</definedName>
    <definedName name="뮤" localSheetId="6">#REF!</definedName>
    <definedName name="뮤">#REF!</definedName>
    <definedName name="뮤2" localSheetId="9">#REF!</definedName>
    <definedName name="뮤2" localSheetId="16">#REF!</definedName>
    <definedName name="뮤2" localSheetId="2">#REF!</definedName>
    <definedName name="뮤2" localSheetId="7">#REF!</definedName>
    <definedName name="뮤2" localSheetId="3">#REF!</definedName>
    <definedName name="뮤2" localSheetId="8">#REF!</definedName>
    <definedName name="뮤2" localSheetId="6">#REF!</definedName>
    <definedName name="뮤2">#REF!</definedName>
    <definedName name="ㅂ" localSheetId="9">#REF!</definedName>
    <definedName name="ㅂ" localSheetId="16">#REF!</definedName>
    <definedName name="ㅂ" localSheetId="2">#REF!</definedName>
    <definedName name="ㅂ" localSheetId="7">#REF!</definedName>
    <definedName name="ㅂ" localSheetId="3">#REF!</definedName>
    <definedName name="ㅂ" localSheetId="8">#REF!</definedName>
    <definedName name="ㅂ" localSheetId="6">#REF!</definedName>
    <definedName name="ㅂ">#REF!</definedName>
    <definedName name="ㅂㅂ" localSheetId="9">#REF!</definedName>
    <definedName name="ㅂㅂ" localSheetId="16">#REF!</definedName>
    <definedName name="ㅂㅂ" localSheetId="2">#REF!</definedName>
    <definedName name="ㅂㅂ" localSheetId="7">#REF!</definedName>
    <definedName name="ㅂㅂ" localSheetId="3">#REF!</definedName>
    <definedName name="ㅂㅂ" localSheetId="8">#REF!</definedName>
    <definedName name="ㅂㅂ" localSheetId="6">#REF!</definedName>
    <definedName name="ㅂㅂ">#REF!</definedName>
    <definedName name="ㅂㅂㅂㅂㅂ" localSheetId="9">#REF!</definedName>
    <definedName name="ㅂㅂㅂㅂㅂ" localSheetId="16">#REF!</definedName>
    <definedName name="ㅂㅂㅂㅂㅂ" localSheetId="2">#REF!</definedName>
    <definedName name="ㅂㅂㅂㅂㅂ" localSheetId="7">#REF!</definedName>
    <definedName name="ㅂㅂㅂㅂㅂ" localSheetId="3">#REF!</definedName>
    <definedName name="ㅂㅂㅂㅂㅂ" localSheetId="8">#REF!</definedName>
    <definedName name="ㅂㅂㅂㅂㅂ" localSheetId="6">#REF!</definedName>
    <definedName name="ㅂㅂㅂㅂㅂ">#REF!</definedName>
    <definedName name="ㅂㅈㅈ" localSheetId="9">#REF!</definedName>
    <definedName name="ㅂㅈㅈ" localSheetId="16">#REF!</definedName>
    <definedName name="ㅂㅈㅈ" localSheetId="2">#REF!</definedName>
    <definedName name="ㅂㅈㅈ" localSheetId="7">#REF!</definedName>
    <definedName name="ㅂㅈㅈ" localSheetId="3">#REF!</definedName>
    <definedName name="ㅂㅈㅈ" localSheetId="8">#REF!</definedName>
    <definedName name="ㅂㅈㅈ" localSheetId="6">#REF!</definedName>
    <definedName name="ㅂㅈㅈ">#REF!</definedName>
    <definedName name="바" localSheetId="9">#REF!</definedName>
    <definedName name="바" localSheetId="16">#REF!</definedName>
    <definedName name="바" localSheetId="2">#REF!</definedName>
    <definedName name="바" localSheetId="7">#REF!</definedName>
    <definedName name="바" localSheetId="3">#REF!</definedName>
    <definedName name="바" localSheetId="8">#REF!</definedName>
    <definedName name="바" localSheetId="6">#REF!</definedName>
    <definedName name="바">#REF!</definedName>
    <definedName name="바보">[47]현장조사!$J$51</definedName>
    <definedName name="반대탭" localSheetId="9">[51]시설장비!#REF!</definedName>
    <definedName name="반대탭" localSheetId="16">[51]시설장비!#REF!</definedName>
    <definedName name="반대탭" localSheetId="2">[51]시설장비!#REF!</definedName>
    <definedName name="반대탭" localSheetId="3">[51]시설장비!#REF!</definedName>
    <definedName name="반대탭" localSheetId="8">[51]시설장비!#REF!</definedName>
    <definedName name="반대탭" localSheetId="6">[51]시설장비!#REF!</definedName>
    <definedName name="반대탭">[51]시설장비!#REF!</definedName>
    <definedName name="반사" localSheetId="7" hidden="1">{#N/A,#N/A,FALSE,"포장단가"}</definedName>
    <definedName name="반사" localSheetId="6" hidden="1">{#N/A,#N/A,FALSE,"포장단가"}</definedName>
    <definedName name="반사" hidden="1">{#N/A,#N/A,FALSE,"포장단가"}</definedName>
    <definedName name="발주처" localSheetId="9">#REF!</definedName>
    <definedName name="발주처" localSheetId="16">#REF!</definedName>
    <definedName name="발주처" localSheetId="2">#REF!</definedName>
    <definedName name="발주처" localSheetId="7">#REF!</definedName>
    <definedName name="발주처" localSheetId="3">#REF!</definedName>
    <definedName name="발주처" localSheetId="8">#REF!</definedName>
    <definedName name="발주처" localSheetId="6">#REF!</definedName>
    <definedName name="발주처">#REF!</definedName>
    <definedName name="방수공" localSheetId="9">#REF!</definedName>
    <definedName name="방수공" localSheetId="16">#REF!</definedName>
    <definedName name="방수공" localSheetId="2">#REF!</definedName>
    <definedName name="방수공" localSheetId="7">#REF!</definedName>
    <definedName name="방수공" localSheetId="3">#REF!</definedName>
    <definedName name="방수공" localSheetId="8">#REF!</definedName>
    <definedName name="방수공" localSheetId="6">#REF!</definedName>
    <definedName name="방수공">#REF!</definedName>
    <definedName name="배관공" localSheetId="9">#REF!</definedName>
    <definedName name="배관공" localSheetId="16">#REF!</definedName>
    <definedName name="배관공" localSheetId="2">#REF!</definedName>
    <definedName name="배관공" localSheetId="7">#REF!</definedName>
    <definedName name="배관공" localSheetId="3">#REF!</definedName>
    <definedName name="배관공" localSheetId="8">#REF!</definedName>
    <definedName name="배관공" localSheetId="6">#REF!</definedName>
    <definedName name="배관공">#REF!</definedName>
    <definedName name="배수공표지" localSheetId="9">#REF!</definedName>
    <definedName name="배수공표지" localSheetId="16">#REF!</definedName>
    <definedName name="배수공표지" localSheetId="2">#REF!</definedName>
    <definedName name="배수공표지" localSheetId="7">#REF!</definedName>
    <definedName name="배수공표지" localSheetId="3">#REF!</definedName>
    <definedName name="배수공표지" localSheetId="8">#REF!</definedName>
    <definedName name="배수공표지" localSheetId="6">#REF!</definedName>
    <definedName name="배수공표지">#REF!</definedName>
    <definedName name="배수구조물공총재" localSheetId="9">#REF!</definedName>
    <definedName name="배수구조물공총재" localSheetId="16">#REF!</definedName>
    <definedName name="배수구조물공총재" localSheetId="2">#REF!</definedName>
    <definedName name="배수구조물공총재" localSheetId="7">#REF!</definedName>
    <definedName name="배수구조물공총재" localSheetId="3">#REF!</definedName>
    <definedName name="배수구조물공총재" localSheetId="8">#REF!</definedName>
    <definedName name="배수구조물공총재" localSheetId="6">#REF!</definedName>
    <definedName name="배수구조물공총재">#REF!</definedName>
    <definedName name="배수구조물토공" localSheetId="9">#REF!</definedName>
    <definedName name="배수구조물토공" localSheetId="16">#REF!</definedName>
    <definedName name="배수구조물토공" localSheetId="2">#REF!</definedName>
    <definedName name="배수구조물토공" localSheetId="7">#REF!</definedName>
    <definedName name="배수구조물토공" localSheetId="3">#REF!</definedName>
    <definedName name="배수구조물토공" localSheetId="8">#REF!</definedName>
    <definedName name="배수구조물토공" localSheetId="6">#REF!</definedName>
    <definedName name="배수구조물토공">#REF!</definedName>
    <definedName name="배전전공" localSheetId="9">#REF!</definedName>
    <definedName name="배전전공" localSheetId="16">#REF!</definedName>
    <definedName name="배전전공" localSheetId="2">#REF!</definedName>
    <definedName name="배전전공" localSheetId="7">#REF!</definedName>
    <definedName name="배전전공" localSheetId="3">#REF!</definedName>
    <definedName name="배전전공" localSheetId="8">#REF!</definedName>
    <definedName name="배전전공" localSheetId="6">#REF!</definedName>
    <definedName name="배전전공">#REF!</definedName>
    <definedName name="배치" localSheetId="9">#REF!</definedName>
    <definedName name="배치" localSheetId="16">#REF!</definedName>
    <definedName name="배치" localSheetId="2">#REF!</definedName>
    <definedName name="배치" localSheetId="7">#REF!</definedName>
    <definedName name="배치" localSheetId="3">#REF!</definedName>
    <definedName name="배치" localSheetId="8">#REF!</definedName>
    <definedName name="배치" localSheetId="6">#REF!</definedName>
    <definedName name="배치">#REF!</definedName>
    <definedName name="배치1" localSheetId="9">#REF!</definedName>
    <definedName name="배치1" localSheetId="16">#REF!</definedName>
    <definedName name="배치1" localSheetId="2">#REF!</definedName>
    <definedName name="배치1" localSheetId="7">#REF!</definedName>
    <definedName name="배치1" localSheetId="3">#REF!</definedName>
    <definedName name="배치1" localSheetId="8">#REF!</definedName>
    <definedName name="배치1" localSheetId="6">#REF!</definedName>
    <definedName name="배치1">#REF!</definedName>
    <definedName name="배치2" localSheetId="9">#REF!</definedName>
    <definedName name="배치2" localSheetId="16">#REF!</definedName>
    <definedName name="배치2" localSheetId="2">#REF!</definedName>
    <definedName name="배치2" localSheetId="7">#REF!</definedName>
    <definedName name="배치2" localSheetId="3">#REF!</definedName>
    <definedName name="배치2" localSheetId="8">#REF!</definedName>
    <definedName name="배치2" localSheetId="6">#REF!</definedName>
    <definedName name="배치2">#REF!</definedName>
    <definedName name="배치3" localSheetId="9">#REF!</definedName>
    <definedName name="배치3" localSheetId="16">#REF!</definedName>
    <definedName name="배치3" localSheetId="2">#REF!</definedName>
    <definedName name="배치3" localSheetId="7">#REF!</definedName>
    <definedName name="배치3" localSheetId="3">#REF!</definedName>
    <definedName name="배치3" localSheetId="8">#REF!</definedName>
    <definedName name="배치3" localSheetId="6">#REF!</definedName>
    <definedName name="배치3">#REF!</definedName>
    <definedName name="배치4" localSheetId="9">#REF!</definedName>
    <definedName name="배치4" localSheetId="16">#REF!</definedName>
    <definedName name="배치4" localSheetId="2">#REF!</definedName>
    <definedName name="배치4" localSheetId="7">#REF!</definedName>
    <definedName name="배치4" localSheetId="3">#REF!</definedName>
    <definedName name="배치4" localSheetId="8">#REF!</definedName>
    <definedName name="배치4" localSheetId="6">#REF!</definedName>
    <definedName name="배치4">#REF!</definedName>
    <definedName name="배치5" localSheetId="9">#REF!</definedName>
    <definedName name="배치5" localSheetId="16">#REF!</definedName>
    <definedName name="배치5" localSheetId="2">#REF!</definedName>
    <definedName name="배치5" localSheetId="7">#REF!</definedName>
    <definedName name="배치5" localSheetId="3">#REF!</definedName>
    <definedName name="배치5" localSheetId="8">#REF!</definedName>
    <definedName name="배치5" localSheetId="6">#REF!</definedName>
    <definedName name="배치5">#REF!</definedName>
    <definedName name="배치표" localSheetId="9">#REF!</definedName>
    <definedName name="배치표" localSheetId="16">#REF!</definedName>
    <definedName name="배치표" localSheetId="2">#REF!</definedName>
    <definedName name="배치표" localSheetId="7">#REF!</definedName>
    <definedName name="배치표" localSheetId="3">#REF!</definedName>
    <definedName name="배치표" localSheetId="8">#REF!</definedName>
    <definedName name="배치표" localSheetId="6">#REF!</definedName>
    <definedName name="배치표">#REF!</definedName>
    <definedName name="번호" localSheetId="9">'[52]Sheet1 (2)'!#REF!</definedName>
    <definedName name="번호" localSheetId="16">'[52]Sheet1 (2)'!#REF!</definedName>
    <definedName name="번호" localSheetId="2">'[52]Sheet1 (2)'!#REF!</definedName>
    <definedName name="번호" localSheetId="3">'[52]Sheet1 (2)'!#REF!</definedName>
    <definedName name="번호" localSheetId="8">'[52]Sheet1 (2)'!#REF!</definedName>
    <definedName name="번호" localSheetId="6">'[52]Sheet1 (2)'!#REF!</definedName>
    <definedName name="번호">'[52]Sheet1 (2)'!#REF!</definedName>
    <definedName name="범용기능" localSheetId="9">BlankMacro1</definedName>
    <definedName name="범용기능" localSheetId="16">BlankMacro1</definedName>
    <definedName name="범용기능" localSheetId="2">BlankMacro1</definedName>
    <definedName name="범용기능" localSheetId="7">BlankMacro1</definedName>
    <definedName name="범용기능" localSheetId="3">BlankMacro1</definedName>
    <definedName name="범용기능" localSheetId="8">BlankMacro1</definedName>
    <definedName name="범용기능" localSheetId="6">BlankMacro1</definedName>
    <definedName name="범용기능">BlankMacro1</definedName>
    <definedName name="범용커스터마이징" localSheetId="9">BlankMacro1</definedName>
    <definedName name="범용커스터마이징" localSheetId="16">BlankMacro1</definedName>
    <definedName name="범용커스터마이징" localSheetId="2">BlankMacro1</definedName>
    <definedName name="범용커스터마이징" localSheetId="7">BlankMacro1</definedName>
    <definedName name="범용커스터마이징" localSheetId="3">BlankMacro1</definedName>
    <definedName name="범용커스터마이징" localSheetId="8">BlankMacro1</definedName>
    <definedName name="범용커스터마이징" localSheetId="6">BlankMacro1</definedName>
    <definedName name="범용커스터마이징">BlankMacro1</definedName>
    <definedName name="변경" localSheetId="7" hidden="1">{#N/A,#N/A,FALSE,"포장단가"}</definedName>
    <definedName name="변경" localSheetId="6" hidden="1">{#N/A,#N/A,FALSE,"포장단가"}</definedName>
    <definedName name="변경" hidden="1">{#N/A,#N/A,FALSE,"포장단가"}</definedName>
    <definedName name="보고서인쇄비" localSheetId="9">[32]직접인건비!#REF!</definedName>
    <definedName name="보고서인쇄비" localSheetId="16">[32]직접인건비!#REF!</definedName>
    <definedName name="보고서인쇄비" localSheetId="2">[32]직접인건비!#REF!</definedName>
    <definedName name="보고서인쇄비" localSheetId="3">[32]직접인건비!#REF!</definedName>
    <definedName name="보고서인쇄비" localSheetId="8">[32]직접인건비!#REF!</definedName>
    <definedName name="보고서인쇄비" localSheetId="6">[32]직접인건비!#REF!</definedName>
    <definedName name="보고서인쇄비">[32]직접인건비!#REF!</definedName>
    <definedName name="보전계수2" localSheetId="9">#REF!</definedName>
    <definedName name="보전계수2" localSheetId="16">#REF!</definedName>
    <definedName name="보전계수2" localSheetId="2">#REF!</definedName>
    <definedName name="보전계수2" localSheetId="7">#REF!</definedName>
    <definedName name="보전계수2" localSheetId="3">#REF!</definedName>
    <definedName name="보전계수2" localSheetId="8">#REF!</definedName>
    <definedName name="보전계수2" localSheetId="6">#REF!</definedName>
    <definedName name="보전계수2">#REF!</definedName>
    <definedName name="보정계수1" localSheetId="9">#REF!</definedName>
    <definedName name="보정계수1" localSheetId="16">#REF!</definedName>
    <definedName name="보정계수1" localSheetId="2">#REF!</definedName>
    <definedName name="보정계수1" localSheetId="7">#REF!</definedName>
    <definedName name="보정계수1" localSheetId="3">#REF!</definedName>
    <definedName name="보정계수1" localSheetId="8">#REF!</definedName>
    <definedName name="보정계수1" localSheetId="6">#REF!</definedName>
    <definedName name="보정계수1">#REF!</definedName>
    <definedName name="보정계수2" localSheetId="9">#REF!</definedName>
    <definedName name="보정계수2" localSheetId="16">#REF!</definedName>
    <definedName name="보정계수2" localSheetId="2">#REF!</definedName>
    <definedName name="보정계수2" localSheetId="7">#REF!</definedName>
    <definedName name="보정계수2" localSheetId="3">#REF!</definedName>
    <definedName name="보정계수2" localSheetId="8">#REF!</definedName>
    <definedName name="보정계수2" localSheetId="6">#REF!</definedName>
    <definedName name="보정계수2">#REF!</definedName>
    <definedName name="보정계수3" localSheetId="9">#REF!</definedName>
    <definedName name="보정계수3" localSheetId="16">#REF!</definedName>
    <definedName name="보정계수3" localSheetId="2">#REF!</definedName>
    <definedName name="보정계수3" localSheetId="7">#REF!</definedName>
    <definedName name="보정계수3" localSheetId="3">#REF!</definedName>
    <definedName name="보정계수3" localSheetId="8">#REF!</definedName>
    <definedName name="보정계수3" localSheetId="6">#REF!</definedName>
    <definedName name="보정계수3">#REF!</definedName>
    <definedName name="보정계수4" localSheetId="9">#REF!</definedName>
    <definedName name="보정계수4" localSheetId="16">#REF!</definedName>
    <definedName name="보정계수4" localSheetId="2">#REF!</definedName>
    <definedName name="보정계수4" localSheetId="7">#REF!</definedName>
    <definedName name="보정계수4" localSheetId="3">#REF!</definedName>
    <definedName name="보정계수4" localSheetId="8">#REF!</definedName>
    <definedName name="보정계수4" localSheetId="6">#REF!</definedName>
    <definedName name="보정계수4">#REF!</definedName>
    <definedName name="보정계수5" localSheetId="9">#REF!</definedName>
    <definedName name="보정계수5" localSheetId="16">#REF!</definedName>
    <definedName name="보정계수5" localSheetId="2">#REF!</definedName>
    <definedName name="보정계수5" localSheetId="7">#REF!</definedName>
    <definedName name="보정계수5" localSheetId="3">#REF!</definedName>
    <definedName name="보정계수5" localSheetId="8">#REF!</definedName>
    <definedName name="보정계수5" localSheetId="6">#REF!</definedName>
    <definedName name="보정계수5">#REF!</definedName>
    <definedName name="보조" localSheetId="9">#REF!</definedName>
    <definedName name="보조" localSheetId="16">#REF!</definedName>
    <definedName name="보조" localSheetId="2">#REF!</definedName>
    <definedName name="보조" localSheetId="7">#REF!</definedName>
    <definedName name="보조" localSheetId="3">#REF!</definedName>
    <definedName name="보조" localSheetId="8">#REF!</definedName>
    <definedName name="보조" localSheetId="6">#REF!</definedName>
    <definedName name="보조">#REF!</definedName>
    <definedName name="보조감리원수_전기" localSheetId="9">#REF!</definedName>
    <definedName name="보조감리원수_전기" localSheetId="16">#REF!</definedName>
    <definedName name="보조감리원수_전기" localSheetId="2">#REF!</definedName>
    <definedName name="보조감리원수_전기" localSheetId="7">#REF!</definedName>
    <definedName name="보조감리원수_전기" localSheetId="3">#REF!</definedName>
    <definedName name="보조감리원수_전기" localSheetId="8">#REF!</definedName>
    <definedName name="보조감리원수_전기" localSheetId="6">#REF!</definedName>
    <definedName name="보조감리원수_전기">#REF!</definedName>
    <definedName name="보조원">OFFSET([41]용역단가!$B$5,[41]용역단가!$C$3,6)</definedName>
    <definedName name="보통인력" localSheetId="9">#REF!</definedName>
    <definedName name="보통인력" localSheetId="16">#REF!</definedName>
    <definedName name="보통인력" localSheetId="2">#REF!</definedName>
    <definedName name="보통인력" localSheetId="7">#REF!</definedName>
    <definedName name="보통인력" localSheetId="3">#REF!</definedName>
    <definedName name="보통인력" localSheetId="8">#REF!</definedName>
    <definedName name="보통인력" localSheetId="6">#REF!</definedName>
    <definedName name="보통인력">#REF!</definedName>
    <definedName name="보통인부" localSheetId="9">#REF!</definedName>
    <definedName name="보통인부" localSheetId="16">#REF!</definedName>
    <definedName name="보통인부" localSheetId="2">#REF!</definedName>
    <definedName name="보통인부" localSheetId="7">#REF!</definedName>
    <definedName name="보통인부" localSheetId="3">#REF!</definedName>
    <definedName name="보통인부" localSheetId="8">#REF!</definedName>
    <definedName name="보통인부" localSheetId="6">#REF!</definedName>
    <definedName name="보통인부">#REF!</definedName>
    <definedName name="보험료" localSheetId="9">#REF!</definedName>
    <definedName name="보험료" localSheetId="16">#REF!</definedName>
    <definedName name="보험료" localSheetId="2">#REF!</definedName>
    <definedName name="보험료" localSheetId="7">#REF!</definedName>
    <definedName name="보험료" localSheetId="3">#REF!</definedName>
    <definedName name="보험료" localSheetId="8">#REF!</definedName>
    <definedName name="보험료" localSheetId="6">#REF!</definedName>
    <definedName name="보험료">#REF!</definedName>
    <definedName name="복통경비" localSheetId="9">[53]수원공사비!#REF!</definedName>
    <definedName name="복통경비" localSheetId="16">[53]수원공사비!#REF!</definedName>
    <definedName name="복통경비" localSheetId="2">[53]수원공사비!#REF!</definedName>
    <definedName name="복통경비" localSheetId="3">[53]수원공사비!#REF!</definedName>
    <definedName name="복통경비" localSheetId="8">[53]수원공사비!#REF!</definedName>
    <definedName name="복통경비" localSheetId="6">[53]수원공사비!#REF!</definedName>
    <definedName name="복통경비">[53]수원공사비!#REF!</definedName>
    <definedName name="복통노무비" localSheetId="9">[53]수원공사비!#REF!</definedName>
    <definedName name="복통노무비" localSheetId="16">[53]수원공사비!#REF!</definedName>
    <definedName name="복통노무비" localSheetId="2">[53]수원공사비!#REF!</definedName>
    <definedName name="복통노무비" localSheetId="3">[53]수원공사비!#REF!</definedName>
    <definedName name="복통노무비" localSheetId="8">[53]수원공사비!#REF!</definedName>
    <definedName name="복통노무비" localSheetId="6">[53]수원공사비!#REF!</definedName>
    <definedName name="복통노무비">[53]수원공사비!#REF!</definedName>
    <definedName name="복통재료비" localSheetId="9">[53]수원공사비!#REF!</definedName>
    <definedName name="복통재료비" localSheetId="16">[53]수원공사비!#REF!</definedName>
    <definedName name="복통재료비" localSheetId="2">[53]수원공사비!#REF!</definedName>
    <definedName name="복통재료비" localSheetId="3">[53]수원공사비!#REF!</definedName>
    <definedName name="복통재료비" localSheetId="8">[53]수원공사비!#REF!</definedName>
    <definedName name="복통재료비" localSheetId="6">[53]수원공사비!#REF!</definedName>
    <definedName name="복통재료비">[53]수원공사비!#REF!</definedName>
    <definedName name="본선연장" localSheetId="9">#REF!</definedName>
    <definedName name="본선연장" localSheetId="16">#REF!</definedName>
    <definedName name="본선연장" localSheetId="2">#REF!</definedName>
    <definedName name="본선연장" localSheetId="7">#REF!</definedName>
    <definedName name="본선연장" localSheetId="3">#REF!</definedName>
    <definedName name="본선연장" localSheetId="8">#REF!</definedName>
    <definedName name="본선연장" localSheetId="6">#REF!</definedName>
    <definedName name="본선연장">#REF!</definedName>
    <definedName name="본선포장" localSheetId="9">#REF!</definedName>
    <definedName name="본선포장" localSheetId="16">#REF!</definedName>
    <definedName name="본선포장" localSheetId="2">#REF!</definedName>
    <definedName name="본선포장" localSheetId="7">#REF!</definedName>
    <definedName name="본선포장" localSheetId="3">#REF!</definedName>
    <definedName name="본선포장" localSheetId="8">#REF!</definedName>
    <definedName name="본선포장" localSheetId="6">#REF!</definedName>
    <definedName name="본선포장">#REF!</definedName>
    <definedName name="부" localSheetId="9">#REF!</definedName>
    <definedName name="부" localSheetId="16">#REF!</definedName>
    <definedName name="부" localSheetId="2">#REF!</definedName>
    <definedName name="부" localSheetId="7">#REF!</definedName>
    <definedName name="부" localSheetId="3">#REF!</definedName>
    <definedName name="부" localSheetId="8">#REF!</definedName>
    <definedName name="부" localSheetId="6">#REF!</definedName>
    <definedName name="부">#REF!</definedName>
    <definedName name="부가11" localSheetId="9">#REF!</definedName>
    <definedName name="부가11" localSheetId="16">#REF!</definedName>
    <definedName name="부가11" localSheetId="2">#REF!</definedName>
    <definedName name="부가11" localSheetId="7">#REF!</definedName>
    <definedName name="부가11" localSheetId="3">#REF!</definedName>
    <definedName name="부가11" localSheetId="8">#REF!</definedName>
    <definedName name="부가11" localSheetId="6">#REF!</definedName>
    <definedName name="부가11">#REF!</definedName>
    <definedName name="부가가치세" localSheetId="9">#REF!</definedName>
    <definedName name="부가가치세" localSheetId="16">#REF!</definedName>
    <definedName name="부가가치세" localSheetId="2">#REF!</definedName>
    <definedName name="부가가치세" localSheetId="7">#REF!</definedName>
    <definedName name="부가가치세" localSheetId="3">#REF!</definedName>
    <definedName name="부가가치세" localSheetId="8">#REF!</definedName>
    <definedName name="부가가치세" localSheetId="6">#REF!</definedName>
    <definedName name="부가가치세">#REF!</definedName>
    <definedName name="附加價値稅" localSheetId="9">#REF!</definedName>
    <definedName name="附加價値稅" localSheetId="16">#REF!</definedName>
    <definedName name="附加價値稅" localSheetId="2">#REF!</definedName>
    <definedName name="附加價値稅" localSheetId="7">#REF!</definedName>
    <definedName name="附加價値稅" localSheetId="3">#REF!</definedName>
    <definedName name="附加價値稅" localSheetId="8">#REF!</definedName>
    <definedName name="附加價値稅" localSheetId="6">#REF!</definedName>
    <definedName name="附加價値稅">#REF!</definedName>
    <definedName name="부가가치세요율" localSheetId="9">#REF!</definedName>
    <definedName name="부가가치세요율" localSheetId="16">#REF!</definedName>
    <definedName name="부가가치세요율" localSheetId="2">#REF!</definedName>
    <definedName name="부가가치세요율" localSheetId="7">#REF!</definedName>
    <definedName name="부가가치세요율" localSheetId="3">#REF!</definedName>
    <definedName name="부가가치세요율" localSheetId="8">#REF!</definedName>
    <definedName name="부가가치세요율" localSheetId="6">#REF!</definedName>
    <definedName name="부가가치세요율">#REF!</definedName>
    <definedName name="부가가치세요율_변경" localSheetId="9">#REF!</definedName>
    <definedName name="부가가치세요율_변경" localSheetId="16">#REF!</definedName>
    <definedName name="부가가치세요율_변경" localSheetId="2">#REF!</definedName>
    <definedName name="부가가치세요율_변경" localSheetId="7">#REF!</definedName>
    <definedName name="부가가치세요율_변경" localSheetId="3">#REF!</definedName>
    <definedName name="부가가치세요율_변경" localSheetId="8">#REF!</definedName>
    <definedName name="부가가치세요율_변경" localSheetId="6">#REF!</definedName>
    <definedName name="부가가치세요율_변경">#REF!</definedName>
    <definedName name="부가세" localSheetId="9">#REF!</definedName>
    <definedName name="부가세" localSheetId="16">#REF!</definedName>
    <definedName name="부가세" localSheetId="2">#REF!</definedName>
    <definedName name="부가세" localSheetId="7">#REF!</definedName>
    <definedName name="부가세" localSheetId="3">#REF!</definedName>
    <definedName name="부가세" localSheetId="8">#REF!</definedName>
    <definedName name="부가세" localSheetId="6">#REF!</definedName>
    <definedName name="부가세">#REF!</definedName>
    <definedName name="부가세율" localSheetId="9">#REF!</definedName>
    <definedName name="부가세율" localSheetId="16">#REF!</definedName>
    <definedName name="부가세율" localSheetId="2">#REF!</definedName>
    <definedName name="부가세율" localSheetId="7">#REF!</definedName>
    <definedName name="부가세율" localSheetId="3">#REF!</definedName>
    <definedName name="부가세율" localSheetId="8">#REF!</definedName>
    <definedName name="부가세율" localSheetId="6">#REF!</definedName>
    <definedName name="부가세율">#REF!</definedName>
    <definedName name="부지매입비" localSheetId="9">[54]공비대비!#REF!</definedName>
    <definedName name="부지매입비" localSheetId="16">[54]공비대비!#REF!</definedName>
    <definedName name="부지매입비" localSheetId="2">[54]공비대비!#REF!</definedName>
    <definedName name="부지매입비" localSheetId="3">[54]공비대비!#REF!</definedName>
    <definedName name="부지매입비" localSheetId="8">[54]공비대비!#REF!</definedName>
    <definedName name="부지매입비" localSheetId="6">[54]공비대비!#REF!</definedName>
    <definedName name="부지매입비">[54]공비대비!#REF!</definedName>
    <definedName name="불1" localSheetId="9">#REF!,#REF!,#REF!,#REF!,#REF!,#REF!</definedName>
    <definedName name="불1" localSheetId="16">#REF!,#REF!,#REF!,#REF!,#REF!,#REF!</definedName>
    <definedName name="불1" localSheetId="2">#REF!,#REF!,#REF!,#REF!,#REF!,#REF!</definedName>
    <definedName name="불1" localSheetId="7">#REF!,#REF!,#REF!,#REF!,#REF!,#REF!</definedName>
    <definedName name="불1" localSheetId="3">#REF!,#REF!,#REF!,#REF!,#REF!,#REF!</definedName>
    <definedName name="불1" localSheetId="8">#REF!,#REF!,#REF!,#REF!,#REF!,#REF!</definedName>
    <definedName name="불1" localSheetId="6">#REF!,#REF!,#REF!,#REF!,#REF!,#REF!</definedName>
    <definedName name="불1">#REF!,#REF!,#REF!,#REF!,#REF!,#REF!</definedName>
    <definedName name="불10" localSheetId="9">#REF!,#REF!,#REF!,#REF!,#REF!,#REF!,#REF!</definedName>
    <definedName name="불10" localSheetId="16">#REF!,#REF!,#REF!,#REF!,#REF!,#REF!,#REF!</definedName>
    <definedName name="불10" localSheetId="2">#REF!,#REF!,#REF!,#REF!,#REF!,#REF!,#REF!</definedName>
    <definedName name="불10" localSheetId="7">#REF!,#REF!,#REF!,#REF!,#REF!,#REF!,#REF!</definedName>
    <definedName name="불10" localSheetId="3">#REF!,#REF!,#REF!,#REF!,#REF!,#REF!,#REF!</definedName>
    <definedName name="불10" localSheetId="8">#REF!,#REF!,#REF!,#REF!,#REF!,#REF!,#REF!</definedName>
    <definedName name="불10" localSheetId="6">#REF!,#REF!,#REF!,#REF!,#REF!,#REF!,#REF!</definedName>
    <definedName name="불10">#REF!,#REF!,#REF!,#REF!,#REF!,#REF!,#REF!</definedName>
    <definedName name="불11" localSheetId="9">#REF!,#REF!,#REF!,#REF!,#REF!,#REF!,#REF!</definedName>
    <definedName name="불11" localSheetId="16">#REF!,#REF!,#REF!,#REF!,#REF!,#REF!,#REF!</definedName>
    <definedName name="불11" localSheetId="2">#REF!,#REF!,#REF!,#REF!,#REF!,#REF!,#REF!</definedName>
    <definedName name="불11" localSheetId="7">#REF!,#REF!,#REF!,#REF!,#REF!,#REF!,#REF!</definedName>
    <definedName name="불11" localSheetId="3">#REF!,#REF!,#REF!,#REF!,#REF!,#REF!,#REF!</definedName>
    <definedName name="불11" localSheetId="8">#REF!,#REF!,#REF!,#REF!,#REF!,#REF!,#REF!</definedName>
    <definedName name="불11" localSheetId="6">#REF!,#REF!,#REF!,#REF!,#REF!,#REF!,#REF!</definedName>
    <definedName name="불11">#REF!,#REF!,#REF!,#REF!,#REF!,#REF!,#REF!</definedName>
    <definedName name="불12" localSheetId="9">#REF!,#REF!,#REF!,#REF!,#REF!,#REF!,#REF!</definedName>
    <definedName name="불12" localSheetId="16">#REF!,#REF!,#REF!,#REF!,#REF!,#REF!,#REF!</definedName>
    <definedName name="불12" localSheetId="2">#REF!,#REF!,#REF!,#REF!,#REF!,#REF!,#REF!</definedName>
    <definedName name="불12" localSheetId="7">#REF!,#REF!,#REF!,#REF!,#REF!,#REF!,#REF!</definedName>
    <definedName name="불12" localSheetId="3">#REF!,#REF!,#REF!,#REF!,#REF!,#REF!,#REF!</definedName>
    <definedName name="불12" localSheetId="8">#REF!,#REF!,#REF!,#REF!,#REF!,#REF!,#REF!</definedName>
    <definedName name="불12" localSheetId="6">#REF!,#REF!,#REF!,#REF!,#REF!,#REF!,#REF!</definedName>
    <definedName name="불12">#REF!,#REF!,#REF!,#REF!,#REF!,#REF!,#REF!</definedName>
    <definedName name="불13" localSheetId="9">#REF!,#REF!,#REF!,#REF!,#REF!,#REF!,#REF!</definedName>
    <definedName name="불13" localSheetId="16">#REF!,#REF!,#REF!,#REF!,#REF!,#REF!,#REF!</definedName>
    <definedName name="불13" localSheetId="2">#REF!,#REF!,#REF!,#REF!,#REF!,#REF!,#REF!</definedName>
    <definedName name="불13" localSheetId="7">#REF!,#REF!,#REF!,#REF!,#REF!,#REF!,#REF!</definedName>
    <definedName name="불13" localSheetId="3">#REF!,#REF!,#REF!,#REF!,#REF!,#REF!,#REF!</definedName>
    <definedName name="불13" localSheetId="8">#REF!,#REF!,#REF!,#REF!,#REF!,#REF!,#REF!</definedName>
    <definedName name="불13" localSheetId="6">#REF!,#REF!,#REF!,#REF!,#REF!,#REF!,#REF!</definedName>
    <definedName name="불13">#REF!,#REF!,#REF!,#REF!,#REF!,#REF!,#REF!</definedName>
    <definedName name="불14" localSheetId="9">#REF!,#REF!,#REF!,#REF!,#REF!,#REF!,#REF!</definedName>
    <definedName name="불14" localSheetId="16">#REF!,#REF!,#REF!,#REF!,#REF!,#REF!,#REF!</definedName>
    <definedName name="불14" localSheetId="2">#REF!,#REF!,#REF!,#REF!,#REF!,#REF!,#REF!</definedName>
    <definedName name="불14" localSheetId="7">#REF!,#REF!,#REF!,#REF!,#REF!,#REF!,#REF!</definedName>
    <definedName name="불14" localSheetId="3">#REF!,#REF!,#REF!,#REF!,#REF!,#REF!,#REF!</definedName>
    <definedName name="불14" localSheetId="8">#REF!,#REF!,#REF!,#REF!,#REF!,#REF!,#REF!</definedName>
    <definedName name="불14" localSheetId="6">#REF!,#REF!,#REF!,#REF!,#REF!,#REF!,#REF!</definedName>
    <definedName name="불14">#REF!,#REF!,#REF!,#REF!,#REF!,#REF!,#REF!</definedName>
    <definedName name="불15" localSheetId="9">#REF!,#REF!,#REF!,#REF!,#REF!</definedName>
    <definedName name="불15" localSheetId="16">#REF!,#REF!,#REF!,#REF!,#REF!</definedName>
    <definedName name="불15" localSheetId="2">#REF!,#REF!,#REF!,#REF!,#REF!</definedName>
    <definedName name="불15" localSheetId="7">#REF!,#REF!,#REF!,#REF!,#REF!</definedName>
    <definedName name="불15" localSheetId="3">#REF!,#REF!,#REF!,#REF!,#REF!</definedName>
    <definedName name="불15" localSheetId="8">#REF!,#REF!,#REF!,#REF!,#REF!</definedName>
    <definedName name="불15" localSheetId="6">#REF!,#REF!,#REF!,#REF!,#REF!</definedName>
    <definedName name="불15">#REF!,#REF!,#REF!,#REF!,#REF!</definedName>
    <definedName name="불2" localSheetId="9">#REF!,#REF!,#REF!,#REF!,#REF!,#REF!,#REF!</definedName>
    <definedName name="불2" localSheetId="16">#REF!,#REF!,#REF!,#REF!,#REF!,#REF!,#REF!</definedName>
    <definedName name="불2" localSheetId="2">#REF!,#REF!,#REF!,#REF!,#REF!,#REF!,#REF!</definedName>
    <definedName name="불2" localSheetId="7">#REF!,#REF!,#REF!,#REF!,#REF!,#REF!,#REF!</definedName>
    <definedName name="불2" localSheetId="3">#REF!,#REF!,#REF!,#REF!,#REF!,#REF!,#REF!</definedName>
    <definedName name="불2" localSheetId="8">#REF!,#REF!,#REF!,#REF!,#REF!,#REF!,#REF!</definedName>
    <definedName name="불2" localSheetId="6">#REF!,#REF!,#REF!,#REF!,#REF!,#REF!,#REF!</definedName>
    <definedName name="불2">#REF!,#REF!,#REF!,#REF!,#REF!,#REF!,#REF!</definedName>
    <definedName name="불3" localSheetId="9">#REF!,#REF!,#REF!,#REF!,#REF!,#REF!,#REF!</definedName>
    <definedName name="불3" localSheetId="16">#REF!,#REF!,#REF!,#REF!,#REF!,#REF!,#REF!</definedName>
    <definedName name="불3" localSheetId="2">#REF!,#REF!,#REF!,#REF!,#REF!,#REF!,#REF!</definedName>
    <definedName name="불3" localSheetId="7">#REF!,#REF!,#REF!,#REF!,#REF!,#REF!,#REF!</definedName>
    <definedName name="불3" localSheetId="3">#REF!,#REF!,#REF!,#REF!,#REF!,#REF!,#REF!</definedName>
    <definedName name="불3" localSheetId="8">#REF!,#REF!,#REF!,#REF!,#REF!,#REF!,#REF!</definedName>
    <definedName name="불3" localSheetId="6">#REF!,#REF!,#REF!,#REF!,#REF!,#REF!,#REF!</definedName>
    <definedName name="불3">#REF!,#REF!,#REF!,#REF!,#REF!,#REF!,#REF!</definedName>
    <definedName name="불4" localSheetId="9">#REF!,#REF!,#REF!,#REF!,#REF!,#REF!,#REF!</definedName>
    <definedName name="불4" localSheetId="16">#REF!,#REF!,#REF!,#REF!,#REF!,#REF!,#REF!</definedName>
    <definedName name="불4" localSheetId="2">#REF!,#REF!,#REF!,#REF!,#REF!,#REF!,#REF!</definedName>
    <definedName name="불4" localSheetId="7">#REF!,#REF!,#REF!,#REF!,#REF!,#REF!,#REF!</definedName>
    <definedName name="불4" localSheetId="3">#REF!,#REF!,#REF!,#REF!,#REF!,#REF!,#REF!</definedName>
    <definedName name="불4" localSheetId="8">#REF!,#REF!,#REF!,#REF!,#REF!,#REF!,#REF!</definedName>
    <definedName name="불4" localSheetId="6">#REF!,#REF!,#REF!,#REF!,#REF!,#REF!,#REF!</definedName>
    <definedName name="불4">#REF!,#REF!,#REF!,#REF!,#REF!,#REF!,#REF!</definedName>
    <definedName name="불5" localSheetId="9">#REF!,#REF!,#REF!,#REF!,#REF!,#REF!,#REF!</definedName>
    <definedName name="불5" localSheetId="16">#REF!,#REF!,#REF!,#REF!,#REF!,#REF!,#REF!</definedName>
    <definedName name="불5" localSheetId="2">#REF!,#REF!,#REF!,#REF!,#REF!,#REF!,#REF!</definedName>
    <definedName name="불5" localSheetId="7">#REF!,#REF!,#REF!,#REF!,#REF!,#REF!,#REF!</definedName>
    <definedName name="불5" localSheetId="3">#REF!,#REF!,#REF!,#REF!,#REF!,#REF!,#REF!</definedName>
    <definedName name="불5" localSheetId="8">#REF!,#REF!,#REF!,#REF!,#REF!,#REF!,#REF!</definedName>
    <definedName name="불5" localSheetId="6">#REF!,#REF!,#REF!,#REF!,#REF!,#REF!,#REF!</definedName>
    <definedName name="불5">#REF!,#REF!,#REF!,#REF!,#REF!,#REF!,#REF!</definedName>
    <definedName name="불6" localSheetId="9">#REF!,#REF!,#REF!,#REF!,#REF!,#REF!,#REF!</definedName>
    <definedName name="불6" localSheetId="16">#REF!,#REF!,#REF!,#REF!,#REF!,#REF!,#REF!</definedName>
    <definedName name="불6" localSheetId="2">#REF!,#REF!,#REF!,#REF!,#REF!,#REF!,#REF!</definedName>
    <definedName name="불6" localSheetId="7">#REF!,#REF!,#REF!,#REF!,#REF!,#REF!,#REF!</definedName>
    <definedName name="불6" localSheetId="3">#REF!,#REF!,#REF!,#REF!,#REF!,#REF!,#REF!</definedName>
    <definedName name="불6" localSheetId="8">#REF!,#REF!,#REF!,#REF!,#REF!,#REF!,#REF!</definedName>
    <definedName name="불6" localSheetId="6">#REF!,#REF!,#REF!,#REF!,#REF!,#REF!,#REF!</definedName>
    <definedName name="불6">#REF!,#REF!,#REF!,#REF!,#REF!,#REF!,#REF!</definedName>
    <definedName name="불7" localSheetId="9">#REF!,#REF!,#REF!,#REF!,#REF!,#REF!,#REF!</definedName>
    <definedName name="불7" localSheetId="16">#REF!,#REF!,#REF!,#REF!,#REF!,#REF!,#REF!</definedName>
    <definedName name="불7" localSheetId="2">#REF!,#REF!,#REF!,#REF!,#REF!,#REF!,#REF!</definedName>
    <definedName name="불7" localSheetId="7">#REF!,#REF!,#REF!,#REF!,#REF!,#REF!,#REF!</definedName>
    <definedName name="불7" localSheetId="3">#REF!,#REF!,#REF!,#REF!,#REF!,#REF!,#REF!</definedName>
    <definedName name="불7" localSheetId="8">#REF!,#REF!,#REF!,#REF!,#REF!,#REF!,#REF!</definedName>
    <definedName name="불7" localSheetId="6">#REF!,#REF!,#REF!,#REF!,#REF!,#REF!,#REF!</definedName>
    <definedName name="불7">#REF!,#REF!,#REF!,#REF!,#REF!,#REF!,#REF!</definedName>
    <definedName name="불8" localSheetId="9">#REF!,#REF!,#REF!,#REF!,#REF!,#REF!,#REF!</definedName>
    <definedName name="불8" localSheetId="16">#REF!,#REF!,#REF!,#REF!,#REF!,#REF!,#REF!</definedName>
    <definedName name="불8" localSheetId="2">#REF!,#REF!,#REF!,#REF!,#REF!,#REF!,#REF!</definedName>
    <definedName name="불8" localSheetId="7">#REF!,#REF!,#REF!,#REF!,#REF!,#REF!,#REF!</definedName>
    <definedName name="불8" localSheetId="3">#REF!,#REF!,#REF!,#REF!,#REF!,#REF!,#REF!</definedName>
    <definedName name="불8" localSheetId="8">#REF!,#REF!,#REF!,#REF!,#REF!,#REF!,#REF!</definedName>
    <definedName name="불8" localSheetId="6">#REF!,#REF!,#REF!,#REF!,#REF!,#REF!,#REF!</definedName>
    <definedName name="불8">#REF!,#REF!,#REF!,#REF!,#REF!,#REF!,#REF!</definedName>
    <definedName name="불9" localSheetId="9">#REF!,#REF!,#REF!,#REF!,#REF!,#REF!,#REF!</definedName>
    <definedName name="불9" localSheetId="16">#REF!,#REF!,#REF!,#REF!,#REF!,#REF!,#REF!</definedName>
    <definedName name="불9" localSheetId="2">#REF!,#REF!,#REF!,#REF!,#REF!,#REF!,#REF!</definedName>
    <definedName name="불9" localSheetId="7">#REF!,#REF!,#REF!,#REF!,#REF!,#REF!,#REF!</definedName>
    <definedName name="불9" localSheetId="3">#REF!,#REF!,#REF!,#REF!,#REF!,#REF!,#REF!</definedName>
    <definedName name="불9" localSheetId="8">#REF!,#REF!,#REF!,#REF!,#REF!,#REF!,#REF!</definedName>
    <definedName name="불9" localSheetId="6">#REF!,#REF!,#REF!,#REF!,#REF!,#REF!,#REF!</definedName>
    <definedName name="불9">#REF!,#REF!,#REF!,#REF!,#REF!,#REF!,#REF!</definedName>
    <definedName name="불면1" localSheetId="9">#REF!,#REF!,#REF!,#REF!,#REF!,#REF!</definedName>
    <definedName name="불면1" localSheetId="16">#REF!,#REF!,#REF!,#REF!,#REF!,#REF!</definedName>
    <definedName name="불면1" localSheetId="2">#REF!,#REF!,#REF!,#REF!,#REF!,#REF!</definedName>
    <definedName name="불면1" localSheetId="7">#REF!,#REF!,#REF!,#REF!,#REF!,#REF!</definedName>
    <definedName name="불면1" localSheetId="3">#REF!,#REF!,#REF!,#REF!,#REF!,#REF!</definedName>
    <definedName name="불면1" localSheetId="8">#REF!,#REF!,#REF!,#REF!,#REF!,#REF!</definedName>
    <definedName name="불면1" localSheetId="6">#REF!,#REF!,#REF!,#REF!,#REF!,#REF!</definedName>
    <definedName name="불면1">#REF!,#REF!,#REF!,#REF!,#REF!,#REF!</definedName>
    <definedName name="불면10" localSheetId="9">#REF!,#REF!,#REF!,#REF!,#REF!,#REF!,#REF!</definedName>
    <definedName name="불면10" localSheetId="16">#REF!,#REF!,#REF!,#REF!,#REF!,#REF!,#REF!</definedName>
    <definedName name="불면10" localSheetId="2">#REF!,#REF!,#REF!,#REF!,#REF!,#REF!,#REF!</definedName>
    <definedName name="불면10" localSheetId="7">#REF!,#REF!,#REF!,#REF!,#REF!,#REF!,#REF!</definedName>
    <definedName name="불면10" localSheetId="3">#REF!,#REF!,#REF!,#REF!,#REF!,#REF!,#REF!</definedName>
    <definedName name="불면10" localSheetId="8">#REF!,#REF!,#REF!,#REF!,#REF!,#REF!,#REF!</definedName>
    <definedName name="불면10" localSheetId="6">#REF!,#REF!,#REF!,#REF!,#REF!,#REF!,#REF!</definedName>
    <definedName name="불면10">#REF!,#REF!,#REF!,#REF!,#REF!,#REF!,#REF!</definedName>
    <definedName name="불면11" localSheetId="9">#REF!,#REF!,#REF!,#REF!,#REF!,#REF!,#REF!</definedName>
    <definedName name="불면11" localSheetId="16">#REF!,#REF!,#REF!,#REF!,#REF!,#REF!,#REF!</definedName>
    <definedName name="불면11" localSheetId="2">#REF!,#REF!,#REF!,#REF!,#REF!,#REF!,#REF!</definedName>
    <definedName name="불면11" localSheetId="7">#REF!,#REF!,#REF!,#REF!,#REF!,#REF!,#REF!</definedName>
    <definedName name="불면11" localSheetId="3">#REF!,#REF!,#REF!,#REF!,#REF!,#REF!,#REF!</definedName>
    <definedName name="불면11" localSheetId="8">#REF!,#REF!,#REF!,#REF!,#REF!,#REF!,#REF!</definedName>
    <definedName name="불면11" localSheetId="6">#REF!,#REF!,#REF!,#REF!,#REF!,#REF!,#REF!</definedName>
    <definedName name="불면11">#REF!,#REF!,#REF!,#REF!,#REF!,#REF!,#REF!</definedName>
    <definedName name="불면12" localSheetId="9">#REF!,#REF!,#REF!,#REF!,#REF!,#REF!,#REF!</definedName>
    <definedName name="불면12" localSheetId="16">#REF!,#REF!,#REF!,#REF!,#REF!,#REF!,#REF!</definedName>
    <definedName name="불면12" localSheetId="2">#REF!,#REF!,#REF!,#REF!,#REF!,#REF!,#REF!</definedName>
    <definedName name="불면12" localSheetId="7">#REF!,#REF!,#REF!,#REF!,#REF!,#REF!,#REF!</definedName>
    <definedName name="불면12" localSheetId="3">#REF!,#REF!,#REF!,#REF!,#REF!,#REF!,#REF!</definedName>
    <definedName name="불면12" localSheetId="8">#REF!,#REF!,#REF!,#REF!,#REF!,#REF!,#REF!</definedName>
    <definedName name="불면12" localSheetId="6">#REF!,#REF!,#REF!,#REF!,#REF!,#REF!,#REF!</definedName>
    <definedName name="불면12">#REF!,#REF!,#REF!,#REF!,#REF!,#REF!,#REF!</definedName>
    <definedName name="불면13" localSheetId="9">#REF!,#REF!,#REF!,#REF!,#REF!,#REF!,#REF!</definedName>
    <definedName name="불면13" localSheetId="16">#REF!,#REF!,#REF!,#REF!,#REF!,#REF!,#REF!</definedName>
    <definedName name="불면13" localSheetId="2">#REF!,#REF!,#REF!,#REF!,#REF!,#REF!,#REF!</definedName>
    <definedName name="불면13" localSheetId="7">#REF!,#REF!,#REF!,#REF!,#REF!,#REF!,#REF!</definedName>
    <definedName name="불면13" localSheetId="3">#REF!,#REF!,#REF!,#REF!,#REF!,#REF!,#REF!</definedName>
    <definedName name="불면13" localSheetId="8">#REF!,#REF!,#REF!,#REF!,#REF!,#REF!,#REF!</definedName>
    <definedName name="불면13" localSheetId="6">#REF!,#REF!,#REF!,#REF!,#REF!,#REF!,#REF!</definedName>
    <definedName name="불면13">#REF!,#REF!,#REF!,#REF!,#REF!,#REF!,#REF!</definedName>
    <definedName name="불면14" localSheetId="9">#REF!,#REF!,#REF!,#REF!,#REF!,#REF!,#REF!</definedName>
    <definedName name="불면14" localSheetId="16">#REF!,#REF!,#REF!,#REF!,#REF!,#REF!,#REF!</definedName>
    <definedName name="불면14" localSheetId="2">#REF!,#REF!,#REF!,#REF!,#REF!,#REF!,#REF!</definedName>
    <definedName name="불면14" localSheetId="7">#REF!,#REF!,#REF!,#REF!,#REF!,#REF!,#REF!</definedName>
    <definedName name="불면14" localSheetId="3">#REF!,#REF!,#REF!,#REF!,#REF!,#REF!,#REF!</definedName>
    <definedName name="불면14" localSheetId="8">#REF!,#REF!,#REF!,#REF!,#REF!,#REF!,#REF!</definedName>
    <definedName name="불면14" localSheetId="6">#REF!,#REF!,#REF!,#REF!,#REF!,#REF!,#REF!</definedName>
    <definedName name="불면14">#REF!,#REF!,#REF!,#REF!,#REF!,#REF!,#REF!</definedName>
    <definedName name="불면15" localSheetId="9">#REF!,#REF!,#REF!,#REF!,#REF!</definedName>
    <definedName name="불면15" localSheetId="16">#REF!,#REF!,#REF!,#REF!,#REF!</definedName>
    <definedName name="불면15" localSheetId="2">#REF!,#REF!,#REF!,#REF!,#REF!</definedName>
    <definedName name="불면15" localSheetId="7">#REF!,#REF!,#REF!,#REF!,#REF!</definedName>
    <definedName name="불면15" localSheetId="3">#REF!,#REF!,#REF!,#REF!,#REF!</definedName>
    <definedName name="불면15" localSheetId="8">#REF!,#REF!,#REF!,#REF!,#REF!</definedName>
    <definedName name="불면15" localSheetId="6">#REF!,#REF!,#REF!,#REF!,#REF!</definedName>
    <definedName name="불면15">#REF!,#REF!,#REF!,#REF!,#REF!</definedName>
    <definedName name="불면2" localSheetId="9">#REF!,#REF!,#REF!,#REF!,#REF!,#REF!,#REF!</definedName>
    <definedName name="불면2" localSheetId="16">#REF!,#REF!,#REF!,#REF!,#REF!,#REF!,#REF!</definedName>
    <definedName name="불면2" localSheetId="2">#REF!,#REF!,#REF!,#REF!,#REF!,#REF!,#REF!</definedName>
    <definedName name="불면2" localSheetId="7">#REF!,#REF!,#REF!,#REF!,#REF!,#REF!,#REF!</definedName>
    <definedName name="불면2" localSheetId="3">#REF!,#REF!,#REF!,#REF!,#REF!,#REF!,#REF!</definedName>
    <definedName name="불면2" localSheetId="8">#REF!,#REF!,#REF!,#REF!,#REF!,#REF!,#REF!</definedName>
    <definedName name="불면2" localSheetId="6">#REF!,#REF!,#REF!,#REF!,#REF!,#REF!,#REF!</definedName>
    <definedName name="불면2">#REF!,#REF!,#REF!,#REF!,#REF!,#REF!,#REF!</definedName>
    <definedName name="불면3" localSheetId="9">#REF!,#REF!,#REF!,#REF!,#REF!,#REF!,#REF!</definedName>
    <definedName name="불면3" localSheetId="16">#REF!,#REF!,#REF!,#REF!,#REF!,#REF!,#REF!</definedName>
    <definedName name="불면3" localSheetId="2">#REF!,#REF!,#REF!,#REF!,#REF!,#REF!,#REF!</definedName>
    <definedName name="불면3" localSheetId="7">#REF!,#REF!,#REF!,#REF!,#REF!,#REF!,#REF!</definedName>
    <definedName name="불면3" localSheetId="3">#REF!,#REF!,#REF!,#REF!,#REF!,#REF!,#REF!</definedName>
    <definedName name="불면3" localSheetId="8">#REF!,#REF!,#REF!,#REF!,#REF!,#REF!,#REF!</definedName>
    <definedName name="불면3" localSheetId="6">#REF!,#REF!,#REF!,#REF!,#REF!,#REF!,#REF!</definedName>
    <definedName name="불면3">#REF!,#REF!,#REF!,#REF!,#REF!,#REF!,#REF!</definedName>
    <definedName name="불면4" localSheetId="9">#REF!,#REF!,#REF!,#REF!,#REF!,#REF!,#REF!</definedName>
    <definedName name="불면4" localSheetId="16">#REF!,#REF!,#REF!,#REF!,#REF!,#REF!,#REF!</definedName>
    <definedName name="불면4" localSheetId="2">#REF!,#REF!,#REF!,#REF!,#REF!,#REF!,#REF!</definedName>
    <definedName name="불면4" localSheetId="7">#REF!,#REF!,#REF!,#REF!,#REF!,#REF!,#REF!</definedName>
    <definedName name="불면4" localSheetId="3">#REF!,#REF!,#REF!,#REF!,#REF!,#REF!,#REF!</definedName>
    <definedName name="불면4" localSheetId="8">#REF!,#REF!,#REF!,#REF!,#REF!,#REF!,#REF!</definedName>
    <definedName name="불면4" localSheetId="6">#REF!,#REF!,#REF!,#REF!,#REF!,#REF!,#REF!</definedName>
    <definedName name="불면4">#REF!,#REF!,#REF!,#REF!,#REF!,#REF!,#REF!</definedName>
    <definedName name="불면5" localSheetId="9">#REF!,#REF!,#REF!,#REF!,#REF!,#REF!,#REF!</definedName>
    <definedName name="불면5" localSheetId="16">#REF!,#REF!,#REF!,#REF!,#REF!,#REF!,#REF!</definedName>
    <definedName name="불면5" localSheetId="2">#REF!,#REF!,#REF!,#REF!,#REF!,#REF!,#REF!</definedName>
    <definedName name="불면5" localSheetId="7">#REF!,#REF!,#REF!,#REF!,#REF!,#REF!,#REF!</definedName>
    <definedName name="불면5" localSheetId="3">#REF!,#REF!,#REF!,#REF!,#REF!,#REF!,#REF!</definedName>
    <definedName name="불면5" localSheetId="8">#REF!,#REF!,#REF!,#REF!,#REF!,#REF!,#REF!</definedName>
    <definedName name="불면5" localSheetId="6">#REF!,#REF!,#REF!,#REF!,#REF!,#REF!,#REF!</definedName>
    <definedName name="불면5">#REF!,#REF!,#REF!,#REF!,#REF!,#REF!,#REF!</definedName>
    <definedName name="불면6" localSheetId="9">#REF!,#REF!,#REF!,#REF!,#REF!,#REF!,#REF!</definedName>
    <definedName name="불면6" localSheetId="16">#REF!,#REF!,#REF!,#REF!,#REF!,#REF!,#REF!</definedName>
    <definedName name="불면6" localSheetId="2">#REF!,#REF!,#REF!,#REF!,#REF!,#REF!,#REF!</definedName>
    <definedName name="불면6" localSheetId="7">#REF!,#REF!,#REF!,#REF!,#REF!,#REF!,#REF!</definedName>
    <definedName name="불면6" localSheetId="3">#REF!,#REF!,#REF!,#REF!,#REF!,#REF!,#REF!</definedName>
    <definedName name="불면6" localSheetId="8">#REF!,#REF!,#REF!,#REF!,#REF!,#REF!,#REF!</definedName>
    <definedName name="불면6" localSheetId="6">#REF!,#REF!,#REF!,#REF!,#REF!,#REF!,#REF!</definedName>
    <definedName name="불면6">#REF!,#REF!,#REF!,#REF!,#REF!,#REF!,#REF!</definedName>
    <definedName name="불면7" localSheetId="9">#REF!,#REF!,#REF!,#REF!,#REF!,#REF!,#REF!</definedName>
    <definedName name="불면7" localSheetId="16">#REF!,#REF!,#REF!,#REF!,#REF!,#REF!,#REF!</definedName>
    <definedName name="불면7" localSheetId="2">#REF!,#REF!,#REF!,#REF!,#REF!,#REF!,#REF!</definedName>
    <definedName name="불면7" localSheetId="7">#REF!,#REF!,#REF!,#REF!,#REF!,#REF!,#REF!</definedName>
    <definedName name="불면7" localSheetId="3">#REF!,#REF!,#REF!,#REF!,#REF!,#REF!,#REF!</definedName>
    <definedName name="불면7" localSheetId="8">#REF!,#REF!,#REF!,#REF!,#REF!,#REF!,#REF!</definedName>
    <definedName name="불면7" localSheetId="6">#REF!,#REF!,#REF!,#REF!,#REF!,#REF!,#REF!</definedName>
    <definedName name="불면7">#REF!,#REF!,#REF!,#REF!,#REF!,#REF!,#REF!</definedName>
    <definedName name="불면8" localSheetId="9">#REF!,#REF!,#REF!,#REF!,#REF!,#REF!,#REF!</definedName>
    <definedName name="불면8" localSheetId="16">#REF!,#REF!,#REF!,#REF!,#REF!,#REF!,#REF!</definedName>
    <definedName name="불면8" localSheetId="2">#REF!,#REF!,#REF!,#REF!,#REF!,#REF!,#REF!</definedName>
    <definedName name="불면8" localSheetId="7">#REF!,#REF!,#REF!,#REF!,#REF!,#REF!,#REF!</definedName>
    <definedName name="불면8" localSheetId="3">#REF!,#REF!,#REF!,#REF!,#REF!,#REF!,#REF!</definedName>
    <definedName name="불면8" localSheetId="8">#REF!,#REF!,#REF!,#REF!,#REF!,#REF!,#REF!</definedName>
    <definedName name="불면8" localSheetId="6">#REF!,#REF!,#REF!,#REF!,#REF!,#REF!,#REF!</definedName>
    <definedName name="불면8">#REF!,#REF!,#REF!,#REF!,#REF!,#REF!,#REF!</definedName>
    <definedName name="불면9" localSheetId="9">#REF!,#REF!,#REF!,#REF!,#REF!,#REF!,#REF!</definedName>
    <definedName name="불면9" localSheetId="16">#REF!,#REF!,#REF!,#REF!,#REF!,#REF!,#REF!</definedName>
    <definedName name="불면9" localSheetId="2">#REF!,#REF!,#REF!,#REF!,#REF!,#REF!,#REF!</definedName>
    <definedName name="불면9" localSheetId="7">#REF!,#REF!,#REF!,#REF!,#REF!,#REF!,#REF!</definedName>
    <definedName name="불면9" localSheetId="3">#REF!,#REF!,#REF!,#REF!,#REF!,#REF!,#REF!</definedName>
    <definedName name="불면9" localSheetId="8">#REF!,#REF!,#REF!,#REF!,#REF!,#REF!,#REF!</definedName>
    <definedName name="불면9" localSheetId="6">#REF!,#REF!,#REF!,#REF!,#REF!,#REF!,#REF!</definedName>
    <definedName name="불면9">#REF!,#REF!,#REF!,#REF!,#REF!,#REF!,#REF!</definedName>
    <definedName name="브이c" localSheetId="9">#REF!</definedName>
    <definedName name="브이c" localSheetId="16">#REF!</definedName>
    <definedName name="브이c" localSheetId="2">#REF!</definedName>
    <definedName name="브이c" localSheetId="7">#REF!</definedName>
    <definedName name="브이c" localSheetId="3">#REF!</definedName>
    <definedName name="브이c" localSheetId="8">#REF!</definedName>
    <definedName name="브이c" localSheetId="6">#REF!</definedName>
    <definedName name="브이c">#REF!</definedName>
    <definedName name="비계공" localSheetId="9">#REF!</definedName>
    <definedName name="비계공" localSheetId="16">#REF!</definedName>
    <definedName name="비계공" localSheetId="2">#REF!</definedName>
    <definedName name="비계공" localSheetId="7">#REF!</definedName>
    <definedName name="비계공" localSheetId="3">#REF!</definedName>
    <definedName name="비계공" localSheetId="8">#REF!</definedName>
    <definedName name="비계공" localSheetId="6">#REF!</definedName>
    <definedName name="비계공">#REF!</definedName>
    <definedName name="비목1" localSheetId="9">#REF!</definedName>
    <definedName name="비목1" localSheetId="16">#REF!</definedName>
    <definedName name="비목1" localSheetId="2">#REF!</definedName>
    <definedName name="비목1" localSheetId="7">#REF!</definedName>
    <definedName name="비목1" localSheetId="3">#REF!</definedName>
    <definedName name="비목1" localSheetId="8">#REF!</definedName>
    <definedName name="비목1" localSheetId="6">#REF!</definedName>
    <definedName name="비목1">#REF!</definedName>
    <definedName name="비목2" localSheetId="9">#REF!</definedName>
    <definedName name="비목2" localSheetId="16">#REF!</definedName>
    <definedName name="비목2" localSheetId="2">#REF!</definedName>
    <definedName name="비목2" localSheetId="7">#REF!</definedName>
    <definedName name="비목2" localSheetId="3">#REF!</definedName>
    <definedName name="비목2" localSheetId="8">#REF!</definedName>
    <definedName name="비목2" localSheetId="6">#REF!</definedName>
    <definedName name="비목2">#REF!</definedName>
    <definedName name="비목3" localSheetId="9">#REF!</definedName>
    <definedName name="비목3" localSheetId="16">#REF!</definedName>
    <definedName name="비목3" localSheetId="2">#REF!</definedName>
    <definedName name="비목3" localSheetId="7">#REF!</definedName>
    <definedName name="비목3" localSheetId="3">#REF!</definedName>
    <definedName name="비목3" localSheetId="8">#REF!</definedName>
    <definedName name="비목3" localSheetId="6">#REF!</definedName>
    <definedName name="비목3">#REF!</definedName>
    <definedName name="비목4" localSheetId="9">#REF!</definedName>
    <definedName name="비목4" localSheetId="16">#REF!</definedName>
    <definedName name="비목4" localSheetId="2">#REF!</definedName>
    <definedName name="비목4" localSheetId="7">#REF!</definedName>
    <definedName name="비목4" localSheetId="3">#REF!</definedName>
    <definedName name="비목4" localSheetId="8">#REF!</definedName>
    <definedName name="비목4" localSheetId="6">#REF!</definedName>
    <definedName name="비목4">#REF!</definedName>
    <definedName name="사" localSheetId="9">#REF!</definedName>
    <definedName name="사" localSheetId="16">#REF!</definedName>
    <definedName name="사" localSheetId="2">#REF!</definedName>
    <definedName name="사" localSheetId="7">#REF!</definedName>
    <definedName name="사" localSheetId="3">#REF!</definedName>
    <definedName name="사" localSheetId="8">#REF!</definedName>
    <definedName name="사" localSheetId="6">#REF!</definedName>
    <definedName name="사">#REF!</definedName>
    <definedName name="사인일위" localSheetId="9">#REF!</definedName>
    <definedName name="사인일위" localSheetId="16">#REF!</definedName>
    <definedName name="사인일위" localSheetId="2">#REF!</definedName>
    <definedName name="사인일위" localSheetId="7">#REF!</definedName>
    <definedName name="사인일위" localSheetId="3">#REF!</definedName>
    <definedName name="사인일위" localSheetId="8">#REF!</definedName>
    <definedName name="사인일위" localSheetId="6">#REF!</definedName>
    <definedName name="사인일위">#REF!</definedName>
    <definedName name="사전재해" localSheetId="9">#REF!</definedName>
    <definedName name="사전재해" localSheetId="16">#REF!</definedName>
    <definedName name="사전재해" localSheetId="2">#REF!</definedName>
    <definedName name="사전재해" localSheetId="7">#REF!</definedName>
    <definedName name="사전재해" localSheetId="3">#REF!</definedName>
    <definedName name="사전재해" localSheetId="8">#REF!</definedName>
    <definedName name="사전재해" localSheetId="6">#REF!</definedName>
    <definedName name="사전재해">#REF!</definedName>
    <definedName name="사전재해2" localSheetId="9">#REF!</definedName>
    <definedName name="사전재해2" localSheetId="16">#REF!</definedName>
    <definedName name="사전재해2" localSheetId="2">#REF!</definedName>
    <definedName name="사전재해2" localSheetId="7">#REF!</definedName>
    <definedName name="사전재해2" localSheetId="3">#REF!</definedName>
    <definedName name="사전재해2" localSheetId="8">#REF!</definedName>
    <definedName name="사전재해2" localSheetId="6">#REF!</definedName>
    <definedName name="사전재해2">#REF!</definedName>
    <definedName name="사진매수" localSheetId="9">#REF!</definedName>
    <definedName name="사진매수" localSheetId="16">#REF!</definedName>
    <definedName name="사진매수" localSheetId="2">#REF!</definedName>
    <definedName name="사진매수" localSheetId="7">#REF!</definedName>
    <definedName name="사진매수" localSheetId="3">#REF!</definedName>
    <definedName name="사진매수" localSheetId="8">#REF!</definedName>
    <definedName name="사진매수" localSheetId="6">#REF!</definedName>
    <definedName name="사진매수">#REF!</definedName>
    <definedName name="사진매수2" localSheetId="9">#REF!</definedName>
    <definedName name="사진매수2" localSheetId="16">#REF!</definedName>
    <definedName name="사진매수2" localSheetId="2">#REF!</definedName>
    <definedName name="사진매수2" localSheetId="7">#REF!</definedName>
    <definedName name="사진매수2" localSheetId="3">#REF!</definedName>
    <definedName name="사진매수2" localSheetId="8">#REF!</definedName>
    <definedName name="사진매수2" localSheetId="6">#REF!</definedName>
    <definedName name="사진매수2">#REF!</definedName>
    <definedName name="사진표정" localSheetId="9">#REF!</definedName>
    <definedName name="사진표정" localSheetId="16">#REF!</definedName>
    <definedName name="사진표정" localSheetId="2">#REF!</definedName>
    <definedName name="사진표정" localSheetId="7">#REF!</definedName>
    <definedName name="사진표정" localSheetId="3">#REF!</definedName>
    <definedName name="사진표정" localSheetId="8">#REF!</definedName>
    <definedName name="사진표정" localSheetId="6">#REF!</definedName>
    <definedName name="사진표정">#REF!</definedName>
    <definedName name="사통경비" localSheetId="9">[53]수원공사비!#REF!</definedName>
    <definedName name="사통경비" localSheetId="16">[53]수원공사비!#REF!</definedName>
    <definedName name="사통경비" localSheetId="2">[53]수원공사비!#REF!</definedName>
    <definedName name="사통경비" localSheetId="3">[53]수원공사비!#REF!</definedName>
    <definedName name="사통경비" localSheetId="8">[53]수원공사비!#REF!</definedName>
    <definedName name="사통경비" localSheetId="6">[53]수원공사비!#REF!</definedName>
    <definedName name="사통경비">[53]수원공사비!#REF!</definedName>
    <definedName name="사통노무비" localSheetId="9">[53]수원공사비!#REF!</definedName>
    <definedName name="사통노무비" localSheetId="16">[53]수원공사비!#REF!</definedName>
    <definedName name="사통노무비" localSheetId="2">[53]수원공사비!#REF!</definedName>
    <definedName name="사통노무비" localSheetId="3">[53]수원공사비!#REF!</definedName>
    <definedName name="사통노무비" localSheetId="8">[53]수원공사비!#REF!</definedName>
    <definedName name="사통노무비" localSheetId="6">[53]수원공사비!#REF!</definedName>
    <definedName name="사통노무비">[53]수원공사비!#REF!</definedName>
    <definedName name="사통재료비" localSheetId="9">[53]수원공사비!#REF!</definedName>
    <definedName name="사통재료비" localSheetId="16">[53]수원공사비!#REF!</definedName>
    <definedName name="사통재료비" localSheetId="2">[53]수원공사비!#REF!</definedName>
    <definedName name="사통재료비" localSheetId="3">[53]수원공사비!#REF!</definedName>
    <definedName name="사통재료비" localSheetId="8">[53]수원공사비!#REF!</definedName>
    <definedName name="사통재료비" localSheetId="6">[53]수원공사비!#REF!</definedName>
    <definedName name="사통재료비">[53]수원공사비!#REF!</definedName>
    <definedName name="사후환경" localSheetId="9">[32]직접인건비!#REF!</definedName>
    <definedName name="사후환경" localSheetId="16">[32]직접인건비!#REF!</definedName>
    <definedName name="사후환경" localSheetId="2">[32]직접인건비!#REF!</definedName>
    <definedName name="사후환경" localSheetId="3">[32]직접인건비!#REF!</definedName>
    <definedName name="사후환경" localSheetId="8">[32]직접인건비!#REF!</definedName>
    <definedName name="사후환경" localSheetId="6">[32]직접인건비!#REF!</definedName>
    <definedName name="사후환경">[32]직접인건비!#REF!</definedName>
    <definedName name="산업" localSheetId="9">[32]직접인건비!#REF!</definedName>
    <definedName name="산업" localSheetId="16">[32]직접인건비!#REF!</definedName>
    <definedName name="산업" localSheetId="2">[32]직접인건비!#REF!</definedName>
    <definedName name="산업" localSheetId="3">[32]직접인건비!#REF!</definedName>
    <definedName name="산업" localSheetId="8">[32]직접인건비!#REF!</definedName>
    <definedName name="산업" localSheetId="6">[32]직접인건비!#REF!</definedName>
    <definedName name="산업">[32]직접인건비!#REF!</definedName>
    <definedName name="산재보험료" localSheetId="9">#REF!</definedName>
    <definedName name="산재보험료" localSheetId="16">#REF!</definedName>
    <definedName name="산재보험료" localSheetId="2">#REF!</definedName>
    <definedName name="산재보험료" localSheetId="7">#REF!</definedName>
    <definedName name="산재보험료" localSheetId="3">#REF!</definedName>
    <definedName name="산재보험료" localSheetId="8">#REF!</definedName>
    <definedName name="산재보험료" localSheetId="6">#REF!</definedName>
    <definedName name="산재보험료">#REF!</definedName>
    <definedName name="산재보험료요율" localSheetId="9">#REF!</definedName>
    <definedName name="산재보험료요율" localSheetId="16">#REF!</definedName>
    <definedName name="산재보험료요율" localSheetId="2">#REF!</definedName>
    <definedName name="산재보험료요율" localSheetId="7">#REF!</definedName>
    <definedName name="산재보험료요율" localSheetId="3">#REF!</definedName>
    <definedName name="산재보험료요율" localSheetId="8">#REF!</definedName>
    <definedName name="산재보험료요율" localSheetId="6">#REF!</definedName>
    <definedName name="산재보험료요율">#REF!</definedName>
    <definedName name="산재보험료요율_변경" localSheetId="9">#REF!</definedName>
    <definedName name="산재보험료요율_변경" localSheetId="16">#REF!</definedName>
    <definedName name="산재보험료요율_변경" localSheetId="2">#REF!</definedName>
    <definedName name="산재보험료요율_변경" localSheetId="7">#REF!</definedName>
    <definedName name="산재보험료요율_변경" localSheetId="3">#REF!</definedName>
    <definedName name="산재보험료요율_변경" localSheetId="8">#REF!</definedName>
    <definedName name="산재보험료요율_변경" localSheetId="6">#REF!</definedName>
    <definedName name="산재보험료요율_변경">#REF!</definedName>
    <definedName name="산재보험료율">[22]요율!$F$8</definedName>
    <definedName name="삼차보완" localSheetId="9">[55]수량산출!#REF!</definedName>
    <definedName name="삼차보완" localSheetId="16">[55]수량산출!#REF!</definedName>
    <definedName name="삼차보완" localSheetId="2">[55]수량산출!#REF!</definedName>
    <definedName name="삼차보완" localSheetId="3">[55]수량산출!#REF!</definedName>
    <definedName name="삼차보완" localSheetId="8">[55]수량산출!#REF!</definedName>
    <definedName name="삼차보완" localSheetId="6">[55]수량산출!#REF!</definedName>
    <definedName name="삼차보완">[55]수량산출!#REF!</definedName>
    <definedName name="상각비" localSheetId="9">#REF!</definedName>
    <definedName name="상각비" localSheetId="16">#REF!</definedName>
    <definedName name="상각비" localSheetId="2">#REF!</definedName>
    <definedName name="상각비" localSheetId="7">#REF!</definedName>
    <definedName name="상각비" localSheetId="3">#REF!</definedName>
    <definedName name="상각비" localSheetId="8">#REF!</definedName>
    <definedName name="상각비" localSheetId="6">#REF!</definedName>
    <definedName name="상각비">#REF!</definedName>
    <definedName name="상세요구" localSheetId="9">#REF!</definedName>
    <definedName name="상세요구" localSheetId="16">#REF!</definedName>
    <definedName name="상세요구" localSheetId="2">#REF!</definedName>
    <definedName name="상세요구" localSheetId="7">#REF!</definedName>
    <definedName name="상세요구" localSheetId="3">#REF!</definedName>
    <definedName name="상세요구" localSheetId="8">#REF!</definedName>
    <definedName name="상세요구" localSheetId="6">#REF!</definedName>
    <definedName name="상세요구">#REF!</definedName>
    <definedName name="상수구조일수" localSheetId="9">[56]상수구조화편집부표!#REF!</definedName>
    <definedName name="상수구조일수" localSheetId="16">[56]상수구조화편집부표!#REF!</definedName>
    <definedName name="상수구조일수" localSheetId="2">[56]상수구조화편집부표!#REF!</definedName>
    <definedName name="상수구조일수" localSheetId="3">[56]상수구조화편집부표!#REF!</definedName>
    <definedName name="상수구조일수" localSheetId="8">[56]상수구조화편집부표!#REF!</definedName>
    <definedName name="상수구조일수" localSheetId="6">[56]상수구조화편집부표!#REF!</definedName>
    <definedName name="상수구조일수">[56]상수구조화편집부표!#REF!</definedName>
    <definedName name="상수연장" localSheetId="9">#REF!</definedName>
    <definedName name="상수연장" localSheetId="16">#REF!</definedName>
    <definedName name="상수연장" localSheetId="2">#REF!</definedName>
    <definedName name="상수연장" localSheetId="7">#REF!</definedName>
    <definedName name="상수연장" localSheetId="3">#REF!</definedName>
    <definedName name="상수연장" localSheetId="8">#REF!</definedName>
    <definedName name="상수연장" localSheetId="6">#REF!</definedName>
    <definedName name="상수연장">#REF!</definedName>
    <definedName name="상수작업연장" localSheetId="9">#REF!</definedName>
    <definedName name="상수작업연장" localSheetId="16">#REF!</definedName>
    <definedName name="상수작업연장" localSheetId="2">#REF!</definedName>
    <definedName name="상수작업연장" localSheetId="7">#REF!</definedName>
    <definedName name="상수작업연장" localSheetId="3">#REF!</definedName>
    <definedName name="상수작업연장" localSheetId="8">#REF!</definedName>
    <definedName name="상수작업연장" localSheetId="6">#REF!</definedName>
    <definedName name="상수작업연장">#REF!</definedName>
    <definedName name="상수적용율" localSheetId="9">#REF!</definedName>
    <definedName name="상수적용율" localSheetId="16">#REF!</definedName>
    <definedName name="상수적용율" localSheetId="2">#REF!</definedName>
    <definedName name="상수적용율" localSheetId="7">#REF!</definedName>
    <definedName name="상수적용율" localSheetId="3">#REF!</definedName>
    <definedName name="상수적용율" localSheetId="8">#REF!</definedName>
    <definedName name="상수적용율" localSheetId="6">#REF!</definedName>
    <definedName name="상수적용율">#REF!</definedName>
    <definedName name="상수조사" localSheetId="9">BlankMacro1</definedName>
    <definedName name="상수조사" localSheetId="16">BlankMacro1</definedName>
    <definedName name="상수조사" localSheetId="2">BlankMacro1</definedName>
    <definedName name="상수조사" localSheetId="7">BlankMacro1</definedName>
    <definedName name="상수조사" localSheetId="3">BlankMacro1</definedName>
    <definedName name="상수조사" localSheetId="8">BlankMacro1</definedName>
    <definedName name="상수조사" localSheetId="6">BlankMacro1</definedName>
    <definedName name="상수조사">BlankMacro1</definedName>
    <definedName name="상수지형계수" localSheetId="9">#REF!</definedName>
    <definedName name="상수지형계수" localSheetId="16">#REF!</definedName>
    <definedName name="상수지형계수" localSheetId="2">#REF!</definedName>
    <definedName name="상수지형계수" localSheetId="7">#REF!</definedName>
    <definedName name="상수지형계수" localSheetId="3">#REF!</definedName>
    <definedName name="상수지형계수" localSheetId="8">#REF!</definedName>
    <definedName name="상수지형계수" localSheetId="6">#REF!</definedName>
    <definedName name="상수지형계수">#REF!</definedName>
    <definedName name="상환금액" localSheetId="9">#REF!</definedName>
    <definedName name="상환금액" localSheetId="16">#REF!</definedName>
    <definedName name="상환금액" localSheetId="2">#REF!</definedName>
    <definedName name="상환금액" localSheetId="7">#REF!</definedName>
    <definedName name="상환금액" localSheetId="3">#REF!</definedName>
    <definedName name="상환금액" localSheetId="8">#REF!</definedName>
    <definedName name="상환금액" localSheetId="6">#REF!</definedName>
    <definedName name="상환금액">#REF!</definedName>
    <definedName name="새">#N/A</definedName>
    <definedName name="새이">[57]TOTAL3!$Q$7</definedName>
    <definedName name="새이름">[58]현장조사!$J$51</definedName>
    <definedName name="선진업체" localSheetId="9">[59]DB구축!#REF!</definedName>
    <definedName name="선진업체" localSheetId="16">[59]DB구축!#REF!</definedName>
    <definedName name="선진업체" localSheetId="2">[59]DB구축!#REF!</definedName>
    <definedName name="선진업체" localSheetId="3">[59]DB구축!#REF!</definedName>
    <definedName name="선진업체" localSheetId="8">[59]DB구축!#REF!</definedName>
    <definedName name="선진업체" localSheetId="6">[59]DB구축!#REF!</definedName>
    <definedName name="선진업체">[59]DB구축!#REF!</definedName>
    <definedName name="설계" localSheetId="9">#REF!</definedName>
    <definedName name="설계" localSheetId="16">#REF!</definedName>
    <definedName name="설계" localSheetId="2">#REF!</definedName>
    <definedName name="설계" localSheetId="7">#REF!</definedName>
    <definedName name="설계" localSheetId="3">#REF!</definedName>
    <definedName name="설계" localSheetId="8">#REF!</definedName>
    <definedName name="설계" localSheetId="6">#REF!</definedName>
    <definedName name="설계">#REF!</definedName>
    <definedName name="설계서" localSheetId="9">#REF!</definedName>
    <definedName name="설계서" localSheetId="16">#REF!</definedName>
    <definedName name="설계서" localSheetId="2">#REF!</definedName>
    <definedName name="설계서" localSheetId="7">#REF!</definedName>
    <definedName name="설계서" localSheetId="3">#REF!</definedName>
    <definedName name="설계서" localSheetId="8">#REF!</definedName>
    <definedName name="설계서" localSheetId="6">#REF!</definedName>
    <definedName name="설계서">#REF!</definedName>
    <definedName name="설계설명서" localSheetId="9">BlankMacro1</definedName>
    <definedName name="설계설명서" localSheetId="16">BlankMacro1</definedName>
    <definedName name="설계설명서" localSheetId="2">BlankMacro1</definedName>
    <definedName name="설계설명서" localSheetId="7">BlankMacro1</definedName>
    <definedName name="설계설명서" localSheetId="3">BlankMacro1</definedName>
    <definedName name="설계설명서" localSheetId="8">BlankMacro1</definedName>
    <definedName name="설계설명서" localSheetId="6">BlankMacro1</definedName>
    <definedName name="설계설명서">BlankMacro1</definedName>
    <definedName name="설계속도" localSheetId="9">#REF!</definedName>
    <definedName name="설계속도" localSheetId="16">#REF!</definedName>
    <definedName name="설계속도" localSheetId="2">#REF!</definedName>
    <definedName name="설계속도" localSheetId="7">#REF!</definedName>
    <definedName name="설계속도" localSheetId="3">#REF!</definedName>
    <definedName name="설계속도" localSheetId="8">#REF!</definedName>
    <definedName name="설계속도" localSheetId="6">#REF!</definedName>
    <definedName name="설계속도">#REF!</definedName>
    <definedName name="설명" localSheetId="9">[60]총괄서!#REF!</definedName>
    <definedName name="설명" localSheetId="16">[60]총괄서!#REF!</definedName>
    <definedName name="설명" localSheetId="2">[60]총괄서!#REF!</definedName>
    <definedName name="설명" localSheetId="3">[60]총괄서!#REF!</definedName>
    <definedName name="설명" localSheetId="8">[60]총괄서!#REF!</definedName>
    <definedName name="설명" localSheetId="6">[60]총괄서!#REF!</definedName>
    <definedName name="설명">[60]총괄서!#REF!</definedName>
    <definedName name="성과심사" localSheetId="9">BlankMacro1</definedName>
    <definedName name="성과심사" localSheetId="16">BlankMacro1</definedName>
    <definedName name="성과심사" localSheetId="2">BlankMacro1</definedName>
    <definedName name="성과심사" localSheetId="7">BlankMacro1</definedName>
    <definedName name="성과심사" localSheetId="3">BlankMacro1</definedName>
    <definedName name="성과심사" localSheetId="8">BlankMacro1</definedName>
    <definedName name="성과심사" localSheetId="6">BlankMacro1</definedName>
    <definedName name="성과심사">BlankMacro1</definedName>
    <definedName name="성토부도수로연장" localSheetId="9">#REF!</definedName>
    <definedName name="성토부도수로연장" localSheetId="16">#REF!</definedName>
    <definedName name="성토부도수로연장" localSheetId="2">#REF!</definedName>
    <definedName name="성토부도수로연장" localSheetId="7">#REF!</definedName>
    <definedName name="성토부도수로연장" localSheetId="3">#REF!</definedName>
    <definedName name="성토부도수로연장" localSheetId="8">#REF!</definedName>
    <definedName name="성토부도수로연장" localSheetId="6">#REF!</definedName>
    <definedName name="성토부도수로연장">#REF!</definedName>
    <definedName name="성토부도수로재료" localSheetId="9">#REF!</definedName>
    <definedName name="성토부도수로재료" localSheetId="16">#REF!</definedName>
    <definedName name="성토부도수로재료" localSheetId="2">#REF!</definedName>
    <definedName name="성토부도수로재료" localSheetId="7">#REF!</definedName>
    <definedName name="성토부도수로재료" localSheetId="3">#REF!</definedName>
    <definedName name="성토부도수로재료" localSheetId="8">#REF!</definedName>
    <definedName name="성토부도수로재료" localSheetId="6">#REF!</definedName>
    <definedName name="성토부도수로재료">#REF!</definedName>
    <definedName name="성토부도수로재료집계" localSheetId="9">#REF!</definedName>
    <definedName name="성토부도수로재료집계" localSheetId="16">#REF!</definedName>
    <definedName name="성토부도수로재료집계" localSheetId="2">#REF!</definedName>
    <definedName name="성토부도수로재료집계" localSheetId="7">#REF!</definedName>
    <definedName name="성토부도수로재료집계" localSheetId="3">#REF!</definedName>
    <definedName name="성토부도수로재료집계" localSheetId="8">#REF!</definedName>
    <definedName name="성토부도수로재료집계" localSheetId="6">#REF!</definedName>
    <definedName name="성토부도수로재료집계">#REF!</definedName>
    <definedName name="세금" localSheetId="9">#REF!</definedName>
    <definedName name="세금" localSheetId="16">#REF!</definedName>
    <definedName name="세금" localSheetId="2">#REF!</definedName>
    <definedName name="세금" localSheetId="7">#REF!</definedName>
    <definedName name="세금" localSheetId="3">#REF!</definedName>
    <definedName name="세금" localSheetId="8">#REF!</definedName>
    <definedName name="세금" localSheetId="6">#REF!</definedName>
    <definedName name="세금">#REF!</definedName>
    <definedName name="세세항코드" localSheetId="9">#REF!</definedName>
    <definedName name="세세항코드" localSheetId="16">#REF!</definedName>
    <definedName name="세세항코드" localSheetId="2">#REF!</definedName>
    <definedName name="세세항코드" localSheetId="7">#REF!</definedName>
    <definedName name="세세항코드" localSheetId="3">#REF!</definedName>
    <definedName name="세세항코드" localSheetId="8">#REF!</definedName>
    <definedName name="세세항코드" localSheetId="6">#REF!</definedName>
    <definedName name="세세항코드">#REF!</definedName>
    <definedName name="세항코드" localSheetId="9">#REF!</definedName>
    <definedName name="세항코드" localSheetId="16">#REF!</definedName>
    <definedName name="세항코드" localSheetId="2">#REF!</definedName>
    <definedName name="세항코드" localSheetId="7">#REF!</definedName>
    <definedName name="세항코드" localSheetId="3">#REF!</definedName>
    <definedName name="세항코드" localSheetId="8">#REF!</definedName>
    <definedName name="세항코드" localSheetId="6">#REF!</definedName>
    <definedName name="세항코드">#REF!</definedName>
    <definedName name="소계" localSheetId="9">#REF!</definedName>
    <definedName name="소계" localSheetId="16">#REF!</definedName>
    <definedName name="소계" localSheetId="2">#REF!</definedName>
    <definedName name="소계" localSheetId="7">#REF!</definedName>
    <definedName name="소계" localSheetId="3">#REF!</definedName>
    <definedName name="소계" localSheetId="8">#REF!</definedName>
    <definedName name="소계" localSheetId="6">#REF!</definedName>
    <definedName name="소계">#REF!</definedName>
    <definedName name="소계구분">[33]공사비!$V:$V</definedName>
    <definedName name="소방" localSheetId="9">#REF!</definedName>
    <definedName name="소방" localSheetId="16">#REF!</definedName>
    <definedName name="소방" localSheetId="2">#REF!</definedName>
    <definedName name="소방" localSheetId="7">#REF!</definedName>
    <definedName name="소방" localSheetId="3">#REF!</definedName>
    <definedName name="소방" localSheetId="8">#REF!</definedName>
    <definedName name="소방" localSheetId="6">#REF!</definedName>
    <definedName name="소방">#REF!</definedName>
    <definedName name="소요매수" localSheetId="9">#REF!</definedName>
    <definedName name="소요매수" localSheetId="16">#REF!</definedName>
    <definedName name="소요매수" localSheetId="2">#REF!</definedName>
    <definedName name="소요매수" localSheetId="7">#REF!</definedName>
    <definedName name="소요매수" localSheetId="3">#REF!</definedName>
    <definedName name="소요매수" localSheetId="8">#REF!</definedName>
    <definedName name="소요매수" localSheetId="6">#REF!</definedName>
    <definedName name="소요매수">#REF!</definedName>
    <definedName name="소용매수" localSheetId="9">#REF!</definedName>
    <definedName name="소용매수" localSheetId="16">#REF!</definedName>
    <definedName name="소용매수" localSheetId="2">#REF!</definedName>
    <definedName name="소용매수" localSheetId="7">#REF!</definedName>
    <definedName name="소용매수" localSheetId="3">#REF!</definedName>
    <definedName name="소용매수" localSheetId="8">#REF!</definedName>
    <definedName name="소용매수" localSheetId="6">#REF!</definedName>
    <definedName name="소용매수">#REF!</definedName>
    <definedName name="소천" localSheetId="7" hidden="1">{#N/A,#N/A,FALSE,"포장단가"}</definedName>
    <definedName name="소천" localSheetId="6" hidden="1">{#N/A,#N/A,FALSE,"포장단가"}</definedName>
    <definedName name="소천" hidden="1">{#N/A,#N/A,FALSE,"포장단가"}</definedName>
    <definedName name="소켓무게">[61]DATE!$G$24:$G$79</definedName>
    <definedName name="속고기" localSheetId="9">#REF!</definedName>
    <definedName name="속고기" localSheetId="16">#REF!</definedName>
    <definedName name="속고기" localSheetId="2">#REF!</definedName>
    <definedName name="속고기" localSheetId="7">#REF!</definedName>
    <definedName name="속고기" localSheetId="3">#REF!</definedName>
    <definedName name="속고기" localSheetId="8">#REF!</definedName>
    <definedName name="속고기" localSheetId="6">#REF!</definedName>
    <definedName name="속고기">#REF!</definedName>
    <definedName name="속중기" localSheetId="9">#REF!</definedName>
    <definedName name="속중기" localSheetId="16">#REF!</definedName>
    <definedName name="속중기" localSheetId="2">#REF!</definedName>
    <definedName name="속중기" localSheetId="7">#REF!</definedName>
    <definedName name="속중기" localSheetId="3">#REF!</definedName>
    <definedName name="속중기" localSheetId="8">#REF!</definedName>
    <definedName name="속중기" localSheetId="6">#REF!</definedName>
    <definedName name="속중기">#REF!</definedName>
    <definedName name="속중능" localSheetId="9">#REF!</definedName>
    <definedName name="속중능" localSheetId="16">#REF!</definedName>
    <definedName name="속중능" localSheetId="2">#REF!</definedName>
    <definedName name="속중능" localSheetId="7">#REF!</definedName>
    <definedName name="속중능" localSheetId="3">#REF!</definedName>
    <definedName name="속중능" localSheetId="8">#REF!</definedName>
    <definedName name="속중능" localSheetId="6">#REF!</definedName>
    <definedName name="속중능">#REF!</definedName>
    <definedName name="속초기" localSheetId="9">#REF!</definedName>
    <definedName name="속초기" localSheetId="16">#REF!</definedName>
    <definedName name="속초기" localSheetId="2">#REF!</definedName>
    <definedName name="속초기" localSheetId="7">#REF!</definedName>
    <definedName name="속초기" localSheetId="3">#REF!</definedName>
    <definedName name="속초기" localSheetId="8">#REF!</definedName>
    <definedName name="속초기" localSheetId="6">#REF!</definedName>
    <definedName name="속초기">#REF!</definedName>
    <definedName name="손배요율_CM" localSheetId="9">#REF!</definedName>
    <definedName name="손배요율_CM" localSheetId="16">#REF!</definedName>
    <definedName name="손배요율_CM" localSheetId="2">#REF!</definedName>
    <definedName name="손배요율_CM" localSheetId="7">#REF!</definedName>
    <definedName name="손배요율_CM" localSheetId="3">#REF!</definedName>
    <definedName name="손배요율_CM" localSheetId="8">#REF!</definedName>
    <definedName name="손배요율_CM" localSheetId="6">#REF!</definedName>
    <definedName name="손배요율_CM">#REF!</definedName>
    <definedName name="손해배상보험료" localSheetId="9">#REF!</definedName>
    <definedName name="손해배상보험료" localSheetId="16">#REF!</definedName>
    <definedName name="손해배상보험료" localSheetId="2">#REF!</definedName>
    <definedName name="손해배상보험료" localSheetId="7">#REF!</definedName>
    <definedName name="손해배상보험료" localSheetId="3">#REF!</definedName>
    <definedName name="손해배상보험료" localSheetId="8">#REF!</definedName>
    <definedName name="손해배상보험료" localSheetId="6">#REF!</definedName>
    <definedName name="손해배상보험료">#REF!</definedName>
    <definedName name="송유구조일수" localSheetId="9">#REF!</definedName>
    <definedName name="송유구조일수" localSheetId="16">#REF!</definedName>
    <definedName name="송유구조일수" localSheetId="2">#REF!</definedName>
    <definedName name="송유구조일수" localSheetId="7">#REF!</definedName>
    <definedName name="송유구조일수" localSheetId="3">#REF!</definedName>
    <definedName name="송유구조일수" localSheetId="8">#REF!</definedName>
    <definedName name="송유구조일수" localSheetId="6">#REF!</definedName>
    <definedName name="송유구조일수">#REF!</definedName>
    <definedName name="송유정위치작업일수" localSheetId="9">#REF!</definedName>
    <definedName name="송유정위치작업일수" localSheetId="16">#REF!</definedName>
    <definedName name="송유정위치작업일수" localSheetId="2">#REF!</definedName>
    <definedName name="송유정위치작업일수" localSheetId="7">#REF!</definedName>
    <definedName name="송유정위치작업일수" localSheetId="3">#REF!</definedName>
    <definedName name="송유정위치작업일수" localSheetId="8">#REF!</definedName>
    <definedName name="송유정위치작업일수" localSheetId="6">#REF!</definedName>
    <definedName name="송유정위치작업일수">#REF!</definedName>
    <definedName name="송유조사연장" localSheetId="9">#REF!</definedName>
    <definedName name="송유조사연장" localSheetId="16">#REF!</definedName>
    <definedName name="송유조사연장" localSheetId="2">#REF!</definedName>
    <definedName name="송유조사연장" localSheetId="7">#REF!</definedName>
    <definedName name="송유조사연장" localSheetId="3">#REF!</definedName>
    <definedName name="송유조사연장" localSheetId="8">#REF!</definedName>
    <definedName name="송유조사연장" localSheetId="6">#REF!</definedName>
    <definedName name="송유조사연장">#REF!</definedName>
    <definedName name="송유탐사연장" localSheetId="9">#REF!</definedName>
    <definedName name="송유탐사연장" localSheetId="16">#REF!</definedName>
    <definedName name="송유탐사연장" localSheetId="2">#REF!</definedName>
    <definedName name="송유탐사연장" localSheetId="7">#REF!</definedName>
    <definedName name="송유탐사연장" localSheetId="3">#REF!</definedName>
    <definedName name="송유탐사연장" localSheetId="8">#REF!</definedName>
    <definedName name="송유탐사연장" localSheetId="6">#REF!</definedName>
    <definedName name="송유탐사연장">#REF!</definedName>
    <definedName name="송전전공" localSheetId="9">#REF!</definedName>
    <definedName name="송전전공" localSheetId="16">#REF!</definedName>
    <definedName name="송전전공" localSheetId="2">#REF!</definedName>
    <definedName name="송전전공" localSheetId="7">#REF!</definedName>
    <definedName name="송전전공" localSheetId="3">#REF!</definedName>
    <definedName name="송전전공" localSheetId="8">#REF!</definedName>
    <definedName name="송전전공" localSheetId="6">#REF!</definedName>
    <definedName name="송전전공">#REF!</definedName>
    <definedName name="수동레이어" localSheetId="9">#REF!</definedName>
    <definedName name="수동레이어" localSheetId="16">#REF!</definedName>
    <definedName name="수동레이어" localSheetId="2">#REF!</definedName>
    <definedName name="수동레이어" localSheetId="7">#REF!</definedName>
    <definedName name="수동레이어" localSheetId="3">#REF!</definedName>
    <definedName name="수동레이어" localSheetId="8">#REF!</definedName>
    <definedName name="수동레이어" localSheetId="6">#REF!</definedName>
    <definedName name="수동레이어">#REF!</definedName>
    <definedName name="수동물수" localSheetId="9">#REF!</definedName>
    <definedName name="수동물수" localSheetId="16">#REF!</definedName>
    <definedName name="수동물수" localSheetId="2">#REF!</definedName>
    <definedName name="수동물수" localSheetId="7">#REF!</definedName>
    <definedName name="수동물수" localSheetId="3">#REF!</definedName>
    <definedName name="수동물수" localSheetId="8">#REF!</definedName>
    <definedName name="수동물수" localSheetId="6">#REF!</definedName>
    <definedName name="수동물수">#REF!</definedName>
    <definedName name="수동일수" localSheetId="9">#REF!</definedName>
    <definedName name="수동일수" localSheetId="16">#REF!</definedName>
    <definedName name="수동일수" localSheetId="2">#REF!</definedName>
    <definedName name="수동일수" localSheetId="7">#REF!</definedName>
    <definedName name="수동일수" localSheetId="3">#REF!</definedName>
    <definedName name="수동일수" localSheetId="8">#REF!</definedName>
    <definedName name="수동일수" localSheetId="6">#REF!</definedName>
    <definedName name="수동일수">#REF!</definedName>
    <definedName name="수동지형계수" localSheetId="9">#REF!</definedName>
    <definedName name="수동지형계수" localSheetId="16">#REF!</definedName>
    <definedName name="수동지형계수" localSheetId="2">#REF!</definedName>
    <definedName name="수동지형계수" localSheetId="7">#REF!</definedName>
    <definedName name="수동지형계수" localSheetId="3">#REF!</definedName>
    <definedName name="수동지형계수" localSheetId="8">#REF!</definedName>
    <definedName name="수동지형계수" localSheetId="6">#REF!</definedName>
    <definedName name="수동지형계수">#REF!</definedName>
    <definedName name="수량" localSheetId="9">#REF!</definedName>
    <definedName name="수량" localSheetId="16">#REF!</definedName>
    <definedName name="수량" localSheetId="2">#REF!</definedName>
    <definedName name="수량" localSheetId="7">#REF!</definedName>
    <definedName name="수량" localSheetId="3">#REF!</definedName>
    <definedName name="수량" localSheetId="8">#REF!</definedName>
    <definedName name="수량" localSheetId="6">#REF!</definedName>
    <definedName name="수량">#REF!</definedName>
    <definedName name="수량산출" localSheetId="9">#REF!</definedName>
    <definedName name="수량산출" localSheetId="16">#REF!</definedName>
    <definedName name="수량산출" localSheetId="2">#REF!</definedName>
    <definedName name="수량산출" localSheetId="7">#REF!</definedName>
    <definedName name="수량산출" localSheetId="3">#REF!</definedName>
    <definedName name="수량산출" localSheetId="8">#REF!</definedName>
    <definedName name="수량산출" localSheetId="6">#REF!</definedName>
    <definedName name="수량산출">#REF!</definedName>
    <definedName name="수리수문" localSheetId="9">[32]직접인건비!#REF!</definedName>
    <definedName name="수리수문" localSheetId="16">[32]직접인건비!#REF!</definedName>
    <definedName name="수리수문" localSheetId="2">[32]직접인건비!#REF!</definedName>
    <definedName name="수리수문" localSheetId="3">[32]직접인건비!#REF!</definedName>
    <definedName name="수리수문" localSheetId="8">[32]직접인건비!#REF!</definedName>
    <definedName name="수리수문" localSheetId="6">[32]직접인건비!#REF!</definedName>
    <definedName name="수리수문">[32]직접인건비!#REF!</definedName>
    <definedName name="수목보호대" localSheetId="9">#REF!</definedName>
    <definedName name="수목보호대" localSheetId="16">#REF!</definedName>
    <definedName name="수목보호대" localSheetId="2">#REF!</definedName>
    <definedName name="수목보호대" localSheetId="7">#REF!</definedName>
    <definedName name="수목보호대" localSheetId="3">#REF!</definedName>
    <definedName name="수목보호대" localSheetId="8">#REF!</definedName>
    <definedName name="수목보호대" localSheetId="6">#REF!</definedName>
    <definedName name="수목보호대">#REF!</definedName>
    <definedName name="수비" localSheetId="7" hidden="1">{#N/A,#N/A,FALSE,"포장단가"}</definedName>
    <definedName name="수비" localSheetId="6" hidden="1">{#N/A,#N/A,FALSE,"포장단가"}</definedName>
    <definedName name="수비" hidden="1">{#N/A,#N/A,FALSE,"포장단가"}</definedName>
    <definedName name="수익" localSheetId="9">#REF!</definedName>
    <definedName name="수익" localSheetId="16">#REF!</definedName>
    <definedName name="수익" localSheetId="2">#REF!</definedName>
    <definedName name="수익" localSheetId="7">#REF!</definedName>
    <definedName name="수익" localSheetId="3">#REF!</definedName>
    <definedName name="수익" localSheetId="8">#REF!</definedName>
    <definedName name="수익" localSheetId="6">#REF!</definedName>
    <definedName name="수익">#REF!</definedName>
    <definedName name="수자재단위당">[62]수자재단위당!$A$4:$M$38</definedName>
    <definedName name="수정도화비율" localSheetId="9">#REF!</definedName>
    <definedName name="수정도화비율" localSheetId="16">#REF!</definedName>
    <definedName name="수정도화비율" localSheetId="2">#REF!</definedName>
    <definedName name="수정도화비율" localSheetId="7">#REF!</definedName>
    <definedName name="수정도화비율" localSheetId="3">#REF!</definedName>
    <definedName name="수정도화비율" localSheetId="8">#REF!</definedName>
    <definedName name="수정도화비율" localSheetId="6">#REF!</definedName>
    <definedName name="수정도화비율">#REF!</definedName>
    <definedName name="수정도화지형증감계수" localSheetId="9">#REF!</definedName>
    <definedName name="수정도화지형증감계수" localSheetId="16">#REF!</definedName>
    <definedName name="수정도화지형증감계수" localSheetId="2">#REF!</definedName>
    <definedName name="수정도화지형증감계수" localSheetId="7">#REF!</definedName>
    <definedName name="수정도화지형증감계수" localSheetId="3">#REF!</definedName>
    <definedName name="수정도화지형증감계수" localSheetId="8">#REF!</definedName>
    <definedName name="수정도화지형증감계수" localSheetId="6">#REF!</definedName>
    <definedName name="수정도화지형증감계수">#REF!</definedName>
    <definedName name="수정도화축척별작업량" localSheetId="9">#REF!</definedName>
    <definedName name="수정도화축척별작업량" localSheetId="16">#REF!</definedName>
    <definedName name="수정도화축척별작업량" localSheetId="2">#REF!</definedName>
    <definedName name="수정도화축척별작업량" localSheetId="7">#REF!</definedName>
    <definedName name="수정도화축척별작업량" localSheetId="3">#REF!</definedName>
    <definedName name="수정도화축척별작업량" localSheetId="8">#REF!</definedName>
    <definedName name="수정도화축척별작업량" localSheetId="6">#REF!</definedName>
    <definedName name="수정도화축척별작업량">#REF!</definedName>
    <definedName name="숙박비" localSheetId="9">[25]설계기준!#REF!</definedName>
    <definedName name="숙박비" localSheetId="16">[25]설계기준!#REF!</definedName>
    <definedName name="숙박비" localSheetId="2">[25]설계기준!#REF!</definedName>
    <definedName name="숙박비" localSheetId="3">[25]설계기준!#REF!</definedName>
    <definedName name="숙박비" localSheetId="8">[25]설계기준!#REF!</definedName>
    <definedName name="숙박비" localSheetId="6">[25]설계기준!#REF!</definedName>
    <definedName name="숙박비">[25]설계기준!#REF!</definedName>
    <definedName name="純工事原價" localSheetId="9">#REF!</definedName>
    <definedName name="純工事原價" localSheetId="16">#REF!</definedName>
    <definedName name="純工事原價" localSheetId="2">#REF!</definedName>
    <definedName name="純工事原價" localSheetId="7">#REF!</definedName>
    <definedName name="純工事原價" localSheetId="3">#REF!</definedName>
    <definedName name="純工事原價" localSheetId="8">#REF!</definedName>
    <definedName name="純工事原價" localSheetId="6">#REF!</definedName>
    <definedName name="純工事原價">#REF!</definedName>
    <definedName name="스텝" localSheetId="9">#REF!</definedName>
    <definedName name="스텝" localSheetId="16">#REF!</definedName>
    <definedName name="스텝" localSheetId="2">#REF!</definedName>
    <definedName name="스텝" localSheetId="7">#REF!</definedName>
    <definedName name="스텝" localSheetId="3">#REF!</definedName>
    <definedName name="스텝" localSheetId="8">#REF!</definedName>
    <definedName name="스텝" localSheetId="6">#REF!</definedName>
    <definedName name="스텝">#REF!</definedName>
    <definedName name="스텝당인건비" localSheetId="9">#REF!</definedName>
    <definedName name="스텝당인건비" localSheetId="16">#REF!</definedName>
    <definedName name="스텝당인건비" localSheetId="2">#REF!</definedName>
    <definedName name="스텝당인건비" localSheetId="7">#REF!</definedName>
    <definedName name="스텝당인건비" localSheetId="3">#REF!</definedName>
    <definedName name="스텝당인건비" localSheetId="8">#REF!</definedName>
    <definedName name="스텝당인건비" localSheetId="6">#REF!</definedName>
    <definedName name="스텝당인건비">#REF!</definedName>
    <definedName name="시" localSheetId="7" hidden="1">{#N/A,#N/A,FALSE,"포장단가"}</definedName>
    <definedName name="시" localSheetId="6" hidden="1">{#N/A,#N/A,FALSE,"포장단가"}</definedName>
    <definedName name="시" hidden="1">{#N/A,#N/A,FALSE,"포장단가"}</definedName>
    <definedName name="시가지" localSheetId="9">[36]산출근거!#REF!</definedName>
    <definedName name="시가지" localSheetId="16">[36]산출근거!#REF!</definedName>
    <definedName name="시가지" localSheetId="2">[36]산출근거!#REF!</definedName>
    <definedName name="시가지" localSheetId="3">[36]산출근거!#REF!</definedName>
    <definedName name="시가지" localSheetId="8">[36]산출근거!#REF!</definedName>
    <definedName name="시가지" localSheetId="6">[36]산출근거!#REF!</definedName>
    <definedName name="시가지">[36]산출근거!#REF!</definedName>
    <definedName name="시방" localSheetId="9">#REF!</definedName>
    <definedName name="시방" localSheetId="16">#REF!</definedName>
    <definedName name="시방" localSheetId="2">#REF!</definedName>
    <definedName name="시방" localSheetId="7">#REF!</definedName>
    <definedName name="시방" localSheetId="3">#REF!</definedName>
    <definedName name="시방" localSheetId="8">#REF!</definedName>
    <definedName name="시방" localSheetId="6">#REF!</definedName>
    <definedName name="시방">#REF!</definedName>
    <definedName name="시방1" localSheetId="9">#REF!</definedName>
    <definedName name="시방1" localSheetId="16">#REF!</definedName>
    <definedName name="시방1" localSheetId="2">#REF!</definedName>
    <definedName name="시방1" localSheetId="7">#REF!</definedName>
    <definedName name="시방1" localSheetId="3">#REF!</definedName>
    <definedName name="시방1" localSheetId="8">#REF!</definedName>
    <definedName name="시방1" localSheetId="6">#REF!</definedName>
    <definedName name="시방1">#REF!</definedName>
    <definedName name="시설구조일수" localSheetId="9">#REF!</definedName>
    <definedName name="시설구조일수" localSheetId="16">#REF!</definedName>
    <definedName name="시설구조일수" localSheetId="2">#REF!</definedName>
    <definedName name="시설구조일수" localSheetId="7">#REF!</definedName>
    <definedName name="시설구조일수" localSheetId="3">#REF!</definedName>
    <definedName name="시설구조일수" localSheetId="8">#REF!</definedName>
    <definedName name="시설구조일수" localSheetId="6">#REF!</definedName>
    <definedName name="시설구조일수">#REF!</definedName>
    <definedName name="시설정위치지형계수" localSheetId="9">#REF!</definedName>
    <definedName name="시설정위치지형계수" localSheetId="16">#REF!</definedName>
    <definedName name="시설정위치지형계수" localSheetId="2">#REF!</definedName>
    <definedName name="시설정위치지형계수" localSheetId="7">#REF!</definedName>
    <definedName name="시설정위치지형계수" localSheetId="3">#REF!</definedName>
    <definedName name="시설정위치지형계수" localSheetId="8">#REF!</definedName>
    <definedName name="시설정위치지형계수" localSheetId="6">#REF!</definedName>
    <definedName name="시설정위치지형계수">#REF!</definedName>
    <definedName name="시설종류수" localSheetId="9">#REF!</definedName>
    <definedName name="시설종류수" localSheetId="16">#REF!</definedName>
    <definedName name="시설종류수" localSheetId="2">#REF!</definedName>
    <definedName name="시설종류수" localSheetId="7">#REF!</definedName>
    <definedName name="시설종류수" localSheetId="3">#REF!</definedName>
    <definedName name="시설종류수" localSheetId="8">#REF!</definedName>
    <definedName name="시설종류수" localSheetId="6">#REF!</definedName>
    <definedName name="시설종류수">#REF!</definedName>
    <definedName name="시설종수" localSheetId="9">#REF!</definedName>
    <definedName name="시설종수" localSheetId="16">#REF!</definedName>
    <definedName name="시설종수" localSheetId="2">#REF!</definedName>
    <definedName name="시설종수" localSheetId="7">#REF!</definedName>
    <definedName name="시설종수" localSheetId="3">#REF!</definedName>
    <definedName name="시설종수" localSheetId="8">#REF!</definedName>
    <definedName name="시설종수" localSheetId="6">#REF!</definedName>
    <definedName name="시설종수">#REF!</definedName>
    <definedName name="시행" localSheetId="9">#REF!</definedName>
    <definedName name="시행" localSheetId="16">#REF!</definedName>
    <definedName name="시행" localSheetId="2">#REF!</definedName>
    <definedName name="시행" localSheetId="7">#REF!</definedName>
    <definedName name="시행" localSheetId="3">#REF!</definedName>
    <definedName name="시행" localSheetId="8">#REF!</definedName>
    <definedName name="시행" localSheetId="6">#REF!</definedName>
    <definedName name="시행">#REF!</definedName>
    <definedName name="시행111" localSheetId="9">#REF!</definedName>
    <definedName name="시행111" localSheetId="16">#REF!</definedName>
    <definedName name="시행111" localSheetId="2">#REF!</definedName>
    <definedName name="시행111" localSheetId="7">#REF!</definedName>
    <definedName name="시행111" localSheetId="3">#REF!</definedName>
    <definedName name="시행111" localSheetId="8">#REF!</definedName>
    <definedName name="시행111" localSheetId="6">#REF!</definedName>
    <definedName name="시행111">#REF!</definedName>
    <definedName name="시험설치" localSheetId="9">#REF!</definedName>
    <definedName name="시험설치" localSheetId="16">#REF!</definedName>
    <definedName name="시험설치" localSheetId="2">#REF!</definedName>
    <definedName name="시험설치" localSheetId="7">#REF!</definedName>
    <definedName name="시험설치" localSheetId="3">#REF!</definedName>
    <definedName name="시험설치" localSheetId="8">#REF!</definedName>
    <definedName name="시험설치" localSheetId="6">#REF!</definedName>
    <definedName name="시험설치">#REF!</definedName>
    <definedName name="식비" localSheetId="9">[25]설계기준!#REF!</definedName>
    <definedName name="식비" localSheetId="16">[25]설계기준!#REF!</definedName>
    <definedName name="식비" localSheetId="2">[25]설계기준!#REF!</definedName>
    <definedName name="식비" localSheetId="3">[25]설계기준!#REF!</definedName>
    <definedName name="식비" localSheetId="8">[25]설계기준!#REF!</definedName>
    <definedName name="식비" localSheetId="6">[25]설계기준!#REF!</definedName>
    <definedName name="식비">[25]설계기준!#REF!</definedName>
    <definedName name="신용준" localSheetId="9">#REF!</definedName>
    <definedName name="신용준" localSheetId="16">#REF!</definedName>
    <definedName name="신용준" localSheetId="2">#REF!</definedName>
    <definedName name="신용준" localSheetId="7">#REF!</definedName>
    <definedName name="신용준" localSheetId="3">#REF!</definedName>
    <definedName name="신용준" localSheetId="8">#REF!</definedName>
    <definedName name="신용준" localSheetId="6">#REF!</definedName>
    <definedName name="신용준">#REF!</definedName>
    <definedName name="씨" localSheetId="9">#REF!</definedName>
    <definedName name="씨" localSheetId="16">#REF!</definedName>
    <definedName name="씨" localSheetId="2">#REF!</definedName>
    <definedName name="씨" localSheetId="7">#REF!</definedName>
    <definedName name="씨" localSheetId="3">#REF!</definedName>
    <definedName name="씨" localSheetId="8">#REF!</definedName>
    <definedName name="씨" localSheetId="6">#REF!</definedName>
    <definedName name="씨">#REF!</definedName>
    <definedName name="씨그마ck" localSheetId="9">#REF!</definedName>
    <definedName name="씨그마ck" localSheetId="16">#REF!</definedName>
    <definedName name="씨그마ck" localSheetId="2">#REF!</definedName>
    <definedName name="씨그마ck" localSheetId="7">#REF!</definedName>
    <definedName name="씨그마ck" localSheetId="3">#REF!</definedName>
    <definedName name="씨그마ck" localSheetId="8">#REF!</definedName>
    <definedName name="씨그마ck" localSheetId="6">#REF!</definedName>
    <definedName name="씨그마ck">#REF!</definedName>
    <definedName name="씨그마y" localSheetId="9">#REF!</definedName>
    <definedName name="씨그마y" localSheetId="16">#REF!</definedName>
    <definedName name="씨그마y" localSheetId="2">#REF!</definedName>
    <definedName name="씨그마y" localSheetId="7">#REF!</definedName>
    <definedName name="씨그마y" localSheetId="3">#REF!</definedName>
    <definedName name="씨그마y" localSheetId="8">#REF!</definedName>
    <definedName name="씨그마y" localSheetId="6">#REF!</definedName>
    <definedName name="씨그마y">#REF!</definedName>
    <definedName name="ㅇ" localSheetId="9">#REF!</definedName>
    <definedName name="ㅇ" localSheetId="16">#REF!</definedName>
    <definedName name="ㅇ" localSheetId="2">#REF!</definedName>
    <definedName name="ㅇ" localSheetId="7">#REF!</definedName>
    <definedName name="ㅇ" localSheetId="3">#REF!</definedName>
    <definedName name="ㅇ" localSheetId="8">#REF!</definedName>
    <definedName name="ㅇ" localSheetId="6">#REF!</definedName>
    <definedName name="ㅇ">#REF!</definedName>
    <definedName name="ㅇㄱ1" localSheetId="9">#REF!</definedName>
    <definedName name="ㅇㄱ1" localSheetId="16">#REF!</definedName>
    <definedName name="ㅇㄱ1" localSheetId="2">#REF!</definedName>
    <definedName name="ㅇㄱ1" localSheetId="7">#REF!</definedName>
    <definedName name="ㅇㄱ1" localSheetId="3">#REF!</definedName>
    <definedName name="ㅇㄱ1" localSheetId="8">#REF!</definedName>
    <definedName name="ㅇㄱ1" localSheetId="6">#REF!</definedName>
    <definedName name="ㅇㄱ1">#REF!</definedName>
    <definedName name="ㅇㄹㅇㄹ" localSheetId="9">#REF!</definedName>
    <definedName name="ㅇㄹㅇㄹ" localSheetId="16">#REF!</definedName>
    <definedName name="ㅇㄹㅇㄹ" localSheetId="2">#REF!</definedName>
    <definedName name="ㅇㄹㅇㄹ" localSheetId="7">#REF!</definedName>
    <definedName name="ㅇㄹㅇㄹ" localSheetId="3">#REF!</definedName>
    <definedName name="ㅇㄹㅇㄹ" localSheetId="8">#REF!</definedName>
    <definedName name="ㅇㄹㅇㄹ" localSheetId="6">#REF!</definedName>
    <definedName name="ㅇㄹㅇㄹ">#REF!</definedName>
    <definedName name="ㅇㅇ" localSheetId="9">#REF!</definedName>
    <definedName name="ㅇㅇ" localSheetId="16">#REF!</definedName>
    <definedName name="ㅇㅇ" localSheetId="2">#REF!</definedName>
    <definedName name="ㅇㅇ" localSheetId="7">#REF!</definedName>
    <definedName name="ㅇㅇ" localSheetId="3">#REF!</definedName>
    <definedName name="ㅇㅇ" localSheetId="8">#REF!</definedName>
    <definedName name="ㅇㅇ" localSheetId="6">#REF!</definedName>
    <definedName name="ㅇㅇ">#REF!</definedName>
    <definedName name="ㅇㅇㅇ" localSheetId="9">BlankMacro1</definedName>
    <definedName name="ㅇㅇㅇ" localSheetId="16">BlankMacro1</definedName>
    <definedName name="ㅇㅇㅇ" localSheetId="2">BlankMacro1</definedName>
    <definedName name="ㅇㅇㅇ" localSheetId="7">BlankMacro1</definedName>
    <definedName name="ㅇㅇㅇ" localSheetId="3">BlankMacro1</definedName>
    <definedName name="ㅇㅇㅇ" localSheetId="8">BlankMacro1</definedName>
    <definedName name="ㅇㅇㅇ" localSheetId="6">BlankMacro1</definedName>
    <definedName name="ㅇㅇㅇ">BlankMacro1</definedName>
    <definedName name="ㅇㅇㅇㅇ" localSheetId="9">BlankMacro1</definedName>
    <definedName name="ㅇㅇㅇㅇ" localSheetId="16">BlankMacro1</definedName>
    <definedName name="ㅇㅇㅇㅇ" localSheetId="2">BlankMacro1</definedName>
    <definedName name="ㅇㅇㅇㅇ" localSheetId="7">BlankMacro1</definedName>
    <definedName name="ㅇㅇㅇㅇ" localSheetId="3">BlankMacro1</definedName>
    <definedName name="ㅇㅇㅇㅇ" localSheetId="8">BlankMacro1</definedName>
    <definedName name="ㅇㅇㅇㅇ" localSheetId="6">BlankMacro1</definedName>
    <definedName name="ㅇㅇㅇㅇ">BlankMacro1</definedName>
    <definedName name="ㅇㅇㅇㅇㅇ" localSheetId="9">BlankMacro1</definedName>
    <definedName name="ㅇㅇㅇㅇㅇ" localSheetId="16">BlankMacro1</definedName>
    <definedName name="ㅇㅇㅇㅇㅇ" localSheetId="2">BlankMacro1</definedName>
    <definedName name="ㅇㅇㅇㅇㅇ" localSheetId="7">BlankMacro1</definedName>
    <definedName name="ㅇㅇㅇㅇㅇ" localSheetId="3">BlankMacro1</definedName>
    <definedName name="ㅇㅇㅇㅇㅇ" localSheetId="8">BlankMacro1</definedName>
    <definedName name="ㅇㅇㅇㅇㅇ" localSheetId="6">BlankMacro1</definedName>
    <definedName name="ㅇㅇㅇㅇㅇ">BlankMacro1</definedName>
    <definedName name="ㅇㅇㅇㅇㅇㅇ" localSheetId="9">BlankMacro1</definedName>
    <definedName name="ㅇㅇㅇㅇㅇㅇ" localSheetId="16">BlankMacro1</definedName>
    <definedName name="ㅇㅇㅇㅇㅇㅇ" localSheetId="2">BlankMacro1</definedName>
    <definedName name="ㅇㅇㅇㅇㅇㅇ" localSheetId="7">BlankMacro1</definedName>
    <definedName name="ㅇㅇㅇㅇㅇㅇ" localSheetId="3">BlankMacro1</definedName>
    <definedName name="ㅇㅇㅇㅇㅇㅇ" localSheetId="8">BlankMacro1</definedName>
    <definedName name="ㅇㅇㅇㅇㅇㅇ" localSheetId="6">BlankMacro1</definedName>
    <definedName name="ㅇㅇㅇㅇㅇㅇ">BlankMacro1</definedName>
    <definedName name="ㅇㅇㅇㅇㅇㅇㅇ" localSheetId="9">BlankMacro1</definedName>
    <definedName name="ㅇㅇㅇㅇㅇㅇㅇ" localSheetId="16">BlankMacro1</definedName>
    <definedName name="ㅇㅇㅇㅇㅇㅇㅇ" localSheetId="2">BlankMacro1</definedName>
    <definedName name="ㅇㅇㅇㅇㅇㅇㅇ" localSheetId="7">BlankMacro1</definedName>
    <definedName name="ㅇㅇㅇㅇㅇㅇㅇ" localSheetId="3">BlankMacro1</definedName>
    <definedName name="ㅇㅇㅇㅇㅇㅇㅇ" localSheetId="8">BlankMacro1</definedName>
    <definedName name="ㅇㅇㅇㅇㅇㅇㅇ" localSheetId="6">BlankMacro1</definedName>
    <definedName name="ㅇㅇㅇㅇㅇㅇㅇ">BlankMacro1</definedName>
    <definedName name="ㅇㅇㅇㅇㅇㅇㅇㅇ" localSheetId="9">BlankMacro1</definedName>
    <definedName name="ㅇㅇㅇㅇㅇㅇㅇㅇ" localSheetId="16">BlankMacro1</definedName>
    <definedName name="ㅇㅇㅇㅇㅇㅇㅇㅇ" localSheetId="2">BlankMacro1</definedName>
    <definedName name="ㅇㅇㅇㅇㅇㅇㅇㅇ" localSheetId="7">BlankMacro1</definedName>
    <definedName name="ㅇㅇㅇㅇㅇㅇㅇㅇ" localSheetId="3">BlankMacro1</definedName>
    <definedName name="ㅇㅇㅇㅇㅇㅇㅇㅇ" localSheetId="8">BlankMacro1</definedName>
    <definedName name="ㅇㅇㅇㅇㅇㅇㅇㅇ" localSheetId="6">BlankMacro1</definedName>
    <definedName name="ㅇㅇㅇㅇㅇㅇㅇㅇ">BlankMacro1</definedName>
    <definedName name="ㅇㅇㅇㅇㅇㅇㅇㅇㅇ" localSheetId="9">BlankMacro1</definedName>
    <definedName name="ㅇㅇㅇㅇㅇㅇㅇㅇㅇ" localSheetId="16">BlankMacro1</definedName>
    <definedName name="ㅇㅇㅇㅇㅇㅇㅇㅇㅇ" localSheetId="2">BlankMacro1</definedName>
    <definedName name="ㅇㅇㅇㅇㅇㅇㅇㅇㅇ" localSheetId="7">BlankMacro1</definedName>
    <definedName name="ㅇㅇㅇㅇㅇㅇㅇㅇㅇ" localSheetId="3">BlankMacro1</definedName>
    <definedName name="ㅇㅇㅇㅇㅇㅇㅇㅇㅇ" localSheetId="8">BlankMacro1</definedName>
    <definedName name="ㅇㅇㅇㅇㅇㅇㅇㅇㅇ" localSheetId="6">BlankMacro1</definedName>
    <definedName name="ㅇㅇㅇㅇㅇㅇㅇㅇㅇ">BlankMacro1</definedName>
    <definedName name="아" localSheetId="9">#REF!</definedName>
    <definedName name="아" localSheetId="16">#REF!</definedName>
    <definedName name="아" localSheetId="2">#REF!</definedName>
    <definedName name="아" localSheetId="7">#REF!</definedName>
    <definedName name="아" localSheetId="3">#REF!</definedName>
    <definedName name="아" localSheetId="8">#REF!</definedName>
    <definedName name="아" localSheetId="6">#REF!</definedName>
    <definedName name="아">#REF!</definedName>
    <definedName name="아스팔트" localSheetId="9">#REF!</definedName>
    <definedName name="아스팔트" localSheetId="16">#REF!</definedName>
    <definedName name="아스팔트" localSheetId="2">#REF!</definedName>
    <definedName name="아스팔트" localSheetId="7">#REF!</definedName>
    <definedName name="아스팔트" localSheetId="3">#REF!</definedName>
    <definedName name="아스팔트" localSheetId="8">#REF!</definedName>
    <definedName name="아스팔트" localSheetId="6">#REF!</definedName>
    <definedName name="아스팔트">#REF!</definedName>
    <definedName name="아싸" localSheetId="9">#REF!</definedName>
    <definedName name="아싸" localSheetId="16">#REF!</definedName>
    <definedName name="아싸" localSheetId="2">#REF!</definedName>
    <definedName name="아싸" localSheetId="7">#REF!</definedName>
    <definedName name="아싸" localSheetId="3">#REF!</definedName>
    <definedName name="아싸" localSheetId="8">#REF!</definedName>
    <definedName name="아싸" localSheetId="6">#REF!</definedName>
    <definedName name="아싸">#REF!</definedName>
    <definedName name="악취" localSheetId="9">[32]직접인건비!#REF!</definedName>
    <definedName name="악취" localSheetId="16">[32]직접인건비!#REF!</definedName>
    <definedName name="악취" localSheetId="2">[32]직접인건비!#REF!</definedName>
    <definedName name="악취" localSheetId="3">[32]직접인건비!#REF!</definedName>
    <definedName name="악취" localSheetId="8">[32]직접인건비!#REF!</definedName>
    <definedName name="악취" localSheetId="6">[32]직접인건비!#REF!</definedName>
    <definedName name="악취">[32]직접인건비!#REF!</definedName>
    <definedName name="안" localSheetId="9">#REF!</definedName>
    <definedName name="안" localSheetId="16">#REF!</definedName>
    <definedName name="안" localSheetId="2">#REF!</definedName>
    <definedName name="안" localSheetId="7">#REF!</definedName>
    <definedName name="안" localSheetId="3">#REF!</definedName>
    <definedName name="안" localSheetId="8">#REF!</definedName>
    <definedName name="안" localSheetId="6">#REF!</definedName>
    <definedName name="안">#REF!</definedName>
    <definedName name="안전11" localSheetId="9">#REF!</definedName>
    <definedName name="안전11" localSheetId="16">#REF!</definedName>
    <definedName name="안전11" localSheetId="2">#REF!</definedName>
    <definedName name="안전11" localSheetId="7">#REF!</definedName>
    <definedName name="안전11" localSheetId="3">#REF!</definedName>
    <definedName name="안전11" localSheetId="8">#REF!</definedName>
    <definedName name="안전11" localSheetId="6">#REF!</definedName>
    <definedName name="안전11">#REF!</definedName>
    <definedName name="안전관리비" localSheetId="9">#REF!</definedName>
    <definedName name="안전관리비" localSheetId="16">#REF!</definedName>
    <definedName name="안전관리비" localSheetId="2">#REF!</definedName>
    <definedName name="안전관리비" localSheetId="7">#REF!</definedName>
    <definedName name="안전관리비" localSheetId="3">#REF!</definedName>
    <definedName name="안전관리비" localSheetId="8">#REF!</definedName>
    <definedName name="안전관리비" localSheetId="6">#REF!</definedName>
    <definedName name="안전관리비">#REF!</definedName>
    <definedName name="안전관리비요율" localSheetId="9">#REF!</definedName>
    <definedName name="안전관리비요율" localSheetId="16">#REF!</definedName>
    <definedName name="안전관리비요율" localSheetId="2">#REF!</definedName>
    <definedName name="안전관리비요율" localSheetId="7">#REF!</definedName>
    <definedName name="안전관리비요율" localSheetId="3">#REF!</definedName>
    <definedName name="안전관리비요율" localSheetId="8">#REF!</definedName>
    <definedName name="안전관리비요율" localSheetId="6">#REF!</definedName>
    <definedName name="안전관리비요율">#REF!</definedName>
    <definedName name="안전관리비요율_변경" localSheetId="9">#REF!</definedName>
    <definedName name="안전관리비요율_변경" localSheetId="16">#REF!</definedName>
    <definedName name="안전관리비요율_변경" localSheetId="2">#REF!</definedName>
    <definedName name="안전관리비요율_변경" localSheetId="7">#REF!</definedName>
    <definedName name="안전관리비요율_변경" localSheetId="3">#REF!</definedName>
    <definedName name="안전관리비요율_변경" localSheetId="8">#REF!</definedName>
    <definedName name="안전관리비요율_변경" localSheetId="6">#REF!</definedName>
    <definedName name="안전관리비요율_변경">#REF!</definedName>
    <definedName name="안전관리비율">[22]요율!$F$9</definedName>
    <definedName name="알d" localSheetId="9">#REF!</definedName>
    <definedName name="알d" localSheetId="16">#REF!</definedName>
    <definedName name="알d" localSheetId="2">#REF!</definedName>
    <definedName name="알d" localSheetId="7">#REF!</definedName>
    <definedName name="알d" localSheetId="3">#REF!</definedName>
    <definedName name="알d" localSheetId="8">#REF!</definedName>
    <definedName name="알d" localSheetId="6">#REF!</definedName>
    <definedName name="알d">#REF!</definedName>
    <definedName name="알파1" localSheetId="9">#REF!</definedName>
    <definedName name="알파1" localSheetId="16">#REF!</definedName>
    <definedName name="알파1" localSheetId="2">#REF!</definedName>
    <definedName name="알파1" localSheetId="7">#REF!</definedName>
    <definedName name="알파1" localSheetId="3">#REF!</definedName>
    <definedName name="알파1" localSheetId="8">#REF!</definedName>
    <definedName name="알파1" localSheetId="6">#REF!</definedName>
    <definedName name="알파1">#REF!</definedName>
    <definedName name="알파2" localSheetId="9">#REF!</definedName>
    <definedName name="알파2" localSheetId="16">#REF!</definedName>
    <definedName name="알파2" localSheetId="2">#REF!</definedName>
    <definedName name="알파2" localSheetId="7">#REF!</definedName>
    <definedName name="알파2" localSheetId="3">#REF!</definedName>
    <definedName name="알파2" localSheetId="8">#REF!</definedName>
    <definedName name="알파2" localSheetId="6">#REF!</definedName>
    <definedName name="알파2">#REF!</definedName>
    <definedName name="암거날개벽" localSheetId="9" hidden="1">[63]덕전리!#REF!</definedName>
    <definedName name="암거날개벽" localSheetId="16" hidden="1">[63]덕전리!#REF!</definedName>
    <definedName name="암거날개벽" localSheetId="2" hidden="1">[63]덕전리!#REF!</definedName>
    <definedName name="암거날개벽" localSheetId="3" hidden="1">[63]덕전리!#REF!</definedName>
    <definedName name="암거날개벽" localSheetId="8" hidden="1">[63]덕전리!#REF!</definedName>
    <definedName name="암거날개벽" localSheetId="6" hidden="1">[63]덕전리!#REF!</definedName>
    <definedName name="암거날개벽" hidden="1">[63]덕전리!#REF!</definedName>
    <definedName name="암거날개재료집계" localSheetId="9">#REF!</definedName>
    <definedName name="암거날개재료집계" localSheetId="16">#REF!</definedName>
    <definedName name="암거날개재료집계" localSheetId="2">#REF!</definedName>
    <definedName name="암거날개재료집계" localSheetId="7">#REF!</definedName>
    <definedName name="암거날개재료집계" localSheetId="3">#REF!</definedName>
    <definedName name="암거날개재료집계" localSheetId="8">#REF!</definedName>
    <definedName name="암거날개재료집계" localSheetId="6">#REF!</definedName>
    <definedName name="암거날개재료집계">#REF!</definedName>
    <definedName name="암거날개토공집계" localSheetId="9">#REF!</definedName>
    <definedName name="암거날개토공집계" localSheetId="16">#REF!</definedName>
    <definedName name="암거날개토공집계" localSheetId="2">#REF!</definedName>
    <definedName name="암거날개토공집계" localSheetId="7">#REF!</definedName>
    <definedName name="암거날개토공집계" localSheetId="3">#REF!</definedName>
    <definedName name="암거날개토공집계" localSheetId="8">#REF!</definedName>
    <definedName name="암거날개토공집계" localSheetId="6">#REF!</definedName>
    <definedName name="암거날개토공집계">#REF!</definedName>
    <definedName name="앨c" localSheetId="9">#REF!</definedName>
    <definedName name="앨c" localSheetId="16">#REF!</definedName>
    <definedName name="앨c" localSheetId="2">#REF!</definedName>
    <definedName name="앨c" localSheetId="7">#REF!</definedName>
    <definedName name="앨c" localSheetId="3">#REF!</definedName>
    <definedName name="앨c" localSheetId="8">#REF!</definedName>
    <definedName name="앨c" localSheetId="6">#REF!</definedName>
    <definedName name="앨c">#REF!</definedName>
    <definedName name="앨e" localSheetId="9">#REF!</definedName>
    <definedName name="앨e" localSheetId="16">#REF!</definedName>
    <definedName name="앨e" localSheetId="2">#REF!</definedName>
    <definedName name="앨e" localSheetId="7">#REF!</definedName>
    <definedName name="앨e" localSheetId="3">#REF!</definedName>
    <definedName name="앨e" localSheetId="8">#REF!</definedName>
    <definedName name="앨e" localSheetId="6">#REF!</definedName>
    <definedName name="앨e">#REF!</definedName>
    <definedName name="약대건축" localSheetId="9">#REF!</definedName>
    <definedName name="약대건축" localSheetId="16">#REF!</definedName>
    <definedName name="약대건축" localSheetId="2">#REF!</definedName>
    <definedName name="약대건축" localSheetId="7">#REF!</definedName>
    <definedName name="약대건축" localSheetId="3">#REF!</definedName>
    <definedName name="약대건축" localSheetId="8">#REF!</definedName>
    <definedName name="약대건축" localSheetId="6">#REF!</definedName>
    <definedName name="약대건축">#REF!</definedName>
    <definedName name="약대기계" localSheetId="9">#REF!</definedName>
    <definedName name="약대기계" localSheetId="16">#REF!</definedName>
    <definedName name="약대기계" localSheetId="2">#REF!</definedName>
    <definedName name="약대기계" localSheetId="7">#REF!</definedName>
    <definedName name="약대기계" localSheetId="3">#REF!</definedName>
    <definedName name="약대기계" localSheetId="8">#REF!</definedName>
    <definedName name="약대기계" localSheetId="6">#REF!</definedName>
    <definedName name="약대기계">#REF!</definedName>
    <definedName name="약대소방" localSheetId="9">#REF!</definedName>
    <definedName name="약대소방" localSheetId="16">#REF!</definedName>
    <definedName name="약대소방" localSheetId="2">#REF!</definedName>
    <definedName name="약대소방" localSheetId="7">#REF!</definedName>
    <definedName name="약대소방" localSheetId="3">#REF!</definedName>
    <definedName name="약대소방" localSheetId="8">#REF!</definedName>
    <definedName name="약대소방" localSheetId="6">#REF!</definedName>
    <definedName name="약대소방">#REF!</definedName>
    <definedName name="약대전기" localSheetId="9">#REF!</definedName>
    <definedName name="약대전기" localSheetId="16">#REF!</definedName>
    <definedName name="약대전기" localSheetId="2">#REF!</definedName>
    <definedName name="약대전기" localSheetId="7">#REF!</definedName>
    <definedName name="약대전기" localSheetId="3">#REF!</definedName>
    <definedName name="약대전기" localSheetId="8">#REF!</definedName>
    <definedName name="약대전기" localSheetId="6">#REF!</definedName>
    <definedName name="약대전기">#REF!</definedName>
    <definedName name="약대토목" localSheetId="9">#REF!</definedName>
    <definedName name="약대토목" localSheetId="16">#REF!</definedName>
    <definedName name="약대토목" localSheetId="2">#REF!</definedName>
    <definedName name="약대토목" localSheetId="7">#REF!</definedName>
    <definedName name="약대토목" localSheetId="3">#REF!</definedName>
    <definedName name="약대토목" localSheetId="8">#REF!</definedName>
    <definedName name="약대토목" localSheetId="6">#REF!</definedName>
    <definedName name="약대토목">#REF!</definedName>
    <definedName name="약대통신" localSheetId="9">#REF!</definedName>
    <definedName name="약대통신" localSheetId="16">#REF!</definedName>
    <definedName name="약대통신" localSheetId="2">#REF!</definedName>
    <definedName name="약대통신" localSheetId="7">#REF!</definedName>
    <definedName name="약대통신" localSheetId="3">#REF!</definedName>
    <definedName name="약대통신" localSheetId="8">#REF!</definedName>
    <definedName name="약대통신" localSheetId="6">#REF!</definedName>
    <definedName name="약대통신">#REF!</definedName>
    <definedName name="어플리케이션유형">[24]setup!$Q$16:$Q$23</definedName>
    <definedName name="언어보정계수" localSheetId="9">#REF!</definedName>
    <definedName name="언어보정계수" localSheetId="16">#REF!</definedName>
    <definedName name="언어보정계수" localSheetId="2">#REF!</definedName>
    <definedName name="언어보정계수" localSheetId="7">#REF!</definedName>
    <definedName name="언어보정계수" localSheetId="3">#REF!</definedName>
    <definedName name="언어보정계수" localSheetId="8">#REF!</definedName>
    <definedName name="언어보정계수" localSheetId="6">#REF!</definedName>
    <definedName name="언어보정계수">#REF!</definedName>
    <definedName name="언어보정인건비" localSheetId="9">#REF!</definedName>
    <definedName name="언어보정인건비" localSheetId="16">#REF!</definedName>
    <definedName name="언어보정인건비" localSheetId="2">#REF!</definedName>
    <definedName name="언어보정인건비" localSheetId="7">#REF!</definedName>
    <definedName name="언어보정인건비" localSheetId="3">#REF!</definedName>
    <definedName name="언어보정인건비" localSheetId="8">#REF!</definedName>
    <definedName name="언어보정인건비" localSheetId="6">#REF!</definedName>
    <definedName name="언어보정인건비">#REF!</definedName>
    <definedName name="업체" localSheetId="9">#REF!</definedName>
    <definedName name="업체" localSheetId="16">#REF!</definedName>
    <definedName name="업체" localSheetId="2">#REF!</definedName>
    <definedName name="업체" localSheetId="7">#REF!</definedName>
    <definedName name="업체" localSheetId="3">#REF!</definedName>
    <definedName name="업체" localSheetId="8">#REF!</definedName>
    <definedName name="업체" localSheetId="6">#REF!</definedName>
    <definedName name="업체">#REF!</definedName>
    <definedName name="엔지니어" localSheetId="9">#REF!</definedName>
    <definedName name="엔지니어" localSheetId="16">#REF!</definedName>
    <definedName name="엔지니어" localSheetId="2">#REF!</definedName>
    <definedName name="엔지니어" localSheetId="7">#REF!</definedName>
    <definedName name="엔지니어" localSheetId="3">#REF!</definedName>
    <definedName name="엔지니어" localSheetId="8">#REF!</definedName>
    <definedName name="엔지니어" localSheetId="6">#REF!</definedName>
    <definedName name="엔지니어">#REF!</definedName>
    <definedName name="여비" localSheetId="9">[25]설계기준!#REF!</definedName>
    <definedName name="여비" localSheetId="16">[25]설계기준!#REF!</definedName>
    <definedName name="여비" localSheetId="2">[25]설계기준!#REF!</definedName>
    <definedName name="여비" localSheetId="3">[25]설계기준!#REF!</definedName>
    <definedName name="여비" localSheetId="8">[25]설계기준!#REF!</definedName>
    <definedName name="여비" localSheetId="6">[25]설계기준!#REF!</definedName>
    <definedName name="여비">[25]설계기준!#REF!</definedName>
    <definedName name="여수토경비" localSheetId="9">#REF!</definedName>
    <definedName name="여수토경비" localSheetId="16">#REF!</definedName>
    <definedName name="여수토경비" localSheetId="2">#REF!</definedName>
    <definedName name="여수토경비" localSheetId="7">#REF!</definedName>
    <definedName name="여수토경비" localSheetId="3">#REF!</definedName>
    <definedName name="여수토경비" localSheetId="8">#REF!</definedName>
    <definedName name="여수토경비" localSheetId="6">#REF!</definedName>
    <definedName name="여수토경비">#REF!</definedName>
    <definedName name="여수토노무비" localSheetId="9">#REF!</definedName>
    <definedName name="여수토노무비" localSheetId="16">#REF!</definedName>
    <definedName name="여수토노무비" localSheetId="2">#REF!</definedName>
    <definedName name="여수토노무비" localSheetId="7">#REF!</definedName>
    <definedName name="여수토노무비" localSheetId="3">#REF!</definedName>
    <definedName name="여수토노무비" localSheetId="8">#REF!</definedName>
    <definedName name="여수토노무비" localSheetId="6">#REF!</definedName>
    <definedName name="여수토노무비">#REF!</definedName>
    <definedName name="여수토재료비" localSheetId="9">#REF!</definedName>
    <definedName name="여수토재료비" localSheetId="16">#REF!</definedName>
    <definedName name="여수토재료비" localSheetId="2">#REF!</definedName>
    <definedName name="여수토재료비" localSheetId="7">#REF!</definedName>
    <definedName name="여수토재료비" localSheetId="3">#REF!</definedName>
    <definedName name="여수토재료비" localSheetId="8">#REF!</definedName>
    <definedName name="여수토재료비" localSheetId="6">#REF!</definedName>
    <definedName name="여수토재료비">#REF!</definedName>
    <definedName name="연립">[64]내역서!$A$1:$M$177</definedName>
    <definedName name="연면적" localSheetId="9">#REF!</definedName>
    <definedName name="연면적" localSheetId="16">#REF!</definedName>
    <definedName name="연면적" localSheetId="2">#REF!</definedName>
    <definedName name="연면적" localSheetId="7">#REF!</definedName>
    <definedName name="연면적" localSheetId="3">#REF!</definedName>
    <definedName name="연면적" localSheetId="8">#REF!</definedName>
    <definedName name="연면적" localSheetId="6">#REF!</definedName>
    <definedName name="연면적">#REF!</definedName>
    <definedName name="연봉" localSheetId="9">'[49]인원계획-미화'!#REF!</definedName>
    <definedName name="연봉" localSheetId="16">'[49]인원계획-미화'!#REF!</definedName>
    <definedName name="연봉" localSheetId="2">'[49]인원계획-미화'!#REF!</definedName>
    <definedName name="연봉" localSheetId="3">'[49]인원계획-미화'!#REF!</definedName>
    <definedName name="연봉" localSheetId="8">'[49]인원계획-미화'!#REF!</definedName>
    <definedName name="연봉" localSheetId="6">'[49]인원계획-미화'!#REF!</definedName>
    <definedName name="연봉">'[49]인원계획-미화'!#REF!</definedName>
    <definedName name="연장" localSheetId="9">[25]설계기준!#REF!</definedName>
    <definedName name="연장" localSheetId="16">[25]설계기준!#REF!</definedName>
    <definedName name="연장" localSheetId="2">[25]설계기준!#REF!</definedName>
    <definedName name="연장" localSheetId="3">[25]설계기준!#REF!</definedName>
    <definedName name="연장" localSheetId="8">[25]설계기준!#REF!</definedName>
    <definedName name="연장" localSheetId="6">[25]설계기준!#REF!</definedName>
    <definedName name="연장">[25]설계기준!#REF!</definedName>
    <definedName name="오라1" localSheetId="9">#REF!</definedName>
    <definedName name="오라1" localSheetId="16">#REF!</definedName>
    <definedName name="오라1" localSheetId="2">#REF!</definedName>
    <definedName name="오라1" localSheetId="7">#REF!</definedName>
    <definedName name="오라1" localSheetId="3">#REF!</definedName>
    <definedName name="오라1" localSheetId="8">#REF!</definedName>
    <definedName name="오라1" localSheetId="6">#REF!</definedName>
    <definedName name="오라1">#REF!</definedName>
    <definedName name="오호" localSheetId="9">#REF!</definedName>
    <definedName name="오호" localSheetId="16">#REF!</definedName>
    <definedName name="오호" localSheetId="2">#REF!</definedName>
    <definedName name="오호" localSheetId="7">#REF!</definedName>
    <definedName name="오호" localSheetId="3">#REF!</definedName>
    <definedName name="오호" localSheetId="8">#REF!</definedName>
    <definedName name="오호" localSheetId="6">#REF!</definedName>
    <definedName name="오호">#REF!</definedName>
    <definedName name="오호표">[65]환경평가!$H$126</definedName>
    <definedName name="옹1.85" localSheetId="7" hidden="1">{#N/A,#N/A,FALSE,"포장단가"}</definedName>
    <definedName name="옹1.85" localSheetId="6" hidden="1">{#N/A,#N/A,FALSE,"포장단가"}</definedName>
    <definedName name="옹1.85" hidden="1">{#N/A,#N/A,FALSE,"포장단가"}</definedName>
    <definedName name="와촌면" localSheetId="9">#REF!</definedName>
    <definedName name="와촌면" localSheetId="16">#REF!</definedName>
    <definedName name="와촌면" localSheetId="2">#REF!</definedName>
    <definedName name="와촌면" localSheetId="7">#REF!</definedName>
    <definedName name="와촌면" localSheetId="3">#REF!</definedName>
    <definedName name="와촌면" localSheetId="8">#REF!</definedName>
    <definedName name="와촌면" localSheetId="6">#REF!</definedName>
    <definedName name="와촌면">#REF!</definedName>
    <definedName name="외경" localSheetId="9">#REF!</definedName>
    <definedName name="외경" localSheetId="16">#REF!</definedName>
    <definedName name="외경" localSheetId="2">#REF!</definedName>
    <definedName name="외경" localSheetId="7">#REF!</definedName>
    <definedName name="외경" localSheetId="3">#REF!</definedName>
    <definedName name="외경" localSheetId="8">#REF!</definedName>
    <definedName name="외경" localSheetId="6">#REF!</definedName>
    <definedName name="외경">#REF!</definedName>
    <definedName name="요약문" localSheetId="9">[32]직접인건비!#REF!</definedName>
    <definedName name="요약문" localSheetId="16">[32]직접인건비!#REF!</definedName>
    <definedName name="요약문" localSheetId="2">[32]직접인건비!#REF!</definedName>
    <definedName name="요약문" localSheetId="3">[32]직접인건비!#REF!</definedName>
    <definedName name="요약문" localSheetId="8">[32]직접인건비!#REF!</definedName>
    <definedName name="요약문" localSheetId="6">[32]직접인건비!#REF!</definedName>
    <definedName name="요약문">[32]직접인건비!#REF!</definedName>
    <definedName name="요율" localSheetId="9">#REF!</definedName>
    <definedName name="요율" localSheetId="16">#REF!</definedName>
    <definedName name="요율" localSheetId="2">#REF!</definedName>
    <definedName name="요율" localSheetId="7">#REF!</definedName>
    <definedName name="요율" localSheetId="3">#REF!</definedName>
    <definedName name="요율" localSheetId="8">#REF!</definedName>
    <definedName name="요율" localSheetId="6">#REF!</definedName>
    <definedName name="요율">#REF!</definedName>
    <definedName name="용역기간_구매조달" localSheetId="9">#REF!</definedName>
    <definedName name="용역기간_구매조달" localSheetId="16">#REF!</definedName>
    <definedName name="용역기간_구매조달" localSheetId="2">#REF!</definedName>
    <definedName name="용역기간_구매조달" localSheetId="7">#REF!</definedName>
    <definedName name="용역기간_구매조달" localSheetId="3">#REF!</definedName>
    <definedName name="용역기간_구매조달" localSheetId="8">#REF!</definedName>
    <definedName name="용역기간_구매조달" localSheetId="6">#REF!</definedName>
    <definedName name="용역기간_구매조달">#REF!</definedName>
    <definedName name="용역기간_기본설계" localSheetId="9">#REF!</definedName>
    <definedName name="용역기간_기본설계" localSheetId="16">#REF!</definedName>
    <definedName name="용역기간_기본설계" localSheetId="2">#REF!</definedName>
    <definedName name="용역기간_기본설계" localSheetId="7">#REF!</definedName>
    <definedName name="용역기간_기본설계" localSheetId="3">#REF!</definedName>
    <definedName name="용역기간_기본설계" localSheetId="8">#REF!</definedName>
    <definedName name="용역기간_기본설계" localSheetId="6">#REF!</definedName>
    <definedName name="용역기간_기본설계">#REF!</definedName>
    <definedName name="용역기간_설계전" localSheetId="9">#REF!</definedName>
    <definedName name="용역기간_설계전" localSheetId="16">#REF!</definedName>
    <definedName name="용역기간_설계전" localSheetId="2">#REF!</definedName>
    <definedName name="용역기간_설계전" localSheetId="7">#REF!</definedName>
    <definedName name="용역기간_설계전" localSheetId="3">#REF!</definedName>
    <definedName name="용역기간_설계전" localSheetId="8">#REF!</definedName>
    <definedName name="용역기간_설계전" localSheetId="6">#REF!</definedName>
    <definedName name="용역기간_설계전">#REF!</definedName>
    <definedName name="용역기간_시공" localSheetId="9">#REF!</definedName>
    <definedName name="용역기간_시공" localSheetId="16">#REF!</definedName>
    <definedName name="용역기간_시공" localSheetId="2">#REF!</definedName>
    <definedName name="용역기간_시공" localSheetId="7">#REF!</definedName>
    <definedName name="용역기간_시공" localSheetId="3">#REF!</definedName>
    <definedName name="용역기간_시공" localSheetId="8">#REF!</definedName>
    <definedName name="용역기간_시공" localSheetId="6">#REF!</definedName>
    <definedName name="용역기간_시공">#REF!</definedName>
    <definedName name="용역기간_시공후" localSheetId="9">#REF!</definedName>
    <definedName name="용역기간_시공후" localSheetId="16">#REF!</definedName>
    <definedName name="용역기간_시공후" localSheetId="2">#REF!</definedName>
    <definedName name="용역기간_시공후" localSheetId="7">#REF!</definedName>
    <definedName name="용역기간_시공후" localSheetId="3">#REF!</definedName>
    <definedName name="용역기간_시공후" localSheetId="8">#REF!</definedName>
    <definedName name="용역기간_시공후" localSheetId="6">#REF!</definedName>
    <definedName name="용역기간_시공후">#REF!</definedName>
    <definedName name="용역기간_실시설계" localSheetId="9">#REF!</definedName>
    <definedName name="용역기간_실시설계" localSheetId="16">#REF!</definedName>
    <definedName name="용역기간_실시설계" localSheetId="2">#REF!</definedName>
    <definedName name="용역기간_실시설계" localSheetId="7">#REF!</definedName>
    <definedName name="용역기간_실시설계" localSheetId="3">#REF!</definedName>
    <definedName name="용역기간_실시설계" localSheetId="8">#REF!</definedName>
    <definedName name="용역기간_실시설계" localSheetId="6">#REF!</definedName>
    <definedName name="용역기간_실시설계">#REF!</definedName>
    <definedName name="용역명" localSheetId="9">#REF!</definedName>
    <definedName name="용역명" localSheetId="16">#REF!</definedName>
    <definedName name="용역명" localSheetId="2">#REF!</definedName>
    <definedName name="용역명" localSheetId="7">#REF!</definedName>
    <definedName name="용역명" localSheetId="3">#REF!</definedName>
    <definedName name="용역명" localSheetId="8">#REF!</definedName>
    <definedName name="용역명" localSheetId="6">#REF!</definedName>
    <definedName name="용역명">#REF!</definedName>
    <definedName name="용접공" localSheetId="9">#REF!</definedName>
    <definedName name="용접공" localSheetId="16">#REF!</definedName>
    <definedName name="용접공" localSheetId="2">#REF!</definedName>
    <definedName name="용접공" localSheetId="7">#REF!</definedName>
    <definedName name="용접공" localSheetId="3">#REF!</definedName>
    <definedName name="용접공" localSheetId="8">#REF!</definedName>
    <definedName name="용접공" localSheetId="6">#REF!</definedName>
    <definedName name="용접공">#REF!</definedName>
    <definedName name="용지단가" localSheetId="9">#REF!</definedName>
    <definedName name="용지단가" localSheetId="16">#REF!</definedName>
    <definedName name="용지단가" localSheetId="2">#REF!</definedName>
    <definedName name="용지단가" localSheetId="7">#REF!</definedName>
    <definedName name="용지단가" localSheetId="3">#REF!</definedName>
    <definedName name="용지단가" localSheetId="8">#REF!</definedName>
    <definedName name="용지단가" localSheetId="6">#REF!</definedName>
    <definedName name="용지단가">#REF!</definedName>
    <definedName name="용지수량" localSheetId="9">#REF!</definedName>
    <definedName name="용지수량" localSheetId="16">#REF!</definedName>
    <definedName name="용지수량" localSheetId="2">#REF!</definedName>
    <definedName name="용지수량" localSheetId="7">#REF!</definedName>
    <definedName name="용지수량" localSheetId="3">#REF!</definedName>
    <definedName name="용지수량" localSheetId="8">#REF!</definedName>
    <definedName name="용지수량" localSheetId="6">#REF!</definedName>
    <definedName name="용지수량">#REF!</definedName>
    <definedName name="우강공감율" localSheetId="9">[44]공사요율!#REF!</definedName>
    <definedName name="우강공감율" localSheetId="16">[44]공사요율!#REF!</definedName>
    <definedName name="우강공감율" localSheetId="2">[44]공사요율!#REF!</definedName>
    <definedName name="우강공감율" localSheetId="3">[44]공사요율!#REF!</definedName>
    <definedName name="우강공감율" localSheetId="8">[44]공사요율!#REF!</definedName>
    <definedName name="우강공감율" localSheetId="6">[44]공사요율!#REF!</definedName>
    <definedName name="우강공감율">[44]공사요율!#REF!</definedName>
    <definedName name="우강기본율" localSheetId="9">[44]공사요율!#REF!</definedName>
    <definedName name="우강기본율" localSheetId="16">[44]공사요율!#REF!</definedName>
    <definedName name="우강기본율" localSheetId="2">[44]공사요율!#REF!</definedName>
    <definedName name="우강기본율" localSheetId="3">[44]공사요율!#REF!</definedName>
    <definedName name="우강기본율" localSheetId="8">[44]공사요율!#REF!</definedName>
    <definedName name="우강기본율" localSheetId="6">[44]공사요율!#REF!</definedName>
    <definedName name="우강기본율">[44]공사요율!#REF!</definedName>
    <definedName name="우강사업율" localSheetId="9">[44]공사요율!#REF!</definedName>
    <definedName name="우강사업율" localSheetId="16">[44]공사요율!#REF!</definedName>
    <definedName name="우강사업율" localSheetId="2">[44]공사요율!#REF!</definedName>
    <definedName name="우강사업율" localSheetId="3">[44]공사요율!#REF!</definedName>
    <definedName name="우강사업율" localSheetId="8">[44]공사요율!#REF!</definedName>
    <definedName name="우강사업율" localSheetId="6">[44]공사요율!#REF!</definedName>
    <definedName name="우강사업율">[44]공사요율!#REF!</definedName>
    <definedName name="우강세부율" localSheetId="9">[44]공사요율!#REF!</definedName>
    <definedName name="우강세부율" localSheetId="16">[44]공사요율!#REF!</definedName>
    <definedName name="우강세부율" localSheetId="2">[44]공사요율!#REF!</definedName>
    <definedName name="우강세부율" localSheetId="3">[44]공사요율!#REF!</definedName>
    <definedName name="우강세부율" localSheetId="8">[44]공사요율!#REF!</definedName>
    <definedName name="우강세부율" localSheetId="6">[44]공사요율!#REF!</definedName>
    <definedName name="우강세부율">[44]공사요율!#REF!</definedName>
    <definedName name="원금" localSheetId="9">#REF!</definedName>
    <definedName name="원금" localSheetId="16">#REF!</definedName>
    <definedName name="원금" localSheetId="2">#REF!</definedName>
    <definedName name="원금" localSheetId="7">#REF!</definedName>
    <definedName name="원금" localSheetId="3">#REF!</definedName>
    <definedName name="원금" localSheetId="8">#REF!</definedName>
    <definedName name="원금" localSheetId="6">#REF!</definedName>
    <definedName name="원금">#REF!</definedName>
    <definedName name="원부" localSheetId="9">#REF!</definedName>
    <definedName name="원부" localSheetId="16">#REF!</definedName>
    <definedName name="원부" localSheetId="2">#REF!</definedName>
    <definedName name="원부" localSheetId="7">#REF!</definedName>
    <definedName name="원부" localSheetId="3">#REF!</definedName>
    <definedName name="원부" localSheetId="8">#REF!</definedName>
    <definedName name="원부" localSheetId="6">#REF!</definedName>
    <definedName name="원부">#REF!</definedName>
    <definedName name="원수" localSheetId="9">#REF!</definedName>
    <definedName name="원수" localSheetId="16">#REF!</definedName>
    <definedName name="원수" localSheetId="2">#REF!</definedName>
    <definedName name="원수" localSheetId="7">#REF!</definedName>
    <definedName name="원수" localSheetId="3">#REF!</definedName>
    <definedName name="원수" localSheetId="8">#REF!</definedName>
    <definedName name="원수" localSheetId="6">#REF!</definedName>
    <definedName name="원수">#REF!</definedName>
    <definedName name="위락경관" localSheetId="9">[32]직접인건비!#REF!</definedName>
    <definedName name="위락경관" localSheetId="16">[32]직접인건비!#REF!</definedName>
    <definedName name="위락경관" localSheetId="2">[32]직접인건비!#REF!</definedName>
    <definedName name="위락경관" localSheetId="3">[32]직접인건비!#REF!</definedName>
    <definedName name="위락경관" localSheetId="8">[32]직접인건비!#REF!</definedName>
    <definedName name="위락경관" localSheetId="6">[32]직접인건비!#REF!</definedName>
    <definedName name="위락경관">[32]직접인건비!#REF!</definedName>
    <definedName name="위생보건" localSheetId="9">[32]직접인건비!#REF!</definedName>
    <definedName name="위생보건" localSheetId="16">[32]직접인건비!#REF!</definedName>
    <definedName name="위생보건" localSheetId="2">[32]직접인건비!#REF!</definedName>
    <definedName name="위생보건" localSheetId="3">[32]직접인건비!#REF!</definedName>
    <definedName name="위생보건" localSheetId="8">[32]직접인건비!#REF!</definedName>
    <definedName name="위생보건" localSheetId="6">[32]직접인건비!#REF!</definedName>
    <definedName name="위생보건">[32]직접인건비!#REF!</definedName>
    <definedName name="육수동식물" localSheetId="9">[32]직접인건비!#REF!</definedName>
    <definedName name="육수동식물" localSheetId="16">[32]직접인건비!#REF!</definedName>
    <definedName name="육수동식물" localSheetId="2">[32]직접인건비!#REF!</definedName>
    <definedName name="육수동식물" localSheetId="3">[32]직접인건비!#REF!</definedName>
    <definedName name="육수동식물" localSheetId="8">[32]직접인건비!#REF!</definedName>
    <definedName name="육수동식물" localSheetId="6">[32]직접인건비!#REF!</definedName>
    <definedName name="육수동식물">[32]직접인건비!#REF!</definedName>
    <definedName name="을1" localSheetId="9">#REF!,#REF!,#REF!,#REF!,#REF!,#REF!</definedName>
    <definedName name="을1" localSheetId="16">#REF!,#REF!,#REF!,#REF!,#REF!,#REF!</definedName>
    <definedName name="을1" localSheetId="2">#REF!,#REF!,#REF!,#REF!,#REF!,#REF!</definedName>
    <definedName name="을1" localSheetId="7">#REF!,#REF!,#REF!,#REF!,#REF!,#REF!</definedName>
    <definedName name="을1" localSheetId="3">#REF!,#REF!,#REF!,#REF!,#REF!,#REF!</definedName>
    <definedName name="을1" localSheetId="8">#REF!,#REF!,#REF!,#REF!,#REF!,#REF!</definedName>
    <definedName name="을1" localSheetId="6">#REF!,#REF!,#REF!,#REF!,#REF!,#REF!</definedName>
    <definedName name="을1">#REF!,#REF!,#REF!,#REF!,#REF!,#REF!</definedName>
    <definedName name="을10" localSheetId="9">#REF!,#REF!,#REF!,#REF!,#REF!,#REF!,#REF!</definedName>
    <definedName name="을10" localSheetId="16">#REF!,#REF!,#REF!,#REF!,#REF!,#REF!,#REF!</definedName>
    <definedName name="을10" localSheetId="2">#REF!,#REF!,#REF!,#REF!,#REF!,#REF!,#REF!</definedName>
    <definedName name="을10" localSheetId="7">#REF!,#REF!,#REF!,#REF!,#REF!,#REF!,#REF!</definedName>
    <definedName name="을10" localSheetId="3">#REF!,#REF!,#REF!,#REF!,#REF!,#REF!,#REF!</definedName>
    <definedName name="을10" localSheetId="8">#REF!,#REF!,#REF!,#REF!,#REF!,#REF!,#REF!</definedName>
    <definedName name="을10" localSheetId="6">#REF!,#REF!,#REF!,#REF!,#REF!,#REF!,#REF!</definedName>
    <definedName name="을10">#REF!,#REF!,#REF!,#REF!,#REF!,#REF!,#REF!</definedName>
    <definedName name="을11" localSheetId="9">#REF!,#REF!,#REF!,#REF!,#REF!,#REF!,#REF!</definedName>
    <definedName name="을11" localSheetId="16">#REF!,#REF!,#REF!,#REF!,#REF!,#REF!,#REF!</definedName>
    <definedName name="을11" localSheetId="2">#REF!,#REF!,#REF!,#REF!,#REF!,#REF!,#REF!</definedName>
    <definedName name="을11" localSheetId="7">#REF!,#REF!,#REF!,#REF!,#REF!,#REF!,#REF!</definedName>
    <definedName name="을11" localSheetId="3">#REF!,#REF!,#REF!,#REF!,#REF!,#REF!,#REF!</definedName>
    <definedName name="을11" localSheetId="8">#REF!,#REF!,#REF!,#REF!,#REF!,#REF!,#REF!</definedName>
    <definedName name="을11" localSheetId="6">#REF!,#REF!,#REF!,#REF!,#REF!,#REF!,#REF!</definedName>
    <definedName name="을11">#REF!,#REF!,#REF!,#REF!,#REF!,#REF!,#REF!</definedName>
    <definedName name="을12" localSheetId="9">#REF!,#REF!,#REF!,#REF!,#REF!,#REF!,#REF!</definedName>
    <definedName name="을12" localSheetId="16">#REF!,#REF!,#REF!,#REF!,#REF!,#REF!,#REF!</definedName>
    <definedName name="을12" localSheetId="2">#REF!,#REF!,#REF!,#REF!,#REF!,#REF!,#REF!</definedName>
    <definedName name="을12" localSheetId="7">#REF!,#REF!,#REF!,#REF!,#REF!,#REF!,#REF!</definedName>
    <definedName name="을12" localSheetId="3">#REF!,#REF!,#REF!,#REF!,#REF!,#REF!,#REF!</definedName>
    <definedName name="을12" localSheetId="8">#REF!,#REF!,#REF!,#REF!,#REF!,#REF!,#REF!</definedName>
    <definedName name="을12" localSheetId="6">#REF!,#REF!,#REF!,#REF!,#REF!,#REF!,#REF!</definedName>
    <definedName name="을12">#REF!,#REF!,#REF!,#REF!,#REF!,#REF!,#REF!</definedName>
    <definedName name="을13" localSheetId="9">#REF!,#REF!,#REF!,#REF!,#REF!,#REF!,#REF!</definedName>
    <definedName name="을13" localSheetId="16">#REF!,#REF!,#REF!,#REF!,#REF!,#REF!,#REF!</definedName>
    <definedName name="을13" localSheetId="2">#REF!,#REF!,#REF!,#REF!,#REF!,#REF!,#REF!</definedName>
    <definedName name="을13" localSheetId="7">#REF!,#REF!,#REF!,#REF!,#REF!,#REF!,#REF!</definedName>
    <definedName name="을13" localSheetId="3">#REF!,#REF!,#REF!,#REF!,#REF!,#REF!,#REF!</definedName>
    <definedName name="을13" localSheetId="8">#REF!,#REF!,#REF!,#REF!,#REF!,#REF!,#REF!</definedName>
    <definedName name="을13" localSheetId="6">#REF!,#REF!,#REF!,#REF!,#REF!,#REF!,#REF!</definedName>
    <definedName name="을13">#REF!,#REF!,#REF!,#REF!,#REF!,#REF!,#REF!</definedName>
    <definedName name="을14" localSheetId="9">#REF!,#REF!,#REF!,#REF!,#REF!,#REF!,#REF!</definedName>
    <definedName name="을14" localSheetId="16">#REF!,#REF!,#REF!,#REF!,#REF!,#REF!,#REF!</definedName>
    <definedName name="을14" localSheetId="2">#REF!,#REF!,#REF!,#REF!,#REF!,#REF!,#REF!</definedName>
    <definedName name="을14" localSheetId="7">#REF!,#REF!,#REF!,#REF!,#REF!,#REF!,#REF!</definedName>
    <definedName name="을14" localSheetId="3">#REF!,#REF!,#REF!,#REF!,#REF!,#REF!,#REF!</definedName>
    <definedName name="을14" localSheetId="8">#REF!,#REF!,#REF!,#REF!,#REF!,#REF!,#REF!</definedName>
    <definedName name="을14" localSheetId="6">#REF!,#REF!,#REF!,#REF!,#REF!,#REF!,#REF!</definedName>
    <definedName name="을14">#REF!,#REF!,#REF!,#REF!,#REF!,#REF!,#REF!</definedName>
    <definedName name="을15" localSheetId="9">#REF!,#REF!,#REF!,#REF!,#REF!</definedName>
    <definedName name="을15" localSheetId="16">#REF!,#REF!,#REF!,#REF!,#REF!</definedName>
    <definedName name="을15" localSheetId="2">#REF!,#REF!,#REF!,#REF!,#REF!</definedName>
    <definedName name="을15" localSheetId="7">#REF!,#REF!,#REF!,#REF!,#REF!</definedName>
    <definedName name="을15" localSheetId="3">#REF!,#REF!,#REF!,#REF!,#REF!</definedName>
    <definedName name="을15" localSheetId="8">#REF!,#REF!,#REF!,#REF!,#REF!</definedName>
    <definedName name="을15" localSheetId="6">#REF!,#REF!,#REF!,#REF!,#REF!</definedName>
    <definedName name="을15">#REF!,#REF!,#REF!,#REF!,#REF!</definedName>
    <definedName name="을2" localSheetId="9">#REF!,#REF!,#REF!,#REF!,#REF!,#REF!,#REF!</definedName>
    <definedName name="을2" localSheetId="16">#REF!,#REF!,#REF!,#REF!,#REF!,#REF!,#REF!</definedName>
    <definedName name="을2" localSheetId="2">#REF!,#REF!,#REF!,#REF!,#REF!,#REF!,#REF!</definedName>
    <definedName name="을2" localSheetId="7">#REF!,#REF!,#REF!,#REF!,#REF!,#REF!,#REF!</definedName>
    <definedName name="을2" localSheetId="3">#REF!,#REF!,#REF!,#REF!,#REF!,#REF!,#REF!</definedName>
    <definedName name="을2" localSheetId="8">#REF!,#REF!,#REF!,#REF!,#REF!,#REF!,#REF!</definedName>
    <definedName name="을2" localSheetId="6">#REF!,#REF!,#REF!,#REF!,#REF!,#REF!,#REF!</definedName>
    <definedName name="을2">#REF!,#REF!,#REF!,#REF!,#REF!,#REF!,#REF!</definedName>
    <definedName name="을3" localSheetId="9">#REF!,#REF!,#REF!,#REF!,#REF!,#REF!,#REF!</definedName>
    <definedName name="을3" localSheetId="16">#REF!,#REF!,#REF!,#REF!,#REF!,#REF!,#REF!</definedName>
    <definedName name="을3" localSheetId="2">#REF!,#REF!,#REF!,#REF!,#REF!,#REF!,#REF!</definedName>
    <definedName name="을3" localSheetId="7">#REF!,#REF!,#REF!,#REF!,#REF!,#REF!,#REF!</definedName>
    <definedName name="을3" localSheetId="3">#REF!,#REF!,#REF!,#REF!,#REF!,#REF!,#REF!</definedName>
    <definedName name="을3" localSheetId="8">#REF!,#REF!,#REF!,#REF!,#REF!,#REF!,#REF!</definedName>
    <definedName name="을3" localSheetId="6">#REF!,#REF!,#REF!,#REF!,#REF!,#REF!,#REF!</definedName>
    <definedName name="을3">#REF!,#REF!,#REF!,#REF!,#REF!,#REF!,#REF!</definedName>
    <definedName name="을4" localSheetId="9">#REF!,#REF!,#REF!,#REF!,#REF!,#REF!,#REF!</definedName>
    <definedName name="을4" localSheetId="16">#REF!,#REF!,#REF!,#REF!,#REF!,#REF!,#REF!</definedName>
    <definedName name="을4" localSheetId="2">#REF!,#REF!,#REF!,#REF!,#REF!,#REF!,#REF!</definedName>
    <definedName name="을4" localSheetId="7">#REF!,#REF!,#REF!,#REF!,#REF!,#REF!,#REF!</definedName>
    <definedName name="을4" localSheetId="3">#REF!,#REF!,#REF!,#REF!,#REF!,#REF!,#REF!</definedName>
    <definedName name="을4" localSheetId="8">#REF!,#REF!,#REF!,#REF!,#REF!,#REF!,#REF!</definedName>
    <definedName name="을4" localSheetId="6">#REF!,#REF!,#REF!,#REF!,#REF!,#REF!,#REF!</definedName>
    <definedName name="을4">#REF!,#REF!,#REF!,#REF!,#REF!,#REF!,#REF!</definedName>
    <definedName name="을5" localSheetId="9">#REF!,#REF!,#REF!,#REF!,#REF!,#REF!,#REF!</definedName>
    <definedName name="을5" localSheetId="16">#REF!,#REF!,#REF!,#REF!,#REF!,#REF!,#REF!</definedName>
    <definedName name="을5" localSheetId="2">#REF!,#REF!,#REF!,#REF!,#REF!,#REF!,#REF!</definedName>
    <definedName name="을5" localSheetId="7">#REF!,#REF!,#REF!,#REF!,#REF!,#REF!,#REF!</definedName>
    <definedName name="을5" localSheetId="3">#REF!,#REF!,#REF!,#REF!,#REF!,#REF!,#REF!</definedName>
    <definedName name="을5" localSheetId="8">#REF!,#REF!,#REF!,#REF!,#REF!,#REF!,#REF!</definedName>
    <definedName name="을5" localSheetId="6">#REF!,#REF!,#REF!,#REF!,#REF!,#REF!,#REF!</definedName>
    <definedName name="을5">#REF!,#REF!,#REF!,#REF!,#REF!,#REF!,#REF!</definedName>
    <definedName name="을6" localSheetId="9">#REF!,#REF!,#REF!,#REF!,#REF!,#REF!,#REF!</definedName>
    <definedName name="을6" localSheetId="16">#REF!,#REF!,#REF!,#REF!,#REF!,#REF!,#REF!</definedName>
    <definedName name="을6" localSheetId="2">#REF!,#REF!,#REF!,#REF!,#REF!,#REF!,#REF!</definedName>
    <definedName name="을6" localSheetId="7">#REF!,#REF!,#REF!,#REF!,#REF!,#REF!,#REF!</definedName>
    <definedName name="을6" localSheetId="3">#REF!,#REF!,#REF!,#REF!,#REF!,#REF!,#REF!</definedName>
    <definedName name="을6" localSheetId="8">#REF!,#REF!,#REF!,#REF!,#REF!,#REF!,#REF!</definedName>
    <definedName name="을6" localSheetId="6">#REF!,#REF!,#REF!,#REF!,#REF!,#REF!,#REF!</definedName>
    <definedName name="을6">#REF!,#REF!,#REF!,#REF!,#REF!,#REF!,#REF!</definedName>
    <definedName name="을7" localSheetId="9">#REF!,#REF!,#REF!,#REF!,#REF!,#REF!,#REF!</definedName>
    <definedName name="을7" localSheetId="16">#REF!,#REF!,#REF!,#REF!,#REF!,#REF!,#REF!</definedName>
    <definedName name="을7" localSheetId="2">#REF!,#REF!,#REF!,#REF!,#REF!,#REF!,#REF!</definedName>
    <definedName name="을7" localSheetId="7">#REF!,#REF!,#REF!,#REF!,#REF!,#REF!,#REF!</definedName>
    <definedName name="을7" localSheetId="3">#REF!,#REF!,#REF!,#REF!,#REF!,#REF!,#REF!</definedName>
    <definedName name="을7" localSheetId="8">#REF!,#REF!,#REF!,#REF!,#REF!,#REF!,#REF!</definedName>
    <definedName name="을7" localSheetId="6">#REF!,#REF!,#REF!,#REF!,#REF!,#REF!,#REF!</definedName>
    <definedName name="을7">#REF!,#REF!,#REF!,#REF!,#REF!,#REF!,#REF!</definedName>
    <definedName name="을8" localSheetId="9">#REF!,#REF!,#REF!,#REF!,#REF!,#REF!,#REF!</definedName>
    <definedName name="을8" localSheetId="16">#REF!,#REF!,#REF!,#REF!,#REF!,#REF!,#REF!</definedName>
    <definedName name="을8" localSheetId="2">#REF!,#REF!,#REF!,#REF!,#REF!,#REF!,#REF!</definedName>
    <definedName name="을8" localSheetId="7">#REF!,#REF!,#REF!,#REF!,#REF!,#REF!,#REF!</definedName>
    <definedName name="을8" localSheetId="3">#REF!,#REF!,#REF!,#REF!,#REF!,#REF!,#REF!</definedName>
    <definedName name="을8" localSheetId="8">#REF!,#REF!,#REF!,#REF!,#REF!,#REF!,#REF!</definedName>
    <definedName name="을8" localSheetId="6">#REF!,#REF!,#REF!,#REF!,#REF!,#REF!,#REF!</definedName>
    <definedName name="을8">#REF!,#REF!,#REF!,#REF!,#REF!,#REF!,#REF!</definedName>
    <definedName name="을9" localSheetId="9">#REF!,#REF!,#REF!,#REF!,#REF!,#REF!,#REF!</definedName>
    <definedName name="을9" localSheetId="16">#REF!,#REF!,#REF!,#REF!,#REF!,#REF!,#REF!</definedName>
    <definedName name="을9" localSheetId="2">#REF!,#REF!,#REF!,#REF!,#REF!,#REF!,#REF!</definedName>
    <definedName name="을9" localSheetId="7">#REF!,#REF!,#REF!,#REF!,#REF!,#REF!,#REF!</definedName>
    <definedName name="을9" localSheetId="3">#REF!,#REF!,#REF!,#REF!,#REF!,#REF!,#REF!</definedName>
    <definedName name="을9" localSheetId="8">#REF!,#REF!,#REF!,#REF!,#REF!,#REF!,#REF!</definedName>
    <definedName name="을9" localSheetId="6">#REF!,#REF!,#REF!,#REF!,#REF!,#REF!,#REF!</definedName>
    <definedName name="을9">#REF!,#REF!,#REF!,#REF!,#REF!,#REF!,#REF!</definedName>
    <definedName name="을면1" localSheetId="9">#REF!,#REF!,#REF!,#REF!,#REF!,#REF!</definedName>
    <definedName name="을면1" localSheetId="16">#REF!,#REF!,#REF!,#REF!,#REF!,#REF!</definedName>
    <definedName name="을면1" localSheetId="2">#REF!,#REF!,#REF!,#REF!,#REF!,#REF!</definedName>
    <definedName name="을면1" localSheetId="7">#REF!,#REF!,#REF!,#REF!,#REF!,#REF!</definedName>
    <definedName name="을면1" localSheetId="3">#REF!,#REF!,#REF!,#REF!,#REF!,#REF!</definedName>
    <definedName name="을면1" localSheetId="8">#REF!,#REF!,#REF!,#REF!,#REF!,#REF!</definedName>
    <definedName name="을면1" localSheetId="6">#REF!,#REF!,#REF!,#REF!,#REF!,#REF!</definedName>
    <definedName name="을면1">#REF!,#REF!,#REF!,#REF!,#REF!,#REF!</definedName>
    <definedName name="을면10" localSheetId="9">#REF!,#REF!,#REF!,#REF!,#REF!,#REF!,#REF!</definedName>
    <definedName name="을면10" localSheetId="16">#REF!,#REF!,#REF!,#REF!,#REF!,#REF!,#REF!</definedName>
    <definedName name="을면10" localSheetId="2">#REF!,#REF!,#REF!,#REF!,#REF!,#REF!,#REF!</definedName>
    <definedName name="을면10" localSheetId="7">#REF!,#REF!,#REF!,#REF!,#REF!,#REF!,#REF!</definedName>
    <definedName name="을면10" localSheetId="3">#REF!,#REF!,#REF!,#REF!,#REF!,#REF!,#REF!</definedName>
    <definedName name="을면10" localSheetId="8">#REF!,#REF!,#REF!,#REF!,#REF!,#REF!,#REF!</definedName>
    <definedName name="을면10" localSheetId="6">#REF!,#REF!,#REF!,#REF!,#REF!,#REF!,#REF!</definedName>
    <definedName name="을면10">#REF!,#REF!,#REF!,#REF!,#REF!,#REF!,#REF!</definedName>
    <definedName name="을면11" localSheetId="9">#REF!,#REF!,#REF!,#REF!,#REF!,#REF!,#REF!</definedName>
    <definedName name="을면11" localSheetId="16">#REF!,#REF!,#REF!,#REF!,#REF!,#REF!,#REF!</definedName>
    <definedName name="을면11" localSheetId="2">#REF!,#REF!,#REF!,#REF!,#REF!,#REF!,#REF!</definedName>
    <definedName name="을면11" localSheetId="7">#REF!,#REF!,#REF!,#REF!,#REF!,#REF!,#REF!</definedName>
    <definedName name="을면11" localSheetId="3">#REF!,#REF!,#REF!,#REF!,#REF!,#REF!,#REF!</definedName>
    <definedName name="을면11" localSheetId="8">#REF!,#REF!,#REF!,#REF!,#REF!,#REF!,#REF!</definedName>
    <definedName name="을면11" localSheetId="6">#REF!,#REF!,#REF!,#REF!,#REF!,#REF!,#REF!</definedName>
    <definedName name="을면11">#REF!,#REF!,#REF!,#REF!,#REF!,#REF!,#REF!</definedName>
    <definedName name="을면12" localSheetId="9">#REF!,#REF!,#REF!,#REF!,#REF!,#REF!,#REF!</definedName>
    <definedName name="을면12" localSheetId="16">#REF!,#REF!,#REF!,#REF!,#REF!,#REF!,#REF!</definedName>
    <definedName name="을면12" localSheetId="2">#REF!,#REF!,#REF!,#REF!,#REF!,#REF!,#REF!</definedName>
    <definedName name="을면12" localSheetId="7">#REF!,#REF!,#REF!,#REF!,#REF!,#REF!,#REF!</definedName>
    <definedName name="을면12" localSheetId="3">#REF!,#REF!,#REF!,#REF!,#REF!,#REF!,#REF!</definedName>
    <definedName name="을면12" localSheetId="8">#REF!,#REF!,#REF!,#REF!,#REF!,#REF!,#REF!</definedName>
    <definedName name="을면12" localSheetId="6">#REF!,#REF!,#REF!,#REF!,#REF!,#REF!,#REF!</definedName>
    <definedName name="을면12">#REF!,#REF!,#REF!,#REF!,#REF!,#REF!,#REF!</definedName>
    <definedName name="을면13" localSheetId="9">#REF!,#REF!,#REF!,#REF!,#REF!,#REF!,#REF!</definedName>
    <definedName name="을면13" localSheetId="16">#REF!,#REF!,#REF!,#REF!,#REF!,#REF!,#REF!</definedName>
    <definedName name="을면13" localSheetId="2">#REF!,#REF!,#REF!,#REF!,#REF!,#REF!,#REF!</definedName>
    <definedName name="을면13" localSheetId="7">#REF!,#REF!,#REF!,#REF!,#REF!,#REF!,#REF!</definedName>
    <definedName name="을면13" localSheetId="3">#REF!,#REF!,#REF!,#REF!,#REF!,#REF!,#REF!</definedName>
    <definedName name="을면13" localSheetId="8">#REF!,#REF!,#REF!,#REF!,#REF!,#REF!,#REF!</definedName>
    <definedName name="을면13" localSheetId="6">#REF!,#REF!,#REF!,#REF!,#REF!,#REF!,#REF!</definedName>
    <definedName name="을면13">#REF!,#REF!,#REF!,#REF!,#REF!,#REF!,#REF!</definedName>
    <definedName name="을면14" localSheetId="9">#REF!,#REF!,#REF!,#REF!,#REF!,#REF!,#REF!</definedName>
    <definedName name="을면14" localSheetId="16">#REF!,#REF!,#REF!,#REF!,#REF!,#REF!,#REF!</definedName>
    <definedName name="을면14" localSheetId="2">#REF!,#REF!,#REF!,#REF!,#REF!,#REF!,#REF!</definedName>
    <definedName name="을면14" localSheetId="7">#REF!,#REF!,#REF!,#REF!,#REF!,#REF!,#REF!</definedName>
    <definedName name="을면14" localSheetId="3">#REF!,#REF!,#REF!,#REF!,#REF!,#REF!,#REF!</definedName>
    <definedName name="을면14" localSheetId="8">#REF!,#REF!,#REF!,#REF!,#REF!,#REF!,#REF!</definedName>
    <definedName name="을면14" localSheetId="6">#REF!,#REF!,#REF!,#REF!,#REF!,#REF!,#REF!</definedName>
    <definedName name="을면14">#REF!,#REF!,#REF!,#REF!,#REF!,#REF!,#REF!</definedName>
    <definedName name="을면15" localSheetId="9">#REF!,#REF!,#REF!,#REF!,#REF!</definedName>
    <definedName name="을면15" localSheetId="16">#REF!,#REF!,#REF!,#REF!,#REF!</definedName>
    <definedName name="을면15" localSheetId="2">#REF!,#REF!,#REF!,#REF!,#REF!</definedName>
    <definedName name="을면15" localSheetId="7">#REF!,#REF!,#REF!,#REF!,#REF!</definedName>
    <definedName name="을면15" localSheetId="3">#REF!,#REF!,#REF!,#REF!,#REF!</definedName>
    <definedName name="을면15" localSheetId="8">#REF!,#REF!,#REF!,#REF!,#REF!</definedName>
    <definedName name="을면15" localSheetId="6">#REF!,#REF!,#REF!,#REF!,#REF!</definedName>
    <definedName name="을면15">#REF!,#REF!,#REF!,#REF!,#REF!</definedName>
    <definedName name="을면2" localSheetId="9">#REF!,#REF!,#REF!,#REF!,#REF!,#REF!,#REF!</definedName>
    <definedName name="을면2" localSheetId="16">#REF!,#REF!,#REF!,#REF!,#REF!,#REF!,#REF!</definedName>
    <definedName name="을면2" localSheetId="2">#REF!,#REF!,#REF!,#REF!,#REF!,#REF!,#REF!</definedName>
    <definedName name="을면2" localSheetId="7">#REF!,#REF!,#REF!,#REF!,#REF!,#REF!,#REF!</definedName>
    <definedName name="을면2" localSheetId="3">#REF!,#REF!,#REF!,#REF!,#REF!,#REF!,#REF!</definedName>
    <definedName name="을면2" localSheetId="8">#REF!,#REF!,#REF!,#REF!,#REF!,#REF!,#REF!</definedName>
    <definedName name="을면2" localSheetId="6">#REF!,#REF!,#REF!,#REF!,#REF!,#REF!,#REF!</definedName>
    <definedName name="을면2">#REF!,#REF!,#REF!,#REF!,#REF!,#REF!,#REF!</definedName>
    <definedName name="을면3" localSheetId="9">#REF!,#REF!,#REF!,#REF!,#REF!,#REF!,#REF!</definedName>
    <definedName name="을면3" localSheetId="16">#REF!,#REF!,#REF!,#REF!,#REF!,#REF!,#REF!</definedName>
    <definedName name="을면3" localSheetId="2">#REF!,#REF!,#REF!,#REF!,#REF!,#REF!,#REF!</definedName>
    <definedName name="을면3" localSheetId="7">#REF!,#REF!,#REF!,#REF!,#REF!,#REF!,#REF!</definedName>
    <definedName name="을면3" localSheetId="3">#REF!,#REF!,#REF!,#REF!,#REF!,#REF!,#REF!</definedName>
    <definedName name="을면3" localSheetId="8">#REF!,#REF!,#REF!,#REF!,#REF!,#REF!,#REF!</definedName>
    <definedName name="을면3" localSheetId="6">#REF!,#REF!,#REF!,#REF!,#REF!,#REF!,#REF!</definedName>
    <definedName name="을면3">#REF!,#REF!,#REF!,#REF!,#REF!,#REF!,#REF!</definedName>
    <definedName name="을면4" localSheetId="9">#REF!,#REF!,#REF!,#REF!,#REF!,#REF!,#REF!</definedName>
    <definedName name="을면4" localSheetId="16">#REF!,#REF!,#REF!,#REF!,#REF!,#REF!,#REF!</definedName>
    <definedName name="을면4" localSheetId="2">#REF!,#REF!,#REF!,#REF!,#REF!,#REF!,#REF!</definedName>
    <definedName name="을면4" localSheetId="7">#REF!,#REF!,#REF!,#REF!,#REF!,#REF!,#REF!</definedName>
    <definedName name="을면4" localSheetId="3">#REF!,#REF!,#REF!,#REF!,#REF!,#REF!,#REF!</definedName>
    <definedName name="을면4" localSheetId="8">#REF!,#REF!,#REF!,#REF!,#REF!,#REF!,#REF!</definedName>
    <definedName name="을면4" localSheetId="6">#REF!,#REF!,#REF!,#REF!,#REF!,#REF!,#REF!</definedName>
    <definedName name="을면4">#REF!,#REF!,#REF!,#REF!,#REF!,#REF!,#REF!</definedName>
    <definedName name="을면5" localSheetId="9">#REF!,#REF!,#REF!,#REF!,#REF!,#REF!,#REF!</definedName>
    <definedName name="을면5" localSheetId="16">#REF!,#REF!,#REF!,#REF!,#REF!,#REF!,#REF!</definedName>
    <definedName name="을면5" localSheetId="2">#REF!,#REF!,#REF!,#REF!,#REF!,#REF!,#REF!</definedName>
    <definedName name="을면5" localSheetId="7">#REF!,#REF!,#REF!,#REF!,#REF!,#REF!,#REF!</definedName>
    <definedName name="을면5" localSheetId="3">#REF!,#REF!,#REF!,#REF!,#REF!,#REF!,#REF!</definedName>
    <definedName name="을면5" localSheetId="8">#REF!,#REF!,#REF!,#REF!,#REF!,#REF!,#REF!</definedName>
    <definedName name="을면5" localSheetId="6">#REF!,#REF!,#REF!,#REF!,#REF!,#REF!,#REF!</definedName>
    <definedName name="을면5">#REF!,#REF!,#REF!,#REF!,#REF!,#REF!,#REF!</definedName>
    <definedName name="을면6" localSheetId="9">#REF!,#REF!,#REF!,#REF!,#REF!,#REF!,#REF!</definedName>
    <definedName name="을면6" localSheetId="16">#REF!,#REF!,#REF!,#REF!,#REF!,#REF!,#REF!</definedName>
    <definedName name="을면6" localSheetId="2">#REF!,#REF!,#REF!,#REF!,#REF!,#REF!,#REF!</definedName>
    <definedName name="을면6" localSheetId="7">#REF!,#REF!,#REF!,#REF!,#REF!,#REF!,#REF!</definedName>
    <definedName name="을면6" localSheetId="3">#REF!,#REF!,#REF!,#REF!,#REF!,#REF!,#REF!</definedName>
    <definedName name="을면6" localSheetId="8">#REF!,#REF!,#REF!,#REF!,#REF!,#REF!,#REF!</definedName>
    <definedName name="을면6" localSheetId="6">#REF!,#REF!,#REF!,#REF!,#REF!,#REF!,#REF!</definedName>
    <definedName name="을면6">#REF!,#REF!,#REF!,#REF!,#REF!,#REF!,#REF!</definedName>
    <definedName name="을면7" localSheetId="9">#REF!,#REF!,#REF!,#REF!,#REF!,#REF!,#REF!</definedName>
    <definedName name="을면7" localSheetId="16">#REF!,#REF!,#REF!,#REF!,#REF!,#REF!,#REF!</definedName>
    <definedName name="을면7" localSheetId="2">#REF!,#REF!,#REF!,#REF!,#REF!,#REF!,#REF!</definedName>
    <definedName name="을면7" localSheetId="7">#REF!,#REF!,#REF!,#REF!,#REF!,#REF!,#REF!</definedName>
    <definedName name="을면7" localSheetId="3">#REF!,#REF!,#REF!,#REF!,#REF!,#REF!,#REF!</definedName>
    <definedName name="을면7" localSheetId="8">#REF!,#REF!,#REF!,#REF!,#REF!,#REF!,#REF!</definedName>
    <definedName name="을면7" localSheetId="6">#REF!,#REF!,#REF!,#REF!,#REF!,#REF!,#REF!</definedName>
    <definedName name="을면7">#REF!,#REF!,#REF!,#REF!,#REF!,#REF!,#REF!</definedName>
    <definedName name="을면8" localSheetId="9">#REF!,#REF!,#REF!,#REF!,#REF!,#REF!,#REF!</definedName>
    <definedName name="을면8" localSheetId="16">#REF!,#REF!,#REF!,#REF!,#REF!,#REF!,#REF!</definedName>
    <definedName name="을면8" localSheetId="2">#REF!,#REF!,#REF!,#REF!,#REF!,#REF!,#REF!</definedName>
    <definedName name="을면8" localSheetId="7">#REF!,#REF!,#REF!,#REF!,#REF!,#REF!,#REF!</definedName>
    <definedName name="을면8" localSheetId="3">#REF!,#REF!,#REF!,#REF!,#REF!,#REF!,#REF!</definedName>
    <definedName name="을면8" localSheetId="8">#REF!,#REF!,#REF!,#REF!,#REF!,#REF!,#REF!</definedName>
    <definedName name="을면8" localSheetId="6">#REF!,#REF!,#REF!,#REF!,#REF!,#REF!,#REF!</definedName>
    <definedName name="을면8">#REF!,#REF!,#REF!,#REF!,#REF!,#REF!,#REF!</definedName>
    <definedName name="을면9" localSheetId="9">#REF!,#REF!,#REF!,#REF!,#REF!,#REF!,#REF!</definedName>
    <definedName name="을면9" localSheetId="16">#REF!,#REF!,#REF!,#REF!,#REF!,#REF!,#REF!</definedName>
    <definedName name="을면9" localSheetId="2">#REF!,#REF!,#REF!,#REF!,#REF!,#REF!,#REF!</definedName>
    <definedName name="을면9" localSheetId="7">#REF!,#REF!,#REF!,#REF!,#REF!,#REF!,#REF!</definedName>
    <definedName name="을면9" localSheetId="3">#REF!,#REF!,#REF!,#REF!,#REF!,#REF!,#REF!</definedName>
    <definedName name="을면9" localSheetId="8">#REF!,#REF!,#REF!,#REF!,#REF!,#REF!,#REF!</definedName>
    <definedName name="을면9" localSheetId="6">#REF!,#REF!,#REF!,#REF!,#REF!,#REF!,#REF!</definedName>
    <definedName name="을면9">#REF!,#REF!,#REF!,#REF!,#REF!,#REF!,#REF!</definedName>
    <definedName name="응용SW인건비" localSheetId="9">#REF!</definedName>
    <definedName name="응용SW인건비" localSheetId="16">#REF!</definedName>
    <definedName name="응용SW인건비" localSheetId="2">#REF!</definedName>
    <definedName name="응용SW인건비" localSheetId="7">#REF!</definedName>
    <definedName name="응용SW인건비" localSheetId="3">#REF!</definedName>
    <definedName name="응용SW인건비" localSheetId="8">#REF!</definedName>
    <definedName name="응용SW인건비" localSheetId="6">#REF!</definedName>
    <definedName name="응용SW인건비">#REF!</definedName>
    <definedName name="이" localSheetId="9">#REF!</definedName>
    <definedName name="이" localSheetId="16">#REF!</definedName>
    <definedName name="이" localSheetId="2">#REF!</definedName>
    <definedName name="이" localSheetId="7">#REF!</definedName>
    <definedName name="이" localSheetId="3">#REF!</definedName>
    <definedName name="이" localSheetId="8">#REF!</definedName>
    <definedName name="이" localSheetId="6">#REF!</definedName>
    <definedName name="이">#REF!</definedName>
    <definedName name="이급">[65]인구!$G$19</definedName>
    <definedName name="이라">[66]인구!$G$19</definedName>
    <definedName name="이러">[66]환경평가!$H$126</definedName>
    <definedName name="이런" localSheetId="9">#REF!</definedName>
    <definedName name="이런" localSheetId="16">#REF!</definedName>
    <definedName name="이런" localSheetId="2">#REF!</definedName>
    <definedName name="이런" localSheetId="7">#REF!</definedName>
    <definedName name="이런" localSheetId="3">#REF!</definedName>
    <definedName name="이런" localSheetId="8">#REF!</definedName>
    <definedName name="이런" localSheetId="6">#REF!</definedName>
    <definedName name="이런">#REF!</definedName>
    <definedName name="이삼" localSheetId="9">#REF!</definedName>
    <definedName name="이삼" localSheetId="16">#REF!</definedName>
    <definedName name="이삼" localSheetId="2">#REF!</definedName>
    <definedName name="이삼" localSheetId="7">#REF!</definedName>
    <definedName name="이삼" localSheetId="3">#REF!</definedName>
    <definedName name="이삼" localSheetId="8">#REF!</definedName>
    <definedName name="이삼" localSheetId="6">#REF!</definedName>
    <definedName name="이삼">#REF!</definedName>
    <definedName name="이상" localSheetId="9">#REF!</definedName>
    <definedName name="이상" localSheetId="16">#REF!</definedName>
    <definedName name="이상" localSheetId="2">#REF!</definedName>
    <definedName name="이상" localSheetId="7">#REF!</definedName>
    <definedName name="이상" localSheetId="3">#REF!</definedName>
    <definedName name="이상" localSheetId="8">#REF!</definedName>
    <definedName name="이상" localSheetId="6">#REF!</definedName>
    <definedName name="이상">#REF!</definedName>
    <definedName name="이윤" localSheetId="9">#REF!</definedName>
    <definedName name="이윤" localSheetId="16">#REF!</definedName>
    <definedName name="이윤" localSheetId="2">#REF!</definedName>
    <definedName name="이윤" localSheetId="7">#REF!</definedName>
    <definedName name="이윤" localSheetId="3">#REF!</definedName>
    <definedName name="이윤" localSheetId="8">#REF!</definedName>
    <definedName name="이윤" localSheetId="6">#REF!</definedName>
    <definedName name="이윤">#REF!</definedName>
    <definedName name="利潤" localSheetId="9">#REF!</definedName>
    <definedName name="利潤" localSheetId="16">#REF!</definedName>
    <definedName name="利潤" localSheetId="2">#REF!</definedName>
    <definedName name="利潤" localSheetId="7">#REF!</definedName>
    <definedName name="利潤" localSheetId="3">#REF!</definedName>
    <definedName name="利潤" localSheetId="8">#REF!</definedName>
    <definedName name="利潤" localSheetId="6">#REF!</definedName>
    <definedName name="利潤">#REF!</definedName>
    <definedName name="이윤11" localSheetId="9">#REF!</definedName>
    <definedName name="이윤11" localSheetId="16">#REF!</definedName>
    <definedName name="이윤11" localSheetId="2">#REF!</definedName>
    <definedName name="이윤11" localSheetId="7">#REF!</definedName>
    <definedName name="이윤11" localSheetId="3">#REF!</definedName>
    <definedName name="이윤11" localSheetId="8">#REF!</definedName>
    <definedName name="이윤11" localSheetId="6">#REF!</definedName>
    <definedName name="이윤11">#REF!</definedName>
    <definedName name="이윤22" localSheetId="9">#REF!</definedName>
    <definedName name="이윤22" localSheetId="16">#REF!</definedName>
    <definedName name="이윤22" localSheetId="2">#REF!</definedName>
    <definedName name="이윤22" localSheetId="7">#REF!</definedName>
    <definedName name="이윤22" localSheetId="3">#REF!</definedName>
    <definedName name="이윤22" localSheetId="8">#REF!</definedName>
    <definedName name="이윤22" localSheetId="6">#REF!</definedName>
    <definedName name="이윤22">#REF!</definedName>
    <definedName name="이윤요율" localSheetId="9">#REF!</definedName>
    <definedName name="이윤요율" localSheetId="16">#REF!</definedName>
    <definedName name="이윤요율" localSheetId="2">#REF!</definedName>
    <definedName name="이윤요율" localSheetId="7">#REF!</definedName>
    <definedName name="이윤요율" localSheetId="3">#REF!</definedName>
    <definedName name="이윤요율" localSheetId="8">#REF!</definedName>
    <definedName name="이윤요율" localSheetId="6">#REF!</definedName>
    <definedName name="이윤요율">#REF!</definedName>
    <definedName name="이윤요율_변경" localSheetId="9">#REF!</definedName>
    <definedName name="이윤요율_변경" localSheetId="16">#REF!</definedName>
    <definedName name="이윤요율_변경" localSheetId="2">#REF!</definedName>
    <definedName name="이윤요율_변경" localSheetId="7">#REF!</definedName>
    <definedName name="이윤요율_변경" localSheetId="3">#REF!</definedName>
    <definedName name="이윤요율_변경" localSheetId="8">#REF!</definedName>
    <definedName name="이윤요율_변경" localSheetId="6">#REF!</definedName>
    <definedName name="이윤요율_변경">#REF!</definedName>
    <definedName name="이윤율" localSheetId="9">#REF!</definedName>
    <definedName name="이윤율" localSheetId="16">#REF!</definedName>
    <definedName name="이윤율" localSheetId="2">#REF!</definedName>
    <definedName name="이윤율" localSheetId="7">#REF!</definedName>
    <definedName name="이윤율" localSheetId="3">#REF!</definedName>
    <definedName name="이윤율" localSheetId="8">#REF!</definedName>
    <definedName name="이윤율" localSheetId="6">#REF!</definedName>
    <definedName name="이윤율">#REF!</definedName>
    <definedName name="이자" localSheetId="9">#REF!</definedName>
    <definedName name="이자" localSheetId="16">#REF!</definedName>
    <definedName name="이자" localSheetId="2">#REF!</definedName>
    <definedName name="이자" localSheetId="7">#REF!</definedName>
    <definedName name="이자" localSheetId="3">#REF!</definedName>
    <definedName name="이자" localSheetId="8">#REF!</definedName>
    <definedName name="이자" localSheetId="6">#REF!</definedName>
    <definedName name="이자">#REF!</definedName>
    <definedName name="이자율">0.125</definedName>
    <definedName name="이재명" localSheetId="9">#REF!</definedName>
    <definedName name="이재명" localSheetId="16">#REF!</definedName>
    <definedName name="이재명" localSheetId="2">#REF!</definedName>
    <definedName name="이재명" localSheetId="7">#REF!</definedName>
    <definedName name="이재명" localSheetId="3">#REF!</definedName>
    <definedName name="이재명" localSheetId="8">#REF!</definedName>
    <definedName name="이재명" localSheetId="6">#REF!</definedName>
    <definedName name="이재명">#REF!</definedName>
    <definedName name="이재명1" localSheetId="9">#REF!</definedName>
    <definedName name="이재명1" localSheetId="16">#REF!</definedName>
    <definedName name="이재명1" localSheetId="2">#REF!</definedName>
    <definedName name="이재명1" localSheetId="7">#REF!</definedName>
    <definedName name="이재명1" localSheetId="3">#REF!</definedName>
    <definedName name="이재명1" localSheetId="8">#REF!</definedName>
    <definedName name="이재명1" localSheetId="6">#REF!</definedName>
    <definedName name="이재명1">#REF!</definedName>
    <definedName name="이재명3" localSheetId="9">#REF!</definedName>
    <definedName name="이재명3" localSheetId="16">#REF!</definedName>
    <definedName name="이재명3" localSheetId="2">#REF!</definedName>
    <definedName name="이재명3" localSheetId="7">#REF!</definedName>
    <definedName name="이재명3" localSheetId="3">#REF!</definedName>
    <definedName name="이재명3" localSheetId="8">#REF!</definedName>
    <definedName name="이재명3" localSheetId="6">#REF!</definedName>
    <definedName name="이재명3">#REF!</definedName>
    <definedName name="이재명4" localSheetId="9">#REF!</definedName>
    <definedName name="이재명4" localSheetId="16">#REF!</definedName>
    <definedName name="이재명4" localSheetId="2">#REF!</definedName>
    <definedName name="이재명4" localSheetId="7">#REF!</definedName>
    <definedName name="이재명4" localSheetId="3">#REF!</definedName>
    <definedName name="이재명4" localSheetId="8">#REF!</definedName>
    <definedName name="이재명4" localSheetId="6">#REF!</definedName>
    <definedName name="이재명4">#REF!</definedName>
    <definedName name="이차보완" localSheetId="9">[55]수량산출!#REF!</definedName>
    <definedName name="이차보완" localSheetId="16">[55]수량산출!#REF!</definedName>
    <definedName name="이차보완" localSheetId="2">[55]수량산출!#REF!</definedName>
    <definedName name="이차보완" localSheetId="3">[55]수량산출!#REF!</definedName>
    <definedName name="이차보완" localSheetId="8">[55]수량산출!#REF!</definedName>
    <definedName name="이차보완" localSheetId="6">[55]수량산출!#REF!</definedName>
    <definedName name="이차보완">[55]수량산출!#REF!</definedName>
    <definedName name="이형관">[17]DATE!$B$24:$B$85</definedName>
    <definedName name="이히" localSheetId="9">#REF!</definedName>
    <definedName name="이히" localSheetId="16">#REF!</definedName>
    <definedName name="이히" localSheetId="2">#REF!</definedName>
    <definedName name="이히" localSheetId="7">#REF!</definedName>
    <definedName name="이히" localSheetId="3">#REF!</definedName>
    <definedName name="이히" localSheetId="8">#REF!</definedName>
    <definedName name="이히" localSheetId="6">#REF!</definedName>
    <definedName name="이히">#REF!</definedName>
    <definedName name="인건비" localSheetId="9">#REF!</definedName>
    <definedName name="인건비" localSheetId="16">#REF!</definedName>
    <definedName name="인건비" localSheetId="2">#REF!</definedName>
    <definedName name="인건비" localSheetId="7">#REF!</definedName>
    <definedName name="인건비" localSheetId="3">#REF!</definedName>
    <definedName name="인건비" localSheetId="8">#REF!</definedName>
    <definedName name="인건비" localSheetId="6">#REF!</definedName>
    <definedName name="인건비">#REF!</definedName>
    <definedName name="인구" localSheetId="9">[32]직접인건비!#REF!</definedName>
    <definedName name="인구" localSheetId="16">[32]직접인건비!#REF!</definedName>
    <definedName name="인구" localSheetId="2">[32]직접인건비!#REF!</definedName>
    <definedName name="인구" localSheetId="3">[32]직접인건비!#REF!</definedName>
    <definedName name="인구" localSheetId="8">[32]직접인건비!#REF!</definedName>
    <definedName name="인구" localSheetId="6">[32]직접인건비!#REF!</definedName>
    <definedName name="인구">[32]직접인건비!#REF!</definedName>
    <definedName name="인력" localSheetId="9">#REF!</definedName>
    <definedName name="인력" localSheetId="16">#REF!</definedName>
    <definedName name="인력" localSheetId="2">#REF!</definedName>
    <definedName name="인력" localSheetId="7">#REF!</definedName>
    <definedName name="인력" localSheetId="3">#REF!</definedName>
    <definedName name="인력" localSheetId="8">#REF!</definedName>
    <definedName name="인력" localSheetId="6">#REF!</definedName>
    <definedName name="인력">#REF!</definedName>
    <definedName name="인력2" localSheetId="9">#REF!</definedName>
    <definedName name="인력2" localSheetId="16">#REF!</definedName>
    <definedName name="인력2" localSheetId="2">#REF!</definedName>
    <definedName name="인력2" localSheetId="7">#REF!</definedName>
    <definedName name="인력2" localSheetId="3">#REF!</definedName>
    <definedName name="인력2" localSheetId="8">#REF!</definedName>
    <definedName name="인력2" localSheetId="6">#REF!</definedName>
    <definedName name="인력2">#REF!</definedName>
    <definedName name="인력3" localSheetId="9">#REF!</definedName>
    <definedName name="인력3" localSheetId="16">#REF!</definedName>
    <definedName name="인력3" localSheetId="2">#REF!</definedName>
    <definedName name="인력3" localSheetId="7">#REF!</definedName>
    <definedName name="인력3" localSheetId="3">#REF!</definedName>
    <definedName name="인력3" localSheetId="8">#REF!</definedName>
    <definedName name="인력3" localSheetId="6">#REF!</definedName>
    <definedName name="인력3">#REF!</definedName>
    <definedName name="인력관리" localSheetId="9">#REF!</definedName>
    <definedName name="인력관리" localSheetId="16">#REF!</definedName>
    <definedName name="인력관리" localSheetId="2">#REF!</definedName>
    <definedName name="인력관리" localSheetId="7">#REF!</definedName>
    <definedName name="인력관리" localSheetId="3">#REF!</definedName>
    <definedName name="인력관리" localSheetId="8">#REF!</definedName>
    <definedName name="인력관리" localSheetId="6">#REF!</definedName>
    <definedName name="인력관리">#REF!</definedName>
    <definedName name="인력수" localSheetId="9">#REF!</definedName>
    <definedName name="인력수" localSheetId="16">#REF!</definedName>
    <definedName name="인력수" localSheetId="2">#REF!</definedName>
    <definedName name="인력수" localSheetId="7">#REF!</definedName>
    <definedName name="인력수" localSheetId="3">#REF!</definedName>
    <definedName name="인력수" localSheetId="8">#REF!</definedName>
    <definedName name="인력수" localSheetId="6">#REF!</definedName>
    <definedName name="인력수">#REF!</definedName>
    <definedName name="인부" localSheetId="9">#REF!</definedName>
    <definedName name="인부" localSheetId="16">#REF!</definedName>
    <definedName name="인부" localSheetId="2">#REF!</definedName>
    <definedName name="인부" localSheetId="7">#REF!</definedName>
    <definedName name="인부" localSheetId="3">#REF!</definedName>
    <definedName name="인부" localSheetId="8">#REF!</definedName>
    <definedName name="인부" localSheetId="6">#REF!</definedName>
    <definedName name="인부">#REF!</definedName>
    <definedName name="인부1">[13]심사물량!$C$9</definedName>
    <definedName name="인쇄" localSheetId="9">#REF!</definedName>
    <definedName name="인쇄" localSheetId="16">#REF!</definedName>
    <definedName name="인쇄" localSheetId="2">#REF!</definedName>
    <definedName name="인쇄" localSheetId="7">#REF!</definedName>
    <definedName name="인쇄" localSheetId="3">#REF!</definedName>
    <definedName name="인쇄" localSheetId="8">#REF!</definedName>
    <definedName name="인쇄" localSheetId="6">#REF!</definedName>
    <definedName name="인쇄">#REF!</definedName>
    <definedName name="인쇄량" localSheetId="9">#REF!</definedName>
    <definedName name="인쇄량" localSheetId="16">#REF!</definedName>
    <definedName name="인쇄량" localSheetId="2">#REF!</definedName>
    <definedName name="인쇄량" localSheetId="7">#REF!</definedName>
    <definedName name="인쇄량" localSheetId="3">#REF!</definedName>
    <definedName name="인쇄량" localSheetId="8">#REF!</definedName>
    <definedName name="인쇄량" localSheetId="6">#REF!</definedName>
    <definedName name="인쇄량">#REF!</definedName>
    <definedName name="인쇄비" localSheetId="9">#REF!</definedName>
    <definedName name="인쇄비" localSheetId="16">#REF!</definedName>
    <definedName name="인쇄비" localSheetId="2">#REF!</definedName>
    <definedName name="인쇄비" localSheetId="7">#REF!</definedName>
    <definedName name="인쇄비" localSheetId="3">#REF!</definedName>
    <definedName name="인쇄비" localSheetId="8">#REF!</definedName>
    <definedName name="인쇄비" localSheetId="6">#REF!</definedName>
    <definedName name="인쇄비">#REF!</definedName>
    <definedName name="인쇄수량" localSheetId="9">#REF!</definedName>
    <definedName name="인쇄수량" localSheetId="16">#REF!</definedName>
    <definedName name="인쇄수량" localSheetId="2">#REF!</definedName>
    <definedName name="인쇄수량" localSheetId="7">#REF!</definedName>
    <definedName name="인쇄수량" localSheetId="3">#REF!</definedName>
    <definedName name="인쇄수량" localSheetId="8">#REF!</definedName>
    <definedName name="인쇄수량" localSheetId="6">#REF!</definedName>
    <definedName name="인쇄수량">#REF!</definedName>
    <definedName name="인쇄영역" localSheetId="9">#REF!</definedName>
    <definedName name="인쇄영역" localSheetId="16">#REF!</definedName>
    <definedName name="인쇄영역" localSheetId="2">#REF!</definedName>
    <definedName name="인쇄영역" localSheetId="7">#REF!</definedName>
    <definedName name="인쇄영역" localSheetId="3">#REF!</definedName>
    <definedName name="인쇄영역" localSheetId="8">#REF!</definedName>
    <definedName name="인쇄영역" localSheetId="6">#REF!</definedName>
    <definedName name="인쇄영역">#REF!</definedName>
    <definedName name="인쇄영역2" localSheetId="9">#REF!</definedName>
    <definedName name="인쇄영역2" localSheetId="16">#REF!</definedName>
    <definedName name="인쇄영역2" localSheetId="2">#REF!</definedName>
    <definedName name="인쇄영역2" localSheetId="7">#REF!</definedName>
    <definedName name="인쇄영역2" localSheetId="3">#REF!</definedName>
    <definedName name="인쇄영역2" localSheetId="8">#REF!</definedName>
    <definedName name="인쇄영역2" localSheetId="6">#REF!</definedName>
    <definedName name="인쇄영역2">#REF!</definedName>
    <definedName name="인일수_공통" localSheetId="9">#REF!</definedName>
    <definedName name="인일수_공통" localSheetId="16">#REF!</definedName>
    <definedName name="인일수_공통" localSheetId="2">#REF!</definedName>
    <definedName name="인일수_공통" localSheetId="7">#REF!</definedName>
    <definedName name="인일수_공통" localSheetId="3">#REF!</definedName>
    <definedName name="인일수_공통" localSheetId="8">#REF!</definedName>
    <definedName name="인일수_공통" localSheetId="6">#REF!</definedName>
    <definedName name="인일수_공통">#REF!</definedName>
    <definedName name="인일수_소방" localSheetId="9">#REF!</definedName>
    <definedName name="인일수_소방" localSheetId="16">#REF!</definedName>
    <definedName name="인일수_소방" localSheetId="2">#REF!</definedName>
    <definedName name="인일수_소방" localSheetId="7">#REF!</definedName>
    <definedName name="인일수_소방" localSheetId="3">#REF!</definedName>
    <definedName name="인일수_소방" localSheetId="8">#REF!</definedName>
    <definedName name="인일수_소방" localSheetId="6">#REF!</definedName>
    <definedName name="인일수_소방">#REF!</definedName>
    <definedName name="인일수_시공" localSheetId="9">#REF!</definedName>
    <definedName name="인일수_시공" localSheetId="16">#REF!</definedName>
    <definedName name="인일수_시공" localSheetId="2">#REF!</definedName>
    <definedName name="인일수_시공" localSheetId="7">#REF!</definedName>
    <definedName name="인일수_시공" localSheetId="3">#REF!</definedName>
    <definedName name="인일수_시공" localSheetId="8">#REF!</definedName>
    <definedName name="인일수_시공" localSheetId="6">#REF!</definedName>
    <definedName name="인일수_시공">#REF!</definedName>
    <definedName name="인일수_시공전" localSheetId="9">#REF!</definedName>
    <definedName name="인일수_시공전" localSheetId="16">#REF!</definedName>
    <definedName name="인일수_시공전" localSheetId="2">#REF!</definedName>
    <definedName name="인일수_시공전" localSheetId="7">#REF!</definedName>
    <definedName name="인일수_시공전" localSheetId="3">#REF!</definedName>
    <definedName name="인일수_시공전" localSheetId="8">#REF!</definedName>
    <definedName name="인일수_시공전" localSheetId="6">#REF!</definedName>
    <definedName name="인일수_시공전">#REF!</definedName>
    <definedName name="인일수_시공후" localSheetId="9">#REF!</definedName>
    <definedName name="인일수_시공후" localSheetId="16">#REF!</definedName>
    <definedName name="인일수_시공후" localSheetId="2">#REF!</definedName>
    <definedName name="인일수_시공후" localSheetId="7">#REF!</definedName>
    <definedName name="인일수_시공후" localSheetId="3">#REF!</definedName>
    <definedName name="인일수_시공후" localSheetId="8">#REF!</definedName>
    <definedName name="인일수_시공후" localSheetId="6">#REF!</definedName>
    <definedName name="인일수_시공후">#REF!</definedName>
    <definedName name="인일수_전기비상주" localSheetId="9">#REF!</definedName>
    <definedName name="인일수_전기비상주" localSheetId="16">#REF!</definedName>
    <definedName name="인일수_전기비상주" localSheetId="2">#REF!</definedName>
    <definedName name="인일수_전기비상주" localSheetId="7">#REF!</definedName>
    <definedName name="인일수_전기비상주" localSheetId="3">#REF!</definedName>
    <definedName name="인일수_전기비상주" localSheetId="8">#REF!</definedName>
    <definedName name="인일수_전기비상주" localSheetId="6">#REF!</definedName>
    <definedName name="인일수_전기비상주">#REF!</definedName>
    <definedName name="인일수_전기상주" localSheetId="9">#REF!</definedName>
    <definedName name="인일수_전기상주" localSheetId="16">#REF!</definedName>
    <definedName name="인일수_전기상주" localSheetId="2">#REF!</definedName>
    <definedName name="인일수_전기상주" localSheetId="7">#REF!</definedName>
    <definedName name="인일수_전기상주" localSheetId="3">#REF!</definedName>
    <definedName name="인일수_전기상주" localSheetId="8">#REF!</definedName>
    <definedName name="인일수_전기상주" localSheetId="6">#REF!</definedName>
    <definedName name="인일수_전기상주">#REF!</definedName>
    <definedName name="인일수_통신" localSheetId="9">#REF!</definedName>
    <definedName name="인일수_통신" localSheetId="16">#REF!</definedName>
    <definedName name="인일수_통신" localSheetId="2">#REF!</definedName>
    <definedName name="인일수_통신" localSheetId="7">#REF!</definedName>
    <definedName name="인일수_통신" localSheetId="3">#REF!</definedName>
    <definedName name="인일수_통신" localSheetId="8">#REF!</definedName>
    <definedName name="인일수_통신" localSheetId="6">#REF!</definedName>
    <definedName name="인일수_통신">#REF!</definedName>
    <definedName name="인화" localSheetId="9">#REF!</definedName>
    <definedName name="인화" localSheetId="16">#REF!</definedName>
    <definedName name="인화" localSheetId="2">#REF!</definedName>
    <definedName name="인화" localSheetId="7">#REF!</definedName>
    <definedName name="인화" localSheetId="3">#REF!</definedName>
    <definedName name="인화" localSheetId="8">#REF!</definedName>
    <definedName name="인화" localSheetId="6">#REF!</definedName>
    <definedName name="인화">#REF!</definedName>
    <definedName name="일급">[65]인구!$G$18</definedName>
    <definedName name="일반11" localSheetId="9">#REF!</definedName>
    <definedName name="일반11" localSheetId="16">#REF!</definedName>
    <definedName name="일반11" localSheetId="2">#REF!</definedName>
    <definedName name="일반11" localSheetId="7">#REF!</definedName>
    <definedName name="일반11" localSheetId="3">#REF!</definedName>
    <definedName name="일반11" localSheetId="8">#REF!</definedName>
    <definedName name="일반11" localSheetId="6">#REF!</definedName>
    <definedName name="일반11">#REF!</definedName>
    <definedName name="일반112" localSheetId="9">#REF!</definedName>
    <definedName name="일반112" localSheetId="16">#REF!</definedName>
    <definedName name="일반112" localSheetId="2">#REF!</definedName>
    <definedName name="일반112" localSheetId="7">#REF!</definedName>
    <definedName name="일반112" localSheetId="3">#REF!</definedName>
    <definedName name="일반112" localSheetId="8">#REF!</definedName>
    <definedName name="일반112" localSheetId="6">#REF!</definedName>
    <definedName name="일반112">#REF!</definedName>
    <definedName name="일반관리123" localSheetId="9">#REF!</definedName>
    <definedName name="일반관리123" localSheetId="16">#REF!</definedName>
    <definedName name="일반관리123" localSheetId="2">#REF!</definedName>
    <definedName name="일반관리123" localSheetId="7">#REF!</definedName>
    <definedName name="일반관리123" localSheetId="3">#REF!</definedName>
    <definedName name="일반관리123" localSheetId="8">#REF!</definedName>
    <definedName name="일반관리123" localSheetId="6">#REF!</definedName>
    <definedName name="일반관리123">#REF!</definedName>
    <definedName name="일반관리비" localSheetId="9">#REF!</definedName>
    <definedName name="일반관리비" localSheetId="16">#REF!</definedName>
    <definedName name="일반관리비" localSheetId="2">#REF!</definedName>
    <definedName name="일반관리비" localSheetId="7">#REF!</definedName>
    <definedName name="일반관리비" localSheetId="3">#REF!</definedName>
    <definedName name="일반관리비" localSheetId="8">#REF!</definedName>
    <definedName name="일반관리비" localSheetId="6">#REF!</definedName>
    <definedName name="일반관리비">#REF!</definedName>
    <definedName name="一般管理費" localSheetId="9">#REF!</definedName>
    <definedName name="一般管理費" localSheetId="16">#REF!</definedName>
    <definedName name="一般管理費" localSheetId="2">#REF!</definedName>
    <definedName name="一般管理費" localSheetId="7">#REF!</definedName>
    <definedName name="一般管理費" localSheetId="3">#REF!</definedName>
    <definedName name="一般管理費" localSheetId="8">#REF!</definedName>
    <definedName name="一般管理費" localSheetId="6">#REF!</definedName>
    <definedName name="一般管理費">#REF!</definedName>
    <definedName name="일반관리비요율" localSheetId="9">#REF!</definedName>
    <definedName name="일반관리비요율" localSheetId="16">#REF!</definedName>
    <definedName name="일반관리비요율" localSheetId="2">#REF!</definedName>
    <definedName name="일반관리비요율" localSheetId="7">#REF!</definedName>
    <definedName name="일반관리비요율" localSheetId="3">#REF!</definedName>
    <definedName name="일반관리비요율" localSheetId="8">#REF!</definedName>
    <definedName name="일반관리비요율" localSheetId="6">#REF!</definedName>
    <definedName name="일반관리비요율">#REF!</definedName>
    <definedName name="일반관리비요율_변경" localSheetId="9">#REF!</definedName>
    <definedName name="일반관리비요율_변경" localSheetId="16">#REF!</definedName>
    <definedName name="일반관리비요율_변경" localSheetId="2">#REF!</definedName>
    <definedName name="일반관리비요율_변경" localSheetId="7">#REF!</definedName>
    <definedName name="일반관리비요율_변경" localSheetId="3">#REF!</definedName>
    <definedName name="일반관리비요율_변경" localSheetId="8">#REF!</definedName>
    <definedName name="일반관리비요율_변경" localSheetId="6">#REF!</definedName>
    <definedName name="일반관리비요율_변경">#REF!</definedName>
    <definedName name="일반관리비율">[22]요율!$F$7</definedName>
    <definedName name="일수" localSheetId="9">#REF!</definedName>
    <definedName name="일수" localSheetId="16">#REF!</definedName>
    <definedName name="일수" localSheetId="2">#REF!</definedName>
    <definedName name="일수" localSheetId="7">#REF!</definedName>
    <definedName name="일수" localSheetId="3">#REF!</definedName>
    <definedName name="일수" localSheetId="8">#REF!</definedName>
    <definedName name="일수" localSheetId="6">#REF!</definedName>
    <definedName name="일수">#REF!</definedName>
    <definedName name="일위대가표" localSheetId="9">'[67]단가산출(T)'!#REF!</definedName>
    <definedName name="일위대가표" localSheetId="16">'[67]단가산출(T)'!#REF!</definedName>
    <definedName name="일위대가표" localSheetId="2">'[67]단가산출(T)'!#REF!</definedName>
    <definedName name="일위대가표" localSheetId="3">'[67]단가산출(T)'!#REF!</definedName>
    <definedName name="일위대가표" localSheetId="8">'[67]단가산출(T)'!#REF!</definedName>
    <definedName name="일위대가표" localSheetId="6">'[67]단가산출(T)'!#REF!</definedName>
    <definedName name="일위대가표">'[67]단가산출(T)'!#REF!</definedName>
    <definedName name="일의01" localSheetId="9">[50]직노!#REF!</definedName>
    <definedName name="일의01" localSheetId="16">[50]직노!#REF!</definedName>
    <definedName name="일의01" localSheetId="2">[50]직노!#REF!</definedName>
    <definedName name="일의01" localSheetId="3">[50]직노!#REF!</definedName>
    <definedName name="일의01" localSheetId="8">[50]직노!#REF!</definedName>
    <definedName name="일의01" localSheetId="6">[50]직노!#REF!</definedName>
    <definedName name="일의01">[50]직노!#REF!</definedName>
    <definedName name="일차보완" localSheetId="9">[55]수량산출!#REF!</definedName>
    <definedName name="일차보완" localSheetId="16">[55]수량산출!#REF!</definedName>
    <definedName name="일차보완" localSheetId="2">[55]수량산출!#REF!</definedName>
    <definedName name="일차보완" localSheetId="3">[55]수량산출!#REF!</definedName>
    <definedName name="일차보완" localSheetId="8">[55]수량산출!#REF!</definedName>
    <definedName name="일차보완" localSheetId="6">[55]수량산출!#REF!</definedName>
    <definedName name="일차보완">[55]수량산출!#REF!</definedName>
    <definedName name="일출력" localSheetId="9">#REF!</definedName>
    <definedName name="일출력" localSheetId="16">#REF!</definedName>
    <definedName name="일출력" localSheetId="2">#REF!</definedName>
    <definedName name="일출력" localSheetId="7">#REF!</definedName>
    <definedName name="일출력" localSheetId="3">#REF!</definedName>
    <definedName name="일출력" localSheetId="8">#REF!</definedName>
    <definedName name="일출력" localSheetId="6">#REF!</definedName>
    <definedName name="일출력">#REF!</definedName>
    <definedName name="임대면적" localSheetId="9">#REF!</definedName>
    <definedName name="임대면적" localSheetId="16">#REF!</definedName>
    <definedName name="임대면적" localSheetId="2">#REF!</definedName>
    <definedName name="임대면적" localSheetId="7">#REF!</definedName>
    <definedName name="임대면적" localSheetId="3">#REF!</definedName>
    <definedName name="임대면적" localSheetId="8">#REF!</definedName>
    <definedName name="임대면적" localSheetId="6">#REF!</definedName>
    <definedName name="임대면적">#REF!</definedName>
    <definedName name="임대비" localSheetId="9">#REF!</definedName>
    <definedName name="임대비" localSheetId="16">#REF!</definedName>
    <definedName name="임대비" localSheetId="2">#REF!</definedName>
    <definedName name="임대비" localSheetId="7">#REF!</definedName>
    <definedName name="임대비" localSheetId="3">#REF!</definedName>
    <definedName name="임대비" localSheetId="8">#REF!</definedName>
    <definedName name="임대비" localSheetId="6">#REF!</definedName>
    <definedName name="임대비">#REF!</definedName>
    <definedName name="임상건축" localSheetId="9">#REF!</definedName>
    <definedName name="임상건축" localSheetId="16">#REF!</definedName>
    <definedName name="임상건축" localSheetId="2">#REF!</definedName>
    <definedName name="임상건축" localSheetId="7">#REF!</definedName>
    <definedName name="임상건축" localSheetId="3">#REF!</definedName>
    <definedName name="임상건축" localSheetId="8">#REF!</definedName>
    <definedName name="임상건축" localSheetId="6">#REF!</definedName>
    <definedName name="임상건축">#REF!</definedName>
    <definedName name="임상기계" localSheetId="9">#REF!</definedName>
    <definedName name="임상기계" localSheetId="16">#REF!</definedName>
    <definedName name="임상기계" localSheetId="2">#REF!</definedName>
    <definedName name="임상기계" localSheetId="7">#REF!</definedName>
    <definedName name="임상기계" localSheetId="3">#REF!</definedName>
    <definedName name="임상기계" localSheetId="8">#REF!</definedName>
    <definedName name="임상기계" localSheetId="6">#REF!</definedName>
    <definedName name="임상기계">#REF!</definedName>
    <definedName name="임상소방" localSheetId="9">#REF!</definedName>
    <definedName name="임상소방" localSheetId="16">#REF!</definedName>
    <definedName name="임상소방" localSheetId="2">#REF!</definedName>
    <definedName name="임상소방" localSheetId="7">#REF!</definedName>
    <definedName name="임상소방" localSheetId="3">#REF!</definedName>
    <definedName name="임상소방" localSheetId="8">#REF!</definedName>
    <definedName name="임상소방" localSheetId="6">#REF!</definedName>
    <definedName name="임상소방">#REF!</definedName>
    <definedName name="임상전기" localSheetId="9">#REF!</definedName>
    <definedName name="임상전기" localSheetId="16">#REF!</definedName>
    <definedName name="임상전기" localSheetId="2">#REF!</definedName>
    <definedName name="임상전기" localSheetId="7">#REF!</definedName>
    <definedName name="임상전기" localSheetId="3">#REF!</definedName>
    <definedName name="임상전기" localSheetId="8">#REF!</definedName>
    <definedName name="임상전기" localSheetId="6">#REF!</definedName>
    <definedName name="임상전기">#REF!</definedName>
    <definedName name="임상조경" localSheetId="9">#REF!</definedName>
    <definedName name="임상조경" localSheetId="16">#REF!</definedName>
    <definedName name="임상조경" localSheetId="2">#REF!</definedName>
    <definedName name="임상조경" localSheetId="7">#REF!</definedName>
    <definedName name="임상조경" localSheetId="3">#REF!</definedName>
    <definedName name="임상조경" localSheetId="8">#REF!</definedName>
    <definedName name="임상조경" localSheetId="6">#REF!</definedName>
    <definedName name="임상조경">#REF!</definedName>
    <definedName name="임상토목" localSheetId="9">#REF!</definedName>
    <definedName name="임상토목" localSheetId="16">#REF!</definedName>
    <definedName name="임상토목" localSheetId="2">#REF!</definedName>
    <definedName name="임상토목" localSheetId="7">#REF!</definedName>
    <definedName name="임상토목" localSheetId="3">#REF!</definedName>
    <definedName name="임상토목" localSheetId="8">#REF!</definedName>
    <definedName name="임상토목" localSheetId="6">#REF!</definedName>
    <definedName name="임상토목">#REF!</definedName>
    <definedName name="임상통신" localSheetId="9">#REF!</definedName>
    <definedName name="임상통신" localSheetId="16">#REF!</definedName>
    <definedName name="임상통신" localSheetId="2">#REF!</definedName>
    <definedName name="임상통신" localSheetId="7">#REF!</definedName>
    <definedName name="임상통신" localSheetId="3">#REF!</definedName>
    <definedName name="임상통신" localSheetId="8">#REF!</definedName>
    <definedName name="임상통신" localSheetId="6">#REF!</definedName>
    <definedName name="임상통신">#REF!</definedName>
    <definedName name="입력레이어" localSheetId="9">#REF!</definedName>
    <definedName name="입력레이어" localSheetId="16">#REF!</definedName>
    <definedName name="입력레이어" localSheetId="2">#REF!</definedName>
    <definedName name="입력레이어" localSheetId="7">#REF!</definedName>
    <definedName name="입력레이어" localSheetId="3">#REF!</definedName>
    <definedName name="입력레이어" localSheetId="8">#REF!</definedName>
    <definedName name="입력레이어" localSheetId="6">#REF!</definedName>
    <definedName name="입력레이어">#REF!</definedName>
    <definedName name="입력물수" localSheetId="9">#REF!</definedName>
    <definedName name="입력물수" localSheetId="16">#REF!</definedName>
    <definedName name="입력물수" localSheetId="2">#REF!</definedName>
    <definedName name="입력물수" localSheetId="7">#REF!</definedName>
    <definedName name="입력물수" localSheetId="3">#REF!</definedName>
    <definedName name="입력물수" localSheetId="8">#REF!</definedName>
    <definedName name="입력물수" localSheetId="6">#REF!</definedName>
    <definedName name="입력물수">#REF!</definedName>
    <definedName name="입력일수" localSheetId="9">#REF!</definedName>
    <definedName name="입력일수" localSheetId="16">#REF!</definedName>
    <definedName name="입력일수" localSheetId="2">#REF!</definedName>
    <definedName name="입력일수" localSheetId="7">#REF!</definedName>
    <definedName name="입력일수" localSheetId="3">#REF!</definedName>
    <definedName name="입력일수" localSheetId="8">#REF!</definedName>
    <definedName name="입력일수" localSheetId="6">#REF!</definedName>
    <definedName name="입력일수">#REF!</definedName>
    <definedName name="입력작업량" localSheetId="9">#REF!</definedName>
    <definedName name="입력작업량" localSheetId="16">#REF!</definedName>
    <definedName name="입력작업량" localSheetId="2">#REF!</definedName>
    <definedName name="입력작업량" localSheetId="7">#REF!</definedName>
    <definedName name="입력작업량" localSheetId="3">#REF!</definedName>
    <definedName name="입력작업량" localSheetId="8">#REF!</definedName>
    <definedName name="입력작업량" localSheetId="6">#REF!</definedName>
    <definedName name="입력작업량">#REF!</definedName>
    <definedName name="입력지형계수" localSheetId="9">#REF!</definedName>
    <definedName name="입력지형계수" localSheetId="16">#REF!</definedName>
    <definedName name="입력지형계수" localSheetId="2">#REF!</definedName>
    <definedName name="입력지형계수" localSheetId="7">#REF!</definedName>
    <definedName name="입력지형계수" localSheetId="3">#REF!</definedName>
    <definedName name="입력지형계수" localSheetId="8">#REF!</definedName>
    <definedName name="입력지형계수" localSheetId="6">#REF!</definedName>
    <definedName name="입력지형계수">#REF!</definedName>
    <definedName name="잉크가격" localSheetId="9">#REF!</definedName>
    <definedName name="잉크가격" localSheetId="16">#REF!</definedName>
    <definedName name="잉크가격" localSheetId="2">#REF!</definedName>
    <definedName name="잉크가격" localSheetId="7">#REF!</definedName>
    <definedName name="잉크가격" localSheetId="3">#REF!</definedName>
    <definedName name="잉크가격" localSheetId="8">#REF!</definedName>
    <definedName name="잉크가격" localSheetId="6">#REF!</definedName>
    <definedName name="잉크가격">#REF!</definedName>
    <definedName name="잉크단가" localSheetId="9">#REF!</definedName>
    <definedName name="잉크단가" localSheetId="16">#REF!</definedName>
    <definedName name="잉크단가" localSheetId="2">#REF!</definedName>
    <definedName name="잉크단가" localSheetId="7">#REF!</definedName>
    <definedName name="잉크단가" localSheetId="3">#REF!</definedName>
    <definedName name="잉크단가" localSheetId="8">#REF!</definedName>
    <definedName name="잉크단가" localSheetId="6">#REF!</definedName>
    <definedName name="잉크단가">#REF!</definedName>
    <definedName name="ㅈ" localSheetId="9">#REF!</definedName>
    <definedName name="ㅈ" localSheetId="16">#REF!</definedName>
    <definedName name="ㅈ" localSheetId="2">#REF!</definedName>
    <definedName name="ㅈ" localSheetId="7">#REF!</definedName>
    <definedName name="ㅈ" localSheetId="3">#REF!</definedName>
    <definedName name="ㅈ" localSheetId="8">#REF!</definedName>
    <definedName name="ㅈ" localSheetId="6">#REF!</definedName>
    <definedName name="ㅈ">#REF!</definedName>
    <definedName name="ㅈㅈㅈ" localSheetId="9">#REF!</definedName>
    <definedName name="ㅈㅈㅈ" localSheetId="16">#REF!</definedName>
    <definedName name="ㅈㅈㅈ" localSheetId="2">#REF!</definedName>
    <definedName name="ㅈㅈㅈ" localSheetId="7">#REF!</definedName>
    <definedName name="ㅈㅈㅈ" localSheetId="3">#REF!</definedName>
    <definedName name="ㅈㅈㅈ" localSheetId="8">#REF!</definedName>
    <definedName name="ㅈㅈㅈ" localSheetId="6">#REF!</definedName>
    <definedName name="ㅈㅈㅈ">#REF!</definedName>
    <definedName name="자" localSheetId="9">#REF!</definedName>
    <definedName name="자" localSheetId="16">#REF!</definedName>
    <definedName name="자" localSheetId="2">#REF!</definedName>
    <definedName name="자" localSheetId="7">#REF!</definedName>
    <definedName name="자" localSheetId="3">#REF!</definedName>
    <definedName name="자" localSheetId="8">#REF!</definedName>
    <definedName name="자" localSheetId="6">#REF!</definedName>
    <definedName name="자">#REF!</definedName>
    <definedName name="자동차OD">[68]현장조사!$J$25</definedName>
    <definedName name="작업계수" localSheetId="9">#REF!</definedName>
    <definedName name="작업계수" localSheetId="16">#REF!</definedName>
    <definedName name="작업계수" localSheetId="2">#REF!</definedName>
    <definedName name="작업계수" localSheetId="7">#REF!</definedName>
    <definedName name="작업계수" localSheetId="3">#REF!</definedName>
    <definedName name="작업계수" localSheetId="8">#REF!</definedName>
    <definedName name="작업계수" localSheetId="6">#REF!</definedName>
    <definedName name="작업계수">#REF!</definedName>
    <definedName name="작업관리" localSheetId="9">#REF!</definedName>
    <definedName name="작업관리" localSheetId="16">#REF!</definedName>
    <definedName name="작업관리" localSheetId="2">#REF!</definedName>
    <definedName name="작업관리" localSheetId="7">#REF!</definedName>
    <definedName name="작업관리" localSheetId="3">#REF!</definedName>
    <definedName name="작업관리" localSheetId="8">#REF!</definedName>
    <definedName name="작업관리" localSheetId="6">#REF!</definedName>
    <definedName name="작업관리">#REF!</definedName>
    <definedName name="작업량증감계수" localSheetId="9">#REF!</definedName>
    <definedName name="작업량증감계수" localSheetId="16">#REF!</definedName>
    <definedName name="작업량증감계수" localSheetId="2">#REF!</definedName>
    <definedName name="작업량증감계수" localSheetId="7">#REF!</definedName>
    <definedName name="작업량증감계수" localSheetId="3">#REF!</definedName>
    <definedName name="작업량증감계수" localSheetId="8">#REF!</definedName>
    <definedName name="작업량증감계수" localSheetId="6">#REF!</definedName>
    <definedName name="작업량증감계수">#REF!</definedName>
    <definedName name="작업부산물" localSheetId="9">#REF!</definedName>
    <definedName name="작업부산물" localSheetId="16">#REF!</definedName>
    <definedName name="작업부산물" localSheetId="2">#REF!</definedName>
    <definedName name="작업부산물" localSheetId="7">#REF!</definedName>
    <definedName name="작업부산물" localSheetId="3">#REF!</definedName>
    <definedName name="작업부산물" localSheetId="8">#REF!</definedName>
    <definedName name="작업부산물" localSheetId="6">#REF!</definedName>
    <definedName name="작업부산물">#REF!</definedName>
    <definedName name="잔토" localSheetId="9">#REF!</definedName>
    <definedName name="잔토" localSheetId="16">#REF!</definedName>
    <definedName name="잔토" localSheetId="2">#REF!</definedName>
    <definedName name="잔토" localSheetId="7">#REF!</definedName>
    <definedName name="잔토" localSheetId="3">#REF!</definedName>
    <definedName name="잔토" localSheetId="8">#REF!</definedName>
    <definedName name="잔토" localSheetId="6">#REF!</definedName>
    <definedName name="잔토">#REF!</definedName>
    <definedName name="잡문서_추__3__List" localSheetId="9">[69]범례표!#REF!</definedName>
    <definedName name="잡문서_추__3__List" localSheetId="16">[69]범례표!#REF!</definedName>
    <definedName name="잡문서_추__3__List" localSheetId="2">[69]범례표!#REF!</definedName>
    <definedName name="잡문서_추__3__List" localSheetId="3">[69]범례표!#REF!</definedName>
    <definedName name="잡문서_추__3__List" localSheetId="8">[69]범례표!#REF!</definedName>
    <definedName name="잡문서_추__3__List" localSheetId="6">[69]범례표!#REF!</definedName>
    <definedName name="잡문서_추__3__List">[69]범례표!#REF!</definedName>
    <definedName name="장산교" localSheetId="9">#REF!</definedName>
    <definedName name="장산교" localSheetId="16">#REF!</definedName>
    <definedName name="장산교" localSheetId="2">#REF!</definedName>
    <definedName name="장산교" localSheetId="7">#REF!</definedName>
    <definedName name="장산교" localSheetId="3">#REF!</definedName>
    <definedName name="장산교" localSheetId="8">#REF!</definedName>
    <definedName name="장산교" localSheetId="6">#REF!</definedName>
    <definedName name="장산교">#REF!</definedName>
    <definedName name="재150">[39]일반자재!$H$351</definedName>
    <definedName name="재150.1">[39]일반자재!$H$350</definedName>
    <definedName name="재42">[39]일반자재!$H$135</definedName>
    <definedName name="재42.1">[39]일반자재!$H$134</definedName>
    <definedName name="재47">[39]일반자재!$H$145</definedName>
    <definedName name="재47.1">[39]일반자재!$H$144</definedName>
    <definedName name="재65">[39]일반자재!$H$181</definedName>
    <definedName name="재65.1">[39]일반자재!$H$180</definedName>
    <definedName name="재66">[39]일반자재!$H$183</definedName>
    <definedName name="재66.1">[39]일반자재!$H$182</definedName>
    <definedName name="재78">[39]일반자재!$H$207</definedName>
    <definedName name="재78.1">[39]일반자재!$H$206</definedName>
    <definedName name="재79">[39]일반자재!$H$209</definedName>
    <definedName name="재79.1">[39]일반자재!$H$208</definedName>
    <definedName name="재단" localSheetId="9">#REF!</definedName>
    <definedName name="재단" localSheetId="16">#REF!</definedName>
    <definedName name="재단" localSheetId="2">#REF!</definedName>
    <definedName name="재단" localSheetId="7">#REF!</definedName>
    <definedName name="재단" localSheetId="3">#REF!</definedName>
    <definedName name="재단" localSheetId="8">#REF!</definedName>
    <definedName name="재단" localSheetId="6">#REF!</definedName>
    <definedName name="재단">#REF!</definedName>
    <definedName name="재료" localSheetId="9">[53]자재대!#REF!</definedName>
    <definedName name="재료" localSheetId="16">[53]자재대!#REF!</definedName>
    <definedName name="재료" localSheetId="2">[53]자재대!#REF!</definedName>
    <definedName name="재료" localSheetId="3">[53]자재대!#REF!</definedName>
    <definedName name="재료" localSheetId="8">[53]자재대!#REF!</definedName>
    <definedName name="재료" localSheetId="6">[53]자재대!#REF!</definedName>
    <definedName name="재료">[53]자재대!#REF!</definedName>
    <definedName name="재료123" localSheetId="9">#REF!</definedName>
    <definedName name="재료123" localSheetId="16">#REF!</definedName>
    <definedName name="재료123" localSheetId="2">#REF!</definedName>
    <definedName name="재료123" localSheetId="7">#REF!</definedName>
    <definedName name="재료123" localSheetId="3">#REF!</definedName>
    <definedName name="재료123" localSheetId="8">#REF!</definedName>
    <definedName name="재료123" localSheetId="6">#REF!</definedName>
    <definedName name="재료123">#REF!</definedName>
    <definedName name="재료비" localSheetId="9">#REF!</definedName>
    <definedName name="재료비" localSheetId="16">#REF!</definedName>
    <definedName name="재료비" localSheetId="2">#REF!</definedName>
    <definedName name="재료비" localSheetId="7">#REF!</definedName>
    <definedName name="재료비" localSheetId="3">#REF!</definedName>
    <definedName name="재료비" localSheetId="8">#REF!</definedName>
    <definedName name="재료비" localSheetId="6">#REF!</definedName>
    <definedName name="재료비">#REF!</definedName>
    <definedName name="材料費" localSheetId="9">#REF!</definedName>
    <definedName name="材料費" localSheetId="16">#REF!</definedName>
    <definedName name="材料費" localSheetId="2">#REF!</definedName>
    <definedName name="材料費" localSheetId="7">#REF!</definedName>
    <definedName name="材料費" localSheetId="3">#REF!</definedName>
    <definedName name="材料費" localSheetId="8">#REF!</definedName>
    <definedName name="材料費" localSheetId="6">#REF!</definedName>
    <definedName name="材料費">#REF!</definedName>
    <definedName name="재료비계" localSheetId="9">[27]총괄서!#REF!</definedName>
    <definedName name="재료비계" localSheetId="16">[27]총괄서!#REF!</definedName>
    <definedName name="재료비계" localSheetId="2">[27]총괄서!#REF!</definedName>
    <definedName name="재료비계" localSheetId="3">[27]총괄서!#REF!</definedName>
    <definedName name="재료비계" localSheetId="8">[27]총괄서!#REF!</definedName>
    <definedName name="재료비계" localSheetId="6">[27]총괄서!#REF!</definedName>
    <definedName name="재료비계">[27]총괄서!#REF!</definedName>
    <definedName name="재료비금액" localSheetId="9">#REF!</definedName>
    <definedName name="재료비금액" localSheetId="16">#REF!</definedName>
    <definedName name="재료비금액" localSheetId="2">#REF!</definedName>
    <definedName name="재료비금액" localSheetId="7">#REF!</definedName>
    <definedName name="재료비금액" localSheetId="3">#REF!</definedName>
    <definedName name="재료비금액" localSheetId="8">#REF!</definedName>
    <definedName name="재료비금액" localSheetId="6">#REF!</definedName>
    <definedName name="재료비금액">#REF!</definedName>
    <definedName name="재료비단가" localSheetId="9">#REF!</definedName>
    <definedName name="재료비단가" localSheetId="16">#REF!</definedName>
    <definedName name="재료비단가" localSheetId="2">#REF!</definedName>
    <definedName name="재료비단가" localSheetId="7">#REF!</definedName>
    <definedName name="재료비단가" localSheetId="3">#REF!</definedName>
    <definedName name="재료비단가" localSheetId="8">#REF!</definedName>
    <definedName name="재료비단가" localSheetId="6">#REF!</definedName>
    <definedName name="재료비단가">#REF!</definedName>
    <definedName name="재정비">[70]재정비내역!$F$20</definedName>
    <definedName name="저감방안" localSheetId="9">[32]직접인건비!#REF!</definedName>
    <definedName name="저감방안" localSheetId="16">[32]직접인건비!#REF!</definedName>
    <definedName name="저감방안" localSheetId="2">[32]직접인건비!#REF!</definedName>
    <definedName name="저감방안" localSheetId="3">[32]직접인건비!#REF!</definedName>
    <definedName name="저감방안" localSheetId="8">[32]직접인건비!#REF!</definedName>
    <definedName name="저감방안" localSheetId="6">[32]직접인건비!#REF!</definedName>
    <definedName name="저감방안">[32]직접인건비!#REF!</definedName>
    <definedName name="저압케이블전공" localSheetId="9">#REF!</definedName>
    <definedName name="저압케이블전공" localSheetId="16">#REF!</definedName>
    <definedName name="저압케이블전공" localSheetId="2">#REF!</definedName>
    <definedName name="저압케이블전공" localSheetId="7">#REF!</definedName>
    <definedName name="저압케이블전공" localSheetId="3">#REF!</definedName>
    <definedName name="저압케이블전공" localSheetId="8">#REF!</definedName>
    <definedName name="저압케이블전공" localSheetId="6">#REF!</definedName>
    <definedName name="저압케이블전공">#REF!</definedName>
    <definedName name="저판두께">'[71]#REF'!$AJ$30</definedName>
    <definedName name="적금입력" localSheetId="9">#REF!</definedName>
    <definedName name="적금입력" localSheetId="16">#REF!</definedName>
    <definedName name="적금입력" localSheetId="2">#REF!</definedName>
    <definedName name="적금입력" localSheetId="7">#REF!</definedName>
    <definedName name="적금입력" localSheetId="3">#REF!</definedName>
    <definedName name="적금입력" localSheetId="8">#REF!</definedName>
    <definedName name="적금입력" localSheetId="6">#REF!</definedName>
    <definedName name="적금입력">#REF!</definedName>
    <definedName name="적용1" localSheetId="9">#REF!</definedName>
    <definedName name="적용1" localSheetId="16">#REF!</definedName>
    <definedName name="적용1" localSheetId="2">#REF!</definedName>
    <definedName name="적용1" localSheetId="7">#REF!</definedName>
    <definedName name="적용1" localSheetId="3">#REF!</definedName>
    <definedName name="적용1" localSheetId="8">#REF!</definedName>
    <definedName name="적용1" localSheetId="6">#REF!</definedName>
    <definedName name="적용1">#REF!</definedName>
    <definedName name="적용2" localSheetId="9">#REF!</definedName>
    <definedName name="적용2" localSheetId="16">#REF!</definedName>
    <definedName name="적용2" localSheetId="2">#REF!</definedName>
    <definedName name="적용2" localSheetId="7">#REF!</definedName>
    <definedName name="적용2" localSheetId="3">#REF!</definedName>
    <definedName name="적용2" localSheetId="8">#REF!</definedName>
    <definedName name="적용2" localSheetId="6">#REF!</definedName>
    <definedName name="적용2">#REF!</definedName>
    <definedName name="적용3" localSheetId="9">#REF!</definedName>
    <definedName name="적용3" localSheetId="16">#REF!</definedName>
    <definedName name="적용3" localSheetId="2">#REF!</definedName>
    <definedName name="적용3" localSheetId="7">#REF!</definedName>
    <definedName name="적용3" localSheetId="3">#REF!</definedName>
    <definedName name="적용3" localSheetId="8">#REF!</definedName>
    <definedName name="적용3" localSheetId="6">#REF!</definedName>
    <definedName name="적용3">#REF!</definedName>
    <definedName name="적용4" localSheetId="9">#REF!</definedName>
    <definedName name="적용4" localSheetId="16">#REF!</definedName>
    <definedName name="적용4" localSheetId="2">#REF!</definedName>
    <definedName name="적용4" localSheetId="7">#REF!</definedName>
    <definedName name="적용4" localSheetId="3">#REF!</definedName>
    <definedName name="적용4" localSheetId="8">#REF!</definedName>
    <definedName name="적용4" localSheetId="6">#REF!</definedName>
    <definedName name="적용4">#REF!</definedName>
    <definedName name="적용5" localSheetId="9">#REF!</definedName>
    <definedName name="적용5" localSheetId="16">#REF!</definedName>
    <definedName name="적용5" localSheetId="2">#REF!</definedName>
    <definedName name="적용5" localSheetId="7">#REF!</definedName>
    <definedName name="적용5" localSheetId="3">#REF!</definedName>
    <definedName name="적용5" localSheetId="8">#REF!</definedName>
    <definedName name="적용5" localSheetId="6">#REF!</definedName>
    <definedName name="적용5">#REF!</definedName>
    <definedName name="전1" localSheetId="9">#REF!</definedName>
    <definedName name="전1" localSheetId="16">#REF!</definedName>
    <definedName name="전1" localSheetId="2">#REF!</definedName>
    <definedName name="전1" localSheetId="7">#REF!</definedName>
    <definedName name="전1" localSheetId="3">#REF!</definedName>
    <definedName name="전1" localSheetId="8">#REF!</definedName>
    <definedName name="전1" localSheetId="6">#REF!</definedName>
    <definedName name="전1">#REF!</definedName>
    <definedName name="전2" localSheetId="9">#REF!</definedName>
    <definedName name="전2" localSheetId="16">#REF!</definedName>
    <definedName name="전2" localSheetId="2">#REF!</definedName>
    <definedName name="전2" localSheetId="7">#REF!</definedName>
    <definedName name="전2" localSheetId="3">#REF!</definedName>
    <definedName name="전2" localSheetId="8">#REF!</definedName>
    <definedName name="전2" localSheetId="6">#REF!</definedName>
    <definedName name="전2">#REF!</definedName>
    <definedName name="전력조사연장" localSheetId="9">#REF!</definedName>
    <definedName name="전력조사연장" localSheetId="16">#REF!</definedName>
    <definedName name="전력조사연장" localSheetId="2">#REF!</definedName>
    <definedName name="전력조사연장" localSheetId="7">#REF!</definedName>
    <definedName name="전력조사연장" localSheetId="3">#REF!</definedName>
    <definedName name="전력조사연장" localSheetId="8">#REF!</definedName>
    <definedName name="전력조사연장" localSheetId="6">#REF!</definedName>
    <definedName name="전력조사연장">#REF!</definedName>
    <definedName name="전력탐사연장" localSheetId="9">#REF!</definedName>
    <definedName name="전력탐사연장" localSheetId="16">#REF!</definedName>
    <definedName name="전력탐사연장" localSheetId="2">#REF!</definedName>
    <definedName name="전력탐사연장" localSheetId="7">#REF!</definedName>
    <definedName name="전력탐사연장" localSheetId="3">#REF!</definedName>
    <definedName name="전력탐사연장" localSheetId="8">#REF!</definedName>
    <definedName name="전력탐사연장" localSheetId="6">#REF!</definedName>
    <definedName name="전력탐사연장">#REF!</definedName>
    <definedName name="전문인력" localSheetId="9">#REF!</definedName>
    <definedName name="전문인력" localSheetId="16">#REF!</definedName>
    <definedName name="전문인력" localSheetId="2">#REF!</definedName>
    <definedName name="전문인력" localSheetId="7">#REF!</definedName>
    <definedName name="전문인력" localSheetId="3">#REF!</definedName>
    <definedName name="전문인력" localSheetId="8">#REF!</definedName>
    <definedName name="전문인력" localSheetId="6">#REF!</definedName>
    <definedName name="전문인력">#REF!</definedName>
    <definedName name="전장" localSheetId="9">#REF!</definedName>
    <definedName name="전장" localSheetId="16">#REF!</definedName>
    <definedName name="전장" localSheetId="2">#REF!</definedName>
    <definedName name="전장" localSheetId="7">#REF!</definedName>
    <definedName name="전장" localSheetId="3">#REF!</definedName>
    <definedName name="전장" localSheetId="8">#REF!</definedName>
    <definedName name="전장" localSheetId="6">#REF!</definedName>
    <definedName name="전장">#REF!</definedName>
    <definedName name="접속도로" localSheetId="9">#REF!</definedName>
    <definedName name="접속도로" localSheetId="16">#REF!</definedName>
    <definedName name="접속도로" localSheetId="2">#REF!</definedName>
    <definedName name="접속도로" localSheetId="7">#REF!</definedName>
    <definedName name="접속도로" localSheetId="3">#REF!</definedName>
    <definedName name="접속도로" localSheetId="8">#REF!</definedName>
    <definedName name="접속도로" localSheetId="6">#REF!</definedName>
    <definedName name="접속도로">#REF!</definedName>
    <definedName name="정리" localSheetId="9">#REF!</definedName>
    <definedName name="정리" localSheetId="16">#REF!</definedName>
    <definedName name="정리" localSheetId="2">#REF!</definedName>
    <definedName name="정리" localSheetId="7">#REF!</definedName>
    <definedName name="정리" localSheetId="3">#REF!</definedName>
    <definedName name="정리" localSheetId="8">#REF!</definedName>
    <definedName name="정리" localSheetId="6">#REF!</definedName>
    <definedName name="정리">#REF!</definedName>
    <definedName name="정문" localSheetId="9">#REF!</definedName>
    <definedName name="정문" localSheetId="16">#REF!</definedName>
    <definedName name="정문" localSheetId="2">#REF!</definedName>
    <definedName name="정문" localSheetId="7">#REF!</definedName>
    <definedName name="정문" localSheetId="3">#REF!</definedName>
    <definedName name="정문" localSheetId="8">#REF!</definedName>
    <definedName name="정문" localSheetId="6">#REF!</definedName>
    <definedName name="정문">#REF!</definedName>
    <definedName name="정보1급" localSheetId="9">#REF!</definedName>
    <definedName name="정보1급" localSheetId="16">#REF!</definedName>
    <definedName name="정보1급" localSheetId="2">#REF!</definedName>
    <definedName name="정보1급" localSheetId="7">#REF!</definedName>
    <definedName name="정보1급" localSheetId="3">#REF!</definedName>
    <definedName name="정보1급" localSheetId="8">#REF!</definedName>
    <definedName name="정보1급" localSheetId="6">#REF!</definedName>
    <definedName name="정보1급">#REF!</definedName>
    <definedName name="정보처리1급" localSheetId="9">#REF!</definedName>
    <definedName name="정보처리1급" localSheetId="16">#REF!</definedName>
    <definedName name="정보처리1급" localSheetId="2">#REF!</definedName>
    <definedName name="정보처리1급" localSheetId="7">#REF!</definedName>
    <definedName name="정보처리1급" localSheetId="3">#REF!</definedName>
    <definedName name="정보처리1급" localSheetId="8">#REF!</definedName>
    <definedName name="정보처리1급" localSheetId="6">#REF!</definedName>
    <definedName name="정보처리1급">#REF!</definedName>
    <definedName name="정비비" localSheetId="9">#REF!</definedName>
    <definedName name="정비비" localSheetId="16">#REF!</definedName>
    <definedName name="정비비" localSheetId="2">#REF!</definedName>
    <definedName name="정비비" localSheetId="7">#REF!</definedName>
    <definedName name="정비비" localSheetId="3">#REF!</definedName>
    <definedName name="정비비" localSheetId="8">#REF!</definedName>
    <definedName name="정비비" localSheetId="6">#REF!</definedName>
    <definedName name="정비비">#REF!</definedName>
    <definedName name="정비사" localSheetId="9">#REF!</definedName>
    <definedName name="정비사" localSheetId="16">#REF!</definedName>
    <definedName name="정비사" localSheetId="2">#REF!</definedName>
    <definedName name="정비사" localSheetId="7">#REF!</definedName>
    <definedName name="정비사" localSheetId="3">#REF!</definedName>
    <definedName name="정비사" localSheetId="8">#REF!</definedName>
    <definedName name="정비사" localSheetId="6">#REF!</definedName>
    <definedName name="정비사">#REF!</definedName>
    <definedName name="정위치시간당작업량" localSheetId="9">#REF!</definedName>
    <definedName name="정위치시간당작업량" localSheetId="16">#REF!</definedName>
    <definedName name="정위치시간당작업량" localSheetId="2">#REF!</definedName>
    <definedName name="정위치시간당작업량" localSheetId="7">#REF!</definedName>
    <definedName name="정위치시간당작업량" localSheetId="3">#REF!</definedName>
    <definedName name="정위치시간당작업량" localSheetId="8">#REF!</definedName>
    <definedName name="정위치시간당작업량" localSheetId="6">#REF!</definedName>
    <definedName name="정위치시간당작업량">#REF!</definedName>
    <definedName name="정위치작업계수" localSheetId="9">#REF!</definedName>
    <definedName name="정위치작업계수" localSheetId="16">#REF!</definedName>
    <definedName name="정위치작업계수" localSheetId="2">#REF!</definedName>
    <definedName name="정위치작업계수" localSheetId="7">#REF!</definedName>
    <definedName name="정위치작업계수" localSheetId="3">#REF!</definedName>
    <definedName name="정위치작업계수" localSheetId="8">#REF!</definedName>
    <definedName name="정위치작업계수" localSheetId="6">#REF!</definedName>
    <definedName name="정위치작업계수">#REF!</definedName>
    <definedName name="정위치작업량" localSheetId="9">#REF!</definedName>
    <definedName name="정위치작업량" localSheetId="16">#REF!</definedName>
    <definedName name="정위치작업량" localSheetId="2">#REF!</definedName>
    <definedName name="정위치작업량" localSheetId="7">#REF!</definedName>
    <definedName name="정위치작업량" localSheetId="3">#REF!</definedName>
    <definedName name="정위치작업량" localSheetId="8">#REF!</definedName>
    <definedName name="정위치작업량" localSheetId="6">#REF!</definedName>
    <definedName name="정위치작업량">#REF!</definedName>
    <definedName name="정위치작업일수" localSheetId="9">#REF!</definedName>
    <definedName name="정위치작업일수" localSheetId="16">#REF!</definedName>
    <definedName name="정위치작업일수" localSheetId="2">#REF!</definedName>
    <definedName name="정위치작업일수" localSheetId="7">#REF!</definedName>
    <definedName name="정위치작업일수" localSheetId="3">#REF!</definedName>
    <definedName name="정위치작업일수" localSheetId="8">#REF!</definedName>
    <definedName name="정위치작업일수" localSheetId="6">#REF!</definedName>
    <definedName name="정위치작업일수">#REF!</definedName>
    <definedName name="정위치지형계수" localSheetId="9">#REF!</definedName>
    <definedName name="정위치지형계수" localSheetId="16">#REF!</definedName>
    <definedName name="정위치지형계수" localSheetId="2">#REF!</definedName>
    <definedName name="정위치지형계수" localSheetId="7">#REF!</definedName>
    <definedName name="정위치지형계수" localSheetId="3">#REF!</definedName>
    <definedName name="정위치지형계수" localSheetId="8">#REF!</definedName>
    <definedName name="정위치지형계수" localSheetId="6">#REF!</definedName>
    <definedName name="정위치지형계수">#REF!</definedName>
    <definedName name="정위치편집작업증감계수" localSheetId="9">#REF!</definedName>
    <definedName name="정위치편집작업증감계수" localSheetId="16">#REF!</definedName>
    <definedName name="정위치편집작업증감계수" localSheetId="2">#REF!</definedName>
    <definedName name="정위치편집작업증감계수" localSheetId="7">#REF!</definedName>
    <definedName name="정위치편집작업증감계수" localSheetId="3">#REF!</definedName>
    <definedName name="정위치편집작업증감계수" localSheetId="8">#REF!</definedName>
    <definedName name="정위치편집작업증감계수" localSheetId="6">#REF!</definedName>
    <definedName name="정위치편집작업증감계수">#REF!</definedName>
    <definedName name="정위치편집지형증감계수" localSheetId="9">#REF!</definedName>
    <definedName name="정위치편집지형증감계수" localSheetId="16">#REF!</definedName>
    <definedName name="정위치편집지형증감계수" localSheetId="2">#REF!</definedName>
    <definedName name="정위치편집지형증감계수" localSheetId="7">#REF!</definedName>
    <definedName name="정위치편집지형증감계수" localSheetId="3">#REF!</definedName>
    <definedName name="정위치편집지형증감계수" localSheetId="8">#REF!</definedName>
    <definedName name="정위치편집지형증감계수" localSheetId="6">#REF!</definedName>
    <definedName name="정위치편집지형증감계수">#REF!</definedName>
    <definedName name="정위치편집축척별시간당작업량" localSheetId="9">#REF!</definedName>
    <definedName name="정위치편집축척별시간당작업량" localSheetId="16">#REF!</definedName>
    <definedName name="정위치편집축척별시간당작업량" localSheetId="2">#REF!</definedName>
    <definedName name="정위치편집축척별시간당작업량" localSheetId="7">#REF!</definedName>
    <definedName name="정위치편집축척별시간당작업량" localSheetId="3">#REF!</definedName>
    <definedName name="정위치편집축척별시간당작업량" localSheetId="8">#REF!</definedName>
    <definedName name="정위치편집축척별시간당작업량" localSheetId="6">#REF!</definedName>
    <definedName name="정위치편집축척별시간당작업량">#REF!</definedName>
    <definedName name="제경" localSheetId="9">#REF!</definedName>
    <definedName name="제경" localSheetId="16">#REF!</definedName>
    <definedName name="제경" localSheetId="2">#REF!</definedName>
    <definedName name="제경" localSheetId="7">#REF!</definedName>
    <definedName name="제경" localSheetId="3">#REF!</definedName>
    <definedName name="제경" localSheetId="8">#REF!</definedName>
    <definedName name="제경" localSheetId="6">#REF!</definedName>
    <definedName name="제경">#REF!</definedName>
    <definedName name="제경비" localSheetId="9">#REF!</definedName>
    <definedName name="제경비" localSheetId="16">#REF!</definedName>
    <definedName name="제경비" localSheetId="2">#REF!</definedName>
    <definedName name="제경비" localSheetId="7">#REF!</definedName>
    <definedName name="제경비" localSheetId="3">#REF!</definedName>
    <definedName name="제경비" localSheetId="8">#REF!</definedName>
    <definedName name="제경비" localSheetId="6">#REF!</definedName>
    <definedName name="제경비">#REF!</definedName>
    <definedName name="제경비율" localSheetId="9">#REF!</definedName>
    <definedName name="제경비율" localSheetId="16">#REF!</definedName>
    <definedName name="제경비율" localSheetId="2">#REF!</definedName>
    <definedName name="제경비율" localSheetId="7">#REF!</definedName>
    <definedName name="제경비율" localSheetId="3">#REF!</definedName>
    <definedName name="제경비율" localSheetId="8">#REF!</definedName>
    <definedName name="제경비율" localSheetId="6">#REF!</definedName>
    <definedName name="제경비율">#REF!</definedName>
    <definedName name="제당경비" localSheetId="9">[53]수원공사비!#REF!</definedName>
    <definedName name="제당경비" localSheetId="16">[53]수원공사비!#REF!</definedName>
    <definedName name="제당경비" localSheetId="2">[53]수원공사비!#REF!</definedName>
    <definedName name="제당경비" localSheetId="3">[53]수원공사비!#REF!</definedName>
    <definedName name="제당경비" localSheetId="8">[53]수원공사비!#REF!</definedName>
    <definedName name="제당경비" localSheetId="6">[53]수원공사비!#REF!</definedName>
    <definedName name="제당경비">[53]수원공사비!#REF!</definedName>
    <definedName name="제당노무비" localSheetId="9">[53]수원공사비!#REF!</definedName>
    <definedName name="제당노무비" localSheetId="16">[53]수원공사비!#REF!</definedName>
    <definedName name="제당노무비" localSheetId="2">[53]수원공사비!#REF!</definedName>
    <definedName name="제당노무비" localSheetId="3">[53]수원공사비!#REF!</definedName>
    <definedName name="제당노무비" localSheetId="8">[53]수원공사비!#REF!</definedName>
    <definedName name="제당노무비" localSheetId="6">[53]수원공사비!#REF!</definedName>
    <definedName name="제당노무비">[53]수원공사비!#REF!</definedName>
    <definedName name="제당재료비" localSheetId="9">[53]수원공사비!#REF!</definedName>
    <definedName name="제당재료비" localSheetId="16">[53]수원공사비!#REF!</definedName>
    <definedName name="제당재료비" localSheetId="2">[53]수원공사비!#REF!</definedName>
    <definedName name="제당재료비" localSheetId="3">[53]수원공사비!#REF!</definedName>
    <definedName name="제당재료비" localSheetId="8">[53]수원공사비!#REF!</definedName>
    <definedName name="제당재료비" localSheetId="6">[53]수원공사비!#REF!</definedName>
    <definedName name="제당재료비">[53]수원공사비!#REF!</definedName>
    <definedName name="제방설계용역비" localSheetId="9">[25]내역1!#REF!</definedName>
    <definedName name="제방설계용역비" localSheetId="16">[25]내역1!#REF!</definedName>
    <definedName name="제방설계용역비" localSheetId="2">[25]내역1!#REF!</definedName>
    <definedName name="제방설계용역비" localSheetId="3">[25]내역1!#REF!</definedName>
    <definedName name="제방설계용역비" localSheetId="8">[25]내역1!#REF!</definedName>
    <definedName name="제방설계용역비" localSheetId="6">[25]내역1!#REF!</definedName>
    <definedName name="제방설계용역비">[25]내역1!#REF!</definedName>
    <definedName name="조" localSheetId="9">#REF!</definedName>
    <definedName name="조" localSheetId="16">#REF!</definedName>
    <definedName name="조" localSheetId="2">#REF!</definedName>
    <definedName name="조" localSheetId="7">#REF!</definedName>
    <definedName name="조" localSheetId="3">#REF!</definedName>
    <definedName name="조" localSheetId="8">#REF!</definedName>
    <definedName name="조" localSheetId="6">#REF!</definedName>
    <definedName name="조">#REF!</definedName>
    <definedName name="조경수목비" localSheetId="9">#REF!</definedName>
    <definedName name="조경수목비" localSheetId="16">#REF!</definedName>
    <definedName name="조경수목비" localSheetId="2">#REF!</definedName>
    <definedName name="조경수목비" localSheetId="7">#REF!</definedName>
    <definedName name="조경수목비" localSheetId="3">#REF!</definedName>
    <definedName name="조경수목비" localSheetId="8">#REF!</definedName>
    <definedName name="조경수목비" localSheetId="6">#REF!</definedName>
    <definedName name="조경수목비">#REF!</definedName>
    <definedName name="조력공" localSheetId="9">#REF!</definedName>
    <definedName name="조력공" localSheetId="16">#REF!</definedName>
    <definedName name="조력공" localSheetId="2">#REF!</definedName>
    <definedName name="조력공" localSheetId="7">#REF!</definedName>
    <definedName name="조력공" localSheetId="3">#REF!</definedName>
    <definedName name="조력공" localSheetId="8">#REF!</definedName>
    <definedName name="조력공" localSheetId="6">#REF!</definedName>
    <definedName name="조력공">#REF!</definedName>
    <definedName name="조영수" localSheetId="9">#REF!</definedName>
    <definedName name="조영수" localSheetId="16">#REF!</definedName>
    <definedName name="조영수" localSheetId="2">#REF!</definedName>
    <definedName name="조영수" localSheetId="7">#REF!</definedName>
    <definedName name="조영수" localSheetId="3">#REF!</definedName>
    <definedName name="조영수" localSheetId="8">#REF!</definedName>
    <definedName name="조영수" localSheetId="6">#REF!</definedName>
    <definedName name="조영수">#REF!</definedName>
    <definedName name="조종사" localSheetId="9">#REF!</definedName>
    <definedName name="조종사" localSheetId="16">#REF!</definedName>
    <definedName name="조종사" localSheetId="2">#REF!</definedName>
    <definedName name="조종사" localSheetId="7">#REF!</definedName>
    <definedName name="조종사" localSheetId="3">#REF!</definedName>
    <definedName name="조종사" localSheetId="8">#REF!</definedName>
    <definedName name="조종사" localSheetId="6">#REF!</definedName>
    <definedName name="조종사">#REF!</definedName>
    <definedName name="주거" localSheetId="9">[32]직접인건비!#REF!</definedName>
    <definedName name="주거" localSheetId="16">[32]직접인건비!#REF!</definedName>
    <definedName name="주거" localSheetId="2">[32]직접인건비!#REF!</definedName>
    <definedName name="주거" localSheetId="3">[32]직접인건비!#REF!</definedName>
    <definedName name="주거" localSheetId="8">[32]직접인건비!#REF!</definedName>
    <definedName name="주거" localSheetId="6">[32]직접인건비!#REF!</definedName>
    <definedName name="주거">[32]직접인건비!#REF!</definedName>
    <definedName name="주민생활" localSheetId="9">[32]직접인건비!#REF!</definedName>
    <definedName name="주민생활" localSheetId="16">[32]직접인건비!#REF!</definedName>
    <definedName name="주민생활" localSheetId="2">[32]직접인건비!#REF!</definedName>
    <definedName name="주민생활" localSheetId="3">[32]직접인건비!#REF!</definedName>
    <definedName name="주민생활" localSheetId="8">[32]직접인건비!#REF!</definedName>
    <definedName name="주민생활" localSheetId="6">[32]직접인건비!#REF!</definedName>
    <definedName name="주민생활">[32]직접인건비!#REF!</definedName>
    <definedName name="주민의견" localSheetId="9">[32]직접인건비!#REF!</definedName>
    <definedName name="주민의견" localSheetId="16">[32]직접인건비!#REF!</definedName>
    <definedName name="주민의견" localSheetId="2">[32]직접인건비!#REF!</definedName>
    <definedName name="주민의견" localSheetId="3">[32]직접인건비!#REF!</definedName>
    <definedName name="주민의견" localSheetId="8">[32]직접인건비!#REF!</definedName>
    <definedName name="주민의견" localSheetId="6">[32]직접인건비!#REF!</definedName>
    <definedName name="주민의견">[32]직접인건비!#REF!</definedName>
    <definedName name="중">[29]코드!$B$58:$W$109</definedName>
    <definedName name="중급" localSheetId="9">#REF!</definedName>
    <definedName name="중급" localSheetId="16">#REF!</definedName>
    <definedName name="중급" localSheetId="2">#REF!</definedName>
    <definedName name="중급" localSheetId="7">#REF!</definedName>
    <definedName name="중급" localSheetId="3">#REF!</definedName>
    <definedName name="중급" localSheetId="8">#REF!</definedName>
    <definedName name="중급" localSheetId="6">#REF!</definedName>
    <definedName name="중급">#REF!</definedName>
    <definedName name="중급기능" localSheetId="9">#REF!</definedName>
    <definedName name="중급기능" localSheetId="16">#REF!</definedName>
    <definedName name="중급기능" localSheetId="2">#REF!</definedName>
    <definedName name="중급기능" localSheetId="7">#REF!</definedName>
    <definedName name="중급기능" localSheetId="3">#REF!</definedName>
    <definedName name="중급기능" localSheetId="8">#REF!</definedName>
    <definedName name="중급기능" localSheetId="6">#REF!</definedName>
    <definedName name="중급기능">#REF!</definedName>
    <definedName name="중급기능사" localSheetId="9">#REF!</definedName>
    <definedName name="중급기능사" localSheetId="16">#REF!</definedName>
    <definedName name="중급기능사" localSheetId="2">#REF!</definedName>
    <definedName name="중급기능사" localSheetId="7">#REF!</definedName>
    <definedName name="중급기능사" localSheetId="3">#REF!</definedName>
    <definedName name="중급기능사" localSheetId="8">#REF!</definedName>
    <definedName name="중급기능사" localSheetId="6">#REF!</definedName>
    <definedName name="중급기능사">#REF!</definedName>
    <definedName name="중급기술">[13]심사물량!$C$6</definedName>
    <definedName name="중급기술자" localSheetId="9">#REF!</definedName>
    <definedName name="중급기술자" localSheetId="16">#REF!</definedName>
    <definedName name="중급기술자" localSheetId="2">#REF!</definedName>
    <definedName name="중급기술자" localSheetId="7">#REF!</definedName>
    <definedName name="중급기술자" localSheetId="3">#REF!</definedName>
    <definedName name="중급기술자" localSheetId="8">#REF!</definedName>
    <definedName name="중급기술자" localSheetId="6">#REF!</definedName>
    <definedName name="중급기술자">#REF!</definedName>
    <definedName name="중급달" localSheetId="9">#REF!</definedName>
    <definedName name="중급달" localSheetId="16">#REF!</definedName>
    <definedName name="중급달" localSheetId="2">#REF!</definedName>
    <definedName name="중급달" localSheetId="7">#REF!</definedName>
    <definedName name="중급달" localSheetId="3">#REF!</definedName>
    <definedName name="중급달" localSheetId="8">#REF!</definedName>
    <definedName name="중급달" localSheetId="6">#REF!</definedName>
    <definedName name="중급달">#REF!</definedName>
    <definedName name="중급도화">[13]심사물량!$C$5</definedName>
    <definedName name="중급엔지니어링" localSheetId="9">#REF!</definedName>
    <definedName name="중급엔지니어링" localSheetId="16">#REF!</definedName>
    <definedName name="중급엔지니어링" localSheetId="2">#REF!</definedName>
    <definedName name="중급엔지니어링" localSheetId="7">#REF!</definedName>
    <definedName name="중급엔지니어링" localSheetId="3">#REF!</definedName>
    <definedName name="중급엔지니어링" localSheetId="8">#REF!</definedName>
    <definedName name="중급엔지니어링" localSheetId="6">#REF!</definedName>
    <definedName name="중급엔지니어링">#REF!</definedName>
    <definedName name="중급여비" localSheetId="9">#REF!</definedName>
    <definedName name="중급여비" localSheetId="16">#REF!</definedName>
    <definedName name="중급여비" localSheetId="2">#REF!</definedName>
    <definedName name="중급여비" localSheetId="7">#REF!</definedName>
    <definedName name="중급여비" localSheetId="3">#REF!</definedName>
    <definedName name="중급여비" localSheetId="8">#REF!</definedName>
    <definedName name="중급여비" localSheetId="6">#REF!</definedName>
    <definedName name="중급여비">#REF!</definedName>
    <definedName name="중급임금">[72]입력변수!$D$24</definedName>
    <definedName name="중급전체" localSheetId="9">#REF!</definedName>
    <definedName name="중급전체" localSheetId="16">#REF!</definedName>
    <definedName name="중급전체" localSheetId="2">#REF!</definedName>
    <definedName name="중급전체" localSheetId="7">#REF!</definedName>
    <definedName name="중급전체" localSheetId="3">#REF!</definedName>
    <definedName name="중급전체" localSheetId="8">#REF!</definedName>
    <definedName name="중급전체" localSheetId="6">#REF!</definedName>
    <definedName name="중급전체">#REF!</definedName>
    <definedName name="중급지도제작" localSheetId="9">#REF!</definedName>
    <definedName name="중급지도제작" localSheetId="16">#REF!</definedName>
    <definedName name="중급지도제작" localSheetId="2">#REF!</definedName>
    <definedName name="중급지도제작" localSheetId="7">#REF!</definedName>
    <definedName name="중급지도제작" localSheetId="3">#REF!</definedName>
    <definedName name="중급지도제작" localSheetId="8">#REF!</definedName>
    <definedName name="중급지도제작" localSheetId="6">#REF!</definedName>
    <definedName name="중급지도제작">#REF!</definedName>
    <definedName name="중급측량" localSheetId="9">#REF!</definedName>
    <definedName name="중급측량" localSheetId="16">#REF!</definedName>
    <definedName name="중급측량" localSheetId="2">#REF!</definedName>
    <definedName name="중급측량" localSheetId="7">#REF!</definedName>
    <definedName name="중급측량" localSheetId="3">#REF!</definedName>
    <definedName name="중급측량" localSheetId="8">#REF!</definedName>
    <definedName name="중급측량" localSheetId="6">#REF!</definedName>
    <definedName name="중급측량">#REF!</definedName>
    <definedName name="중급항공사진" localSheetId="9">#REF!</definedName>
    <definedName name="중급항공사진" localSheetId="16">#REF!</definedName>
    <definedName name="중급항공사진" localSheetId="2">#REF!</definedName>
    <definedName name="중급항공사진" localSheetId="7">#REF!</definedName>
    <definedName name="중급항공사진" localSheetId="3">#REF!</definedName>
    <definedName name="중급항공사진" localSheetId="8">#REF!</definedName>
    <definedName name="중급항공사진" localSheetId="6">#REF!</definedName>
    <definedName name="중급항공사진">#REF!</definedName>
    <definedName name="중기" localSheetId="9">#REF!</definedName>
    <definedName name="중기" localSheetId="16">#REF!</definedName>
    <definedName name="중기" localSheetId="2">#REF!</definedName>
    <definedName name="중기" localSheetId="7">#REF!</definedName>
    <definedName name="중기" localSheetId="3">#REF!</definedName>
    <definedName name="중기" localSheetId="8">#REF!</definedName>
    <definedName name="중기" localSheetId="6">#REF!</definedName>
    <definedName name="중기">#REF!</definedName>
    <definedName name="중기달" localSheetId="9">#REF!</definedName>
    <definedName name="중기달" localSheetId="16">#REF!</definedName>
    <definedName name="중기달" localSheetId="2">#REF!</definedName>
    <definedName name="중기달" localSheetId="7">#REF!</definedName>
    <definedName name="중기달" localSheetId="3">#REF!</definedName>
    <definedName name="중기달" localSheetId="8">#REF!</definedName>
    <definedName name="중기달" localSheetId="6">#REF!</definedName>
    <definedName name="중기달">#REF!</definedName>
    <definedName name="중능" localSheetId="9">#REF!</definedName>
    <definedName name="중능" localSheetId="16">#REF!</definedName>
    <definedName name="중능" localSheetId="2">#REF!</definedName>
    <definedName name="중능" localSheetId="7">#REF!</definedName>
    <definedName name="중능" localSheetId="3">#REF!</definedName>
    <definedName name="중능" localSheetId="8">#REF!</definedName>
    <definedName name="중능" localSheetId="6">#REF!</definedName>
    <definedName name="중능">#REF!</definedName>
    <definedName name="중촌근린공원" localSheetId="9">#REF!</definedName>
    <definedName name="중촌근린공원" localSheetId="16">#REF!</definedName>
    <definedName name="중촌근린공원" localSheetId="2">#REF!</definedName>
    <definedName name="중촌근린공원" localSheetId="7">#REF!</definedName>
    <definedName name="중촌근린공원" localSheetId="3">#REF!</definedName>
    <definedName name="중촌근린공원" localSheetId="8">#REF!</definedName>
    <definedName name="중촌근린공원" localSheetId="6">#REF!</definedName>
    <definedName name="중촌근린공원">#REF!</definedName>
    <definedName name="지고능" localSheetId="9">#REF!</definedName>
    <definedName name="지고능" localSheetId="16">#REF!</definedName>
    <definedName name="지고능" localSheetId="2">#REF!</definedName>
    <definedName name="지고능" localSheetId="7">#REF!</definedName>
    <definedName name="지고능" localSheetId="3">#REF!</definedName>
    <definedName name="지고능" localSheetId="8">#REF!</definedName>
    <definedName name="지고능" localSheetId="6">#REF!</definedName>
    <definedName name="지고능">#REF!</definedName>
    <definedName name="지급부가제외">[73]지급자재!$J$22</definedName>
    <definedName name="지도제작고급" localSheetId="9">#REF!</definedName>
    <definedName name="지도제작고급" localSheetId="16">#REF!</definedName>
    <definedName name="지도제작고급" localSheetId="2">#REF!</definedName>
    <definedName name="지도제작고급" localSheetId="7">#REF!</definedName>
    <definedName name="지도제작고급" localSheetId="3">#REF!</definedName>
    <definedName name="지도제작고급" localSheetId="8">#REF!</definedName>
    <definedName name="지도제작고급" localSheetId="6">#REF!</definedName>
    <definedName name="지도제작고급">#REF!</definedName>
    <definedName name="지도제작중급" localSheetId="9">#REF!</definedName>
    <definedName name="지도제작중급" localSheetId="16">#REF!</definedName>
    <definedName name="지도제작중급" localSheetId="2">#REF!</definedName>
    <definedName name="지도제작중급" localSheetId="7">#REF!</definedName>
    <definedName name="지도제작중급" localSheetId="3">#REF!</definedName>
    <definedName name="지도제작중급" localSheetId="8">#REF!</definedName>
    <definedName name="지도제작중급" localSheetId="6">#REF!</definedName>
    <definedName name="지도제작중급">#REF!</definedName>
    <definedName name="지도제작초급" localSheetId="9">#REF!</definedName>
    <definedName name="지도제작초급" localSheetId="16">#REF!</definedName>
    <definedName name="지도제작초급" localSheetId="2">#REF!</definedName>
    <definedName name="지도제작초급" localSheetId="7">#REF!</definedName>
    <definedName name="지도제작초급" localSheetId="3">#REF!</definedName>
    <definedName name="지도제작초급" localSheetId="8">#REF!</definedName>
    <definedName name="지도제작초급" localSheetId="6">#REF!</definedName>
    <definedName name="지도제작초급">#REF!</definedName>
    <definedName name="지리조사지형증감계수" localSheetId="9">#REF!</definedName>
    <definedName name="지리조사지형증감계수" localSheetId="16">#REF!</definedName>
    <definedName name="지리조사지형증감계수" localSheetId="2">#REF!</definedName>
    <definedName name="지리조사지형증감계수" localSheetId="7">#REF!</definedName>
    <definedName name="지리조사지형증감계수" localSheetId="3">#REF!</definedName>
    <definedName name="지리조사지형증감계수" localSheetId="8">#REF!</definedName>
    <definedName name="지리조사지형증감계수" localSheetId="6">#REF!</definedName>
    <definedName name="지리조사지형증감계수">#REF!</definedName>
    <definedName name="지리조사축척계수" localSheetId="9">#REF!</definedName>
    <definedName name="지리조사축척계수" localSheetId="16">#REF!</definedName>
    <definedName name="지리조사축척계수" localSheetId="2">#REF!</definedName>
    <definedName name="지리조사축척계수" localSheetId="7">#REF!</definedName>
    <definedName name="지리조사축척계수" localSheetId="3">#REF!</definedName>
    <definedName name="지리조사축척계수" localSheetId="8">#REF!</definedName>
    <definedName name="지리조사축척계수" localSheetId="6">#REF!</definedName>
    <definedName name="지리조사축척계수">#REF!</definedName>
    <definedName name="지부외배">[73]지급자재!$U$22</definedName>
    <definedName name="지부외평">[73]지급자재!$AF$22</definedName>
    <definedName name="지부포배">[73]지급자재!$T$22</definedName>
    <definedName name="지부포수">[73]지급자재!$T$22</definedName>
    <definedName name="지부포평">[73]지급자재!$AE$22</definedName>
    <definedName name="지선계1" localSheetId="9">#REF!</definedName>
    <definedName name="지선계1" localSheetId="16">#REF!</definedName>
    <definedName name="지선계1" localSheetId="2">#REF!</definedName>
    <definedName name="지선계1" localSheetId="7">#REF!</definedName>
    <definedName name="지선계1" localSheetId="3">#REF!</definedName>
    <definedName name="지선계1" localSheetId="8">#REF!</definedName>
    <definedName name="지선계1" localSheetId="6">#REF!</definedName>
    <definedName name="지선계1">#REF!</definedName>
    <definedName name="지선계2" localSheetId="9">#REF!</definedName>
    <definedName name="지선계2" localSheetId="16">#REF!</definedName>
    <definedName name="지선계2" localSheetId="2">#REF!</definedName>
    <definedName name="지선계2" localSheetId="7">#REF!</definedName>
    <definedName name="지선계2" localSheetId="3">#REF!</definedName>
    <definedName name="지선계2" localSheetId="8">#REF!</definedName>
    <definedName name="지선계2" localSheetId="6">#REF!</definedName>
    <definedName name="지선계2">#REF!</definedName>
    <definedName name="지적고시">[70]지적고시내역!$F$16</definedName>
    <definedName name="지적도복사" localSheetId="9">[25]설계기준!#REF!</definedName>
    <definedName name="지적도복사" localSheetId="16">[25]설계기준!#REF!</definedName>
    <definedName name="지적도복사" localSheetId="2">[25]설계기준!#REF!</definedName>
    <definedName name="지적도복사" localSheetId="3">[25]설계기준!#REF!</definedName>
    <definedName name="지적도복사" localSheetId="8">[25]설계기준!#REF!</definedName>
    <definedName name="지적도복사" localSheetId="6">[25]설계기준!#REF!</definedName>
    <definedName name="지적도복사">[25]설계기준!#REF!</definedName>
    <definedName name="지적도입력지형증감계수" localSheetId="9">#REF!</definedName>
    <definedName name="지적도입력지형증감계수" localSheetId="16">#REF!</definedName>
    <definedName name="지적도입력지형증감계수" localSheetId="2">#REF!</definedName>
    <definedName name="지적도입력지형증감계수" localSheetId="7">#REF!</definedName>
    <definedName name="지적도입력지형증감계수" localSheetId="3">#REF!</definedName>
    <definedName name="지적도입력지형증감계수" localSheetId="8">#REF!</definedName>
    <definedName name="지적도입력지형증감계수" localSheetId="6">#REF!</definedName>
    <definedName name="지적도입력지형증감계수">#REF!</definedName>
    <definedName name="지적도입력축척계수" localSheetId="9">#REF!</definedName>
    <definedName name="지적도입력축척계수" localSheetId="16">#REF!</definedName>
    <definedName name="지적도입력축척계수" localSheetId="2">#REF!</definedName>
    <definedName name="지적도입력축척계수" localSheetId="7">#REF!</definedName>
    <definedName name="지적도입력축척계수" localSheetId="3">#REF!</definedName>
    <definedName name="지적도입력축척계수" localSheetId="8">#REF!</definedName>
    <definedName name="지적도입력축척계수" localSheetId="6">#REF!</definedName>
    <definedName name="지적도입력축척계수">#REF!</definedName>
    <definedName name="지중능" localSheetId="9">#REF!</definedName>
    <definedName name="지중능" localSheetId="16">#REF!</definedName>
    <definedName name="지중능" localSheetId="2">#REF!</definedName>
    <definedName name="지중능" localSheetId="7">#REF!</definedName>
    <definedName name="지중능" localSheetId="3">#REF!</definedName>
    <definedName name="지중능" localSheetId="8">#REF!</definedName>
    <definedName name="지중능" localSheetId="6">#REF!</definedName>
    <definedName name="지중능">#REF!</definedName>
    <definedName name="지초능" localSheetId="9">#REF!</definedName>
    <definedName name="지초능" localSheetId="16">#REF!</definedName>
    <definedName name="지초능" localSheetId="2">#REF!</definedName>
    <definedName name="지초능" localSheetId="7">#REF!</definedName>
    <definedName name="지초능" localSheetId="3">#REF!</definedName>
    <definedName name="지초능" localSheetId="8">#REF!</definedName>
    <definedName name="지초능" localSheetId="6">#REF!</definedName>
    <definedName name="지초능">#REF!</definedName>
    <definedName name="지품2" localSheetId="7" hidden="1">{#N/A,#N/A,FALSE,"포장단가"}</definedName>
    <definedName name="지품2" localSheetId="6" hidden="1">{#N/A,#N/A,FALSE,"포장단가"}</definedName>
    <definedName name="지품2" hidden="1">{#N/A,#N/A,FALSE,"포장단가"}</definedName>
    <definedName name="지하시설물도작성" localSheetId="9">#REF!</definedName>
    <definedName name="지하시설물도작성" localSheetId="16">#REF!</definedName>
    <definedName name="지하시설물도작성" localSheetId="2">#REF!</definedName>
    <definedName name="지하시설물도작성" localSheetId="7">#REF!</definedName>
    <definedName name="지하시설물도작성" localSheetId="3">#REF!</definedName>
    <definedName name="지하시설물도작성" localSheetId="8">#REF!</definedName>
    <definedName name="지하시설물도작성" localSheetId="6">#REF!</definedName>
    <definedName name="지하시설물도작성">#REF!</definedName>
    <definedName name="지형구조작업량" localSheetId="9">#REF!</definedName>
    <definedName name="지형구조작업량" localSheetId="16">#REF!</definedName>
    <definedName name="지형구조작업량" localSheetId="2">#REF!</definedName>
    <definedName name="지형구조작업량" localSheetId="7">#REF!</definedName>
    <definedName name="지형구조작업량" localSheetId="3">#REF!</definedName>
    <definedName name="지형구조작업량" localSheetId="8">#REF!</definedName>
    <definedName name="지형구조작업량" localSheetId="6">#REF!</definedName>
    <definedName name="지형구조작업량">#REF!</definedName>
    <definedName name="지형구조지형계수" localSheetId="9">#REF!</definedName>
    <definedName name="지형구조지형계수" localSheetId="16">#REF!</definedName>
    <definedName name="지형구조지형계수" localSheetId="2">#REF!</definedName>
    <definedName name="지형구조지형계수" localSheetId="7">#REF!</definedName>
    <definedName name="지형구조지형계수" localSheetId="3">#REF!</definedName>
    <definedName name="지형구조지형계수" localSheetId="8">#REF!</definedName>
    <definedName name="지형구조지형계수" localSheetId="6">#REF!</definedName>
    <definedName name="지형구조지형계수">#REF!</definedName>
    <definedName name="지형증감계수" localSheetId="9">#REF!</definedName>
    <definedName name="지형증감계수" localSheetId="16">#REF!</definedName>
    <definedName name="지형증감계수" localSheetId="2">#REF!</definedName>
    <definedName name="지형증감계수" localSheetId="7">#REF!</definedName>
    <definedName name="지형증감계수" localSheetId="3">#REF!</definedName>
    <definedName name="지형증감계수" localSheetId="8">#REF!</definedName>
    <definedName name="지형증감계수" localSheetId="6">#REF!</definedName>
    <definedName name="지형증감계수">#REF!</definedName>
    <definedName name="직인" localSheetId="9">#REF!</definedName>
    <definedName name="직인" localSheetId="16">#REF!</definedName>
    <definedName name="직인" localSheetId="2">#REF!</definedName>
    <definedName name="직인" localSheetId="7">#REF!</definedName>
    <definedName name="직인" localSheetId="3">#REF!</definedName>
    <definedName name="직인" localSheetId="8">#REF!</definedName>
    <definedName name="직인" localSheetId="6">#REF!</definedName>
    <definedName name="직인">#REF!</definedName>
    <definedName name="직접경비" localSheetId="9">#REF!</definedName>
    <definedName name="직접경비" localSheetId="16">#REF!</definedName>
    <definedName name="직접경비" localSheetId="2">#REF!</definedName>
    <definedName name="직접경비" localSheetId="7">#REF!</definedName>
    <definedName name="직접경비" localSheetId="3">#REF!</definedName>
    <definedName name="직접경비" localSheetId="8">#REF!</definedName>
    <definedName name="직접경비" localSheetId="6">#REF!</definedName>
    <definedName name="직접경비">#REF!</definedName>
    <definedName name="직접노무비" localSheetId="9">#REF!</definedName>
    <definedName name="직접노무비" localSheetId="16">#REF!</definedName>
    <definedName name="직접노무비" localSheetId="2">#REF!</definedName>
    <definedName name="직접노무비" localSheetId="7">#REF!</definedName>
    <definedName name="직접노무비" localSheetId="3">#REF!</definedName>
    <definedName name="직접노무비" localSheetId="8">#REF!</definedName>
    <definedName name="직접노무비" localSheetId="6">#REF!</definedName>
    <definedName name="직접노무비">#REF!</definedName>
    <definedName name="직접노무비계" localSheetId="9">[27]총괄서!#REF!</definedName>
    <definedName name="직접노무비계" localSheetId="16">[27]총괄서!#REF!</definedName>
    <definedName name="직접노무비계" localSheetId="2">[27]총괄서!#REF!</definedName>
    <definedName name="직접노무비계" localSheetId="3">[27]총괄서!#REF!</definedName>
    <definedName name="직접노무비계" localSheetId="8">[27]총괄서!#REF!</definedName>
    <definedName name="직접노무비계" localSheetId="6">[27]총괄서!#REF!</definedName>
    <definedName name="직접노무비계">[27]총괄서!#REF!</definedName>
    <definedName name="직접인건비" localSheetId="9">#REF!</definedName>
    <definedName name="직접인건비" localSheetId="16">#REF!</definedName>
    <definedName name="직접인건비" localSheetId="2">#REF!</definedName>
    <definedName name="직접인건비" localSheetId="7">#REF!</definedName>
    <definedName name="직접인건비" localSheetId="3">#REF!</definedName>
    <definedName name="직접인건비" localSheetId="8">#REF!</definedName>
    <definedName name="직접인건비" localSheetId="6">#REF!</definedName>
    <definedName name="직접인건비">#REF!</definedName>
    <definedName name="直接人件費" localSheetId="9">#REF!</definedName>
    <definedName name="直接人件費" localSheetId="16">#REF!</definedName>
    <definedName name="直接人件費" localSheetId="2">#REF!</definedName>
    <definedName name="直接人件費" localSheetId="7">#REF!</definedName>
    <definedName name="直接人件費" localSheetId="3">#REF!</definedName>
    <definedName name="直接人件費" localSheetId="8">#REF!</definedName>
    <definedName name="直接人件費" localSheetId="6">#REF!</definedName>
    <definedName name="直接人件費">#REF!</definedName>
    <definedName name="진량읍" localSheetId="9">#REF!</definedName>
    <definedName name="진량읍" localSheetId="16">#REF!</definedName>
    <definedName name="진량읍" localSheetId="2">#REF!</definedName>
    <definedName name="진량읍" localSheetId="7">#REF!</definedName>
    <definedName name="진량읍" localSheetId="3">#REF!</definedName>
    <definedName name="진량읍" localSheetId="8">#REF!</definedName>
    <definedName name="진량읍" localSheetId="6">#REF!</definedName>
    <definedName name="진량읍">#REF!</definedName>
    <definedName name="집계" localSheetId="9">#REF!</definedName>
    <definedName name="집계" localSheetId="16">#REF!</definedName>
    <definedName name="집계" localSheetId="2">#REF!</definedName>
    <definedName name="집계" localSheetId="7">#REF!</definedName>
    <definedName name="집계" localSheetId="3">#REF!</definedName>
    <definedName name="집계" localSheetId="8">#REF!</definedName>
    <definedName name="집계" localSheetId="6">#REF!</definedName>
    <definedName name="집계">#REF!</definedName>
    <definedName name="집수정연장산출" localSheetId="9">#REF!</definedName>
    <definedName name="집수정연장산출" localSheetId="16">#REF!</definedName>
    <definedName name="집수정연장산출" localSheetId="2">#REF!</definedName>
    <definedName name="집수정연장산출" localSheetId="7">#REF!</definedName>
    <definedName name="집수정연장산출" localSheetId="3">#REF!</definedName>
    <definedName name="집수정연장산출" localSheetId="8">#REF!</definedName>
    <definedName name="집수정연장산출" localSheetId="6">#REF!</definedName>
    <definedName name="집수정연장산출">#REF!</definedName>
    <definedName name="집수정재료집계" localSheetId="9">#REF!</definedName>
    <definedName name="집수정재료집계" localSheetId="16">#REF!</definedName>
    <definedName name="집수정재료집계" localSheetId="2">#REF!</definedName>
    <definedName name="집수정재료집계" localSheetId="7">#REF!</definedName>
    <definedName name="집수정재료집계" localSheetId="3">#REF!</definedName>
    <definedName name="집수정재료집계" localSheetId="8">#REF!</definedName>
    <definedName name="집수정재료집계" localSheetId="6">#REF!</definedName>
    <definedName name="집수정재료집계">#REF!</definedName>
    <definedName name="집수정토공집계" localSheetId="9">#REF!</definedName>
    <definedName name="집수정토공집계" localSheetId="16">#REF!</definedName>
    <definedName name="집수정토공집계" localSheetId="2">#REF!</definedName>
    <definedName name="집수정토공집계" localSheetId="7">#REF!</definedName>
    <definedName name="집수정토공집계" localSheetId="3">#REF!</definedName>
    <definedName name="집수정토공집계" localSheetId="8">#REF!</definedName>
    <definedName name="집수정토공집계" localSheetId="6">#REF!</definedName>
    <definedName name="집수정토공집계">#REF!</definedName>
    <definedName name="차량운행비" localSheetId="9">#REF!</definedName>
    <definedName name="차량운행비" localSheetId="16">#REF!</definedName>
    <definedName name="차량운행비" localSheetId="2">#REF!</definedName>
    <definedName name="차량운행비" localSheetId="7">#REF!</definedName>
    <definedName name="차량운행비" localSheetId="3">#REF!</definedName>
    <definedName name="차량운행비" localSheetId="8">#REF!</definedName>
    <definedName name="차량운행비" localSheetId="6">#REF!</definedName>
    <definedName name="차량운행비">#REF!</definedName>
    <definedName name="차선도색집계" localSheetId="9">#REF!</definedName>
    <definedName name="차선도색집계" localSheetId="16">#REF!</definedName>
    <definedName name="차선도색집계" localSheetId="2">#REF!</definedName>
    <definedName name="차선도색집계" localSheetId="7">#REF!</definedName>
    <definedName name="차선도색집계" localSheetId="3">#REF!</definedName>
    <definedName name="차선도색집계" localSheetId="8">#REF!</definedName>
    <definedName name="차선도색집계" localSheetId="6">#REF!</definedName>
    <definedName name="차선도색집계">#REF!</definedName>
    <definedName name="차집관거단가" localSheetId="9">[54]공비대비!#REF!</definedName>
    <definedName name="차집관거단가" localSheetId="16">[54]공비대비!#REF!</definedName>
    <definedName name="차집관거단가" localSheetId="2">[54]공비대비!#REF!</definedName>
    <definedName name="차집관거단가" localSheetId="3">[54]공비대비!#REF!</definedName>
    <definedName name="차집관거단가" localSheetId="8">[54]공비대비!#REF!</definedName>
    <definedName name="차집관거단가" localSheetId="6">[54]공비대비!#REF!</definedName>
    <definedName name="차집관거단가">[54]공비대비!#REF!</definedName>
    <definedName name="채주" localSheetId="9">#REF!</definedName>
    <definedName name="채주" localSheetId="16">#REF!</definedName>
    <definedName name="채주" localSheetId="2">#REF!</definedName>
    <definedName name="채주" localSheetId="7">#REF!</definedName>
    <definedName name="채주" localSheetId="3">#REF!</definedName>
    <definedName name="채주" localSheetId="8">#REF!</definedName>
    <definedName name="채주" localSheetId="6">#REF!</definedName>
    <definedName name="채주">#REF!</definedName>
    <definedName name="책임">[65]인구!$G$17</definedName>
    <definedName name="천안토공_토공_List" localSheetId="9">#REF!</definedName>
    <definedName name="천안토공_토공_List" localSheetId="16">#REF!</definedName>
    <definedName name="천안토공_토공_List" localSheetId="2">#REF!</definedName>
    <definedName name="천안토공_토공_List" localSheetId="7">#REF!</definedName>
    <definedName name="천안토공_토공_List" localSheetId="3">#REF!</definedName>
    <definedName name="천안토공_토공_List" localSheetId="8">#REF!</definedName>
    <definedName name="천안토공_토공_List" localSheetId="6">#REF!</definedName>
    <definedName name="천안토공_토공_List">#REF!</definedName>
    <definedName name="철공" localSheetId="9">#REF!</definedName>
    <definedName name="철공" localSheetId="16">#REF!</definedName>
    <definedName name="철공" localSheetId="2">#REF!</definedName>
    <definedName name="철공" localSheetId="7">#REF!</definedName>
    <definedName name="철공" localSheetId="3">#REF!</definedName>
    <definedName name="철공" localSheetId="8">#REF!</definedName>
    <definedName name="철공" localSheetId="6">#REF!</definedName>
    <definedName name="철공">#REF!</definedName>
    <definedName name="철근공" localSheetId="9">#REF!</definedName>
    <definedName name="철근공" localSheetId="16">#REF!</definedName>
    <definedName name="철근공" localSheetId="2">#REF!</definedName>
    <definedName name="철근공" localSheetId="7">#REF!</definedName>
    <definedName name="철근공" localSheetId="3">#REF!</definedName>
    <definedName name="철근공" localSheetId="8">#REF!</definedName>
    <definedName name="철근공" localSheetId="6">#REF!</definedName>
    <definedName name="철근공">#REF!</definedName>
    <definedName name="철근항복응력">'[71]#REF'!$G$144</definedName>
    <definedName name="청마총괄" localSheetId="9">[74]직노!#REF!</definedName>
    <definedName name="청마총괄" localSheetId="16">[74]직노!#REF!</definedName>
    <definedName name="청마총괄" localSheetId="2">[74]직노!#REF!</definedName>
    <definedName name="청마총괄" localSheetId="3">[74]직노!#REF!</definedName>
    <definedName name="청마총괄" localSheetId="8">[74]직노!#REF!</definedName>
    <definedName name="청마총괄" localSheetId="6">[74]직노!#REF!</definedName>
    <definedName name="청마총괄">[74]직노!#REF!</definedName>
    <definedName name="초">[29]코드!$B$110:$W$177</definedName>
    <definedName name="초급" localSheetId="9">#REF!</definedName>
    <definedName name="초급" localSheetId="16">#REF!</definedName>
    <definedName name="초급" localSheetId="2">#REF!</definedName>
    <definedName name="초급" localSheetId="7">#REF!</definedName>
    <definedName name="초급" localSheetId="3">#REF!</definedName>
    <definedName name="초급" localSheetId="8">#REF!</definedName>
    <definedName name="초급" localSheetId="6">#REF!</definedName>
    <definedName name="초급">#REF!</definedName>
    <definedName name="초급1" localSheetId="9">#REF!</definedName>
    <definedName name="초급1" localSheetId="16">#REF!</definedName>
    <definedName name="초급1" localSheetId="2">#REF!</definedName>
    <definedName name="초급1" localSheetId="7">#REF!</definedName>
    <definedName name="초급1" localSheetId="3">#REF!</definedName>
    <definedName name="초급1" localSheetId="8">#REF!</definedName>
    <definedName name="초급1" localSheetId="6">#REF!</definedName>
    <definedName name="초급1">#REF!</definedName>
    <definedName name="초급기능" localSheetId="9">#REF!</definedName>
    <definedName name="초급기능" localSheetId="16">#REF!</definedName>
    <definedName name="초급기능" localSheetId="2">#REF!</definedName>
    <definedName name="초급기능" localSheetId="7">#REF!</definedName>
    <definedName name="초급기능" localSheetId="3">#REF!</definedName>
    <definedName name="초급기능" localSheetId="8">#REF!</definedName>
    <definedName name="초급기능" localSheetId="6">#REF!</definedName>
    <definedName name="초급기능">#REF!</definedName>
    <definedName name="초급기능사" localSheetId="9">#REF!</definedName>
    <definedName name="초급기능사" localSheetId="16">#REF!</definedName>
    <definedName name="초급기능사" localSheetId="2">#REF!</definedName>
    <definedName name="초급기능사" localSheetId="7">#REF!</definedName>
    <definedName name="초급기능사" localSheetId="3">#REF!</definedName>
    <definedName name="초급기능사" localSheetId="8">#REF!</definedName>
    <definedName name="초급기능사" localSheetId="6">#REF!</definedName>
    <definedName name="초급기능사">#REF!</definedName>
    <definedName name="초급기술">[13]심사물량!$C$7</definedName>
    <definedName name="초급기술자" localSheetId="9">#REF!</definedName>
    <definedName name="초급기술자" localSheetId="16">#REF!</definedName>
    <definedName name="초급기술자" localSheetId="2">#REF!</definedName>
    <definedName name="초급기술자" localSheetId="7">#REF!</definedName>
    <definedName name="초급기술자" localSheetId="3">#REF!</definedName>
    <definedName name="초급기술자" localSheetId="8">#REF!</definedName>
    <definedName name="초급기술자" localSheetId="6">#REF!</definedName>
    <definedName name="초급기술자">#REF!</definedName>
    <definedName name="초급기술자노무비" localSheetId="9">'[75]용역비내역-진짜'!#REF!</definedName>
    <definedName name="초급기술자노무비" localSheetId="16">'[75]용역비내역-진짜'!#REF!</definedName>
    <definedName name="초급기술자노무비" localSheetId="2">'[75]용역비내역-진짜'!#REF!</definedName>
    <definedName name="초급기술자노무비" localSheetId="3">'[75]용역비내역-진짜'!#REF!</definedName>
    <definedName name="초급기술자노무비" localSheetId="8">'[75]용역비내역-진짜'!#REF!</definedName>
    <definedName name="초급기술자노무비" localSheetId="6">'[75]용역비내역-진짜'!#REF!</definedName>
    <definedName name="초급기술자노무비">'[75]용역비내역-진짜'!#REF!</definedName>
    <definedName name="초급달" localSheetId="9">#REF!</definedName>
    <definedName name="초급달" localSheetId="16">#REF!</definedName>
    <definedName name="초급달" localSheetId="2">#REF!</definedName>
    <definedName name="초급달" localSheetId="7">#REF!</definedName>
    <definedName name="초급달" localSheetId="3">#REF!</definedName>
    <definedName name="초급달" localSheetId="8">#REF!</definedName>
    <definedName name="초급달" localSheetId="6">#REF!</definedName>
    <definedName name="초급달">#REF!</definedName>
    <definedName name="초급도화" localSheetId="9">#REF!</definedName>
    <definedName name="초급도화" localSheetId="16">#REF!</definedName>
    <definedName name="초급도화" localSheetId="2">#REF!</definedName>
    <definedName name="초급도화" localSheetId="7">#REF!</definedName>
    <definedName name="초급도화" localSheetId="3">#REF!</definedName>
    <definedName name="초급도화" localSheetId="8">#REF!</definedName>
    <definedName name="초급도화" localSheetId="6">#REF!</definedName>
    <definedName name="초급도화">#REF!</definedName>
    <definedName name="초급엔지니어링" localSheetId="9">#REF!</definedName>
    <definedName name="초급엔지니어링" localSheetId="16">#REF!</definedName>
    <definedName name="초급엔지니어링" localSheetId="2">#REF!</definedName>
    <definedName name="초급엔지니어링" localSheetId="7">#REF!</definedName>
    <definedName name="초급엔지니어링" localSheetId="3">#REF!</definedName>
    <definedName name="초급엔지니어링" localSheetId="8">#REF!</definedName>
    <definedName name="초급엔지니어링" localSheetId="6">#REF!</definedName>
    <definedName name="초급엔지니어링">#REF!</definedName>
    <definedName name="초급엔지니이링1" localSheetId="9">[76]노임단가!#REF!</definedName>
    <definedName name="초급엔지니이링1" localSheetId="16">[76]노임단가!#REF!</definedName>
    <definedName name="초급엔지니이링1" localSheetId="2">[76]노임단가!#REF!</definedName>
    <definedName name="초급엔지니이링1" localSheetId="3">[76]노임단가!#REF!</definedName>
    <definedName name="초급엔지니이링1" localSheetId="8">[76]노임단가!#REF!</definedName>
    <definedName name="초급엔지니이링1" localSheetId="6">[76]노임단가!#REF!</definedName>
    <definedName name="초급엔지니이링1">[76]노임단가!#REF!</definedName>
    <definedName name="초급지도제작" localSheetId="9">#REF!</definedName>
    <definedName name="초급지도제작" localSheetId="16">#REF!</definedName>
    <definedName name="초급지도제작" localSheetId="2">#REF!</definedName>
    <definedName name="초급지도제작" localSheetId="7">#REF!</definedName>
    <definedName name="초급지도제작" localSheetId="3">#REF!</definedName>
    <definedName name="초급지도제작" localSheetId="8">#REF!</definedName>
    <definedName name="초급지도제작" localSheetId="6">#REF!</definedName>
    <definedName name="초급지도제작">#REF!</definedName>
    <definedName name="초급측량">[13]심사물량!$C$8</definedName>
    <definedName name="초급항공사진" localSheetId="9">#REF!</definedName>
    <definedName name="초급항공사진" localSheetId="16">#REF!</definedName>
    <definedName name="초급항공사진" localSheetId="2">#REF!</definedName>
    <definedName name="초급항공사진" localSheetId="7">#REF!</definedName>
    <definedName name="초급항공사진" localSheetId="3">#REF!</definedName>
    <definedName name="초급항공사진" localSheetId="8">#REF!</definedName>
    <definedName name="초급항공사진" localSheetId="6">#REF!</definedName>
    <definedName name="초급항공사진">#REF!</definedName>
    <definedName name="초기" localSheetId="9">#REF!</definedName>
    <definedName name="초기" localSheetId="16">#REF!</definedName>
    <definedName name="초기" localSheetId="2">#REF!</definedName>
    <definedName name="초기" localSheetId="7">#REF!</definedName>
    <definedName name="초기" localSheetId="3">#REF!</definedName>
    <definedName name="초기" localSheetId="8">#REF!</definedName>
    <definedName name="초기" localSheetId="6">#REF!</definedName>
    <definedName name="초기">#REF!</definedName>
    <definedName name="초기달" localSheetId="9">#REF!</definedName>
    <definedName name="초기달" localSheetId="16">#REF!</definedName>
    <definedName name="초기달" localSheetId="2">#REF!</definedName>
    <definedName name="초기달" localSheetId="7">#REF!</definedName>
    <definedName name="초기달" localSheetId="3">#REF!</definedName>
    <definedName name="초기달" localSheetId="8">#REF!</definedName>
    <definedName name="초기달" localSheetId="6">#REF!</definedName>
    <definedName name="초기달">#REF!</definedName>
    <definedName name="초능" localSheetId="9">#REF!</definedName>
    <definedName name="초능" localSheetId="16">#REF!</definedName>
    <definedName name="초능" localSheetId="2">#REF!</definedName>
    <definedName name="초능" localSheetId="7">#REF!</definedName>
    <definedName name="초능" localSheetId="3">#REF!</definedName>
    <definedName name="초능" localSheetId="8">#REF!</definedName>
    <definedName name="초능" localSheetId="6">#REF!</definedName>
    <definedName name="초능">#REF!</definedName>
    <definedName name="촌1" localSheetId="9">#REF!,#REF!,#REF!,#REF!,#REF!,#REF!</definedName>
    <definedName name="촌1" localSheetId="16">#REF!,#REF!,#REF!,#REF!,#REF!,#REF!</definedName>
    <definedName name="촌1" localSheetId="2">#REF!,#REF!,#REF!,#REF!,#REF!,#REF!</definedName>
    <definedName name="촌1" localSheetId="7">#REF!,#REF!,#REF!,#REF!,#REF!,#REF!</definedName>
    <definedName name="촌1" localSheetId="3">#REF!,#REF!,#REF!,#REF!,#REF!,#REF!</definedName>
    <definedName name="촌1" localSheetId="8">#REF!,#REF!,#REF!,#REF!,#REF!,#REF!</definedName>
    <definedName name="촌1" localSheetId="6">#REF!,#REF!,#REF!,#REF!,#REF!,#REF!</definedName>
    <definedName name="촌1">#REF!,#REF!,#REF!,#REF!,#REF!,#REF!</definedName>
    <definedName name="촌10" localSheetId="9">#REF!,#REF!,#REF!,#REF!,#REF!,#REF!,#REF!</definedName>
    <definedName name="촌10" localSheetId="16">#REF!,#REF!,#REF!,#REF!,#REF!,#REF!,#REF!</definedName>
    <definedName name="촌10" localSheetId="2">#REF!,#REF!,#REF!,#REF!,#REF!,#REF!,#REF!</definedName>
    <definedName name="촌10" localSheetId="7">#REF!,#REF!,#REF!,#REF!,#REF!,#REF!,#REF!</definedName>
    <definedName name="촌10" localSheetId="3">#REF!,#REF!,#REF!,#REF!,#REF!,#REF!,#REF!</definedName>
    <definedName name="촌10" localSheetId="8">#REF!,#REF!,#REF!,#REF!,#REF!,#REF!,#REF!</definedName>
    <definedName name="촌10" localSheetId="6">#REF!,#REF!,#REF!,#REF!,#REF!,#REF!,#REF!</definedName>
    <definedName name="촌10">#REF!,#REF!,#REF!,#REF!,#REF!,#REF!,#REF!</definedName>
    <definedName name="촌11" localSheetId="9">#REF!,#REF!,#REF!,#REF!,#REF!,#REF!,#REF!</definedName>
    <definedName name="촌11" localSheetId="16">#REF!,#REF!,#REF!,#REF!,#REF!,#REF!,#REF!</definedName>
    <definedName name="촌11" localSheetId="2">#REF!,#REF!,#REF!,#REF!,#REF!,#REF!,#REF!</definedName>
    <definedName name="촌11" localSheetId="7">#REF!,#REF!,#REF!,#REF!,#REF!,#REF!,#REF!</definedName>
    <definedName name="촌11" localSheetId="3">#REF!,#REF!,#REF!,#REF!,#REF!,#REF!,#REF!</definedName>
    <definedName name="촌11" localSheetId="8">#REF!,#REF!,#REF!,#REF!,#REF!,#REF!,#REF!</definedName>
    <definedName name="촌11" localSheetId="6">#REF!,#REF!,#REF!,#REF!,#REF!,#REF!,#REF!</definedName>
    <definedName name="촌11">#REF!,#REF!,#REF!,#REF!,#REF!,#REF!,#REF!</definedName>
    <definedName name="촌12" localSheetId="9">#REF!,#REF!,#REF!,#REF!,#REF!,#REF!,#REF!</definedName>
    <definedName name="촌12" localSheetId="16">#REF!,#REF!,#REF!,#REF!,#REF!,#REF!,#REF!</definedName>
    <definedName name="촌12" localSheetId="2">#REF!,#REF!,#REF!,#REF!,#REF!,#REF!,#REF!</definedName>
    <definedName name="촌12" localSheetId="7">#REF!,#REF!,#REF!,#REF!,#REF!,#REF!,#REF!</definedName>
    <definedName name="촌12" localSheetId="3">#REF!,#REF!,#REF!,#REF!,#REF!,#REF!,#REF!</definedName>
    <definedName name="촌12" localSheetId="8">#REF!,#REF!,#REF!,#REF!,#REF!,#REF!,#REF!</definedName>
    <definedName name="촌12" localSheetId="6">#REF!,#REF!,#REF!,#REF!,#REF!,#REF!,#REF!</definedName>
    <definedName name="촌12">#REF!,#REF!,#REF!,#REF!,#REF!,#REF!,#REF!</definedName>
    <definedName name="촌13" localSheetId="9">#REF!,#REF!,#REF!,#REF!,#REF!,#REF!,#REF!</definedName>
    <definedName name="촌13" localSheetId="16">#REF!,#REF!,#REF!,#REF!,#REF!,#REF!,#REF!</definedName>
    <definedName name="촌13" localSheetId="2">#REF!,#REF!,#REF!,#REF!,#REF!,#REF!,#REF!</definedName>
    <definedName name="촌13" localSheetId="7">#REF!,#REF!,#REF!,#REF!,#REF!,#REF!,#REF!</definedName>
    <definedName name="촌13" localSheetId="3">#REF!,#REF!,#REF!,#REF!,#REF!,#REF!,#REF!</definedName>
    <definedName name="촌13" localSheetId="8">#REF!,#REF!,#REF!,#REF!,#REF!,#REF!,#REF!</definedName>
    <definedName name="촌13" localSheetId="6">#REF!,#REF!,#REF!,#REF!,#REF!,#REF!,#REF!</definedName>
    <definedName name="촌13">#REF!,#REF!,#REF!,#REF!,#REF!,#REF!,#REF!</definedName>
    <definedName name="촌14" localSheetId="9">#REF!,#REF!,#REF!,#REF!,#REF!,#REF!,#REF!</definedName>
    <definedName name="촌14" localSheetId="16">#REF!,#REF!,#REF!,#REF!,#REF!,#REF!,#REF!</definedName>
    <definedName name="촌14" localSheetId="2">#REF!,#REF!,#REF!,#REF!,#REF!,#REF!,#REF!</definedName>
    <definedName name="촌14" localSheetId="7">#REF!,#REF!,#REF!,#REF!,#REF!,#REF!,#REF!</definedName>
    <definedName name="촌14" localSheetId="3">#REF!,#REF!,#REF!,#REF!,#REF!,#REF!,#REF!</definedName>
    <definedName name="촌14" localSheetId="8">#REF!,#REF!,#REF!,#REF!,#REF!,#REF!,#REF!</definedName>
    <definedName name="촌14" localSheetId="6">#REF!,#REF!,#REF!,#REF!,#REF!,#REF!,#REF!</definedName>
    <definedName name="촌14">#REF!,#REF!,#REF!,#REF!,#REF!,#REF!,#REF!</definedName>
    <definedName name="촌15" localSheetId="9">#REF!,#REF!,#REF!,#REF!,#REF!</definedName>
    <definedName name="촌15" localSheetId="16">#REF!,#REF!,#REF!,#REF!,#REF!</definedName>
    <definedName name="촌15" localSheetId="2">#REF!,#REF!,#REF!,#REF!,#REF!</definedName>
    <definedName name="촌15" localSheetId="7">#REF!,#REF!,#REF!,#REF!,#REF!</definedName>
    <definedName name="촌15" localSheetId="3">#REF!,#REF!,#REF!,#REF!,#REF!</definedName>
    <definedName name="촌15" localSheetId="8">#REF!,#REF!,#REF!,#REF!,#REF!</definedName>
    <definedName name="촌15" localSheetId="6">#REF!,#REF!,#REF!,#REF!,#REF!</definedName>
    <definedName name="촌15">#REF!,#REF!,#REF!,#REF!,#REF!</definedName>
    <definedName name="촌2" localSheetId="9">#REF!,#REF!,#REF!,#REF!,#REF!,#REF!,#REF!</definedName>
    <definedName name="촌2" localSheetId="16">#REF!,#REF!,#REF!,#REF!,#REF!,#REF!,#REF!</definedName>
    <definedName name="촌2" localSheetId="2">#REF!,#REF!,#REF!,#REF!,#REF!,#REF!,#REF!</definedName>
    <definedName name="촌2" localSheetId="7">#REF!,#REF!,#REF!,#REF!,#REF!,#REF!,#REF!</definedName>
    <definedName name="촌2" localSheetId="3">#REF!,#REF!,#REF!,#REF!,#REF!,#REF!,#REF!</definedName>
    <definedName name="촌2" localSheetId="8">#REF!,#REF!,#REF!,#REF!,#REF!,#REF!,#REF!</definedName>
    <definedName name="촌2" localSheetId="6">#REF!,#REF!,#REF!,#REF!,#REF!,#REF!,#REF!</definedName>
    <definedName name="촌2">#REF!,#REF!,#REF!,#REF!,#REF!,#REF!,#REF!</definedName>
    <definedName name="촌3" localSheetId="9">#REF!,#REF!,#REF!,#REF!,#REF!,#REF!,#REF!</definedName>
    <definedName name="촌3" localSheetId="16">#REF!,#REF!,#REF!,#REF!,#REF!,#REF!,#REF!</definedName>
    <definedName name="촌3" localSheetId="2">#REF!,#REF!,#REF!,#REF!,#REF!,#REF!,#REF!</definedName>
    <definedName name="촌3" localSheetId="7">#REF!,#REF!,#REF!,#REF!,#REF!,#REF!,#REF!</definedName>
    <definedName name="촌3" localSheetId="3">#REF!,#REF!,#REF!,#REF!,#REF!,#REF!,#REF!</definedName>
    <definedName name="촌3" localSheetId="8">#REF!,#REF!,#REF!,#REF!,#REF!,#REF!,#REF!</definedName>
    <definedName name="촌3" localSheetId="6">#REF!,#REF!,#REF!,#REF!,#REF!,#REF!,#REF!</definedName>
    <definedName name="촌3">#REF!,#REF!,#REF!,#REF!,#REF!,#REF!,#REF!</definedName>
    <definedName name="촌4" localSheetId="9">#REF!,#REF!,#REF!,#REF!,#REF!,#REF!,#REF!</definedName>
    <definedName name="촌4" localSheetId="16">#REF!,#REF!,#REF!,#REF!,#REF!,#REF!,#REF!</definedName>
    <definedName name="촌4" localSheetId="2">#REF!,#REF!,#REF!,#REF!,#REF!,#REF!,#REF!</definedName>
    <definedName name="촌4" localSheetId="7">#REF!,#REF!,#REF!,#REF!,#REF!,#REF!,#REF!</definedName>
    <definedName name="촌4" localSheetId="3">#REF!,#REF!,#REF!,#REF!,#REF!,#REF!,#REF!</definedName>
    <definedName name="촌4" localSheetId="8">#REF!,#REF!,#REF!,#REF!,#REF!,#REF!,#REF!</definedName>
    <definedName name="촌4" localSheetId="6">#REF!,#REF!,#REF!,#REF!,#REF!,#REF!,#REF!</definedName>
    <definedName name="촌4">#REF!,#REF!,#REF!,#REF!,#REF!,#REF!,#REF!</definedName>
    <definedName name="촌5" localSheetId="9">#REF!,#REF!,#REF!,#REF!,#REF!,#REF!,#REF!</definedName>
    <definedName name="촌5" localSheetId="16">#REF!,#REF!,#REF!,#REF!,#REF!,#REF!,#REF!</definedName>
    <definedName name="촌5" localSheetId="2">#REF!,#REF!,#REF!,#REF!,#REF!,#REF!,#REF!</definedName>
    <definedName name="촌5" localSheetId="7">#REF!,#REF!,#REF!,#REF!,#REF!,#REF!,#REF!</definedName>
    <definedName name="촌5" localSheetId="3">#REF!,#REF!,#REF!,#REF!,#REF!,#REF!,#REF!</definedName>
    <definedName name="촌5" localSheetId="8">#REF!,#REF!,#REF!,#REF!,#REF!,#REF!,#REF!</definedName>
    <definedName name="촌5" localSheetId="6">#REF!,#REF!,#REF!,#REF!,#REF!,#REF!,#REF!</definedName>
    <definedName name="촌5">#REF!,#REF!,#REF!,#REF!,#REF!,#REF!,#REF!</definedName>
    <definedName name="촌6" localSheetId="9">#REF!,#REF!,#REF!,#REF!,#REF!,#REF!,#REF!</definedName>
    <definedName name="촌6" localSheetId="16">#REF!,#REF!,#REF!,#REF!,#REF!,#REF!,#REF!</definedName>
    <definedName name="촌6" localSheetId="2">#REF!,#REF!,#REF!,#REF!,#REF!,#REF!,#REF!</definedName>
    <definedName name="촌6" localSheetId="7">#REF!,#REF!,#REF!,#REF!,#REF!,#REF!,#REF!</definedName>
    <definedName name="촌6" localSheetId="3">#REF!,#REF!,#REF!,#REF!,#REF!,#REF!,#REF!</definedName>
    <definedName name="촌6" localSheetId="8">#REF!,#REF!,#REF!,#REF!,#REF!,#REF!,#REF!</definedName>
    <definedName name="촌6" localSheetId="6">#REF!,#REF!,#REF!,#REF!,#REF!,#REF!,#REF!</definedName>
    <definedName name="촌6">#REF!,#REF!,#REF!,#REF!,#REF!,#REF!,#REF!</definedName>
    <definedName name="촌7" localSheetId="9">#REF!,#REF!,#REF!,#REF!,#REF!,#REF!,#REF!</definedName>
    <definedName name="촌7" localSheetId="16">#REF!,#REF!,#REF!,#REF!,#REF!,#REF!,#REF!</definedName>
    <definedName name="촌7" localSheetId="2">#REF!,#REF!,#REF!,#REF!,#REF!,#REF!,#REF!</definedName>
    <definedName name="촌7" localSheetId="7">#REF!,#REF!,#REF!,#REF!,#REF!,#REF!,#REF!</definedName>
    <definedName name="촌7" localSheetId="3">#REF!,#REF!,#REF!,#REF!,#REF!,#REF!,#REF!</definedName>
    <definedName name="촌7" localSheetId="8">#REF!,#REF!,#REF!,#REF!,#REF!,#REF!,#REF!</definedName>
    <definedName name="촌7" localSheetId="6">#REF!,#REF!,#REF!,#REF!,#REF!,#REF!,#REF!</definedName>
    <definedName name="촌7">#REF!,#REF!,#REF!,#REF!,#REF!,#REF!,#REF!</definedName>
    <definedName name="촌8" localSheetId="9">#REF!,#REF!,#REF!,#REF!,#REF!,#REF!,#REF!</definedName>
    <definedName name="촌8" localSheetId="16">#REF!,#REF!,#REF!,#REF!,#REF!,#REF!,#REF!</definedName>
    <definedName name="촌8" localSheetId="2">#REF!,#REF!,#REF!,#REF!,#REF!,#REF!,#REF!</definedName>
    <definedName name="촌8" localSheetId="7">#REF!,#REF!,#REF!,#REF!,#REF!,#REF!,#REF!</definedName>
    <definedName name="촌8" localSheetId="3">#REF!,#REF!,#REF!,#REF!,#REF!,#REF!,#REF!</definedName>
    <definedName name="촌8" localSheetId="8">#REF!,#REF!,#REF!,#REF!,#REF!,#REF!,#REF!</definedName>
    <definedName name="촌8" localSheetId="6">#REF!,#REF!,#REF!,#REF!,#REF!,#REF!,#REF!</definedName>
    <definedName name="촌8">#REF!,#REF!,#REF!,#REF!,#REF!,#REF!,#REF!</definedName>
    <definedName name="촌9" localSheetId="9">#REF!,#REF!,#REF!,#REF!,#REF!,#REF!,#REF!</definedName>
    <definedName name="촌9" localSheetId="16">#REF!,#REF!,#REF!,#REF!,#REF!,#REF!,#REF!</definedName>
    <definedName name="촌9" localSheetId="2">#REF!,#REF!,#REF!,#REF!,#REF!,#REF!,#REF!</definedName>
    <definedName name="촌9" localSheetId="7">#REF!,#REF!,#REF!,#REF!,#REF!,#REF!,#REF!</definedName>
    <definedName name="촌9" localSheetId="3">#REF!,#REF!,#REF!,#REF!,#REF!,#REF!,#REF!</definedName>
    <definedName name="촌9" localSheetId="8">#REF!,#REF!,#REF!,#REF!,#REF!,#REF!,#REF!</definedName>
    <definedName name="촌9" localSheetId="6">#REF!,#REF!,#REF!,#REF!,#REF!,#REF!,#REF!</definedName>
    <definedName name="촌9">#REF!,#REF!,#REF!,#REF!,#REF!,#REF!,#REF!</definedName>
    <definedName name="촌면1" localSheetId="9">#REF!,#REF!,#REF!,#REF!,#REF!,#REF!</definedName>
    <definedName name="촌면1" localSheetId="16">#REF!,#REF!,#REF!,#REF!,#REF!,#REF!</definedName>
    <definedName name="촌면1" localSheetId="2">#REF!,#REF!,#REF!,#REF!,#REF!,#REF!</definedName>
    <definedName name="촌면1" localSheetId="7">#REF!,#REF!,#REF!,#REF!,#REF!,#REF!</definedName>
    <definedName name="촌면1" localSheetId="3">#REF!,#REF!,#REF!,#REF!,#REF!,#REF!</definedName>
    <definedName name="촌면1" localSheetId="8">#REF!,#REF!,#REF!,#REF!,#REF!,#REF!</definedName>
    <definedName name="촌면1" localSheetId="6">#REF!,#REF!,#REF!,#REF!,#REF!,#REF!</definedName>
    <definedName name="촌면1">#REF!,#REF!,#REF!,#REF!,#REF!,#REF!</definedName>
    <definedName name="촌면10" localSheetId="9">#REF!,#REF!,#REF!,#REF!,#REF!,#REF!,#REF!</definedName>
    <definedName name="촌면10" localSheetId="16">#REF!,#REF!,#REF!,#REF!,#REF!,#REF!,#REF!</definedName>
    <definedName name="촌면10" localSheetId="2">#REF!,#REF!,#REF!,#REF!,#REF!,#REF!,#REF!</definedName>
    <definedName name="촌면10" localSheetId="7">#REF!,#REF!,#REF!,#REF!,#REF!,#REF!,#REF!</definedName>
    <definedName name="촌면10" localSheetId="3">#REF!,#REF!,#REF!,#REF!,#REF!,#REF!,#REF!</definedName>
    <definedName name="촌면10" localSheetId="8">#REF!,#REF!,#REF!,#REF!,#REF!,#REF!,#REF!</definedName>
    <definedName name="촌면10" localSheetId="6">#REF!,#REF!,#REF!,#REF!,#REF!,#REF!,#REF!</definedName>
    <definedName name="촌면10">#REF!,#REF!,#REF!,#REF!,#REF!,#REF!,#REF!</definedName>
    <definedName name="촌면11" localSheetId="9">#REF!,#REF!,#REF!,#REF!,#REF!,#REF!,#REF!</definedName>
    <definedName name="촌면11" localSheetId="16">#REF!,#REF!,#REF!,#REF!,#REF!,#REF!,#REF!</definedName>
    <definedName name="촌면11" localSheetId="2">#REF!,#REF!,#REF!,#REF!,#REF!,#REF!,#REF!</definedName>
    <definedName name="촌면11" localSheetId="7">#REF!,#REF!,#REF!,#REF!,#REF!,#REF!,#REF!</definedName>
    <definedName name="촌면11" localSheetId="3">#REF!,#REF!,#REF!,#REF!,#REF!,#REF!,#REF!</definedName>
    <definedName name="촌면11" localSheetId="8">#REF!,#REF!,#REF!,#REF!,#REF!,#REF!,#REF!</definedName>
    <definedName name="촌면11" localSheetId="6">#REF!,#REF!,#REF!,#REF!,#REF!,#REF!,#REF!</definedName>
    <definedName name="촌면11">#REF!,#REF!,#REF!,#REF!,#REF!,#REF!,#REF!</definedName>
    <definedName name="촌면12" localSheetId="9">#REF!,#REF!,#REF!,#REF!,#REF!,#REF!,#REF!</definedName>
    <definedName name="촌면12" localSheetId="16">#REF!,#REF!,#REF!,#REF!,#REF!,#REF!,#REF!</definedName>
    <definedName name="촌면12" localSheetId="2">#REF!,#REF!,#REF!,#REF!,#REF!,#REF!,#REF!</definedName>
    <definedName name="촌면12" localSheetId="7">#REF!,#REF!,#REF!,#REF!,#REF!,#REF!,#REF!</definedName>
    <definedName name="촌면12" localSheetId="3">#REF!,#REF!,#REF!,#REF!,#REF!,#REF!,#REF!</definedName>
    <definedName name="촌면12" localSheetId="8">#REF!,#REF!,#REF!,#REF!,#REF!,#REF!,#REF!</definedName>
    <definedName name="촌면12" localSheetId="6">#REF!,#REF!,#REF!,#REF!,#REF!,#REF!,#REF!</definedName>
    <definedName name="촌면12">#REF!,#REF!,#REF!,#REF!,#REF!,#REF!,#REF!</definedName>
    <definedName name="촌면13" localSheetId="9">#REF!,#REF!,#REF!,#REF!,#REF!,#REF!,#REF!</definedName>
    <definedName name="촌면13" localSheetId="16">#REF!,#REF!,#REF!,#REF!,#REF!,#REF!,#REF!</definedName>
    <definedName name="촌면13" localSheetId="2">#REF!,#REF!,#REF!,#REF!,#REF!,#REF!,#REF!</definedName>
    <definedName name="촌면13" localSheetId="7">#REF!,#REF!,#REF!,#REF!,#REF!,#REF!,#REF!</definedName>
    <definedName name="촌면13" localSheetId="3">#REF!,#REF!,#REF!,#REF!,#REF!,#REF!,#REF!</definedName>
    <definedName name="촌면13" localSheetId="8">#REF!,#REF!,#REF!,#REF!,#REF!,#REF!,#REF!</definedName>
    <definedName name="촌면13" localSheetId="6">#REF!,#REF!,#REF!,#REF!,#REF!,#REF!,#REF!</definedName>
    <definedName name="촌면13">#REF!,#REF!,#REF!,#REF!,#REF!,#REF!,#REF!</definedName>
    <definedName name="촌면14" localSheetId="9">#REF!,#REF!,#REF!,#REF!,#REF!,#REF!,#REF!</definedName>
    <definedName name="촌면14" localSheetId="16">#REF!,#REF!,#REF!,#REF!,#REF!,#REF!,#REF!</definedName>
    <definedName name="촌면14" localSheetId="2">#REF!,#REF!,#REF!,#REF!,#REF!,#REF!,#REF!</definedName>
    <definedName name="촌면14" localSheetId="7">#REF!,#REF!,#REF!,#REF!,#REF!,#REF!,#REF!</definedName>
    <definedName name="촌면14" localSheetId="3">#REF!,#REF!,#REF!,#REF!,#REF!,#REF!,#REF!</definedName>
    <definedName name="촌면14" localSheetId="8">#REF!,#REF!,#REF!,#REF!,#REF!,#REF!,#REF!</definedName>
    <definedName name="촌면14" localSheetId="6">#REF!,#REF!,#REF!,#REF!,#REF!,#REF!,#REF!</definedName>
    <definedName name="촌면14">#REF!,#REF!,#REF!,#REF!,#REF!,#REF!,#REF!</definedName>
    <definedName name="촌면15" localSheetId="9">#REF!,#REF!,#REF!,#REF!,#REF!</definedName>
    <definedName name="촌면15" localSheetId="16">#REF!,#REF!,#REF!,#REF!,#REF!</definedName>
    <definedName name="촌면15" localSheetId="2">#REF!,#REF!,#REF!,#REF!,#REF!</definedName>
    <definedName name="촌면15" localSheetId="7">#REF!,#REF!,#REF!,#REF!,#REF!</definedName>
    <definedName name="촌면15" localSheetId="3">#REF!,#REF!,#REF!,#REF!,#REF!</definedName>
    <definedName name="촌면15" localSheetId="8">#REF!,#REF!,#REF!,#REF!,#REF!</definedName>
    <definedName name="촌면15" localSheetId="6">#REF!,#REF!,#REF!,#REF!,#REF!</definedName>
    <definedName name="촌면15">#REF!,#REF!,#REF!,#REF!,#REF!</definedName>
    <definedName name="촌면2" localSheetId="9">#REF!,#REF!,#REF!,#REF!,#REF!,#REF!,#REF!</definedName>
    <definedName name="촌면2" localSheetId="16">#REF!,#REF!,#REF!,#REF!,#REF!,#REF!,#REF!</definedName>
    <definedName name="촌면2" localSheetId="2">#REF!,#REF!,#REF!,#REF!,#REF!,#REF!,#REF!</definedName>
    <definedName name="촌면2" localSheetId="7">#REF!,#REF!,#REF!,#REF!,#REF!,#REF!,#REF!</definedName>
    <definedName name="촌면2" localSheetId="3">#REF!,#REF!,#REF!,#REF!,#REF!,#REF!,#REF!</definedName>
    <definedName name="촌면2" localSheetId="8">#REF!,#REF!,#REF!,#REF!,#REF!,#REF!,#REF!</definedName>
    <definedName name="촌면2" localSheetId="6">#REF!,#REF!,#REF!,#REF!,#REF!,#REF!,#REF!</definedName>
    <definedName name="촌면2">#REF!,#REF!,#REF!,#REF!,#REF!,#REF!,#REF!</definedName>
    <definedName name="촌면3" localSheetId="9">#REF!,#REF!,#REF!,#REF!,#REF!,#REF!,#REF!</definedName>
    <definedName name="촌면3" localSheetId="16">#REF!,#REF!,#REF!,#REF!,#REF!,#REF!,#REF!</definedName>
    <definedName name="촌면3" localSheetId="2">#REF!,#REF!,#REF!,#REF!,#REF!,#REF!,#REF!</definedName>
    <definedName name="촌면3" localSheetId="7">#REF!,#REF!,#REF!,#REF!,#REF!,#REF!,#REF!</definedName>
    <definedName name="촌면3" localSheetId="3">#REF!,#REF!,#REF!,#REF!,#REF!,#REF!,#REF!</definedName>
    <definedName name="촌면3" localSheetId="8">#REF!,#REF!,#REF!,#REF!,#REF!,#REF!,#REF!</definedName>
    <definedName name="촌면3" localSheetId="6">#REF!,#REF!,#REF!,#REF!,#REF!,#REF!,#REF!</definedName>
    <definedName name="촌면3">#REF!,#REF!,#REF!,#REF!,#REF!,#REF!,#REF!</definedName>
    <definedName name="촌면4" localSheetId="9">#REF!,#REF!,#REF!,#REF!,#REF!,#REF!,#REF!</definedName>
    <definedName name="촌면4" localSheetId="16">#REF!,#REF!,#REF!,#REF!,#REF!,#REF!,#REF!</definedName>
    <definedName name="촌면4" localSheetId="2">#REF!,#REF!,#REF!,#REF!,#REF!,#REF!,#REF!</definedName>
    <definedName name="촌면4" localSheetId="7">#REF!,#REF!,#REF!,#REF!,#REF!,#REF!,#REF!</definedName>
    <definedName name="촌면4" localSheetId="3">#REF!,#REF!,#REF!,#REF!,#REF!,#REF!,#REF!</definedName>
    <definedName name="촌면4" localSheetId="8">#REF!,#REF!,#REF!,#REF!,#REF!,#REF!,#REF!</definedName>
    <definedName name="촌면4" localSheetId="6">#REF!,#REF!,#REF!,#REF!,#REF!,#REF!,#REF!</definedName>
    <definedName name="촌면4">#REF!,#REF!,#REF!,#REF!,#REF!,#REF!,#REF!</definedName>
    <definedName name="촌면5" localSheetId="9">#REF!,#REF!,#REF!,#REF!,#REF!,#REF!,#REF!</definedName>
    <definedName name="촌면5" localSheetId="16">#REF!,#REF!,#REF!,#REF!,#REF!,#REF!,#REF!</definedName>
    <definedName name="촌면5" localSheetId="2">#REF!,#REF!,#REF!,#REF!,#REF!,#REF!,#REF!</definedName>
    <definedName name="촌면5" localSheetId="7">#REF!,#REF!,#REF!,#REF!,#REF!,#REF!,#REF!</definedName>
    <definedName name="촌면5" localSheetId="3">#REF!,#REF!,#REF!,#REF!,#REF!,#REF!,#REF!</definedName>
    <definedName name="촌면5" localSheetId="8">#REF!,#REF!,#REF!,#REF!,#REF!,#REF!,#REF!</definedName>
    <definedName name="촌면5" localSheetId="6">#REF!,#REF!,#REF!,#REF!,#REF!,#REF!,#REF!</definedName>
    <definedName name="촌면5">#REF!,#REF!,#REF!,#REF!,#REF!,#REF!,#REF!</definedName>
    <definedName name="촌면6" localSheetId="9">#REF!,#REF!,#REF!,#REF!,#REF!,#REF!,#REF!</definedName>
    <definedName name="촌면6" localSheetId="16">#REF!,#REF!,#REF!,#REF!,#REF!,#REF!,#REF!</definedName>
    <definedName name="촌면6" localSheetId="2">#REF!,#REF!,#REF!,#REF!,#REF!,#REF!,#REF!</definedName>
    <definedName name="촌면6" localSheetId="7">#REF!,#REF!,#REF!,#REF!,#REF!,#REF!,#REF!</definedName>
    <definedName name="촌면6" localSheetId="3">#REF!,#REF!,#REF!,#REF!,#REF!,#REF!,#REF!</definedName>
    <definedName name="촌면6" localSheetId="8">#REF!,#REF!,#REF!,#REF!,#REF!,#REF!,#REF!</definedName>
    <definedName name="촌면6" localSheetId="6">#REF!,#REF!,#REF!,#REF!,#REF!,#REF!,#REF!</definedName>
    <definedName name="촌면6">#REF!,#REF!,#REF!,#REF!,#REF!,#REF!,#REF!</definedName>
    <definedName name="촌면7" localSheetId="9">#REF!,#REF!,#REF!,#REF!,#REF!,#REF!,#REF!</definedName>
    <definedName name="촌면7" localSheetId="16">#REF!,#REF!,#REF!,#REF!,#REF!,#REF!,#REF!</definedName>
    <definedName name="촌면7" localSheetId="2">#REF!,#REF!,#REF!,#REF!,#REF!,#REF!,#REF!</definedName>
    <definedName name="촌면7" localSheetId="7">#REF!,#REF!,#REF!,#REF!,#REF!,#REF!,#REF!</definedName>
    <definedName name="촌면7" localSheetId="3">#REF!,#REF!,#REF!,#REF!,#REF!,#REF!,#REF!</definedName>
    <definedName name="촌면7" localSheetId="8">#REF!,#REF!,#REF!,#REF!,#REF!,#REF!,#REF!</definedName>
    <definedName name="촌면7" localSheetId="6">#REF!,#REF!,#REF!,#REF!,#REF!,#REF!,#REF!</definedName>
    <definedName name="촌면7">#REF!,#REF!,#REF!,#REF!,#REF!,#REF!,#REF!</definedName>
    <definedName name="촌면8" localSheetId="9">#REF!,#REF!,#REF!,#REF!,#REF!,#REF!,#REF!</definedName>
    <definedName name="촌면8" localSheetId="16">#REF!,#REF!,#REF!,#REF!,#REF!,#REF!,#REF!</definedName>
    <definedName name="촌면8" localSheetId="2">#REF!,#REF!,#REF!,#REF!,#REF!,#REF!,#REF!</definedName>
    <definedName name="촌면8" localSheetId="7">#REF!,#REF!,#REF!,#REF!,#REF!,#REF!,#REF!</definedName>
    <definedName name="촌면8" localSheetId="3">#REF!,#REF!,#REF!,#REF!,#REF!,#REF!,#REF!</definedName>
    <definedName name="촌면8" localSheetId="8">#REF!,#REF!,#REF!,#REF!,#REF!,#REF!,#REF!</definedName>
    <definedName name="촌면8" localSheetId="6">#REF!,#REF!,#REF!,#REF!,#REF!,#REF!,#REF!</definedName>
    <definedName name="촌면8">#REF!,#REF!,#REF!,#REF!,#REF!,#REF!,#REF!</definedName>
    <definedName name="촌면9" localSheetId="9">#REF!,#REF!,#REF!,#REF!,#REF!,#REF!,#REF!</definedName>
    <definedName name="촌면9" localSheetId="16">#REF!,#REF!,#REF!,#REF!,#REF!,#REF!,#REF!</definedName>
    <definedName name="촌면9" localSheetId="2">#REF!,#REF!,#REF!,#REF!,#REF!,#REF!,#REF!</definedName>
    <definedName name="촌면9" localSheetId="7">#REF!,#REF!,#REF!,#REF!,#REF!,#REF!,#REF!</definedName>
    <definedName name="촌면9" localSheetId="3">#REF!,#REF!,#REF!,#REF!,#REF!,#REF!,#REF!</definedName>
    <definedName name="촌면9" localSheetId="8">#REF!,#REF!,#REF!,#REF!,#REF!,#REF!,#REF!</definedName>
    <definedName name="촌면9" localSheetId="6">#REF!,#REF!,#REF!,#REF!,#REF!,#REF!,#REF!</definedName>
    <definedName name="촌면9">#REF!,#REF!,#REF!,#REF!,#REF!,#REF!,#REF!</definedName>
    <definedName name="총" localSheetId="9">#REF!</definedName>
    <definedName name="총" localSheetId="16">#REF!</definedName>
    <definedName name="총" localSheetId="2">#REF!</definedName>
    <definedName name="총" localSheetId="7">#REF!</definedName>
    <definedName name="총" localSheetId="3">#REF!</definedName>
    <definedName name="총" localSheetId="8">#REF!</definedName>
    <definedName name="총" localSheetId="6">#REF!</definedName>
    <definedName name="총">#REF!</definedName>
    <definedName name="총공사비" localSheetId="9">#REF!</definedName>
    <definedName name="총공사비" localSheetId="16">#REF!</definedName>
    <definedName name="총공사비" localSheetId="2">#REF!</definedName>
    <definedName name="총공사비" localSheetId="7">#REF!</definedName>
    <definedName name="총공사비" localSheetId="3">#REF!</definedName>
    <definedName name="총공사비" localSheetId="8">#REF!</definedName>
    <definedName name="총공사비" localSheetId="6">#REF!</definedName>
    <definedName name="총공사비">#REF!</definedName>
    <definedName name="총공사비2" localSheetId="9">#REF!</definedName>
    <definedName name="총공사비2" localSheetId="16">#REF!</definedName>
    <definedName name="총공사비2" localSheetId="2">#REF!</definedName>
    <definedName name="총공사비2" localSheetId="7">#REF!</definedName>
    <definedName name="총공사비2" localSheetId="3">#REF!</definedName>
    <definedName name="총공사비2" localSheetId="8">#REF!</definedName>
    <definedName name="총공사비2" localSheetId="6">#REF!</definedName>
    <definedName name="총공사비2">#REF!</definedName>
    <definedName name="총괄보완">[77]수량산출!$C$8</definedName>
    <definedName name="총괄사급">[77]수량산출!$C$7</definedName>
    <definedName name="총괄일급">[77]수량산출!$C$6</definedName>
    <definedName name="총괄표" localSheetId="9">[74]직노!#REF!</definedName>
    <definedName name="총괄표" localSheetId="16">[74]직노!#REF!</definedName>
    <definedName name="총괄표" localSheetId="2">[74]직노!#REF!</definedName>
    <definedName name="총괄표" localSheetId="3">[74]직노!#REF!</definedName>
    <definedName name="총괄표" localSheetId="8">[74]직노!#REF!</definedName>
    <definedName name="총괄표" localSheetId="6">[74]직노!#REF!</definedName>
    <definedName name="총괄표">[74]직노!#REF!</definedName>
    <definedName name="총비용" localSheetId="9">#REF!</definedName>
    <definedName name="총비용" localSheetId="16">#REF!</definedName>
    <definedName name="총비용" localSheetId="2">#REF!</definedName>
    <definedName name="총비용" localSheetId="7">#REF!</definedName>
    <definedName name="총비용" localSheetId="3">#REF!</definedName>
    <definedName name="총비용" localSheetId="8">#REF!</definedName>
    <definedName name="총비용" localSheetId="6">#REF!</definedName>
    <definedName name="총비용">#REF!</definedName>
    <definedName name="총원가" localSheetId="9">#REF!</definedName>
    <definedName name="총원가" localSheetId="16">#REF!</definedName>
    <definedName name="총원가" localSheetId="2">#REF!</definedName>
    <definedName name="총원가" localSheetId="7">#REF!</definedName>
    <definedName name="총원가" localSheetId="3">#REF!</definedName>
    <definedName name="총원가" localSheetId="8">#REF!</definedName>
    <definedName name="총원가" localSheetId="6">#REF!</definedName>
    <definedName name="총원가">#REF!</definedName>
    <definedName name="總原價" localSheetId="9">#REF!</definedName>
    <definedName name="總原價" localSheetId="16">#REF!</definedName>
    <definedName name="總原價" localSheetId="2">#REF!</definedName>
    <definedName name="總原價" localSheetId="7">#REF!</definedName>
    <definedName name="總原價" localSheetId="3">#REF!</definedName>
    <definedName name="總原價" localSheetId="8">#REF!</definedName>
    <definedName name="總原價" localSheetId="6">#REF!</definedName>
    <definedName name="總原價">#REF!</definedName>
    <definedName name="총이윤" localSheetId="9">#REF!</definedName>
    <definedName name="총이윤" localSheetId="16">#REF!</definedName>
    <definedName name="총이윤" localSheetId="2">#REF!</definedName>
    <definedName name="총이윤" localSheetId="7">#REF!</definedName>
    <definedName name="총이윤" localSheetId="3">#REF!</definedName>
    <definedName name="총이윤" localSheetId="8">#REF!</definedName>
    <definedName name="총이윤" localSheetId="6">#REF!</definedName>
    <definedName name="총이윤">#REF!</definedName>
    <definedName name="촬영기계경비" localSheetId="9">#REF!</definedName>
    <definedName name="촬영기계경비" localSheetId="16">#REF!</definedName>
    <definedName name="촬영기계경비" localSheetId="2">#REF!</definedName>
    <definedName name="촬영기계경비" localSheetId="7">#REF!</definedName>
    <definedName name="촬영기계경비" localSheetId="3">#REF!</definedName>
    <definedName name="촬영기계경비" localSheetId="8">#REF!</definedName>
    <definedName name="촬영기계경비" localSheetId="6">#REF!</definedName>
    <definedName name="촬영기계경비">#REF!</definedName>
    <definedName name="촬영사" localSheetId="9">#REF!</definedName>
    <definedName name="촬영사" localSheetId="16">#REF!</definedName>
    <definedName name="촬영사" localSheetId="2">#REF!</definedName>
    <definedName name="촬영사" localSheetId="7">#REF!</definedName>
    <definedName name="촬영사" localSheetId="3">#REF!</definedName>
    <definedName name="촬영사" localSheetId="8">#REF!</definedName>
    <definedName name="촬영사" localSheetId="6">#REF!</definedName>
    <definedName name="촬영사">#REF!</definedName>
    <definedName name="추가SW인건비" localSheetId="9">#REF!</definedName>
    <definedName name="추가SW인건비" localSheetId="16">#REF!</definedName>
    <definedName name="추가SW인건비" localSheetId="2">#REF!</definedName>
    <definedName name="추가SW인건비" localSheetId="7">#REF!</definedName>
    <definedName name="추가SW인건비" localSheetId="3">#REF!</definedName>
    <definedName name="추가SW인건비" localSheetId="8">#REF!</definedName>
    <definedName name="추가SW인건비" localSheetId="6">#REF!</definedName>
    <definedName name="추가SW인건비">#REF!</definedName>
    <definedName name="추갇개발비" localSheetId="9">#REF!</definedName>
    <definedName name="추갇개발비" localSheetId="16">#REF!</definedName>
    <definedName name="추갇개발비" localSheetId="2">#REF!</definedName>
    <definedName name="추갇개발비" localSheetId="7">#REF!</definedName>
    <definedName name="추갇개발비" localSheetId="3">#REF!</definedName>
    <definedName name="추갇개발비" localSheetId="8">#REF!</definedName>
    <definedName name="추갇개발비" localSheetId="6">#REF!</definedName>
    <definedName name="추갇개발비">#REF!</definedName>
    <definedName name="축척작업량" localSheetId="9">#REF!</definedName>
    <definedName name="축척작업량" localSheetId="16">#REF!</definedName>
    <definedName name="축척작업량" localSheetId="2">#REF!</definedName>
    <definedName name="축척작업량" localSheetId="7">#REF!</definedName>
    <definedName name="축척작업량" localSheetId="3">#REF!</definedName>
    <definedName name="축척작업량" localSheetId="8">#REF!</definedName>
    <definedName name="축척작업량" localSheetId="6">#REF!</definedName>
    <definedName name="축척작업량">#REF!</definedName>
    <definedName name="측고기" localSheetId="9">#REF!</definedName>
    <definedName name="측고기" localSheetId="16">#REF!</definedName>
    <definedName name="측고기" localSheetId="2">#REF!</definedName>
    <definedName name="측고기" localSheetId="7">#REF!</definedName>
    <definedName name="측고기" localSheetId="3">#REF!</definedName>
    <definedName name="측고기" localSheetId="8">#REF!</definedName>
    <definedName name="측고기" localSheetId="6">#REF!</definedName>
    <definedName name="측고기">#REF!</definedName>
    <definedName name="측량고급" localSheetId="9">#REF!</definedName>
    <definedName name="측량고급" localSheetId="16">#REF!</definedName>
    <definedName name="측량고급" localSheetId="2">#REF!</definedName>
    <definedName name="측량고급" localSheetId="7">#REF!</definedName>
    <definedName name="측량고급" localSheetId="3">#REF!</definedName>
    <definedName name="측량고급" localSheetId="8">#REF!</definedName>
    <definedName name="측량고급" localSheetId="6">#REF!</definedName>
    <definedName name="측량고급">#REF!</definedName>
    <definedName name="측량중급" localSheetId="9">#REF!</definedName>
    <definedName name="측량중급" localSheetId="16">#REF!</definedName>
    <definedName name="측량중급" localSheetId="2">#REF!</definedName>
    <definedName name="측량중급" localSheetId="7">#REF!</definedName>
    <definedName name="측량중급" localSheetId="3">#REF!</definedName>
    <definedName name="측량중급" localSheetId="8">#REF!</definedName>
    <definedName name="측량중급" localSheetId="6">#REF!</definedName>
    <definedName name="측량중급">#REF!</definedName>
    <definedName name="측량초급" localSheetId="9">#REF!</definedName>
    <definedName name="측량초급" localSheetId="16">#REF!</definedName>
    <definedName name="측량초급" localSheetId="2">#REF!</definedName>
    <definedName name="측량초급" localSheetId="7">#REF!</definedName>
    <definedName name="측량초급" localSheetId="3">#REF!</definedName>
    <definedName name="측량초급" localSheetId="8">#REF!</definedName>
    <definedName name="측량초급" localSheetId="6">#REF!</definedName>
    <definedName name="측량초급">#REF!</definedName>
    <definedName name="측부" localSheetId="9">#REF!</definedName>
    <definedName name="측부" localSheetId="16">#REF!</definedName>
    <definedName name="측부" localSheetId="2">#REF!</definedName>
    <definedName name="측부" localSheetId="7">#REF!</definedName>
    <definedName name="측부" localSheetId="3">#REF!</definedName>
    <definedName name="측부" localSheetId="8">#REF!</definedName>
    <definedName name="측부" localSheetId="6">#REF!</definedName>
    <definedName name="측부">#REF!</definedName>
    <definedName name="측정업무" localSheetId="9">[32]직접인건비!#REF!</definedName>
    <definedName name="측정업무" localSheetId="16">[32]직접인건비!#REF!</definedName>
    <definedName name="측정업무" localSheetId="2">[32]직접인건비!#REF!</definedName>
    <definedName name="측정업무" localSheetId="3">[32]직접인건비!#REF!</definedName>
    <definedName name="측정업무" localSheetId="8">[32]직접인건비!#REF!</definedName>
    <definedName name="측정업무" localSheetId="6">[32]직접인건비!#REF!</definedName>
    <definedName name="측정업무">[32]직접인건비!#REF!</definedName>
    <definedName name="측중기" localSheetId="9">#REF!</definedName>
    <definedName name="측중기" localSheetId="16">#REF!</definedName>
    <definedName name="측중기" localSheetId="2">#REF!</definedName>
    <definedName name="측중기" localSheetId="7">#REF!</definedName>
    <definedName name="측중기" localSheetId="3">#REF!</definedName>
    <definedName name="측중기" localSheetId="8">#REF!</definedName>
    <definedName name="측중기" localSheetId="6">#REF!</definedName>
    <definedName name="측중기">#REF!</definedName>
    <definedName name="측초기" localSheetId="9">#REF!</definedName>
    <definedName name="측초기" localSheetId="16">#REF!</definedName>
    <definedName name="측초기" localSheetId="2">#REF!</definedName>
    <definedName name="측초기" localSheetId="7">#REF!</definedName>
    <definedName name="측초기" localSheetId="3">#REF!</definedName>
    <definedName name="측초기" localSheetId="8">#REF!</definedName>
    <definedName name="측초기" localSheetId="6">#REF!</definedName>
    <definedName name="측초기">#REF!</definedName>
    <definedName name="측특기" localSheetId="9">#REF!</definedName>
    <definedName name="측특기" localSheetId="16">#REF!</definedName>
    <definedName name="측특기" localSheetId="2">#REF!</definedName>
    <definedName name="측특기" localSheetId="7">#REF!</definedName>
    <definedName name="측특기" localSheetId="3">#REF!</definedName>
    <definedName name="측특기" localSheetId="8">#REF!</definedName>
    <definedName name="측특기" localSheetId="6">#REF!</definedName>
    <definedName name="측특기">#REF!</definedName>
    <definedName name="치과건축" localSheetId="9">#REF!</definedName>
    <definedName name="치과건축" localSheetId="16">#REF!</definedName>
    <definedName name="치과건축" localSheetId="2">#REF!</definedName>
    <definedName name="치과건축" localSheetId="7">#REF!</definedName>
    <definedName name="치과건축" localSheetId="3">#REF!</definedName>
    <definedName name="치과건축" localSheetId="8">#REF!</definedName>
    <definedName name="치과건축" localSheetId="6">#REF!</definedName>
    <definedName name="치과건축">#REF!</definedName>
    <definedName name="치과기계" localSheetId="9">#REF!</definedName>
    <definedName name="치과기계" localSheetId="16">#REF!</definedName>
    <definedName name="치과기계" localSheetId="2">#REF!</definedName>
    <definedName name="치과기계" localSheetId="7">#REF!</definedName>
    <definedName name="치과기계" localSheetId="3">#REF!</definedName>
    <definedName name="치과기계" localSheetId="8">#REF!</definedName>
    <definedName name="치과기계" localSheetId="6">#REF!</definedName>
    <definedName name="치과기계">#REF!</definedName>
    <definedName name="치과소방" localSheetId="9">#REF!</definedName>
    <definedName name="치과소방" localSheetId="16">#REF!</definedName>
    <definedName name="치과소방" localSheetId="2">#REF!</definedName>
    <definedName name="치과소방" localSheetId="7">#REF!</definedName>
    <definedName name="치과소방" localSheetId="3">#REF!</definedName>
    <definedName name="치과소방" localSheetId="8">#REF!</definedName>
    <definedName name="치과소방" localSheetId="6">#REF!</definedName>
    <definedName name="치과소방">#REF!</definedName>
    <definedName name="치과전기" localSheetId="9">#REF!</definedName>
    <definedName name="치과전기" localSheetId="16">#REF!</definedName>
    <definedName name="치과전기" localSheetId="2">#REF!</definedName>
    <definedName name="치과전기" localSheetId="7">#REF!</definedName>
    <definedName name="치과전기" localSheetId="3">#REF!</definedName>
    <definedName name="치과전기" localSheetId="8">#REF!</definedName>
    <definedName name="치과전기" localSheetId="6">#REF!</definedName>
    <definedName name="치과전기">#REF!</definedName>
    <definedName name="치과조경" localSheetId="9">#REF!</definedName>
    <definedName name="치과조경" localSheetId="16">#REF!</definedName>
    <definedName name="치과조경" localSheetId="2">#REF!</definedName>
    <definedName name="치과조경" localSheetId="7">#REF!</definedName>
    <definedName name="치과조경" localSheetId="3">#REF!</definedName>
    <definedName name="치과조경" localSheetId="8">#REF!</definedName>
    <definedName name="치과조경" localSheetId="6">#REF!</definedName>
    <definedName name="치과조경">#REF!</definedName>
    <definedName name="치과토목" localSheetId="9">#REF!</definedName>
    <definedName name="치과토목" localSheetId="16">#REF!</definedName>
    <definedName name="치과토목" localSheetId="2">#REF!</definedName>
    <definedName name="치과토목" localSheetId="7">#REF!</definedName>
    <definedName name="치과토목" localSheetId="3">#REF!</definedName>
    <definedName name="치과토목" localSheetId="8">#REF!</definedName>
    <definedName name="치과토목" localSheetId="6">#REF!</definedName>
    <definedName name="치과토목">#REF!</definedName>
    <definedName name="치과통신" localSheetId="9">#REF!</definedName>
    <definedName name="치과통신" localSheetId="16">#REF!</definedName>
    <definedName name="치과통신" localSheetId="2">#REF!</definedName>
    <definedName name="치과통신" localSheetId="7">#REF!</definedName>
    <definedName name="치과통신" localSheetId="3">#REF!</definedName>
    <definedName name="치과통신" localSheetId="8">#REF!</definedName>
    <definedName name="치과통신" localSheetId="6">#REF!</definedName>
    <definedName name="치과통신">#REF!</definedName>
    <definedName name="치수표">'[30]-치수표(곡선부)'!$A$1:$N$28</definedName>
    <definedName name="ㅋ" localSheetId="9">#REF!</definedName>
    <definedName name="ㅋ" localSheetId="16">#REF!</definedName>
    <definedName name="ㅋ" localSheetId="2">#REF!</definedName>
    <definedName name="ㅋ" localSheetId="7">#REF!</definedName>
    <definedName name="ㅋ" localSheetId="3">#REF!</definedName>
    <definedName name="ㅋ" localSheetId="8">#REF!</definedName>
    <definedName name="ㅋ" localSheetId="6">#REF!</definedName>
    <definedName name="ㅋ">#REF!</definedName>
    <definedName name="ㅋㅋ" localSheetId="9">#REF!</definedName>
    <definedName name="ㅋㅋ" localSheetId="16">#REF!</definedName>
    <definedName name="ㅋㅋ" localSheetId="2">#REF!</definedName>
    <definedName name="ㅋㅋ" localSheetId="7">#REF!</definedName>
    <definedName name="ㅋㅋ" localSheetId="3">#REF!</definedName>
    <definedName name="ㅋㅋ" localSheetId="8">#REF!</definedName>
    <definedName name="ㅋㅋ" localSheetId="6">#REF!</definedName>
    <definedName name="ㅋㅋ">#REF!</definedName>
    <definedName name="컨설팅비용" localSheetId="9">#REF!</definedName>
    <definedName name="컨설팅비용" localSheetId="16">#REF!</definedName>
    <definedName name="컨설팅비용" localSheetId="2">#REF!</definedName>
    <definedName name="컨설팅비용" localSheetId="7">#REF!</definedName>
    <definedName name="컨설팅비용" localSheetId="3">#REF!</definedName>
    <definedName name="컨설팅비용" localSheetId="8">#REF!</definedName>
    <definedName name="컨설팅비용" localSheetId="6">#REF!</definedName>
    <definedName name="컨설팅비용">#REF!</definedName>
    <definedName name="코딩">[68]현장조사!$J$51</definedName>
    <definedName name="콘크리트" localSheetId="9">#REF!</definedName>
    <definedName name="콘크리트" localSheetId="16">#REF!</definedName>
    <definedName name="콘크리트" localSheetId="2">#REF!</definedName>
    <definedName name="콘크리트" localSheetId="7">#REF!</definedName>
    <definedName name="콘크리트" localSheetId="3">#REF!</definedName>
    <definedName name="콘크리트" localSheetId="8">#REF!</definedName>
    <definedName name="콘크리트" localSheetId="6">#REF!</definedName>
    <definedName name="콘크리트">#REF!</definedName>
    <definedName name="콘크리트공" localSheetId="9">#REF!</definedName>
    <definedName name="콘크리트공" localSheetId="16">#REF!</definedName>
    <definedName name="콘크리트공" localSheetId="2">#REF!</definedName>
    <definedName name="콘크리트공" localSheetId="7">#REF!</definedName>
    <definedName name="콘크리트공" localSheetId="3">#REF!</definedName>
    <definedName name="콘크리트공" localSheetId="8">#REF!</definedName>
    <definedName name="콘크리트공" localSheetId="6">#REF!</definedName>
    <definedName name="콘크리트공">#REF!</definedName>
    <definedName name="콘크리트공칭강도">'[71]#REF'!$G$132</definedName>
    <definedName name="콘크리트측구연장" localSheetId="9">#REF!</definedName>
    <definedName name="콘크리트측구연장" localSheetId="16">#REF!</definedName>
    <definedName name="콘크리트측구연장" localSheetId="2">#REF!</definedName>
    <definedName name="콘크리트측구연장" localSheetId="7">#REF!</definedName>
    <definedName name="콘크리트측구연장" localSheetId="3">#REF!</definedName>
    <definedName name="콘크리트측구연장" localSheetId="8">#REF!</definedName>
    <definedName name="콘크리트측구연장" localSheetId="6">#REF!</definedName>
    <definedName name="콘크리트측구연장">#REF!</definedName>
    <definedName name="콘크리트타석" localSheetId="9">[25]설계기준!#REF!</definedName>
    <definedName name="콘크리트타석" localSheetId="16">[25]설계기준!#REF!</definedName>
    <definedName name="콘크리트타석" localSheetId="2">[25]설계기준!#REF!</definedName>
    <definedName name="콘크리트타석" localSheetId="3">[25]설계기준!#REF!</definedName>
    <definedName name="콘크리트타석" localSheetId="8">[25]설계기준!#REF!</definedName>
    <definedName name="콘크리트타석" localSheetId="6">[25]설계기준!#REF!</definedName>
    <definedName name="콘크리트타석">[25]설계기준!#REF!</definedName>
    <definedName name="콘크리트타설" localSheetId="9">[25]설계기준!#REF!</definedName>
    <definedName name="콘크리트타설" localSheetId="16">[25]설계기준!#REF!</definedName>
    <definedName name="콘크리트타설" localSheetId="2">[25]설계기준!#REF!</definedName>
    <definedName name="콘크리트타설" localSheetId="3">[25]설계기준!#REF!</definedName>
    <definedName name="콘크리트타설" localSheetId="8">[25]설계기준!#REF!</definedName>
    <definedName name="콘크리트타설" localSheetId="6">[25]설계기준!#REF!</definedName>
    <definedName name="콘크리트타설">[25]설계기준!#REF!</definedName>
    <definedName name="콘크측구재료집계" localSheetId="9">#REF!</definedName>
    <definedName name="콘크측구재료집계" localSheetId="16">#REF!</definedName>
    <definedName name="콘크측구재료집계" localSheetId="2">#REF!</definedName>
    <definedName name="콘크측구재료집계" localSheetId="7">#REF!</definedName>
    <definedName name="콘크측구재료집계" localSheetId="3">#REF!</definedName>
    <definedName name="콘크측구재료집계" localSheetId="8">#REF!</definedName>
    <definedName name="콘크측구재료집계" localSheetId="6">#REF!</definedName>
    <definedName name="콘크측구재료집계">#REF!</definedName>
    <definedName name="ㅌ" localSheetId="9">#REF!</definedName>
    <definedName name="ㅌ" localSheetId="16">#REF!</definedName>
    <definedName name="ㅌ" localSheetId="2">#REF!</definedName>
    <definedName name="ㅌ" localSheetId="7">#REF!</definedName>
    <definedName name="ㅌ" localSheetId="3">#REF!</definedName>
    <definedName name="ㅌ" localSheetId="8">#REF!</definedName>
    <definedName name="ㅌ" localSheetId="6">#REF!</definedName>
    <definedName name="ㅌ">#REF!</definedName>
    <definedName name="태이블" localSheetId="9">#REF!</definedName>
    <definedName name="태이블" localSheetId="16">#REF!</definedName>
    <definedName name="태이블" localSheetId="2">#REF!</definedName>
    <definedName name="태이블" localSheetId="7">#REF!</definedName>
    <definedName name="태이블" localSheetId="3">#REF!</definedName>
    <definedName name="태이블" localSheetId="8">#REF!</definedName>
    <definedName name="태이블" localSheetId="6">#REF!</definedName>
    <definedName name="태이블">#REF!</definedName>
    <definedName name="터파기" localSheetId="9">#REF!</definedName>
    <definedName name="터파기" localSheetId="16">#REF!</definedName>
    <definedName name="터파기" localSheetId="2">#REF!</definedName>
    <definedName name="터파기" localSheetId="7">#REF!</definedName>
    <definedName name="터파기" localSheetId="3">#REF!</definedName>
    <definedName name="터파기" localSheetId="8">#REF!</definedName>
    <definedName name="터파기" localSheetId="6">#REF!</definedName>
    <definedName name="터파기">#REF!</definedName>
    <definedName name="터파기_깊이" localSheetId="9">#REF!</definedName>
    <definedName name="터파기_깊이" localSheetId="16">#REF!</definedName>
    <definedName name="터파기_깊이" localSheetId="2">#REF!</definedName>
    <definedName name="터파기_깊이" localSheetId="7">#REF!</definedName>
    <definedName name="터파기_깊이" localSheetId="3">#REF!</definedName>
    <definedName name="터파기_깊이" localSheetId="8">#REF!</definedName>
    <definedName name="터파기_깊이" localSheetId="6">#REF!</definedName>
    <definedName name="터파기_깊이">#REF!</definedName>
    <definedName name="터파기폭__상부" localSheetId="9">#REF!</definedName>
    <definedName name="터파기폭__상부" localSheetId="16">#REF!</definedName>
    <definedName name="터파기폭__상부" localSheetId="2">#REF!</definedName>
    <definedName name="터파기폭__상부" localSheetId="7">#REF!</definedName>
    <definedName name="터파기폭__상부" localSheetId="3">#REF!</definedName>
    <definedName name="터파기폭__상부" localSheetId="8">#REF!</definedName>
    <definedName name="터파기폭__상부" localSheetId="6">#REF!</definedName>
    <definedName name="터파기폭__상부">#REF!</definedName>
    <definedName name="터파기폭__하부" localSheetId="9">#REF!</definedName>
    <definedName name="터파기폭__하부" localSheetId="16">#REF!</definedName>
    <definedName name="터파기폭__하부" localSheetId="2">#REF!</definedName>
    <definedName name="터파기폭__하부" localSheetId="7">#REF!</definedName>
    <definedName name="터파기폭__하부" localSheetId="3">#REF!</definedName>
    <definedName name="터파기폭__하부" localSheetId="8">#REF!</definedName>
    <definedName name="터파기폭__하부" localSheetId="6">#REF!</definedName>
    <definedName name="터파기폭__하부">#REF!</definedName>
    <definedName name="테스트" localSheetId="9" hidden="1">#REF!</definedName>
    <definedName name="테스트" localSheetId="16" hidden="1">#REF!</definedName>
    <definedName name="테스트" localSheetId="2" hidden="1">#REF!</definedName>
    <definedName name="테스트" localSheetId="7" hidden="1">#REF!</definedName>
    <definedName name="테스트" localSheetId="3" hidden="1">#REF!</definedName>
    <definedName name="테스트" localSheetId="8" hidden="1">#REF!</definedName>
    <definedName name="테스트" localSheetId="6" hidden="1">#REF!</definedName>
    <definedName name="테스트" hidden="1">#REF!</definedName>
    <definedName name="템플리트모듈1" localSheetId="9">BlankMacro1</definedName>
    <definedName name="템플리트모듈1" localSheetId="16">BlankMacro1</definedName>
    <definedName name="템플리트모듈1" localSheetId="2">BlankMacro1</definedName>
    <definedName name="템플리트모듈1" localSheetId="7">BlankMacro1</definedName>
    <definedName name="템플리트모듈1" localSheetId="3">BlankMacro1</definedName>
    <definedName name="템플리트모듈1" localSheetId="8">BlankMacro1</definedName>
    <definedName name="템플리트모듈1" localSheetId="6">BlankMacro1</definedName>
    <definedName name="템플리트모듈1">BlankMacro1</definedName>
    <definedName name="템플리트모듈120" localSheetId="9">BlankMacro1</definedName>
    <definedName name="템플리트모듈120" localSheetId="16">BlankMacro1</definedName>
    <definedName name="템플리트모듈120" localSheetId="2">BlankMacro1</definedName>
    <definedName name="템플리트모듈120" localSheetId="7">BlankMacro1</definedName>
    <definedName name="템플리트모듈120" localSheetId="3">BlankMacro1</definedName>
    <definedName name="템플리트모듈120" localSheetId="8">BlankMacro1</definedName>
    <definedName name="템플리트모듈120" localSheetId="6">BlankMacro1</definedName>
    <definedName name="템플리트모듈120">BlankMacro1</definedName>
    <definedName name="템플리트모듈2" localSheetId="9">BlankMacro1</definedName>
    <definedName name="템플리트모듈2" localSheetId="16">BlankMacro1</definedName>
    <definedName name="템플리트모듈2" localSheetId="2">BlankMacro1</definedName>
    <definedName name="템플리트모듈2" localSheetId="7">BlankMacro1</definedName>
    <definedName name="템플리트모듈2" localSheetId="3">BlankMacro1</definedName>
    <definedName name="템플리트모듈2" localSheetId="8">BlankMacro1</definedName>
    <definedName name="템플리트모듈2" localSheetId="6">BlankMacro1</definedName>
    <definedName name="템플리트모듈2">BlankMacro1</definedName>
    <definedName name="템플리트모듈220" localSheetId="9">BlankMacro1</definedName>
    <definedName name="템플리트모듈220" localSheetId="16">BlankMacro1</definedName>
    <definedName name="템플리트모듈220" localSheetId="2">BlankMacro1</definedName>
    <definedName name="템플리트모듈220" localSheetId="7">BlankMacro1</definedName>
    <definedName name="템플리트모듈220" localSheetId="3">BlankMacro1</definedName>
    <definedName name="템플리트모듈220" localSheetId="8">BlankMacro1</definedName>
    <definedName name="템플리트모듈220" localSheetId="6">BlankMacro1</definedName>
    <definedName name="템플리트모듈220">BlankMacro1</definedName>
    <definedName name="템플리트모듈3" localSheetId="9">BlankMacro1</definedName>
    <definedName name="템플리트모듈3" localSheetId="16">BlankMacro1</definedName>
    <definedName name="템플리트모듈3" localSheetId="2">BlankMacro1</definedName>
    <definedName name="템플리트모듈3" localSheetId="7">BlankMacro1</definedName>
    <definedName name="템플리트모듈3" localSheetId="3">BlankMacro1</definedName>
    <definedName name="템플리트모듈3" localSheetId="8">BlankMacro1</definedName>
    <definedName name="템플리트모듈3" localSheetId="6">BlankMacro1</definedName>
    <definedName name="템플리트모듈3">BlankMacro1</definedName>
    <definedName name="템플리트모듈4" localSheetId="9">BlankMacro1</definedName>
    <definedName name="템플리트모듈4" localSheetId="16">BlankMacro1</definedName>
    <definedName name="템플리트모듈4" localSheetId="2">BlankMacro1</definedName>
    <definedName name="템플리트모듈4" localSheetId="7">BlankMacro1</definedName>
    <definedName name="템플리트모듈4" localSheetId="3">BlankMacro1</definedName>
    <definedName name="템플리트모듈4" localSheetId="8">BlankMacro1</definedName>
    <definedName name="템플리트모듈4" localSheetId="6">BlankMacro1</definedName>
    <definedName name="템플리트모듈4">BlankMacro1</definedName>
    <definedName name="템플리트모듈5" localSheetId="9">BlankMacro1</definedName>
    <definedName name="템플리트모듈5" localSheetId="16">BlankMacro1</definedName>
    <definedName name="템플리트모듈5" localSheetId="2">BlankMacro1</definedName>
    <definedName name="템플리트모듈5" localSheetId="7">BlankMacro1</definedName>
    <definedName name="템플리트모듈5" localSheetId="3">BlankMacro1</definedName>
    <definedName name="템플리트모듈5" localSheetId="8">BlankMacro1</definedName>
    <definedName name="템플리트모듈5" localSheetId="6">BlankMacro1</definedName>
    <definedName name="템플리트모듈5">BlankMacro1</definedName>
    <definedName name="템플리트모듈6" localSheetId="9">BlankMacro1</definedName>
    <definedName name="템플리트모듈6" localSheetId="16">BlankMacro1</definedName>
    <definedName name="템플리트모듈6" localSheetId="2">BlankMacro1</definedName>
    <definedName name="템플리트모듈6" localSheetId="7">BlankMacro1</definedName>
    <definedName name="템플리트모듈6" localSheetId="3">BlankMacro1</definedName>
    <definedName name="템플리트모듈6" localSheetId="8">BlankMacro1</definedName>
    <definedName name="템플리트모듈6" localSheetId="6">BlankMacro1</definedName>
    <definedName name="템플리트모듈6">BlankMacro1</definedName>
    <definedName name="토공" localSheetId="9">#REF!</definedName>
    <definedName name="토공" localSheetId="16">#REF!</definedName>
    <definedName name="토공" localSheetId="2">#REF!</definedName>
    <definedName name="토공" localSheetId="7">#REF!</definedName>
    <definedName name="토공" localSheetId="3">#REF!</definedName>
    <definedName name="토공" localSheetId="8">#REF!</definedName>
    <definedName name="토공" localSheetId="6">#REF!</definedName>
    <definedName name="토공">#REF!</definedName>
    <definedName name="토목자재대" localSheetId="9">#REF!</definedName>
    <definedName name="토목자재대" localSheetId="16">#REF!</definedName>
    <definedName name="토목자재대" localSheetId="2">#REF!</definedName>
    <definedName name="토목자재대" localSheetId="7">#REF!</definedName>
    <definedName name="토목자재대" localSheetId="3">#REF!</definedName>
    <definedName name="토목자재대" localSheetId="8">#REF!</definedName>
    <definedName name="토목자재대" localSheetId="6">#REF!</definedName>
    <definedName name="토목자재대">#REF!</definedName>
    <definedName name="토양" localSheetId="9">[32]직접인건비!#REF!</definedName>
    <definedName name="토양" localSheetId="16">[32]직접인건비!#REF!</definedName>
    <definedName name="토양" localSheetId="2">[32]직접인건비!#REF!</definedName>
    <definedName name="토양" localSheetId="3">[32]직접인건비!#REF!</definedName>
    <definedName name="토양" localSheetId="8">[32]직접인건비!#REF!</definedName>
    <definedName name="토양" localSheetId="6">[32]직접인건비!#REF!</definedName>
    <definedName name="토양">[32]직접인건비!#REF!</definedName>
    <definedName name="토양질" localSheetId="9">[32]직접경비!#REF!</definedName>
    <definedName name="토양질" localSheetId="16">[32]직접경비!#REF!</definedName>
    <definedName name="토양질" localSheetId="2">[32]직접경비!#REF!</definedName>
    <definedName name="토양질" localSheetId="3">[32]직접경비!#REF!</definedName>
    <definedName name="토양질" localSheetId="8">[32]직접경비!#REF!</definedName>
    <definedName name="토양질" localSheetId="6">[32]직접경비!#REF!</definedName>
    <definedName name="토양질">[32]직접경비!#REF!</definedName>
    <definedName name="토적표" localSheetId="9" hidden="1">#REF!</definedName>
    <definedName name="토적표" localSheetId="16" hidden="1">#REF!</definedName>
    <definedName name="토적표" localSheetId="2" hidden="1">#REF!</definedName>
    <definedName name="토적표" localSheetId="7" hidden="1">#REF!</definedName>
    <definedName name="토적표" localSheetId="3" hidden="1">#REF!</definedName>
    <definedName name="토적표" localSheetId="8" hidden="1">#REF!</definedName>
    <definedName name="토적표" localSheetId="6" hidden="1">#REF!</definedName>
    <definedName name="토적표" hidden="1">#REF!</definedName>
    <definedName name="토적표01" localSheetId="9" hidden="1">#REF!</definedName>
    <definedName name="토적표01" localSheetId="16" hidden="1">#REF!</definedName>
    <definedName name="토적표01" localSheetId="2" hidden="1">#REF!</definedName>
    <definedName name="토적표01" localSheetId="7" hidden="1">#REF!</definedName>
    <definedName name="토적표01" localSheetId="3" hidden="1">#REF!</definedName>
    <definedName name="토적표01" localSheetId="8" hidden="1">#REF!</definedName>
    <definedName name="토적표01" localSheetId="6" hidden="1">#REF!</definedName>
    <definedName name="토적표01" hidden="1">#REF!</definedName>
    <definedName name="토피" localSheetId="9">#REF!</definedName>
    <definedName name="토피" localSheetId="16">#REF!</definedName>
    <definedName name="토피" localSheetId="2">#REF!</definedName>
    <definedName name="토피" localSheetId="7">#REF!</definedName>
    <definedName name="토피" localSheetId="3">#REF!</definedName>
    <definedName name="토피" localSheetId="8">#REF!</definedName>
    <definedName name="토피" localSheetId="6">#REF!</definedName>
    <definedName name="토피">#REF!</definedName>
    <definedName name="통2" localSheetId="9">#REF!</definedName>
    <definedName name="통2" localSheetId="16">#REF!</definedName>
    <definedName name="통2" localSheetId="2">#REF!</definedName>
    <definedName name="통2" localSheetId="7">#REF!</definedName>
    <definedName name="통2" localSheetId="3">#REF!</definedName>
    <definedName name="통2" localSheetId="8">#REF!</definedName>
    <definedName name="통2" localSheetId="6">#REF!</definedName>
    <definedName name="통2">#REF!</definedName>
    <definedName name="통신구조일수" localSheetId="9">#REF!</definedName>
    <definedName name="통신구조일수" localSheetId="16">#REF!</definedName>
    <definedName name="통신구조일수" localSheetId="2">#REF!</definedName>
    <definedName name="통신구조일수" localSheetId="7">#REF!</definedName>
    <definedName name="통신구조일수" localSheetId="3">#REF!</definedName>
    <definedName name="통신구조일수" localSheetId="8">#REF!</definedName>
    <definedName name="통신구조일수" localSheetId="6">#REF!</definedName>
    <definedName name="통신구조일수">#REF!</definedName>
    <definedName name="통신기사1급" localSheetId="9">#REF!</definedName>
    <definedName name="통신기사1급" localSheetId="16">#REF!</definedName>
    <definedName name="통신기사1급" localSheetId="2">#REF!</definedName>
    <definedName name="통신기사1급" localSheetId="7">#REF!</definedName>
    <definedName name="통신기사1급" localSheetId="3">#REF!</definedName>
    <definedName name="통신기사1급" localSheetId="8">#REF!</definedName>
    <definedName name="통신기사1급" localSheetId="6">#REF!</definedName>
    <definedName name="통신기사1급">#REF!</definedName>
    <definedName name="통신기사2급" localSheetId="9">#REF!</definedName>
    <definedName name="통신기사2급" localSheetId="16">#REF!</definedName>
    <definedName name="통신기사2급" localSheetId="2">#REF!</definedName>
    <definedName name="통신기사2급" localSheetId="7">#REF!</definedName>
    <definedName name="통신기사2급" localSheetId="3">#REF!</definedName>
    <definedName name="통신기사2급" localSheetId="8">#REF!</definedName>
    <definedName name="통신기사2급" localSheetId="6">#REF!</definedName>
    <definedName name="통신기사2급">#REF!</definedName>
    <definedName name="통신내선공" localSheetId="9">#REF!</definedName>
    <definedName name="통신내선공" localSheetId="16">#REF!</definedName>
    <definedName name="통신내선공" localSheetId="2">#REF!</definedName>
    <definedName name="통신내선공" localSheetId="7">#REF!</definedName>
    <definedName name="통신내선공" localSheetId="3">#REF!</definedName>
    <definedName name="통신내선공" localSheetId="8">#REF!</definedName>
    <definedName name="통신내선공" localSheetId="6">#REF!</definedName>
    <definedName name="통신내선공">#REF!</definedName>
    <definedName name="통신설비공" localSheetId="9">#REF!</definedName>
    <definedName name="통신설비공" localSheetId="16">#REF!</definedName>
    <definedName name="통신설비공" localSheetId="2">#REF!</definedName>
    <definedName name="통신설비공" localSheetId="7">#REF!</definedName>
    <definedName name="통신설비공" localSheetId="3">#REF!</definedName>
    <definedName name="통신설비공" localSheetId="8">#REF!</definedName>
    <definedName name="통신설비공" localSheetId="6">#REF!</definedName>
    <definedName name="통신설비공">#REF!</definedName>
    <definedName name="통신외선공" localSheetId="9">#REF!</definedName>
    <definedName name="통신외선공" localSheetId="16">#REF!</definedName>
    <definedName name="통신외선공" localSheetId="2">#REF!</definedName>
    <definedName name="통신외선공" localSheetId="7">#REF!</definedName>
    <definedName name="통신외선공" localSheetId="3">#REF!</definedName>
    <definedName name="통신외선공" localSheetId="8">#REF!</definedName>
    <definedName name="통신외선공" localSheetId="6">#REF!</definedName>
    <definedName name="통신외선공">#REF!</definedName>
    <definedName name="통신전력재구조일수" localSheetId="9">#REF!</definedName>
    <definedName name="통신전력재구조일수" localSheetId="16">#REF!</definedName>
    <definedName name="통신전력재구조일수" localSheetId="2">#REF!</definedName>
    <definedName name="통신전력재구조일수" localSheetId="7">#REF!</definedName>
    <definedName name="통신전력재구조일수" localSheetId="3">#REF!</definedName>
    <definedName name="통신전력재구조일수" localSheetId="8">#REF!</definedName>
    <definedName name="통신전력재구조일수" localSheetId="6">#REF!</definedName>
    <definedName name="통신전력재구조일수">#REF!</definedName>
    <definedName name="통신정위치작업일수" localSheetId="9">#REF!</definedName>
    <definedName name="통신정위치작업일수" localSheetId="16">#REF!</definedName>
    <definedName name="통신정위치작업일수" localSheetId="2">#REF!</definedName>
    <definedName name="통신정위치작업일수" localSheetId="7">#REF!</definedName>
    <definedName name="통신정위치작업일수" localSheetId="3">#REF!</definedName>
    <definedName name="통신정위치작업일수" localSheetId="8">#REF!</definedName>
    <definedName name="통신정위치작업일수" localSheetId="6">#REF!</definedName>
    <definedName name="통신정위치작업일수">#REF!</definedName>
    <definedName name="통신조사연장" localSheetId="9">#REF!</definedName>
    <definedName name="통신조사연장" localSheetId="16">#REF!</definedName>
    <definedName name="통신조사연장" localSheetId="2">#REF!</definedName>
    <definedName name="통신조사연장" localSheetId="7">#REF!</definedName>
    <definedName name="통신조사연장" localSheetId="3">#REF!</definedName>
    <definedName name="통신조사연장" localSheetId="8">#REF!</definedName>
    <definedName name="통신조사연장" localSheetId="6">#REF!</definedName>
    <definedName name="통신조사연장">#REF!</definedName>
    <definedName name="통신케이블공" localSheetId="9">#REF!</definedName>
    <definedName name="통신케이블공" localSheetId="16">#REF!</definedName>
    <definedName name="통신케이블공" localSheetId="2">#REF!</definedName>
    <definedName name="통신케이블공" localSheetId="7">#REF!</definedName>
    <definedName name="통신케이블공" localSheetId="3">#REF!</definedName>
    <definedName name="통신케이블공" localSheetId="8">#REF!</definedName>
    <definedName name="통신케이블공" localSheetId="6">#REF!</definedName>
    <definedName name="통신케이블공">#REF!</definedName>
    <definedName name="통신탐사연장" localSheetId="9">#REF!</definedName>
    <definedName name="통신탐사연장" localSheetId="16">#REF!</definedName>
    <definedName name="통신탐사연장" localSheetId="2">#REF!</definedName>
    <definedName name="통신탐사연장" localSheetId="7">#REF!</definedName>
    <definedName name="통신탐사연장" localSheetId="3">#REF!</definedName>
    <definedName name="통신탐사연장" localSheetId="8">#REF!</definedName>
    <definedName name="통신탐사연장" localSheetId="6">#REF!</definedName>
    <definedName name="통신탐사연장">#REF!</definedName>
    <definedName name="특급" localSheetId="9">#REF!</definedName>
    <definedName name="특급" localSheetId="16">#REF!</definedName>
    <definedName name="특급" localSheetId="2">#REF!</definedName>
    <definedName name="특급" localSheetId="7">#REF!</definedName>
    <definedName name="특급" localSheetId="3">#REF!</definedName>
    <definedName name="특급" localSheetId="8">#REF!</definedName>
    <definedName name="특급" localSheetId="6">#REF!</definedName>
    <definedName name="특급">#REF!</definedName>
    <definedName name="특급기술자" localSheetId="9">#REF!</definedName>
    <definedName name="특급기술자" localSheetId="16">#REF!</definedName>
    <definedName name="특급기술자" localSheetId="2">#REF!</definedName>
    <definedName name="특급기술자" localSheetId="7">#REF!</definedName>
    <definedName name="특급기술자" localSheetId="3">#REF!</definedName>
    <definedName name="특급기술자" localSheetId="8">#REF!</definedName>
    <definedName name="특급기술자" localSheetId="6">#REF!</definedName>
    <definedName name="특급기술자">#REF!</definedName>
    <definedName name="특급기술자노무비" localSheetId="9">'[75]용역비내역-진짜'!#REF!</definedName>
    <definedName name="특급기술자노무비" localSheetId="16">'[75]용역비내역-진짜'!#REF!</definedName>
    <definedName name="특급기술자노무비" localSheetId="2">'[75]용역비내역-진짜'!#REF!</definedName>
    <definedName name="특급기술자노무비" localSheetId="3">'[75]용역비내역-진짜'!#REF!</definedName>
    <definedName name="특급기술자노무비" localSheetId="8">'[75]용역비내역-진짜'!#REF!</definedName>
    <definedName name="특급기술자노무비" localSheetId="6">'[75]용역비내역-진짜'!#REF!</definedName>
    <definedName name="특급기술자노무비">'[75]용역비내역-진짜'!#REF!</definedName>
    <definedName name="특급달" localSheetId="9">#REF!</definedName>
    <definedName name="특급달" localSheetId="16">#REF!</definedName>
    <definedName name="특급달" localSheetId="2">#REF!</definedName>
    <definedName name="특급달" localSheetId="7">#REF!</definedName>
    <definedName name="특급달" localSheetId="3">#REF!</definedName>
    <definedName name="특급달" localSheetId="8">#REF!</definedName>
    <definedName name="특급달" localSheetId="6">#REF!</definedName>
    <definedName name="특급달">#REF!</definedName>
    <definedName name="특급엔지니어링" localSheetId="9">#REF!</definedName>
    <definedName name="특급엔지니어링" localSheetId="16">#REF!</definedName>
    <definedName name="특급엔지니어링" localSheetId="2">#REF!</definedName>
    <definedName name="특급엔지니어링" localSheetId="7">#REF!</definedName>
    <definedName name="특급엔지니어링" localSheetId="3">#REF!</definedName>
    <definedName name="특급엔지니어링" localSheetId="8">#REF!</definedName>
    <definedName name="특급엔지니어링" localSheetId="6">#REF!</definedName>
    <definedName name="특급엔지니어링">#REF!</definedName>
    <definedName name="특급전체" localSheetId="9">#REF!</definedName>
    <definedName name="특급전체" localSheetId="16">#REF!</definedName>
    <definedName name="특급전체" localSheetId="2">#REF!</definedName>
    <definedName name="특급전체" localSheetId="7">#REF!</definedName>
    <definedName name="특급전체" localSheetId="3">#REF!</definedName>
    <definedName name="특급전체" localSheetId="8">#REF!</definedName>
    <definedName name="특급전체" localSheetId="6">#REF!</definedName>
    <definedName name="특급전체">#REF!</definedName>
    <definedName name="특기" localSheetId="9">#REF!</definedName>
    <definedName name="특기" localSheetId="16">#REF!</definedName>
    <definedName name="특기" localSheetId="2">#REF!</definedName>
    <definedName name="특기" localSheetId="7">#REF!</definedName>
    <definedName name="특기" localSheetId="3">#REF!</definedName>
    <definedName name="특기" localSheetId="8">#REF!</definedName>
    <definedName name="특기" localSheetId="6">#REF!</definedName>
    <definedName name="특기">#REF!</definedName>
    <definedName name="특별인부" localSheetId="9">#REF!</definedName>
    <definedName name="특별인부" localSheetId="16">#REF!</definedName>
    <definedName name="특별인부" localSheetId="2">#REF!</definedName>
    <definedName name="특별인부" localSheetId="7">#REF!</definedName>
    <definedName name="특별인부" localSheetId="3">#REF!</definedName>
    <definedName name="특별인부" localSheetId="8">#REF!</definedName>
    <definedName name="특별인부" localSheetId="6">#REF!</definedName>
    <definedName name="특별인부">#REF!</definedName>
    <definedName name="특케" localSheetId="9">#REF!</definedName>
    <definedName name="특케" localSheetId="16">#REF!</definedName>
    <definedName name="특케" localSheetId="2">#REF!</definedName>
    <definedName name="특케" localSheetId="7">#REF!</definedName>
    <definedName name="특케" localSheetId="3">#REF!</definedName>
    <definedName name="특케" localSheetId="8">#REF!</definedName>
    <definedName name="특케" localSheetId="6">#REF!</definedName>
    <definedName name="특케">#REF!</definedName>
    <definedName name="파이1" localSheetId="9">#REF!</definedName>
    <definedName name="파이1" localSheetId="16">#REF!</definedName>
    <definedName name="파이1" localSheetId="2">#REF!</definedName>
    <definedName name="파이1" localSheetId="7">#REF!</definedName>
    <definedName name="파이1" localSheetId="3">#REF!</definedName>
    <definedName name="파이1" localSheetId="8">#REF!</definedName>
    <definedName name="파이1" localSheetId="6">#REF!</definedName>
    <definedName name="파이1">#REF!</definedName>
    <definedName name="파이2" localSheetId="9">#REF!</definedName>
    <definedName name="파이2" localSheetId="16">#REF!</definedName>
    <definedName name="파이2" localSheetId="2">#REF!</definedName>
    <definedName name="파이2" localSheetId="7">#REF!</definedName>
    <definedName name="파이2" localSheetId="3">#REF!</definedName>
    <definedName name="파이2" localSheetId="8">#REF!</definedName>
    <definedName name="파이2" localSheetId="6">#REF!</definedName>
    <definedName name="파이2">#REF!</definedName>
    <definedName name="평가항목" localSheetId="9">[32]직접인건비!#REF!</definedName>
    <definedName name="평가항목" localSheetId="16">[32]직접인건비!#REF!</definedName>
    <definedName name="평가항목" localSheetId="2">[32]직접인건비!#REF!</definedName>
    <definedName name="평가항목" localSheetId="3">[32]직접인건비!#REF!</definedName>
    <definedName name="평가항목" localSheetId="8">[32]직접인건비!#REF!</definedName>
    <definedName name="평가항목" localSheetId="6">[32]직접인건비!#REF!</definedName>
    <definedName name="평가항목">[32]직접인건비!#REF!</definedName>
    <definedName name="평균용역기간" localSheetId="9">#REF!</definedName>
    <definedName name="평균용역기간" localSheetId="16">#REF!</definedName>
    <definedName name="평균용역기간" localSheetId="2">#REF!</definedName>
    <definedName name="평균용역기간" localSheetId="7">#REF!</definedName>
    <definedName name="평균용역기간" localSheetId="3">#REF!</definedName>
    <definedName name="평균용역기간" localSheetId="8">#REF!</definedName>
    <definedName name="평균용역기간" localSheetId="6">#REF!</definedName>
    <definedName name="평균용역기간">#REF!</definedName>
    <definedName name="평균용역기간표" localSheetId="9">#REF!</definedName>
    <definedName name="평균용역기간표" localSheetId="16">#REF!</definedName>
    <definedName name="평균용역기간표" localSheetId="2">#REF!</definedName>
    <definedName name="평균용역기간표" localSheetId="7">#REF!</definedName>
    <definedName name="평균용역기간표" localSheetId="3">#REF!</definedName>
    <definedName name="평균용역기간표" localSheetId="8">#REF!</definedName>
    <definedName name="평균용역기간표" localSheetId="6">#REF!</definedName>
    <definedName name="평균용역기간표">#REF!</definedName>
    <definedName name="평균용역기간표2" localSheetId="9">#REF!</definedName>
    <definedName name="평균용역기간표2" localSheetId="16">#REF!</definedName>
    <definedName name="평균용역기간표2" localSheetId="2">#REF!</definedName>
    <definedName name="평균용역기간표2" localSheetId="7">#REF!</definedName>
    <definedName name="평균용역기간표2" localSheetId="3">#REF!</definedName>
    <definedName name="평균용역기간표2" localSheetId="8">#REF!</definedName>
    <definedName name="평균용역기간표2" localSheetId="6">#REF!</definedName>
    <definedName name="평균용역기간표2">#REF!</definedName>
    <definedName name="평면" localSheetId="9">#REF!</definedName>
    <definedName name="평면" localSheetId="16">#REF!</definedName>
    <definedName name="평면" localSheetId="2">#REF!</definedName>
    <definedName name="평면" localSheetId="7">#REF!</definedName>
    <definedName name="평면" localSheetId="3">#REF!</definedName>
    <definedName name="평면" localSheetId="8">#REF!</definedName>
    <definedName name="평면" localSheetId="6">#REF!</definedName>
    <definedName name="평면">#REF!</definedName>
    <definedName name="평면부표" localSheetId="9">#REF!</definedName>
    <definedName name="평면부표" localSheetId="16">#REF!</definedName>
    <definedName name="평면부표" localSheetId="2">#REF!</definedName>
    <definedName name="평면부표" localSheetId="7">#REF!</definedName>
    <definedName name="평면부표" localSheetId="3">#REF!</definedName>
    <definedName name="평면부표" localSheetId="8">#REF!</definedName>
    <definedName name="평면부표" localSheetId="6">#REF!</definedName>
    <definedName name="평면부표">#REF!</definedName>
    <definedName name="평면선형" localSheetId="9">#REF!</definedName>
    <definedName name="평면선형" localSheetId="16">#REF!</definedName>
    <definedName name="평면선형" localSheetId="2">#REF!</definedName>
    <definedName name="평면선형" localSheetId="7">#REF!</definedName>
    <definedName name="평면선형" localSheetId="3">#REF!</definedName>
    <definedName name="평면선형" localSheetId="8">#REF!</definedName>
    <definedName name="평면선형" localSheetId="6">#REF!</definedName>
    <definedName name="평면선형">#REF!</definedName>
    <definedName name="평면작업계수" localSheetId="9">#REF!</definedName>
    <definedName name="평면작업계수" localSheetId="16">#REF!</definedName>
    <definedName name="평면작업계수" localSheetId="2">#REF!</definedName>
    <definedName name="평면작업계수" localSheetId="7">#REF!</definedName>
    <definedName name="평면작업계수" localSheetId="3">#REF!</definedName>
    <definedName name="평면작업계수" localSheetId="8">#REF!</definedName>
    <definedName name="평면작업계수" localSheetId="6">#REF!</definedName>
    <definedName name="평면작업계수">#REF!</definedName>
    <definedName name="평면작업량증감계수" localSheetId="9">#REF!</definedName>
    <definedName name="평면작업량증감계수" localSheetId="16">#REF!</definedName>
    <definedName name="평면작업량증감계수" localSheetId="2">#REF!</definedName>
    <definedName name="평면작업량증감계수" localSheetId="7">#REF!</definedName>
    <definedName name="평면작업량증감계수" localSheetId="3">#REF!</definedName>
    <definedName name="평면작업량증감계수" localSheetId="8">#REF!</definedName>
    <definedName name="평면작업량증감계수" localSheetId="6">#REF!</definedName>
    <definedName name="평면작업량증감계수">#REF!</definedName>
    <definedName name="평면지형계수" localSheetId="9">#REF!</definedName>
    <definedName name="평면지형계수" localSheetId="16">#REF!</definedName>
    <definedName name="평면지형계수" localSheetId="2">#REF!</definedName>
    <definedName name="평면지형계수" localSheetId="7">#REF!</definedName>
    <definedName name="평면지형계수" localSheetId="3">#REF!</definedName>
    <definedName name="평면지형계수" localSheetId="8">#REF!</definedName>
    <definedName name="평면지형계수" localSheetId="6">#REF!</definedName>
    <definedName name="평면지형계수">#REF!</definedName>
    <definedName name="평면지형증감계수" localSheetId="9">#REF!</definedName>
    <definedName name="평면지형증감계수" localSheetId="16">#REF!</definedName>
    <definedName name="평면지형증감계수" localSheetId="2">#REF!</definedName>
    <definedName name="평면지형증감계수" localSheetId="7">#REF!</definedName>
    <definedName name="평면지형증감계수" localSheetId="3">#REF!</definedName>
    <definedName name="평면지형증감계수" localSheetId="8">#REF!</definedName>
    <definedName name="평면지형증감계수" localSheetId="6">#REF!</definedName>
    <definedName name="평면지형증감계수">#REF!</definedName>
    <definedName name="포설공" localSheetId="9">#REF!</definedName>
    <definedName name="포설공" localSheetId="16">#REF!</definedName>
    <definedName name="포설공" localSheetId="2">#REF!</definedName>
    <definedName name="포설공" localSheetId="7">#REF!</definedName>
    <definedName name="포설공" localSheetId="3">#REF!</definedName>
    <definedName name="포설공" localSheetId="8">#REF!</definedName>
    <definedName name="포설공" localSheetId="6">#REF!</definedName>
    <definedName name="포설공">#REF!</definedName>
    <definedName name="폭" localSheetId="9">#REF!</definedName>
    <definedName name="폭" localSheetId="16">#REF!</definedName>
    <definedName name="폭" localSheetId="2">#REF!</definedName>
    <definedName name="폭" localSheetId="7">#REF!</definedName>
    <definedName name="폭" localSheetId="3">#REF!</definedName>
    <definedName name="폭" localSheetId="8">#REF!</definedName>
    <definedName name="폭" localSheetId="6">#REF!</definedName>
    <definedName name="폭">#REF!</definedName>
    <definedName name="표고작업량증감계수" localSheetId="9">#REF!</definedName>
    <definedName name="표고작업량증감계수" localSheetId="16">#REF!</definedName>
    <definedName name="표고작업량증감계수" localSheetId="2">#REF!</definedName>
    <definedName name="표고작업량증감계수" localSheetId="7">#REF!</definedName>
    <definedName name="표고작업량증감계수" localSheetId="3">#REF!</definedName>
    <definedName name="표고작업량증감계수" localSheetId="8">#REF!</definedName>
    <definedName name="표고작업량증감계수" localSheetId="6">#REF!</definedName>
    <definedName name="표고작업량증감계수">#REF!</definedName>
    <definedName name="표고지형증감계수" localSheetId="9">#REF!</definedName>
    <definedName name="표고지형증감계수" localSheetId="16">#REF!</definedName>
    <definedName name="표고지형증감계수" localSheetId="2">#REF!</definedName>
    <definedName name="표고지형증감계수" localSheetId="7">#REF!</definedName>
    <definedName name="표고지형증감계수" localSheetId="3">#REF!</definedName>
    <definedName name="표고지형증감계수" localSheetId="8">#REF!</definedName>
    <definedName name="표고지형증감계수" localSheetId="6">#REF!</definedName>
    <definedName name="표고지형증감계수">#REF!</definedName>
    <definedName name="표석" localSheetId="9">[25]설계기준!#REF!</definedName>
    <definedName name="표석" localSheetId="16">[25]설계기준!#REF!</definedName>
    <definedName name="표석" localSheetId="2">[25]설계기준!#REF!</definedName>
    <definedName name="표석" localSheetId="3">[25]설계기준!#REF!</definedName>
    <definedName name="표석" localSheetId="8">[25]설계기준!#REF!</definedName>
    <definedName name="표석" localSheetId="6">[25]설계기준!#REF!</definedName>
    <definedName name="표석">[25]설계기준!#REF!</definedName>
    <definedName name="표오고지형증감계수" localSheetId="9">#REF!</definedName>
    <definedName name="표오고지형증감계수" localSheetId="16">#REF!</definedName>
    <definedName name="표오고지형증감계수" localSheetId="2">#REF!</definedName>
    <definedName name="표오고지형증감계수" localSheetId="7">#REF!</definedName>
    <definedName name="표오고지형증감계수" localSheetId="3">#REF!</definedName>
    <definedName name="표오고지형증감계수" localSheetId="8">#REF!</definedName>
    <definedName name="표오고지형증감계수" localSheetId="6">#REF!</definedName>
    <definedName name="표오고지형증감계수">#REF!</definedName>
    <definedName name="표지2" localSheetId="9">BlankMacro1</definedName>
    <definedName name="표지2" localSheetId="16">BlankMacro1</definedName>
    <definedName name="표지2" localSheetId="2">BlankMacro1</definedName>
    <definedName name="표지2" localSheetId="7">BlankMacro1</definedName>
    <definedName name="표지2" localSheetId="3">BlankMacro1</definedName>
    <definedName name="표지2" localSheetId="8">BlankMacro1</definedName>
    <definedName name="표지2" localSheetId="6">BlankMacro1</definedName>
    <definedName name="표지2">BlankMacro1</definedName>
    <definedName name="표층t">[42]접속도로1!$AL$1</definedName>
    <definedName name="프로그램작성" localSheetId="9">#REF!</definedName>
    <definedName name="프로그램작성" localSheetId="16">#REF!</definedName>
    <definedName name="프로그램작성" localSheetId="2">#REF!</definedName>
    <definedName name="프로그램작성" localSheetId="7">#REF!</definedName>
    <definedName name="프로그램작성" localSheetId="3">#REF!</definedName>
    <definedName name="프로그램작성" localSheetId="8">#REF!</definedName>
    <definedName name="프로그램작성" localSheetId="6">#REF!</definedName>
    <definedName name="프로그램작성">#REF!</definedName>
    <definedName name="플랜트전공" localSheetId="9">#REF!</definedName>
    <definedName name="플랜트전공" localSheetId="16">#REF!</definedName>
    <definedName name="플랜트전공" localSheetId="2">#REF!</definedName>
    <definedName name="플랜트전공" localSheetId="7">#REF!</definedName>
    <definedName name="플랜트전공" localSheetId="3">#REF!</definedName>
    <definedName name="플랜트전공" localSheetId="8">#REF!</definedName>
    <definedName name="플랜트전공" localSheetId="6">#REF!</definedName>
    <definedName name="플랜트전공">#REF!</definedName>
    <definedName name="플로터상각">[13]심사계산!$I$96</definedName>
    <definedName name="플로터정비">[13]심사계산!$I$99</definedName>
    <definedName name="필지수" localSheetId="9">#REF!</definedName>
    <definedName name="필지수" localSheetId="16">#REF!</definedName>
    <definedName name="필지수" localSheetId="2">#REF!</definedName>
    <definedName name="필지수" localSheetId="7">#REF!</definedName>
    <definedName name="필지수" localSheetId="3">#REF!</definedName>
    <definedName name="필지수" localSheetId="8">#REF!</definedName>
    <definedName name="필지수" localSheetId="6">#REF!</definedName>
    <definedName name="필지수">#REF!</definedName>
    <definedName name="ㅎ" localSheetId="9">BlankMacro1</definedName>
    <definedName name="ㅎ" localSheetId="16">BlankMacro1</definedName>
    <definedName name="ㅎ" localSheetId="2">BlankMacro1</definedName>
    <definedName name="ㅎ" localSheetId="7">BlankMacro1</definedName>
    <definedName name="ㅎ" localSheetId="3">BlankMacro1</definedName>
    <definedName name="ㅎ" localSheetId="8">BlankMacro1</definedName>
    <definedName name="ㅎ" localSheetId="6">BlankMacro1</definedName>
    <definedName name="ㅎ">BlankMacro1</definedName>
    <definedName name="ㅎ1" localSheetId="9">#REF!</definedName>
    <definedName name="ㅎ1" localSheetId="16">#REF!</definedName>
    <definedName name="ㅎ1" localSheetId="2">#REF!</definedName>
    <definedName name="ㅎ1" localSheetId="7">#REF!</definedName>
    <definedName name="ㅎ1" localSheetId="3">#REF!</definedName>
    <definedName name="ㅎ1" localSheetId="8">#REF!</definedName>
    <definedName name="ㅎ1" localSheetId="6">#REF!</definedName>
    <definedName name="ㅎ1">#REF!</definedName>
    <definedName name="ㅎ314" localSheetId="9">#REF!</definedName>
    <definedName name="ㅎ314" localSheetId="16">#REF!</definedName>
    <definedName name="ㅎ314" localSheetId="2">#REF!</definedName>
    <definedName name="ㅎ314" localSheetId="7">#REF!</definedName>
    <definedName name="ㅎ314" localSheetId="3">#REF!</definedName>
    <definedName name="ㅎ314" localSheetId="8">#REF!</definedName>
    <definedName name="ㅎ314" localSheetId="6">#REF!</definedName>
    <definedName name="ㅎ314">#REF!</definedName>
    <definedName name="ㅎㅎ" localSheetId="9">#REF!</definedName>
    <definedName name="ㅎㅎ" localSheetId="16">#REF!</definedName>
    <definedName name="ㅎㅎ" localSheetId="2">#REF!</definedName>
    <definedName name="ㅎㅎ" localSheetId="7">#REF!</definedName>
    <definedName name="ㅎㅎ" localSheetId="3">#REF!</definedName>
    <definedName name="ㅎㅎ" localSheetId="8">#REF!</definedName>
    <definedName name="ㅎㅎ" localSheetId="6">#REF!</definedName>
    <definedName name="ㅎㅎ">#REF!</definedName>
    <definedName name="ㅎㅎㅇㅎㅇ" localSheetId="9">#REF!</definedName>
    <definedName name="ㅎㅎㅇㅎㅇ" localSheetId="16">#REF!</definedName>
    <definedName name="ㅎㅎㅇㅎㅇ" localSheetId="2">#REF!</definedName>
    <definedName name="ㅎㅎㅇㅎㅇ" localSheetId="7">#REF!</definedName>
    <definedName name="ㅎㅎㅇㅎㅇ" localSheetId="3">#REF!</definedName>
    <definedName name="ㅎㅎㅇㅎㅇ" localSheetId="8">#REF!</definedName>
    <definedName name="ㅎㅎㅇㅎㅇ" localSheetId="6">#REF!</definedName>
    <definedName name="ㅎㅎㅇㅎㅇ">#REF!</definedName>
    <definedName name="ㅎㅎㅎㅎ" localSheetId="9">#REF!</definedName>
    <definedName name="ㅎㅎㅎㅎ" localSheetId="16">#REF!</definedName>
    <definedName name="ㅎㅎㅎㅎ" localSheetId="2">#REF!</definedName>
    <definedName name="ㅎㅎㅎㅎ" localSheetId="7">#REF!</definedName>
    <definedName name="ㅎㅎㅎㅎ" localSheetId="3">#REF!</definedName>
    <definedName name="ㅎㅎㅎㅎ" localSheetId="8">#REF!</definedName>
    <definedName name="ㅎㅎㅎㅎ" localSheetId="6">#REF!</definedName>
    <definedName name="ㅎㅎㅎㅎ">#REF!</definedName>
    <definedName name="ㅎㅎㅎㅎㅎㅎ" localSheetId="9">#REF!</definedName>
    <definedName name="ㅎㅎㅎㅎㅎㅎ" localSheetId="16">#REF!</definedName>
    <definedName name="ㅎㅎㅎㅎㅎㅎ" localSheetId="2">#REF!</definedName>
    <definedName name="ㅎㅎㅎㅎㅎㅎ" localSheetId="7">#REF!</definedName>
    <definedName name="ㅎㅎㅎㅎㅎㅎ" localSheetId="3">#REF!</definedName>
    <definedName name="ㅎㅎㅎㅎㅎㅎ" localSheetId="8">#REF!</definedName>
    <definedName name="ㅎㅎㅎㅎㅎㅎ" localSheetId="6">#REF!</definedName>
    <definedName name="ㅎㅎㅎㅎㅎㅎ">#REF!</definedName>
    <definedName name="ㅎㅎㅎㅎㅎㅎㅎㅎㅎㅎㅎㅎㅎ" localSheetId="9">#REF!</definedName>
    <definedName name="ㅎㅎㅎㅎㅎㅎㅎㅎㅎㅎㅎㅎㅎ" localSheetId="16">#REF!</definedName>
    <definedName name="ㅎㅎㅎㅎㅎㅎㅎㅎㅎㅎㅎㅎㅎ" localSheetId="2">#REF!</definedName>
    <definedName name="ㅎㅎㅎㅎㅎㅎㅎㅎㅎㅎㅎㅎㅎ" localSheetId="7">#REF!</definedName>
    <definedName name="ㅎㅎㅎㅎㅎㅎㅎㅎㅎㅎㅎㅎㅎ" localSheetId="3">#REF!</definedName>
    <definedName name="ㅎㅎㅎㅎㅎㅎㅎㅎㅎㅎㅎㅎㅎ" localSheetId="8">#REF!</definedName>
    <definedName name="ㅎㅎㅎㅎㅎㅎㅎㅎㅎㅎㅎㅎㅎ" localSheetId="6">#REF!</definedName>
    <definedName name="ㅎㅎㅎㅎㅎㅎㅎㅎㅎㅎㅎㅎㅎ">#REF!</definedName>
    <definedName name="하" localSheetId="9">#REF!</definedName>
    <definedName name="하" localSheetId="16">#REF!</definedName>
    <definedName name="하" localSheetId="2">#REF!</definedName>
    <definedName name="하" localSheetId="7">#REF!</definedName>
    <definedName name="하" localSheetId="3">#REF!</definedName>
    <definedName name="하" localSheetId="8">#REF!</definedName>
    <definedName name="하" localSheetId="6">#REF!</definedName>
    <definedName name="하">#REF!</definedName>
    <definedName name="하도관리" localSheetId="9">#REF!</definedName>
    <definedName name="하도관리" localSheetId="16">#REF!</definedName>
    <definedName name="하도관리" localSheetId="2">#REF!</definedName>
    <definedName name="하도관리" localSheetId="7">#REF!</definedName>
    <definedName name="하도관리" localSheetId="3">#REF!</definedName>
    <definedName name="하도관리" localSheetId="8">#REF!</definedName>
    <definedName name="하도관리" localSheetId="6">#REF!</definedName>
    <definedName name="하도관리">#REF!</definedName>
    <definedName name="하수" localSheetId="9">BlankMacro1</definedName>
    <definedName name="하수" localSheetId="16">BlankMacro1</definedName>
    <definedName name="하수" localSheetId="2">BlankMacro1</definedName>
    <definedName name="하수" localSheetId="7">BlankMacro1</definedName>
    <definedName name="하수" localSheetId="3">BlankMacro1</definedName>
    <definedName name="하수" localSheetId="8">BlankMacro1</definedName>
    <definedName name="하수" localSheetId="6">BlankMacro1</definedName>
    <definedName name="하수">BlankMacro1</definedName>
    <definedName name="하수구조일수" localSheetId="9">#REF!</definedName>
    <definedName name="하수구조일수" localSheetId="16">#REF!</definedName>
    <definedName name="하수구조일수" localSheetId="2">#REF!</definedName>
    <definedName name="하수구조일수" localSheetId="7">#REF!</definedName>
    <definedName name="하수구조일수" localSheetId="3">#REF!</definedName>
    <definedName name="하수구조일수" localSheetId="8">#REF!</definedName>
    <definedName name="하수구조일수" localSheetId="6">#REF!</definedName>
    <definedName name="하수구조일수">#REF!</definedName>
    <definedName name="하수연장" localSheetId="9">#REF!</definedName>
    <definedName name="하수연장" localSheetId="16">#REF!</definedName>
    <definedName name="하수연장" localSheetId="2">#REF!</definedName>
    <definedName name="하수연장" localSheetId="7">#REF!</definedName>
    <definedName name="하수연장" localSheetId="3">#REF!</definedName>
    <definedName name="하수연장" localSheetId="8">#REF!</definedName>
    <definedName name="하수연장" localSheetId="6">#REF!</definedName>
    <definedName name="하수연장">#REF!</definedName>
    <definedName name="하수적용율" localSheetId="9">#REF!</definedName>
    <definedName name="하수적용율" localSheetId="16">#REF!</definedName>
    <definedName name="하수적용율" localSheetId="2">#REF!</definedName>
    <definedName name="하수적용율" localSheetId="7">#REF!</definedName>
    <definedName name="하수적용율" localSheetId="3">#REF!</definedName>
    <definedName name="하수적용율" localSheetId="8">#REF!</definedName>
    <definedName name="하수적용율" localSheetId="6">#REF!</definedName>
    <definedName name="하수적용율">#REF!</definedName>
    <definedName name="하수조사율" localSheetId="9">#REF!</definedName>
    <definedName name="하수조사율" localSheetId="16">#REF!</definedName>
    <definedName name="하수조사율" localSheetId="2">#REF!</definedName>
    <definedName name="하수조사율" localSheetId="7">#REF!</definedName>
    <definedName name="하수조사율" localSheetId="3">#REF!</definedName>
    <definedName name="하수조사율" localSheetId="8">#REF!</definedName>
    <definedName name="하수조사율" localSheetId="6">#REF!</definedName>
    <definedName name="하수조사율">#REF!</definedName>
    <definedName name="하수지형계수" localSheetId="9">#REF!</definedName>
    <definedName name="하수지형계수" localSheetId="16">#REF!</definedName>
    <definedName name="하수지형계수" localSheetId="2">#REF!</definedName>
    <definedName name="하수지형계수" localSheetId="7">#REF!</definedName>
    <definedName name="하수지형계수" localSheetId="3">#REF!</definedName>
    <definedName name="하수지형계수" localSheetId="8">#REF!</definedName>
    <definedName name="하수지형계수" localSheetId="6">#REF!</definedName>
    <definedName name="하수지형계수">#REF!</definedName>
    <definedName name="하양읍" localSheetId="9">#REF!</definedName>
    <definedName name="하양읍" localSheetId="16">#REF!</definedName>
    <definedName name="하양읍" localSheetId="2">#REF!</definedName>
    <definedName name="하양읍" localSheetId="7">#REF!</definedName>
    <definedName name="하양읍" localSheetId="3">#REF!</definedName>
    <definedName name="하양읍" localSheetId="8">#REF!</definedName>
    <definedName name="하양읍" localSheetId="6">#REF!</definedName>
    <definedName name="하양읍">#REF!</definedName>
    <definedName name="하하" localSheetId="9">#REF!</definedName>
    <definedName name="하하" localSheetId="16">#REF!</definedName>
    <definedName name="하하" localSheetId="2">#REF!</definedName>
    <definedName name="하하" localSheetId="7">#REF!</definedName>
    <definedName name="하하" localSheetId="3">#REF!</definedName>
    <definedName name="하하" localSheetId="8">#REF!</definedName>
    <definedName name="하하" localSheetId="6">#REF!</definedName>
    <definedName name="하하">#REF!</definedName>
    <definedName name="학교" localSheetId="9">#REF!</definedName>
    <definedName name="학교" localSheetId="16">#REF!</definedName>
    <definedName name="학교" localSheetId="2">#REF!</definedName>
    <definedName name="학교" localSheetId="7">#REF!</definedName>
    <definedName name="학교" localSheetId="3">#REF!</definedName>
    <definedName name="학교" localSheetId="8">#REF!</definedName>
    <definedName name="학교" localSheetId="6">#REF!</definedName>
    <definedName name="학교">#REF!</definedName>
    <definedName name="학교2" localSheetId="9">#REF!</definedName>
    <definedName name="학교2" localSheetId="16">#REF!</definedName>
    <definedName name="학교2" localSheetId="2">#REF!</definedName>
    <definedName name="학교2" localSheetId="7">#REF!</definedName>
    <definedName name="학교2" localSheetId="3">#REF!</definedName>
    <definedName name="학교2" localSheetId="8">#REF!</definedName>
    <definedName name="학교2" localSheetId="6">#REF!</definedName>
    <definedName name="학교2">#REF!</definedName>
    <definedName name="학교계좌" localSheetId="9">#REF!</definedName>
    <definedName name="학교계좌" localSheetId="16">#REF!</definedName>
    <definedName name="학교계좌" localSheetId="2">#REF!</definedName>
    <definedName name="학교계좌" localSheetId="7">#REF!</definedName>
    <definedName name="학교계좌" localSheetId="3">#REF!</definedName>
    <definedName name="학교계좌" localSheetId="8">#REF!</definedName>
    <definedName name="학교계좌" localSheetId="6">#REF!</definedName>
    <definedName name="학교계좌">#REF!</definedName>
    <definedName name="합계" localSheetId="9">#REF!</definedName>
    <definedName name="합계" localSheetId="16">#REF!</definedName>
    <definedName name="합계" localSheetId="2">#REF!</definedName>
    <definedName name="합계" localSheetId="7">#REF!</definedName>
    <definedName name="합계" localSheetId="3">#REF!</definedName>
    <definedName name="합계" localSheetId="8">#REF!</definedName>
    <definedName name="합계" localSheetId="6">#REF!</definedName>
    <definedName name="합계">#REF!</definedName>
    <definedName name="항공사진고급" localSheetId="9">#REF!</definedName>
    <definedName name="항공사진고급" localSheetId="16">#REF!</definedName>
    <definedName name="항공사진고급" localSheetId="2">#REF!</definedName>
    <definedName name="항공사진고급" localSheetId="7">#REF!</definedName>
    <definedName name="항공사진고급" localSheetId="3">#REF!</definedName>
    <definedName name="항공사진고급" localSheetId="8">#REF!</definedName>
    <definedName name="항공사진고급" localSheetId="6">#REF!</definedName>
    <definedName name="항공사진고급">#REF!</definedName>
    <definedName name="항공사진중급" localSheetId="9">#REF!</definedName>
    <definedName name="항공사진중급" localSheetId="16">#REF!</definedName>
    <definedName name="항공사진중급" localSheetId="2">#REF!</definedName>
    <definedName name="항공사진중급" localSheetId="7">#REF!</definedName>
    <definedName name="항공사진중급" localSheetId="3">#REF!</definedName>
    <definedName name="항공사진중급" localSheetId="8">#REF!</definedName>
    <definedName name="항공사진중급" localSheetId="6">#REF!</definedName>
    <definedName name="항공사진중급">#REF!</definedName>
    <definedName name="항공사진초급" localSheetId="9">#REF!</definedName>
    <definedName name="항공사진초급" localSheetId="16">#REF!</definedName>
    <definedName name="항공사진초급" localSheetId="2">#REF!</definedName>
    <definedName name="항공사진초급" localSheetId="7">#REF!</definedName>
    <definedName name="항공사진초급" localSheetId="3">#REF!</definedName>
    <definedName name="항공사진초급" localSheetId="8">#REF!</definedName>
    <definedName name="항공사진초급" localSheetId="6">#REF!</definedName>
    <definedName name="항공사진초급">#REF!</definedName>
    <definedName name="항공정비사" localSheetId="9">#REF!</definedName>
    <definedName name="항공정비사" localSheetId="16">#REF!</definedName>
    <definedName name="항공정비사" localSheetId="2">#REF!</definedName>
    <definedName name="항공정비사" localSheetId="7">#REF!</definedName>
    <definedName name="항공정비사" localSheetId="3">#REF!</definedName>
    <definedName name="항공정비사" localSheetId="8">#REF!</definedName>
    <definedName name="항공정비사" localSheetId="6">#REF!</definedName>
    <definedName name="항공정비사">#REF!</definedName>
    <definedName name="항목1" localSheetId="9">#REF!</definedName>
    <definedName name="항목1" localSheetId="16">#REF!</definedName>
    <definedName name="항목1" localSheetId="2">#REF!</definedName>
    <definedName name="항목1" localSheetId="7">#REF!</definedName>
    <definedName name="항목1" localSheetId="3">#REF!</definedName>
    <definedName name="항목1" localSheetId="8">#REF!</definedName>
    <definedName name="항목1" localSheetId="6">#REF!</definedName>
    <definedName name="항목1">#REF!</definedName>
    <definedName name="항목10" localSheetId="9">#REF!</definedName>
    <definedName name="항목10" localSheetId="16">#REF!</definedName>
    <definedName name="항목10" localSheetId="2">#REF!</definedName>
    <definedName name="항목10" localSheetId="7">#REF!</definedName>
    <definedName name="항목10" localSheetId="3">#REF!</definedName>
    <definedName name="항목10" localSheetId="8">#REF!</definedName>
    <definedName name="항목10" localSheetId="6">#REF!</definedName>
    <definedName name="항목10">#REF!</definedName>
    <definedName name="항목11" localSheetId="9">#REF!</definedName>
    <definedName name="항목11" localSheetId="16">#REF!</definedName>
    <definedName name="항목11" localSheetId="2">#REF!</definedName>
    <definedName name="항목11" localSheetId="7">#REF!</definedName>
    <definedName name="항목11" localSheetId="3">#REF!</definedName>
    <definedName name="항목11" localSheetId="8">#REF!</definedName>
    <definedName name="항목11" localSheetId="6">#REF!</definedName>
    <definedName name="항목11">#REF!</definedName>
    <definedName name="항목12" localSheetId="9">#REF!</definedName>
    <definedName name="항목12" localSheetId="16">#REF!</definedName>
    <definedName name="항목12" localSheetId="2">#REF!</definedName>
    <definedName name="항목12" localSheetId="7">#REF!</definedName>
    <definedName name="항목12" localSheetId="3">#REF!</definedName>
    <definedName name="항목12" localSheetId="8">#REF!</definedName>
    <definedName name="항목12" localSheetId="6">#REF!</definedName>
    <definedName name="항목12">#REF!</definedName>
    <definedName name="항목13" localSheetId="9">#REF!</definedName>
    <definedName name="항목13" localSheetId="16">#REF!</definedName>
    <definedName name="항목13" localSheetId="2">#REF!</definedName>
    <definedName name="항목13" localSheetId="7">#REF!</definedName>
    <definedName name="항목13" localSheetId="3">#REF!</definedName>
    <definedName name="항목13" localSheetId="8">#REF!</definedName>
    <definedName name="항목13" localSheetId="6">#REF!</definedName>
    <definedName name="항목13">#REF!</definedName>
    <definedName name="항목14" localSheetId="9">#REF!</definedName>
    <definedName name="항목14" localSheetId="16">#REF!</definedName>
    <definedName name="항목14" localSheetId="2">#REF!</definedName>
    <definedName name="항목14" localSheetId="7">#REF!</definedName>
    <definedName name="항목14" localSheetId="3">#REF!</definedName>
    <definedName name="항목14" localSheetId="8">#REF!</definedName>
    <definedName name="항목14" localSheetId="6">#REF!</definedName>
    <definedName name="항목14">#REF!</definedName>
    <definedName name="항목15" localSheetId="9">#REF!</definedName>
    <definedName name="항목15" localSheetId="16">#REF!</definedName>
    <definedName name="항목15" localSheetId="2">#REF!</definedName>
    <definedName name="항목15" localSheetId="7">#REF!</definedName>
    <definedName name="항목15" localSheetId="3">#REF!</definedName>
    <definedName name="항목15" localSheetId="8">#REF!</definedName>
    <definedName name="항목15" localSheetId="6">#REF!</definedName>
    <definedName name="항목15">#REF!</definedName>
    <definedName name="항목16" localSheetId="9">#REF!</definedName>
    <definedName name="항목16" localSheetId="16">#REF!</definedName>
    <definedName name="항목16" localSheetId="2">#REF!</definedName>
    <definedName name="항목16" localSheetId="7">#REF!</definedName>
    <definedName name="항목16" localSheetId="3">#REF!</definedName>
    <definedName name="항목16" localSheetId="8">#REF!</definedName>
    <definedName name="항목16" localSheetId="6">#REF!</definedName>
    <definedName name="항목16">#REF!</definedName>
    <definedName name="항목17" localSheetId="9">#REF!</definedName>
    <definedName name="항목17" localSheetId="16">#REF!</definedName>
    <definedName name="항목17" localSheetId="2">#REF!</definedName>
    <definedName name="항목17" localSheetId="7">#REF!</definedName>
    <definedName name="항목17" localSheetId="3">#REF!</definedName>
    <definedName name="항목17" localSheetId="8">#REF!</definedName>
    <definedName name="항목17" localSheetId="6">#REF!</definedName>
    <definedName name="항목17">#REF!</definedName>
    <definedName name="항목18" localSheetId="9">#REF!</definedName>
    <definedName name="항목18" localSheetId="16">#REF!</definedName>
    <definedName name="항목18" localSheetId="2">#REF!</definedName>
    <definedName name="항목18" localSheetId="7">#REF!</definedName>
    <definedName name="항목18" localSheetId="3">#REF!</definedName>
    <definedName name="항목18" localSheetId="8">#REF!</definedName>
    <definedName name="항목18" localSheetId="6">#REF!</definedName>
    <definedName name="항목18">#REF!</definedName>
    <definedName name="항목19" localSheetId="9">#REF!</definedName>
    <definedName name="항목19" localSheetId="16">#REF!</definedName>
    <definedName name="항목19" localSheetId="2">#REF!</definedName>
    <definedName name="항목19" localSheetId="7">#REF!</definedName>
    <definedName name="항목19" localSheetId="3">#REF!</definedName>
    <definedName name="항목19" localSheetId="8">#REF!</definedName>
    <definedName name="항목19" localSheetId="6">#REF!</definedName>
    <definedName name="항목19">#REF!</definedName>
    <definedName name="항목2" localSheetId="9">#REF!</definedName>
    <definedName name="항목2" localSheetId="16">#REF!</definedName>
    <definedName name="항목2" localSheetId="2">#REF!</definedName>
    <definedName name="항목2" localSheetId="7">#REF!</definedName>
    <definedName name="항목2" localSheetId="3">#REF!</definedName>
    <definedName name="항목2" localSheetId="8">#REF!</definedName>
    <definedName name="항목2" localSheetId="6">#REF!</definedName>
    <definedName name="항목2">#REF!</definedName>
    <definedName name="항목20" localSheetId="9">#REF!</definedName>
    <definedName name="항목20" localSheetId="16">#REF!</definedName>
    <definedName name="항목20" localSheetId="2">#REF!</definedName>
    <definedName name="항목20" localSheetId="7">#REF!</definedName>
    <definedName name="항목20" localSheetId="3">#REF!</definedName>
    <definedName name="항목20" localSheetId="8">#REF!</definedName>
    <definedName name="항목20" localSheetId="6">#REF!</definedName>
    <definedName name="항목20">#REF!</definedName>
    <definedName name="항목3" localSheetId="9">#REF!</definedName>
    <definedName name="항목3" localSheetId="16">#REF!</definedName>
    <definedName name="항목3" localSheetId="2">#REF!</definedName>
    <definedName name="항목3" localSheetId="7">#REF!</definedName>
    <definedName name="항목3" localSheetId="3">#REF!</definedName>
    <definedName name="항목3" localSheetId="8">#REF!</definedName>
    <definedName name="항목3" localSheetId="6">#REF!</definedName>
    <definedName name="항목3">#REF!</definedName>
    <definedName name="항목4" localSheetId="9">#REF!</definedName>
    <definedName name="항목4" localSheetId="16">#REF!</definedName>
    <definedName name="항목4" localSheetId="2">#REF!</definedName>
    <definedName name="항목4" localSheetId="7">#REF!</definedName>
    <definedName name="항목4" localSheetId="3">#REF!</definedName>
    <definedName name="항목4" localSheetId="8">#REF!</definedName>
    <definedName name="항목4" localSheetId="6">#REF!</definedName>
    <definedName name="항목4">#REF!</definedName>
    <definedName name="항목5" localSheetId="9">#REF!</definedName>
    <definedName name="항목5" localSheetId="16">#REF!</definedName>
    <definedName name="항목5" localSheetId="2">#REF!</definedName>
    <definedName name="항목5" localSheetId="7">#REF!</definedName>
    <definedName name="항목5" localSheetId="3">#REF!</definedName>
    <definedName name="항목5" localSheetId="8">#REF!</definedName>
    <definedName name="항목5" localSheetId="6">#REF!</definedName>
    <definedName name="항목5">#REF!</definedName>
    <definedName name="항목6" localSheetId="9">#REF!</definedName>
    <definedName name="항목6" localSheetId="16">#REF!</definedName>
    <definedName name="항목6" localSheetId="2">#REF!</definedName>
    <definedName name="항목6" localSheetId="7">#REF!</definedName>
    <definedName name="항목6" localSheetId="3">#REF!</definedName>
    <definedName name="항목6" localSheetId="8">#REF!</definedName>
    <definedName name="항목6" localSheetId="6">#REF!</definedName>
    <definedName name="항목6">#REF!</definedName>
    <definedName name="항목7" localSheetId="9">#REF!</definedName>
    <definedName name="항목7" localSheetId="16">#REF!</definedName>
    <definedName name="항목7" localSheetId="2">#REF!</definedName>
    <definedName name="항목7" localSheetId="7">#REF!</definedName>
    <definedName name="항목7" localSheetId="3">#REF!</definedName>
    <definedName name="항목7" localSheetId="8">#REF!</definedName>
    <definedName name="항목7" localSheetId="6">#REF!</definedName>
    <definedName name="항목7">#REF!</definedName>
    <definedName name="항목8" localSheetId="9">#REF!</definedName>
    <definedName name="항목8" localSheetId="16">#REF!</definedName>
    <definedName name="항목8" localSheetId="2">#REF!</definedName>
    <definedName name="항목8" localSheetId="7">#REF!</definedName>
    <definedName name="항목8" localSheetId="3">#REF!</definedName>
    <definedName name="항목8" localSheetId="8">#REF!</definedName>
    <definedName name="항목8" localSheetId="6">#REF!</definedName>
    <definedName name="항목8">#REF!</definedName>
    <definedName name="항목9" localSheetId="9">#REF!</definedName>
    <definedName name="항목9" localSheetId="16">#REF!</definedName>
    <definedName name="항목9" localSheetId="2">#REF!</definedName>
    <definedName name="항목9" localSheetId="7">#REF!</definedName>
    <definedName name="항목9" localSheetId="3">#REF!</definedName>
    <definedName name="항목9" localSheetId="8">#REF!</definedName>
    <definedName name="항목9" localSheetId="6">#REF!</definedName>
    <definedName name="항목9">#REF!</definedName>
    <definedName name="항법사" localSheetId="9">#REF!</definedName>
    <definedName name="항법사" localSheetId="16">#REF!</definedName>
    <definedName name="항법사" localSheetId="2">#REF!</definedName>
    <definedName name="항법사" localSheetId="7">#REF!</definedName>
    <definedName name="항법사" localSheetId="3">#REF!</definedName>
    <definedName name="항법사" localSheetId="8">#REF!</definedName>
    <definedName name="항법사" localSheetId="6">#REF!</definedName>
    <definedName name="항법사">#REF!</definedName>
    <definedName name="항코드" localSheetId="9">#REF!</definedName>
    <definedName name="항코드" localSheetId="16">#REF!</definedName>
    <definedName name="항코드" localSheetId="2">#REF!</definedName>
    <definedName name="항코드" localSheetId="7">#REF!</definedName>
    <definedName name="항코드" localSheetId="3">#REF!</definedName>
    <definedName name="항코드" localSheetId="8">#REF!</definedName>
    <definedName name="항코드" localSheetId="6">#REF!</definedName>
    <definedName name="항코드">#REF!</definedName>
    <definedName name="해당용역기간" localSheetId="9">#REF!</definedName>
    <definedName name="해당용역기간" localSheetId="16">#REF!</definedName>
    <definedName name="해당용역기간" localSheetId="2">#REF!</definedName>
    <definedName name="해당용역기간" localSheetId="7">#REF!</definedName>
    <definedName name="해당용역기간" localSheetId="3">#REF!</definedName>
    <definedName name="해당용역기간" localSheetId="8">#REF!</definedName>
    <definedName name="해당용역기간" localSheetId="6">#REF!</definedName>
    <definedName name="해당용역기간">#REF!</definedName>
    <definedName name="해석" localSheetId="9">BlankMacro1</definedName>
    <definedName name="해석" localSheetId="16">BlankMacro1</definedName>
    <definedName name="해석" localSheetId="2">BlankMacro1</definedName>
    <definedName name="해석" localSheetId="7">BlankMacro1</definedName>
    <definedName name="해석" localSheetId="3">BlankMacro1</definedName>
    <definedName name="해석" localSheetId="8">BlankMacro1</definedName>
    <definedName name="해석" localSheetId="6">BlankMacro1</definedName>
    <definedName name="해석">BlankMacro1</definedName>
    <definedName name="현지교통비" localSheetId="9">[25]설계기준!#REF!</definedName>
    <definedName name="현지교통비" localSheetId="16">[25]설계기준!#REF!</definedName>
    <definedName name="현지교통비" localSheetId="2">[25]설계기준!#REF!</definedName>
    <definedName name="현지교통비" localSheetId="3">[25]설계기준!#REF!</definedName>
    <definedName name="현지교통비" localSheetId="8">[25]설계기준!#REF!</definedName>
    <definedName name="현지교통비" localSheetId="6">[25]설계기준!#REF!</definedName>
    <definedName name="현지교통비">[25]설계기준!#REF!</definedName>
    <definedName name="현지사무원" localSheetId="9">#REF!</definedName>
    <definedName name="현지사무원" localSheetId="16">#REF!</definedName>
    <definedName name="현지사무원" localSheetId="2">#REF!</definedName>
    <definedName name="현지사무원" localSheetId="7">#REF!</definedName>
    <definedName name="현지사무원" localSheetId="3">#REF!</definedName>
    <definedName name="현지사무원" localSheetId="8">#REF!</definedName>
    <definedName name="현지사무원" localSheetId="6">#REF!</definedName>
    <definedName name="현지사무원">#REF!</definedName>
    <definedName name="형상">[17]DATE!$D$24:$D$85</definedName>
    <definedName name="형태계수" localSheetId="9">#REF!</definedName>
    <definedName name="형태계수" localSheetId="16">#REF!</definedName>
    <definedName name="형태계수" localSheetId="2">#REF!</definedName>
    <definedName name="형태계수" localSheetId="7">#REF!</definedName>
    <definedName name="형태계수" localSheetId="3">#REF!</definedName>
    <definedName name="형태계수" localSheetId="8">#REF!</definedName>
    <definedName name="형태계수" localSheetId="6">#REF!</definedName>
    <definedName name="형태계수">#REF!</definedName>
    <definedName name="형태별보정계수" localSheetId="9">#REF!</definedName>
    <definedName name="형태별보정계수" localSheetId="16">#REF!</definedName>
    <definedName name="형태별보정계수" localSheetId="2">#REF!</definedName>
    <definedName name="형태별보정계수" localSheetId="7">#REF!</definedName>
    <definedName name="형태별보정계수" localSheetId="3">#REF!</definedName>
    <definedName name="형태별보정계수" localSheetId="8">#REF!</definedName>
    <definedName name="형태별보정계수" localSheetId="6">#REF!</definedName>
    <definedName name="형태별보정계수">#REF!</definedName>
    <definedName name="형틀목공" localSheetId="9">#REF!</definedName>
    <definedName name="형틀목공" localSheetId="16">#REF!</definedName>
    <definedName name="형틀목공" localSheetId="2">#REF!</definedName>
    <definedName name="형틀목공" localSheetId="7">#REF!</definedName>
    <definedName name="형틀목공" localSheetId="3">#REF!</definedName>
    <definedName name="형틀목공" localSheetId="8">#REF!</definedName>
    <definedName name="형틀목공" localSheetId="6">#REF!</definedName>
    <definedName name="형틀목공">#REF!</definedName>
    <definedName name="호" localSheetId="9">#REF!</definedName>
    <definedName name="호" localSheetId="16">#REF!</definedName>
    <definedName name="호" localSheetId="2">#REF!</definedName>
    <definedName name="호" localSheetId="7">#REF!</definedName>
    <definedName name="호" localSheetId="3">#REF!</definedName>
    <definedName name="호" localSheetId="8">#REF!</definedName>
    <definedName name="호" localSheetId="6">#REF!</definedName>
    <definedName name="호">#REF!</definedName>
    <definedName name="호호호호" localSheetId="9">#REF!</definedName>
    <definedName name="호호호호" localSheetId="16">#REF!</definedName>
    <definedName name="호호호호" localSheetId="2">#REF!</definedName>
    <definedName name="호호호호" localSheetId="7">#REF!</definedName>
    <definedName name="호호호호" localSheetId="3">#REF!</definedName>
    <definedName name="호호호호" localSheetId="8">#REF!</definedName>
    <definedName name="호호호호" localSheetId="6">#REF!</definedName>
    <definedName name="호호호호">#REF!</definedName>
    <definedName name="확인서" localSheetId="9">#REF!</definedName>
    <definedName name="확인서" localSheetId="16">#REF!</definedName>
    <definedName name="확인서" localSheetId="2">#REF!</definedName>
    <definedName name="확인서" localSheetId="7">#REF!</definedName>
    <definedName name="확인서" localSheetId="3">#REF!</definedName>
    <definedName name="확인서" localSheetId="8">#REF!</definedName>
    <definedName name="확인서" localSheetId="6">#REF!</definedName>
    <definedName name="확인서">#REF!</definedName>
    <definedName name="확폭구간" localSheetId="9">#REF!</definedName>
    <definedName name="확폭구간" localSheetId="16">#REF!</definedName>
    <definedName name="확폭구간" localSheetId="2">#REF!</definedName>
    <definedName name="확폭구간" localSheetId="7">#REF!</definedName>
    <definedName name="확폭구간" localSheetId="3">#REF!</definedName>
    <definedName name="확폭구간" localSheetId="8">#REF!</definedName>
    <definedName name="확폭구간" localSheetId="6">#REF!</definedName>
    <definedName name="확폭구간">#REF!</definedName>
    <definedName name="환산비" localSheetId="9">#REF!</definedName>
    <definedName name="환산비" localSheetId="16">#REF!</definedName>
    <definedName name="환산비" localSheetId="2">#REF!</definedName>
    <definedName name="환산비" localSheetId="7">#REF!</definedName>
    <definedName name="환산비" localSheetId="3">#REF!</definedName>
    <definedName name="환산비" localSheetId="8">#REF!</definedName>
    <definedName name="환산비" localSheetId="6">#REF!</definedName>
    <definedName name="환산비">#REF!</definedName>
    <definedName name="환율">[13]심사계산!$D$87</definedName>
    <definedName name="횟수" localSheetId="9">#REF!</definedName>
    <definedName name="횟수" localSheetId="16">#REF!</definedName>
    <definedName name="횟수" localSheetId="2">#REF!</definedName>
    <definedName name="횟수" localSheetId="7">#REF!</definedName>
    <definedName name="횟수" localSheetId="3">#REF!</definedName>
    <definedName name="횟수" localSheetId="8">#REF!</definedName>
    <definedName name="횟수" localSheetId="6">#REF!</definedName>
    <definedName name="횟수">#REF!</definedName>
    <definedName name="횡배수관연장산출" localSheetId="9">#REF!</definedName>
    <definedName name="횡배수관연장산출" localSheetId="16">#REF!</definedName>
    <definedName name="횡배수관연장산출" localSheetId="2">#REF!</definedName>
    <definedName name="횡배수관연장산출" localSheetId="7">#REF!</definedName>
    <definedName name="횡배수관연장산출" localSheetId="3">#REF!</definedName>
    <definedName name="횡배수관연장산출" localSheetId="8">#REF!</definedName>
    <definedName name="횡배수관연장산출" localSheetId="6">#REF!</definedName>
    <definedName name="횡배수관연장산출">#REF!</definedName>
    <definedName name="횡배수관재료집계" localSheetId="9">#REF!</definedName>
    <definedName name="횡배수관재료집계" localSheetId="16">#REF!</definedName>
    <definedName name="횡배수관재료집계" localSheetId="2">#REF!</definedName>
    <definedName name="횡배수관재료집계" localSheetId="7">#REF!</definedName>
    <definedName name="횡배수관재료집계" localSheetId="3">#REF!</definedName>
    <definedName name="횡배수관재료집계" localSheetId="8">#REF!</definedName>
    <definedName name="횡배수관재료집계" localSheetId="6">#REF!</definedName>
    <definedName name="횡배수관재료집계">#REF!</definedName>
    <definedName name="휴천수" localSheetId="7" hidden="1">{#N/A,#N/A,FALSE,"포장단가"}</definedName>
    <definedName name="휴천수" localSheetId="6" hidden="1">{#N/A,#N/A,FALSE,"포장단가"}</definedName>
    <definedName name="휴천수" hidden="1">{#N/A,#N/A,FALSE,"포장단가"}</definedName>
    <definedName name="ㅏㅏㅏㅏㅏㅏ" localSheetId="9">#REF!</definedName>
    <definedName name="ㅏㅏㅏㅏㅏㅏ" localSheetId="16">#REF!</definedName>
    <definedName name="ㅏㅏㅏㅏㅏㅏ" localSheetId="2">#REF!</definedName>
    <definedName name="ㅏㅏㅏㅏㅏㅏ" localSheetId="7">#REF!</definedName>
    <definedName name="ㅏㅏㅏㅏㅏㅏ" localSheetId="3">#REF!</definedName>
    <definedName name="ㅏㅏㅏㅏㅏㅏ" localSheetId="8">#REF!</definedName>
    <definedName name="ㅏㅏㅏㅏㅏㅏ" localSheetId="6">#REF!</definedName>
    <definedName name="ㅏㅏㅏㅏㅏㅏ">#REF!</definedName>
    <definedName name="ㅐ1">'[78]#REF'!$D$195</definedName>
    <definedName name="ㅐㅐㅐㅐㅐ" localSheetId="9">#REF!</definedName>
    <definedName name="ㅐㅐㅐㅐㅐ" localSheetId="16">#REF!</definedName>
    <definedName name="ㅐㅐㅐㅐㅐ" localSheetId="2">#REF!</definedName>
    <definedName name="ㅐㅐㅐㅐㅐ" localSheetId="7">#REF!</definedName>
    <definedName name="ㅐㅐㅐㅐㅐ" localSheetId="3">#REF!</definedName>
    <definedName name="ㅐㅐㅐㅐㅐ" localSheetId="8">#REF!</definedName>
    <definedName name="ㅐㅐㅐㅐㅐ" localSheetId="6">#REF!</definedName>
    <definedName name="ㅐㅐㅐㅐㅐ">#REF!</definedName>
    <definedName name="ㅓ8" localSheetId="9">#REF!</definedName>
    <definedName name="ㅓ8" localSheetId="16">#REF!</definedName>
    <definedName name="ㅓ8" localSheetId="2">#REF!</definedName>
    <definedName name="ㅓ8" localSheetId="7">#REF!</definedName>
    <definedName name="ㅓ8" localSheetId="3">#REF!</definedName>
    <definedName name="ㅓ8" localSheetId="8">#REF!</definedName>
    <definedName name="ㅓ8" localSheetId="6">#REF!</definedName>
    <definedName name="ㅓ8">#REF!</definedName>
    <definedName name="ㅔ154" localSheetId="9">#REF!</definedName>
    <definedName name="ㅔ154" localSheetId="16">#REF!</definedName>
    <definedName name="ㅔ154" localSheetId="2">#REF!</definedName>
    <definedName name="ㅔ154" localSheetId="7">#REF!</definedName>
    <definedName name="ㅔ154" localSheetId="3">#REF!</definedName>
    <definedName name="ㅔ154" localSheetId="8">#REF!</definedName>
    <definedName name="ㅔ154" localSheetId="6">#REF!</definedName>
    <definedName name="ㅔ154">#REF!</definedName>
    <definedName name="ㅔ갸ㅜㅅ" localSheetId="9">#REF!</definedName>
    <definedName name="ㅔ갸ㅜㅅ" localSheetId="16">#REF!</definedName>
    <definedName name="ㅔ갸ㅜㅅ" localSheetId="2">#REF!</definedName>
    <definedName name="ㅔ갸ㅜㅅ" localSheetId="7">#REF!</definedName>
    <definedName name="ㅔ갸ㅜㅅ" localSheetId="3">#REF!</definedName>
    <definedName name="ㅔ갸ㅜㅅ" localSheetId="8">#REF!</definedName>
    <definedName name="ㅔ갸ㅜㅅ" localSheetId="6">#REF!</definedName>
    <definedName name="ㅔ갸ㅜㅅ">#REF!</definedName>
    <definedName name="ㅕ" localSheetId="9">#REF!</definedName>
    <definedName name="ㅕ" localSheetId="16">#REF!</definedName>
    <definedName name="ㅕ" localSheetId="2">#REF!</definedName>
    <definedName name="ㅕ" localSheetId="7">#REF!</definedName>
    <definedName name="ㅕ" localSheetId="3">#REF!</definedName>
    <definedName name="ㅕ" localSheetId="8">#REF!</definedName>
    <definedName name="ㅕ" localSheetId="6">#REF!</definedName>
    <definedName name="ㅕ">#REF!</definedName>
    <definedName name="ㅕㅕ" localSheetId="9">#REF!</definedName>
    <definedName name="ㅕㅕ" localSheetId="16">#REF!</definedName>
    <definedName name="ㅕㅕ" localSheetId="2">#REF!</definedName>
    <definedName name="ㅕㅕ" localSheetId="7">#REF!</definedName>
    <definedName name="ㅕㅕ" localSheetId="3">#REF!</definedName>
    <definedName name="ㅕㅕ" localSheetId="8">#REF!</definedName>
    <definedName name="ㅕㅕ" localSheetId="6">#REF!</definedName>
    <definedName name="ㅕㅕ">#REF!</definedName>
    <definedName name="ㅗ" localSheetId="9">#REF!</definedName>
    <definedName name="ㅗ" localSheetId="16">#REF!</definedName>
    <definedName name="ㅗ" localSheetId="2">#REF!</definedName>
    <definedName name="ㅗ" localSheetId="7">#REF!</definedName>
    <definedName name="ㅗ" localSheetId="3">#REF!</definedName>
    <definedName name="ㅗ" localSheetId="8">#REF!</definedName>
    <definedName name="ㅗ" localSheetId="6">#REF!</definedName>
    <definedName name="ㅗ">#REF!</definedName>
    <definedName name="ㅗ315" localSheetId="9">[79]신우!#REF!</definedName>
    <definedName name="ㅗ315" localSheetId="16">[79]신우!#REF!</definedName>
    <definedName name="ㅗ315" localSheetId="2">[79]신우!#REF!</definedName>
    <definedName name="ㅗ315" localSheetId="3">[79]신우!#REF!</definedName>
    <definedName name="ㅗ315" localSheetId="8">[79]신우!#REF!</definedName>
    <definedName name="ㅗ315" localSheetId="6">[79]신우!#REF!</definedName>
    <definedName name="ㅗ315">[79]신우!#REF!</definedName>
    <definedName name="ㅗ461" localSheetId="9">#REF!</definedName>
    <definedName name="ㅗ461" localSheetId="16">#REF!</definedName>
    <definedName name="ㅗ461" localSheetId="2">#REF!</definedName>
    <definedName name="ㅗ461" localSheetId="7">#REF!</definedName>
    <definedName name="ㅗ461" localSheetId="3">#REF!</definedName>
    <definedName name="ㅗ461" localSheetId="8">#REF!</definedName>
    <definedName name="ㅗ461" localSheetId="6">#REF!</definedName>
    <definedName name="ㅗ461">#REF!</definedName>
    <definedName name="ㅗㅅ20" localSheetId="9">#REF!</definedName>
    <definedName name="ㅗㅅ20" localSheetId="16">#REF!</definedName>
    <definedName name="ㅗㅅ20" localSheetId="2">#REF!</definedName>
    <definedName name="ㅗㅅ20" localSheetId="7">#REF!</definedName>
    <definedName name="ㅗㅅ20" localSheetId="3">#REF!</definedName>
    <definedName name="ㅗㅅ20" localSheetId="8">#REF!</definedName>
    <definedName name="ㅗㅅ20" localSheetId="6">#REF!</definedName>
    <definedName name="ㅗㅅ20">#REF!</definedName>
    <definedName name="ㅛㅛㅛ" localSheetId="9" hidden="1">[16]날개벽수량표!#REF!</definedName>
    <definedName name="ㅛㅛㅛ" localSheetId="16" hidden="1">[16]날개벽수량표!#REF!</definedName>
    <definedName name="ㅛㅛㅛ" localSheetId="2" hidden="1">[16]날개벽수량표!#REF!</definedName>
    <definedName name="ㅛㅛㅛ" localSheetId="3" hidden="1">[16]날개벽수량표!#REF!</definedName>
    <definedName name="ㅛㅛㅛ" localSheetId="8" hidden="1">[16]날개벽수량표!#REF!</definedName>
    <definedName name="ㅛㅛㅛ" localSheetId="6" hidden="1">[16]날개벽수량표!#REF!</definedName>
    <definedName name="ㅛㅛㅛ" hidden="1">[16]날개벽수량표!#REF!</definedName>
    <definedName name="ㅜ1" localSheetId="9">#REF!</definedName>
    <definedName name="ㅜ1" localSheetId="16">#REF!</definedName>
    <definedName name="ㅜ1" localSheetId="2">#REF!</definedName>
    <definedName name="ㅜ1" localSheetId="7">#REF!</definedName>
    <definedName name="ㅜ1" localSheetId="3">#REF!</definedName>
    <definedName name="ㅜ1" localSheetId="8">#REF!</definedName>
    <definedName name="ㅜ1" localSheetId="6">#REF!</definedName>
    <definedName name="ㅜ1">#REF!</definedName>
    <definedName name="ㅣ" localSheetId="9">#REF!</definedName>
    <definedName name="ㅣ" localSheetId="16">#REF!</definedName>
    <definedName name="ㅣ" localSheetId="2">#REF!</definedName>
    <definedName name="ㅣ" localSheetId="7">#REF!</definedName>
    <definedName name="ㅣ" localSheetId="3">#REF!</definedName>
    <definedName name="ㅣ" localSheetId="8">#REF!</definedName>
    <definedName name="ㅣ" localSheetId="6">#REF!</definedName>
    <definedName name="ㅣ">#REF!</definedName>
    <definedName name="ㅣ1517">'[80]96보완계획7.12'!$L$76</definedName>
    <definedName name="ㅣ1549">'[80]96보완계획7.12'!$L$76</definedName>
    <definedName name="ㅣ206" localSheetId="9">#REF!</definedName>
    <definedName name="ㅣ206" localSheetId="16">#REF!</definedName>
    <definedName name="ㅣ206" localSheetId="2">#REF!</definedName>
    <definedName name="ㅣ206" localSheetId="7">#REF!</definedName>
    <definedName name="ㅣ206" localSheetId="3">#REF!</definedName>
    <definedName name="ㅣ206" localSheetId="8">#REF!</definedName>
    <definedName name="ㅣ206" localSheetId="6">#REF!</definedName>
    <definedName name="ㅣ206">#REF!</definedName>
    <definedName name="ㅣ58" localSheetId="9">#REF!</definedName>
    <definedName name="ㅣ58" localSheetId="16">#REF!</definedName>
    <definedName name="ㅣ58" localSheetId="2">#REF!</definedName>
    <definedName name="ㅣ58" localSheetId="7">#REF!</definedName>
    <definedName name="ㅣ58" localSheetId="3">#REF!</definedName>
    <definedName name="ㅣ58" localSheetId="8">#REF!</definedName>
    <definedName name="ㅣ58" localSheetId="6">#REF!</definedName>
    <definedName name="ㅣ58">#REF!</definedName>
    <definedName name="ㅣ618">'[80]96보완계획7.12'!$L$76</definedName>
    <definedName name="ㅣㅣㅣㅣㅣㅣ" localSheetId="9">#REF!</definedName>
    <definedName name="ㅣㅣㅣㅣㅣㅣ" localSheetId="16">#REF!</definedName>
    <definedName name="ㅣㅣㅣㅣㅣㅣ" localSheetId="2">#REF!</definedName>
    <definedName name="ㅣㅣㅣㅣㅣㅣ" localSheetId="7">#REF!</definedName>
    <definedName name="ㅣㅣㅣㅣㅣㅣ" localSheetId="3">#REF!</definedName>
    <definedName name="ㅣㅣㅣㅣㅣㅣ" localSheetId="8">#REF!</definedName>
    <definedName name="ㅣㅣㅣㅣㅣㅣ" localSheetId="6">#REF!</definedName>
    <definedName name="ㅣㅣㅣㅣㅣㅣ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E12" i="2" l="1"/>
  <c r="E10" i="2"/>
  <c r="E11" i="2"/>
  <c r="E9" i="2"/>
  <c r="B8" i="29"/>
  <c r="M84" i="29" l="1"/>
  <c r="K81" i="29"/>
  <c r="M78" i="29"/>
  <c r="E78" i="29"/>
  <c r="M75" i="29"/>
  <c r="E75" i="29"/>
  <c r="M74" i="29"/>
  <c r="M73" i="29" s="1"/>
  <c r="E74" i="29"/>
  <c r="M72" i="29"/>
  <c r="K69" i="29"/>
  <c r="K68" i="29"/>
  <c r="K67" i="29"/>
  <c r="K66" i="29"/>
  <c r="D62" i="29"/>
  <c r="D60" i="29"/>
  <c r="D58" i="29"/>
  <c r="B26" i="29"/>
  <c r="B17" i="29" l="1"/>
  <c r="E13" i="2"/>
  <c r="E17" i="2" l="1"/>
  <c r="J7" i="29" l="1"/>
  <c r="G37" i="29"/>
  <c r="K37" i="29"/>
  <c r="K39" i="29" l="1"/>
  <c r="K40" i="29"/>
  <c r="K38" i="29"/>
  <c r="M39" i="29"/>
  <c r="E59" i="29"/>
  <c r="M40" i="29"/>
  <c r="E38" i="29"/>
  <c r="E39" i="29" s="1"/>
  <c r="G39" i="29" l="1"/>
  <c r="B39" i="29"/>
  <c r="P39" i="29" s="1"/>
  <c r="G42" i="29" s="1"/>
  <c r="P42" i="29" s="1"/>
  <c r="K59" i="29" s="1"/>
  <c r="M59" i="29" s="1"/>
  <c r="B9" i="27" l="1"/>
  <c r="B27" i="27" s="1"/>
  <c r="B10" i="27"/>
  <c r="B28" i="27" s="1"/>
  <c r="B11" i="27"/>
  <c r="B12" i="27"/>
  <c r="B21" i="27" s="1"/>
  <c r="B13" i="27"/>
  <c r="B31" i="27" s="1"/>
  <c r="B14" i="27"/>
  <c r="B23" i="27" s="1"/>
  <c r="B55" i="2"/>
  <c r="B52" i="2"/>
  <c r="B49" i="2"/>
  <c r="B46" i="2"/>
  <c r="B43" i="2"/>
  <c r="B40" i="2"/>
  <c r="B75" i="2"/>
  <c r="B73" i="2"/>
  <c r="B71" i="2"/>
  <c r="B69" i="2"/>
  <c r="B67" i="2"/>
  <c r="B65" i="2"/>
  <c r="A34" i="2"/>
  <c r="I48" i="2"/>
  <c r="I51" i="2"/>
  <c r="I45" i="2"/>
  <c r="I54" i="2"/>
  <c r="I42" i="2"/>
  <c r="B24" i="2"/>
  <c r="B25" i="2"/>
  <c r="B26" i="2"/>
  <c r="B27" i="2"/>
  <c r="B28" i="2"/>
  <c r="D20" i="2"/>
  <c r="B21" i="2"/>
  <c r="A21" i="2"/>
  <c r="F12" i="2"/>
  <c r="E25" i="2" s="1"/>
  <c r="G25" i="2" s="1"/>
  <c r="D43" i="2" s="1"/>
  <c r="F13" i="2"/>
  <c r="E26" i="2" s="1"/>
  <c r="G26" i="2" s="1"/>
  <c r="D46" i="2" s="1"/>
  <c r="F14" i="2"/>
  <c r="E27" i="2" s="1"/>
  <c r="G27" i="2" s="1"/>
  <c r="D49" i="2" s="1"/>
  <c r="F15" i="2"/>
  <c r="E28" i="2" s="1"/>
  <c r="G28" i="2" s="1"/>
  <c r="D52" i="2" s="1"/>
  <c r="B32" i="27" l="1"/>
  <c r="B30" i="27"/>
  <c r="B22" i="27"/>
  <c r="H52" i="2"/>
  <c r="G52" i="2"/>
  <c r="F52" i="2"/>
  <c r="H49" i="2"/>
  <c r="F49" i="2"/>
  <c r="G49" i="2"/>
  <c r="H46" i="2"/>
  <c r="G46" i="2"/>
  <c r="F46" i="2"/>
  <c r="G43" i="2"/>
  <c r="H43" i="2"/>
  <c r="F43" i="2"/>
  <c r="D51" i="2"/>
  <c r="D50" i="2"/>
  <c r="D71" i="2" s="1"/>
  <c r="D72" i="2" s="1"/>
  <c r="D53" i="2"/>
  <c r="D73" i="2" s="1"/>
  <c r="D74" i="2" s="1"/>
  <c r="D54" i="2"/>
  <c r="D48" i="2"/>
  <c r="D47" i="2"/>
  <c r="D69" i="2" s="1"/>
  <c r="D70" i="2" s="1"/>
  <c r="D45" i="2"/>
  <c r="D44" i="2"/>
  <c r="D67" i="2" s="1"/>
  <c r="D68" i="2" s="1"/>
  <c r="B19" i="27"/>
  <c r="B18" i="27"/>
  <c r="B23" i="2"/>
  <c r="G51" i="2" l="1"/>
  <c r="G50" i="2"/>
  <c r="G71" i="2" s="1"/>
  <c r="G72" i="2" s="1"/>
  <c r="J22" i="27" s="1"/>
  <c r="F50" i="2"/>
  <c r="F71" i="2" s="1"/>
  <c r="F72" i="2" s="1"/>
  <c r="J13" i="27" s="1"/>
  <c r="F51" i="2"/>
  <c r="H45" i="2"/>
  <c r="H44" i="2"/>
  <c r="H67" i="2" s="1"/>
  <c r="H68" i="2" s="1"/>
  <c r="J26" i="29" s="1"/>
  <c r="G45" i="2"/>
  <c r="G44" i="2"/>
  <c r="G67" i="2" s="1"/>
  <c r="F45" i="2"/>
  <c r="F44" i="2"/>
  <c r="F67" i="2" s="1"/>
  <c r="F68" i="2" s="1"/>
  <c r="J11" i="27" s="1"/>
  <c r="I57" i="2"/>
  <c r="K51" i="29" l="1"/>
  <c r="J25" i="29"/>
  <c r="G51" i="29"/>
  <c r="G68" i="2"/>
  <c r="J17" i="29" s="1"/>
  <c r="H51" i="2"/>
  <c r="H50" i="2"/>
  <c r="H71" i="2" s="1"/>
  <c r="H72" i="2" s="1"/>
  <c r="J31" i="27" s="1"/>
  <c r="B15" i="27"/>
  <c r="B33" i="27" s="1"/>
  <c r="B8" i="27"/>
  <c r="B26" i="27" s="1"/>
  <c r="B63" i="2"/>
  <c r="B61" i="2"/>
  <c r="B5" i="2"/>
  <c r="B4" i="2"/>
  <c r="B37" i="2"/>
  <c r="B34" i="2"/>
  <c r="B29" i="2"/>
  <c r="B22" i="2"/>
  <c r="K44" i="29" l="1"/>
  <c r="J16" i="29"/>
  <c r="G44" i="29"/>
  <c r="E52" i="29"/>
  <c r="E53" i="29" s="1"/>
  <c r="M54" i="29"/>
  <c r="M53" i="29"/>
  <c r="E63" i="29"/>
  <c r="K54" i="29"/>
  <c r="K53" i="29"/>
  <c r="K52" i="29"/>
  <c r="B17" i="27"/>
  <c r="B24" i="27"/>
  <c r="I39" i="2"/>
  <c r="I36" i="2"/>
  <c r="M47" i="29" l="1"/>
  <c r="E45" i="29"/>
  <c r="E46" i="29" s="1"/>
  <c r="B53" i="29"/>
  <c r="G53" i="29"/>
  <c r="M46" i="29"/>
  <c r="E61" i="29"/>
  <c r="K47" i="29"/>
  <c r="K46" i="29"/>
  <c r="K45" i="29"/>
  <c r="K81" i="27"/>
  <c r="E75" i="27"/>
  <c r="M75" i="27" s="1"/>
  <c r="M72" i="27"/>
  <c r="K69" i="27"/>
  <c r="K68" i="27"/>
  <c r="K67" i="27"/>
  <c r="D62" i="27"/>
  <c r="D60" i="27"/>
  <c r="D58" i="27"/>
  <c r="B46" i="29" l="1"/>
  <c r="G46" i="29"/>
  <c r="P53" i="29"/>
  <c r="G56" i="29" s="1"/>
  <c r="P56" i="29" s="1"/>
  <c r="K63" i="29" s="1"/>
  <c r="M63" i="29" s="1"/>
  <c r="C81" i="29" s="1"/>
  <c r="M81" i="29" s="1"/>
  <c r="M80" i="29" s="1"/>
  <c r="K66" i="27"/>
  <c r="AA18" i="1"/>
  <c r="E41" i="1"/>
  <c r="E42" i="1" s="1"/>
  <c r="J42" i="1" s="1"/>
  <c r="G51" i="26"/>
  <c r="G28" i="26"/>
  <c r="H27" i="26"/>
  <c r="H26" i="26"/>
  <c r="H25" i="26"/>
  <c r="H24" i="26"/>
  <c r="H23" i="26"/>
  <c r="H22" i="26"/>
  <c r="H21" i="26"/>
  <c r="E29" i="1"/>
  <c r="J29" i="1" s="1"/>
  <c r="J30" i="1"/>
  <c r="J36" i="1"/>
  <c r="J37" i="1"/>
  <c r="J38" i="1"/>
  <c r="J39" i="1"/>
  <c r="J35" i="1"/>
  <c r="J33" i="1"/>
  <c r="J34" i="1" s="1"/>
  <c r="G43" i="1"/>
  <c r="P46" i="29" l="1"/>
  <c r="G49" i="29" s="1"/>
  <c r="P49" i="29" s="1"/>
  <c r="K61" i="29" s="1"/>
  <c r="M61" i="29" s="1"/>
  <c r="M64" i="29" s="1"/>
  <c r="H28" i="26"/>
  <c r="J31" i="1"/>
  <c r="J40" i="1"/>
  <c r="J41" i="1"/>
  <c r="J43" i="1" s="1"/>
  <c r="H9" i="1"/>
  <c r="E19" i="1"/>
  <c r="E18" i="1"/>
  <c r="E27" i="1"/>
  <c r="E26" i="1"/>
  <c r="E25" i="1"/>
  <c r="E24" i="1"/>
  <c r="E23" i="1"/>
  <c r="T10" i="1"/>
  <c r="E15" i="1"/>
  <c r="E22" i="1"/>
  <c r="Z17" i="1"/>
  <c r="F66" i="29" l="1"/>
  <c r="M66" i="29" s="1"/>
  <c r="M79" i="29" s="1"/>
  <c r="E82" i="29" s="1"/>
  <c r="M82" i="29" s="1"/>
  <c r="M83" i="29" s="1"/>
  <c r="M85" i="29" s="1"/>
  <c r="J44" i="1"/>
  <c r="Y19" i="1"/>
  <c r="Y20" i="1"/>
  <c r="AA20" i="1" s="1"/>
  <c r="J23" i="1"/>
  <c r="J24" i="1"/>
  <c r="J25" i="1"/>
  <c r="J26" i="1"/>
  <c r="J27" i="1"/>
  <c r="J22" i="1"/>
  <c r="G20" i="1"/>
  <c r="J18" i="1"/>
  <c r="J28" i="1" l="1"/>
  <c r="C13" i="25" l="1"/>
  <c r="A13" i="25"/>
  <c r="B4" i="25"/>
  <c r="E13" i="25" s="1"/>
  <c r="E20" i="25" s="1"/>
  <c r="B3" i="25"/>
  <c r="G13" i="25" l="1"/>
  <c r="G16" i="25" s="1"/>
  <c r="C20" i="25"/>
  <c r="G20" i="25" s="1"/>
  <c r="C22" i="25" l="1"/>
  <c r="G22" i="25" s="1"/>
  <c r="C23" i="25" s="1"/>
  <c r="G23" i="25" s="1"/>
  <c r="C21" i="25"/>
  <c r="G21" i="25" s="1"/>
  <c r="G24" i="25" l="1"/>
  <c r="C25" i="25" s="1"/>
  <c r="G25" i="25" s="1"/>
  <c r="G26" i="25" l="1"/>
  <c r="G27" i="25" s="1"/>
  <c r="G28" i="25" s="1"/>
  <c r="I33" i="21" l="1"/>
  <c r="B10" i="21"/>
  <c r="Q10" i="21" s="1"/>
  <c r="D47" i="21"/>
  <c r="Q47" i="21" l="1"/>
  <c r="N13" i="21"/>
  <c r="D7" i="21" l="1"/>
  <c r="I13" i="21"/>
  <c r="K13" i="21" l="1"/>
  <c r="F13" i="21"/>
  <c r="T13" i="21" l="1"/>
  <c r="F17" i="21" s="1"/>
  <c r="E27" i="21" s="1"/>
  <c r="Q27" i="21" s="1"/>
  <c r="C37" i="21" s="1"/>
  <c r="Q37" i="21" s="1"/>
  <c r="C45" i="21" s="1"/>
  <c r="D30" i="21" l="1"/>
  <c r="Q30" i="21" s="1"/>
  <c r="C33" i="21" s="1"/>
  <c r="Q33" i="21" s="1"/>
  <c r="C40" i="21"/>
  <c r="Q40" i="21" s="1"/>
  <c r="G45" i="21" s="1"/>
  <c r="Q45" i="21" s="1"/>
  <c r="Q46" i="21" l="1"/>
  <c r="Q48" i="21" s="1"/>
  <c r="I49" i="21" s="1"/>
  <c r="Q49" i="21" s="1"/>
  <c r="U49" i="21" s="1"/>
  <c r="I50" i="21" l="1"/>
  <c r="Q50" i="21"/>
  <c r="I51" i="21" s="1"/>
  <c r="Q51" i="21" s="1"/>
  <c r="Q52" i="21" s="1"/>
  <c r="K6" i="21"/>
  <c r="K25" i="4" l="1"/>
  <c r="L12" i="4"/>
  <c r="L17" i="4" s="1"/>
  <c r="E23" i="12"/>
  <c r="A9" i="2" l="1"/>
  <c r="A22" i="2" s="1"/>
  <c r="E16" i="16"/>
  <c r="D16" i="16"/>
  <c r="C16" i="16"/>
  <c r="B16" i="16"/>
  <c r="I47" i="13"/>
  <c r="H47" i="13"/>
  <c r="G47" i="13"/>
  <c r="F47" i="13"/>
  <c r="E47" i="13"/>
  <c r="I44" i="13"/>
  <c r="H44" i="13"/>
  <c r="K8" i="5" s="1"/>
  <c r="G44" i="13"/>
  <c r="F44" i="13"/>
  <c r="E44" i="13"/>
  <c r="M31" i="13"/>
  <c r="L31" i="13"/>
  <c r="K31" i="13"/>
  <c r="J31" i="13"/>
  <c r="I31" i="13"/>
  <c r="H31" i="13"/>
  <c r="G31" i="13"/>
  <c r="F31" i="13"/>
  <c r="E31" i="13"/>
  <c r="D31" i="13"/>
  <c r="P48" i="12"/>
  <c r="N48" i="12"/>
  <c r="L48" i="12"/>
  <c r="J48" i="12"/>
  <c r="H48" i="12"/>
  <c r="F48" i="12"/>
  <c r="P47" i="12"/>
  <c r="N47" i="12"/>
  <c r="L47" i="12"/>
  <c r="J47" i="12"/>
  <c r="H47" i="12"/>
  <c r="F47" i="12"/>
  <c r="P46" i="12"/>
  <c r="N46" i="12"/>
  <c r="L46" i="12"/>
  <c r="J46" i="12"/>
  <c r="H46" i="12"/>
  <c r="F46" i="12"/>
  <c r="S42" i="12"/>
  <c r="S40" i="12"/>
  <c r="S38" i="12"/>
  <c r="L23" i="12"/>
  <c r="G11" i="12" s="1"/>
  <c r="H23" i="12"/>
  <c r="G9" i="12" s="1"/>
  <c r="L23" i="11"/>
  <c r="F11" i="11" s="1"/>
  <c r="J23" i="11"/>
  <c r="F10" i="11" s="1"/>
  <c r="H23" i="11"/>
  <c r="F9" i="11" s="1"/>
  <c r="K9" i="5"/>
  <c r="K7" i="5"/>
  <c r="K6" i="5"/>
  <c r="K5" i="5"/>
  <c r="K4" i="5"/>
  <c r="M25" i="4"/>
  <c r="M29" i="4" s="1"/>
  <c r="D19" i="4"/>
  <c r="K19" i="4"/>
  <c r="D14" i="4"/>
  <c r="K14" i="4"/>
  <c r="F49" i="12" l="1"/>
  <c r="E53" i="12" s="1"/>
  <c r="G53" i="12" s="1"/>
  <c r="F8" i="11"/>
  <c r="F12" i="11" s="1"/>
  <c r="F13" i="11" s="1"/>
  <c r="L49" i="12"/>
  <c r="E56" i="12" s="1"/>
  <c r="G56" i="12" s="1"/>
  <c r="N49" i="12"/>
  <c r="E57" i="12" s="1"/>
  <c r="G57" i="12" s="1"/>
  <c r="H49" i="12"/>
  <c r="E54" i="12" s="1"/>
  <c r="G54" i="12" s="1"/>
  <c r="P49" i="12"/>
  <c r="E58" i="12" s="1"/>
  <c r="G58" i="12" s="1"/>
  <c r="J49" i="12"/>
  <c r="E55" i="12" s="1"/>
  <c r="G55" i="12" s="1"/>
  <c r="M3" i="5"/>
  <c r="I154" i="5" s="1"/>
  <c r="F23" i="11"/>
  <c r="A61" i="2"/>
  <c r="G59" i="12" l="1"/>
  <c r="G60" i="12" s="1"/>
  <c r="I23" i="12" s="1"/>
  <c r="E78" i="27"/>
  <c r="M78" i="27" s="1"/>
  <c r="F14" i="11"/>
  <c r="A3" i="11" s="1"/>
  <c r="J23" i="12"/>
  <c r="G10" i="12" s="1"/>
  <c r="F53" i="2" l="1"/>
  <c r="F73" i="2" s="1"/>
  <c r="F74" i="2" s="1"/>
  <c r="J14" i="27" s="1"/>
  <c r="F54" i="2"/>
  <c r="G53" i="2"/>
  <c r="G73" i="2" s="1"/>
  <c r="G74" i="2" s="1"/>
  <c r="J23" i="27" s="1"/>
  <c r="G54" i="2"/>
  <c r="H54" i="2"/>
  <c r="H53" i="2"/>
  <c r="H73" i="2" s="1"/>
  <c r="H74" i="2" s="1"/>
  <c r="J32" i="27" s="1"/>
  <c r="F15" i="11"/>
  <c r="F16" i="11" s="1"/>
  <c r="A4" i="11" s="1"/>
  <c r="E74" i="27"/>
  <c r="M74" i="27" s="1"/>
  <c r="M73" i="27" s="1"/>
  <c r="G8" i="12"/>
  <c r="G12" i="12" l="1"/>
  <c r="G13" i="12" s="1"/>
  <c r="G14" i="12" l="1"/>
  <c r="G15" i="12" s="1"/>
  <c r="G16" i="12" s="1"/>
  <c r="C4" i="12" s="1"/>
  <c r="J19" i="1" l="1"/>
  <c r="J15" i="1"/>
  <c r="J16" i="1" s="1"/>
  <c r="G16" i="1" l="1"/>
  <c r="G28" i="1"/>
  <c r="E17" i="1" l="1"/>
  <c r="J17" i="1" s="1"/>
  <c r="E20" i="1"/>
  <c r="J20" i="1" s="1"/>
  <c r="J21" i="1" l="1"/>
  <c r="J32" i="1"/>
  <c r="G32" i="1" l="1"/>
  <c r="J45" i="1"/>
  <c r="G45" i="1" s="1"/>
  <c r="G21" i="1"/>
  <c r="G48" i="2" l="1"/>
  <c r="G47" i="2"/>
  <c r="G69" i="2" s="1"/>
  <c r="G70" i="2" s="1"/>
  <c r="J21" i="27" s="1"/>
  <c r="F48" i="2"/>
  <c r="F47" i="2"/>
  <c r="F69" i="2" s="1"/>
  <c r="F70" i="2" s="1"/>
  <c r="J12" i="27" s="1"/>
  <c r="H47" i="2"/>
  <c r="H69" i="2" s="1"/>
  <c r="H70" i="2" s="1"/>
  <c r="J30" i="27" s="1"/>
  <c r="H48" i="2"/>
  <c r="G17" i="2"/>
  <c r="H17" i="2"/>
  <c r="K11" i="2" l="1"/>
  <c r="K16" i="2"/>
  <c r="K13" i="2"/>
  <c r="K10" i="2"/>
  <c r="K14" i="2"/>
  <c r="K9" i="2"/>
  <c r="K15" i="2"/>
  <c r="K12" i="2"/>
  <c r="K17" i="2" l="1"/>
  <c r="M84" i="27" l="1"/>
  <c r="G38" i="2" l="1"/>
  <c r="G63" i="2" s="1"/>
  <c r="G64" i="2" s="1"/>
  <c r="J18" i="27" s="1"/>
  <c r="G39" i="2"/>
  <c r="G36" i="2" l="1"/>
  <c r="G35" i="2"/>
  <c r="G61" i="2" s="1"/>
  <c r="G62" i="2" s="1"/>
  <c r="J17" i="27" s="1"/>
  <c r="F9" i="2" l="1"/>
  <c r="E22" i="2" s="1"/>
  <c r="G22" i="2" s="1"/>
  <c r="D34" i="2" s="1"/>
  <c r="F10" i="2"/>
  <c r="E23" i="2" s="1"/>
  <c r="G23" i="2" s="1"/>
  <c r="D37" i="2" s="1"/>
  <c r="F11" i="2"/>
  <c r="E24" i="2" s="1"/>
  <c r="G24" i="2" s="1"/>
  <c r="D40" i="2" s="1"/>
  <c r="D42" i="2" l="1"/>
  <c r="D41" i="2"/>
  <c r="D65" i="2" s="1"/>
  <c r="D66" i="2" s="1"/>
  <c r="F40" i="2"/>
  <c r="G40" i="2"/>
  <c r="H40" i="2"/>
  <c r="F37" i="2"/>
  <c r="D39" i="2"/>
  <c r="D38" i="2"/>
  <c r="D63" i="2" s="1"/>
  <c r="D64" i="2" s="1"/>
  <c r="H37" i="2"/>
  <c r="H34" i="2"/>
  <c r="D36" i="2"/>
  <c r="F34" i="2"/>
  <c r="D35" i="2"/>
  <c r="D61" i="2" s="1"/>
  <c r="D62" i="2" s="1"/>
  <c r="J7" i="4" s="1"/>
  <c r="H42" i="2" l="1"/>
  <c r="H41" i="2"/>
  <c r="H65" i="2" s="1"/>
  <c r="H66" i="2" s="1"/>
  <c r="J28" i="27" s="1"/>
  <c r="G42" i="2"/>
  <c r="G41" i="2"/>
  <c r="G65" i="2" s="1"/>
  <c r="G66" i="2" s="1"/>
  <c r="J19" i="27" s="1"/>
  <c r="F42" i="2"/>
  <c r="F41" i="2"/>
  <c r="F65" i="2" s="1"/>
  <c r="F66" i="2" s="1"/>
  <c r="J10" i="27" s="1"/>
  <c r="H38" i="2"/>
  <c r="H63" i="2" s="1"/>
  <c r="H64" i="2" s="1"/>
  <c r="J27" i="27" s="1"/>
  <c r="H39" i="2"/>
  <c r="F38" i="2"/>
  <c r="F63" i="2" s="1"/>
  <c r="F64" i="2" s="1"/>
  <c r="J9" i="27" s="1"/>
  <c r="F39" i="2"/>
  <c r="F36" i="2"/>
  <c r="F35" i="2"/>
  <c r="F61" i="2" s="1"/>
  <c r="F62" i="2" s="1"/>
  <c r="J8" i="27" s="1"/>
  <c r="J8" i="4"/>
  <c r="I17" i="4" s="1"/>
  <c r="I12" i="4"/>
  <c r="T7" i="4"/>
  <c r="H36" i="2"/>
  <c r="H35" i="2"/>
  <c r="H61" i="2" s="1"/>
  <c r="H62" i="2" s="1"/>
  <c r="J26" i="27" s="1"/>
  <c r="S12" i="4" l="1"/>
  <c r="G14" i="4"/>
  <c r="M14" i="4" s="1"/>
  <c r="G19" i="4"/>
  <c r="M19" i="4" s="1"/>
  <c r="S17" i="4"/>
  <c r="E32" i="4" l="1"/>
  <c r="M32" i="4" s="1"/>
  <c r="E35" i="4" s="1"/>
  <c r="M35" i="4" s="1"/>
  <c r="M37" i="4" s="1"/>
  <c r="M39" i="4" s="1"/>
  <c r="R9" i="2"/>
  <c r="R11" i="2"/>
  <c r="R16" i="2"/>
  <c r="E16" i="2" s="1"/>
  <c r="F16" i="2" s="1"/>
  <c r="R10" i="2"/>
  <c r="R17" i="2" l="1"/>
  <c r="F17" i="2"/>
  <c r="E29" i="2"/>
  <c r="G29" i="2" s="1"/>
  <c r="G30" i="2" l="1"/>
  <c r="D55" i="2"/>
  <c r="G55" i="2" l="1"/>
  <c r="D56" i="2"/>
  <c r="D75" i="2" s="1"/>
  <c r="D76" i="2" s="1"/>
  <c r="F55" i="2"/>
  <c r="D57" i="2"/>
  <c r="H55" i="2"/>
  <c r="F56" i="2" l="1"/>
  <c r="F75" i="2" s="1"/>
  <c r="F76" i="2" s="1"/>
  <c r="J15" i="27" s="1"/>
  <c r="F57" i="2"/>
  <c r="H56" i="2"/>
  <c r="H75" i="2" s="1"/>
  <c r="H57" i="2"/>
  <c r="G56" i="2"/>
  <c r="G75" i="2" s="1"/>
  <c r="G76" i="2" s="1"/>
  <c r="J24" i="27" s="1"/>
  <c r="G57" i="2"/>
  <c r="H76" i="2" l="1"/>
  <c r="J16" i="27"/>
  <c r="G44" i="27"/>
  <c r="K44" i="27"/>
  <c r="G37" i="27"/>
  <c r="J7" i="27"/>
  <c r="K37" i="27"/>
  <c r="E38" i="27" l="1"/>
  <c r="E39" i="27" s="1"/>
  <c r="M40" i="27"/>
  <c r="K45" i="27"/>
  <c r="K47" i="27"/>
  <c r="K46" i="27"/>
  <c r="J33" i="27"/>
  <c r="K39" i="27"/>
  <c r="K38" i="27"/>
  <c r="K40" i="27"/>
  <c r="E59" i="27"/>
  <c r="M39" i="27"/>
  <c r="M47" i="27"/>
  <c r="E45" i="27"/>
  <c r="E46" i="27" s="1"/>
  <c r="E61" i="27"/>
  <c r="M46" i="27"/>
  <c r="G39" i="27" l="1"/>
  <c r="B39" i="27"/>
  <c r="P39" i="27" s="1"/>
  <c r="G42" i="27" s="1"/>
  <c r="P42" i="27" s="1"/>
  <c r="K59" i="27" s="1"/>
  <c r="M59" i="27" s="1"/>
  <c r="J25" i="27"/>
  <c r="G51" i="27"/>
  <c r="K51" i="27"/>
  <c r="G46" i="27"/>
  <c r="B46" i="27"/>
  <c r="P46" i="27" l="1"/>
  <c r="G49" i="27" s="1"/>
  <c r="P49" i="27" s="1"/>
  <c r="K61" i="27" s="1"/>
  <c r="M61" i="27" s="1"/>
  <c r="M54" i="27"/>
  <c r="E52" i="27"/>
  <c r="E53" i="27" s="1"/>
  <c r="M53" i="27"/>
  <c r="E63" i="27"/>
  <c r="K54" i="27"/>
  <c r="K53" i="27"/>
  <c r="K52" i="27"/>
  <c r="G53" i="27" l="1"/>
  <c r="B53" i="27"/>
  <c r="P53" i="27" s="1"/>
  <c r="G56" i="27" s="1"/>
  <c r="P56" i="27" s="1"/>
  <c r="K63" i="27" s="1"/>
  <c r="M63" i="27" s="1"/>
  <c r="C81" i="27" l="1"/>
  <c r="M81" i="27" s="1"/>
  <c r="M80" i="27" s="1"/>
  <c r="M64" i="27"/>
  <c r="F66" i="27" l="1"/>
  <c r="M66" i="27" s="1"/>
  <c r="M79" i="27" s="1"/>
  <c r="E82" i="27" l="1"/>
  <c r="M82" i="27" s="1"/>
  <c r="M83" i="27" s="1"/>
  <c r="M85" i="27" s="1"/>
  <c r="K8" i="2" l="1"/>
  <c r="L16" i="2"/>
  <c r="M16" i="2" s="1"/>
  <c r="L11" i="2"/>
  <c r="M11" i="2" s="1"/>
  <c r="L10" i="2"/>
  <c r="M10" i="2" s="1"/>
  <c r="L9" i="2"/>
  <c r="L14" i="2"/>
  <c r="M14" i="2" s="1"/>
  <c r="L13" i="2"/>
  <c r="M13" i="2" s="1"/>
  <c r="L12" i="2"/>
  <c r="M12" i="2" s="1"/>
  <c r="L15" i="2"/>
  <c r="M15" i="2" s="1"/>
  <c r="L17" i="2" l="1"/>
  <c r="M9" i="2"/>
  <c r="M17" i="2" s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Windows 사용자</author>
  </authors>
  <commentList>
    <comment ref="H9" authorId="0" shapeId="0" xr:uid="{00000000-0006-0000-0000-000001000000}">
      <text>
        <r>
          <rPr>
            <b/>
            <sz val="9"/>
            <color indexed="81"/>
            <rFont val="돋움"/>
            <family val="3"/>
            <charset val="129"/>
          </rPr>
          <t>※ 스페이스프로그램 참고
(STEAM실, 스마트첨단교실 등 비고란)</t>
        </r>
        <r>
          <rPr>
            <b/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정명준</author>
  </authors>
  <commentList>
    <comment ref="M33" authorId="0" shapeId="0" xr:uid="{00000000-0006-0000-0100-000003000000}">
      <text>
        <r>
          <rPr>
            <sz val="9"/>
            <color indexed="81"/>
            <rFont val="돋움"/>
            <family val="3"/>
            <charset val="129"/>
          </rPr>
          <t>콤보박스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활용</t>
        </r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Windows 사용자</author>
  </authors>
  <commentList>
    <comment ref="F6" authorId="0" shapeId="0" xr:uid="{00000000-0006-0000-0200-000001000000}">
      <text>
        <r>
          <rPr>
            <b/>
            <sz val="9"/>
            <color indexed="81"/>
            <rFont val="맑은 고딕"/>
            <family val="2"/>
            <charset val="129"/>
          </rPr>
          <t>용적률산정용 연면적 기준</t>
        </r>
      </text>
    </comment>
    <comment ref="M8" authorId="0" shapeId="0" xr:uid="{00000000-0006-0000-0200-000002000000}">
      <text>
        <r>
          <rPr>
            <sz val="9"/>
            <color indexed="81"/>
            <rFont val="돋움"/>
            <family val="3"/>
            <charset val="129"/>
          </rPr>
          <t>장애인ㆍ노인ㆍ임산부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등의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편의증진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보장에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관한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법률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제</t>
        </r>
        <r>
          <rPr>
            <sz val="9"/>
            <color indexed="81"/>
            <rFont val="Tahoma"/>
            <family val="2"/>
          </rPr>
          <t>10</t>
        </r>
        <r>
          <rPr>
            <sz val="9"/>
            <color indexed="81"/>
            <rFont val="돋움"/>
            <family val="3"/>
            <charset val="129"/>
          </rPr>
          <t>의</t>
        </r>
        <r>
          <rPr>
            <sz val="9"/>
            <color indexed="81"/>
            <rFont val="Tahoma"/>
            <family val="2"/>
          </rPr>
          <t>2</t>
        </r>
        <r>
          <rPr>
            <sz val="9"/>
            <color indexed="81"/>
            <rFont val="돋움"/>
            <family val="3"/>
            <charset val="129"/>
          </rPr>
          <t>의제</t>
        </r>
        <r>
          <rPr>
            <sz val="9"/>
            <color indexed="81"/>
            <rFont val="Tahoma"/>
            <family val="2"/>
          </rPr>
          <t>3</t>
        </r>
        <r>
          <rPr>
            <sz val="9"/>
            <color indexed="81"/>
            <rFont val="돋움"/>
            <family val="3"/>
            <charset val="129"/>
          </rPr>
          <t>항</t>
        </r>
        <r>
          <rPr>
            <sz val="9"/>
            <color indexed="81"/>
            <rFont val="Tahoma"/>
            <family val="2"/>
          </rPr>
          <t xml:space="preserve"> 2. </t>
        </r>
        <r>
          <rPr>
            <sz val="9"/>
            <color indexed="81"/>
            <rFont val="돋움"/>
            <family val="3"/>
            <charset val="129"/>
          </rPr>
          <t>국가</t>
        </r>
        <r>
          <rPr>
            <sz val="9"/>
            <color indexed="81"/>
            <rFont val="Tahoma"/>
            <family val="2"/>
          </rPr>
          <t xml:space="preserve">, </t>
        </r>
        <r>
          <rPr>
            <sz val="9"/>
            <color indexed="81"/>
            <rFont val="돋움"/>
            <family val="3"/>
            <charset val="129"/>
          </rPr>
          <t>지방자치단체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또는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「공공기관의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운영에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관한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법률」에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따른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공공기관이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신축ㆍ증축</t>
        </r>
        <r>
          <rPr>
            <sz val="9"/>
            <color indexed="81"/>
            <rFont val="Tahoma"/>
            <family val="2"/>
          </rPr>
          <t>(</t>
        </r>
        <r>
          <rPr>
            <sz val="9"/>
            <color indexed="81"/>
            <rFont val="돋움"/>
            <family val="3"/>
            <charset val="129"/>
          </rPr>
          <t>건축물이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있는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대지에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별개의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건축물로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증축하는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경우에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한정한다</t>
        </r>
        <r>
          <rPr>
            <sz val="9"/>
            <color indexed="81"/>
            <rFont val="Tahoma"/>
            <family val="2"/>
          </rPr>
          <t xml:space="preserve">. </t>
        </r>
        <r>
          <rPr>
            <sz val="9"/>
            <color indexed="81"/>
            <rFont val="돋움"/>
            <family val="3"/>
            <charset val="129"/>
          </rPr>
          <t>이하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같다</t>
        </r>
        <r>
          <rPr>
            <sz val="9"/>
            <color indexed="81"/>
            <rFont val="Tahoma"/>
            <family val="2"/>
          </rPr>
          <t>)</t>
        </r>
        <r>
          <rPr>
            <sz val="9"/>
            <color indexed="81"/>
            <rFont val="돋움"/>
            <family val="3"/>
            <charset val="129"/>
          </rPr>
          <t>ㆍ개축</t>
        </r>
        <r>
          <rPr>
            <sz val="9"/>
            <color indexed="81"/>
            <rFont val="Tahoma"/>
            <family val="2"/>
          </rPr>
          <t>(</t>
        </r>
        <r>
          <rPr>
            <sz val="9"/>
            <color indexed="81"/>
            <rFont val="돋움"/>
            <family val="3"/>
            <charset val="129"/>
          </rPr>
          <t>전부를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개축하는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경우에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한정한다</t>
        </r>
        <r>
          <rPr>
            <sz val="9"/>
            <color indexed="81"/>
            <rFont val="Tahoma"/>
            <family val="2"/>
          </rPr>
          <t xml:space="preserve">. </t>
        </r>
        <r>
          <rPr>
            <sz val="9"/>
            <color indexed="81"/>
            <rFont val="돋움"/>
            <family val="3"/>
            <charset val="129"/>
          </rPr>
          <t>이하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같다</t>
        </r>
        <r>
          <rPr>
            <sz val="9"/>
            <color indexed="81"/>
            <rFont val="Tahoma"/>
            <family val="2"/>
          </rPr>
          <t xml:space="preserve">) </t>
        </r>
        <r>
          <rPr>
            <sz val="9"/>
            <color indexed="81"/>
            <rFont val="돋움"/>
            <family val="3"/>
            <charset val="129"/>
          </rPr>
          <t>또는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재축하는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청사</t>
        </r>
        <r>
          <rPr>
            <sz val="9"/>
            <color indexed="81"/>
            <rFont val="Tahoma"/>
            <family val="2"/>
          </rPr>
          <t xml:space="preserve">, </t>
        </r>
        <r>
          <rPr>
            <sz val="9"/>
            <color indexed="81"/>
            <rFont val="돋움"/>
            <family val="3"/>
            <charset val="129"/>
          </rPr>
          <t>문화시설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등의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공공건물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및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공중이용시설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중에서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대통령령으로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정하는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 xml:space="preserve">시설
</t>
        </r>
        <r>
          <rPr>
            <sz val="9"/>
            <color indexed="81"/>
            <rFont val="Tahoma"/>
            <family val="2"/>
          </rPr>
          <t xml:space="preserve">3. </t>
        </r>
        <r>
          <rPr>
            <sz val="9"/>
            <color indexed="81"/>
            <rFont val="돋움"/>
            <family val="3"/>
            <charset val="129"/>
          </rPr>
          <t>국가</t>
        </r>
        <r>
          <rPr>
            <sz val="9"/>
            <color indexed="81"/>
            <rFont val="Tahoma"/>
            <family val="2"/>
          </rPr>
          <t xml:space="preserve">, </t>
        </r>
        <r>
          <rPr>
            <sz val="9"/>
            <color indexed="81"/>
            <rFont val="돋움"/>
            <family val="3"/>
            <charset val="129"/>
          </rPr>
          <t>지방자치단체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또는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「공공기관의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운영에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관한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법률」에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따른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공공기관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외의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자가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신축ㆍ증축ㆍ개축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또는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재축하는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공공건물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및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공중이용시설로서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시설의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규모</t>
        </r>
        <r>
          <rPr>
            <sz val="9"/>
            <color indexed="81"/>
            <rFont val="Tahoma"/>
            <family val="2"/>
          </rPr>
          <t xml:space="preserve">, </t>
        </r>
        <r>
          <rPr>
            <sz val="9"/>
            <color indexed="81"/>
            <rFont val="돋움"/>
            <family val="3"/>
            <charset val="129"/>
          </rPr>
          <t>용도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등을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고려하여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대통령령으로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정하는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시설</t>
        </r>
        <r>
          <rPr>
            <b/>
            <sz val="9"/>
            <color indexed="81"/>
            <rFont val="돋움"/>
            <family val="3"/>
            <charset val="129"/>
          </rPr>
          <t xml:space="preserve">
</t>
        </r>
      </text>
    </comment>
  </commentList>
</comments>
</file>

<file path=xl/comments4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</authors>
  <commentList>
    <comment ref="M42" authorId="0" shapeId="0" xr:uid="{00000000-0006-0000-0300-000001000000}">
      <text>
        <r>
          <rPr>
            <b/>
            <sz val="9"/>
            <color indexed="81"/>
            <rFont val="돋움"/>
            <family val="3"/>
            <charset val="129"/>
          </rPr>
          <t>발주시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요율체크</t>
        </r>
      </text>
    </comment>
    <comment ref="M49" authorId="0" shapeId="0" xr:uid="{00000000-0006-0000-0300-000002000000}">
      <text>
        <r>
          <rPr>
            <b/>
            <sz val="9"/>
            <color indexed="81"/>
            <rFont val="돋움"/>
            <family val="3"/>
            <charset val="129"/>
          </rPr>
          <t>발주시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요율체크</t>
        </r>
      </text>
    </comment>
  </commentList>
</comments>
</file>

<file path=xl/comments5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</authors>
  <commentList>
    <comment ref="M42" authorId="0" shapeId="0" xr:uid="{23F6ECEE-11A9-4DE9-BBB3-7C791C0E526C}">
      <text>
        <r>
          <rPr>
            <b/>
            <sz val="9"/>
            <color indexed="81"/>
            <rFont val="돋움"/>
            <family val="3"/>
            <charset val="129"/>
          </rPr>
          <t>발주시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요율체크</t>
        </r>
      </text>
    </comment>
    <comment ref="M49" authorId="0" shapeId="0" xr:uid="{D33AC194-E6CA-440C-8E50-15C8F05E3C74}">
      <text>
        <r>
          <rPr>
            <b/>
            <sz val="9"/>
            <color indexed="81"/>
            <rFont val="돋움"/>
            <family val="3"/>
            <charset val="129"/>
          </rPr>
          <t>발주시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요율체크</t>
        </r>
      </text>
    </comment>
  </commentList>
</comments>
</file>

<file path=xl/comments6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Windows 사용자</author>
  </authors>
  <commentList>
    <comment ref="E5" authorId="0" shapeId="0" xr:uid="{00000000-0006-0000-0800-000001000000}">
      <text>
        <r>
          <rPr>
            <b/>
            <sz val="9"/>
            <color indexed="81"/>
            <rFont val="Tahoma"/>
            <family val="2"/>
          </rPr>
          <t>․</t>
        </r>
        <r>
          <rPr>
            <b/>
            <sz val="9"/>
            <color indexed="81"/>
            <rFont val="돋움"/>
            <family val="3"/>
            <charset val="129"/>
          </rPr>
          <t>공작물</t>
        </r>
        <r>
          <rPr>
            <b/>
            <sz val="9"/>
            <color indexed="81"/>
            <rFont val="Tahoma"/>
            <family val="2"/>
          </rPr>
          <t>(</t>
        </r>
        <r>
          <rPr>
            <b/>
            <sz val="9"/>
            <color indexed="81"/>
            <rFont val="돋움"/>
            <family val="3"/>
            <charset val="129"/>
          </rPr>
          <t>굴뚝</t>
        </r>
        <r>
          <rPr>
            <b/>
            <sz val="9"/>
            <color indexed="81"/>
            <rFont val="Tahoma"/>
            <family val="2"/>
          </rPr>
          <t>․</t>
        </r>
        <r>
          <rPr>
            <b/>
            <sz val="9"/>
            <color indexed="81"/>
            <rFont val="돋움"/>
            <family val="3"/>
            <charset val="129"/>
          </rPr>
          <t>옹벽</t>
        </r>
        <r>
          <rPr>
            <b/>
            <sz val="9"/>
            <color indexed="81"/>
            <rFont val="Tahoma"/>
            <family val="2"/>
          </rPr>
          <t>․</t>
        </r>
        <r>
          <rPr>
            <b/>
            <sz val="9"/>
            <color indexed="81"/>
            <rFont val="돋움"/>
            <family val="3"/>
            <charset val="129"/>
          </rPr>
          <t>고가수조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등</t>
        </r>
        <r>
          <rPr>
            <b/>
            <sz val="9"/>
            <color indexed="81"/>
            <rFont val="Tahoma"/>
            <family val="2"/>
          </rPr>
          <t>)</t>
        </r>
        <r>
          <rPr>
            <b/>
            <sz val="9"/>
            <color indexed="81"/>
            <rFont val="돋움"/>
            <family val="3"/>
            <charset val="129"/>
          </rPr>
          <t xml:space="preserve">
</t>
        </r>
        <r>
          <rPr>
            <b/>
            <sz val="9"/>
            <color indexed="81"/>
            <rFont val="Tahoma"/>
            <family val="2"/>
          </rPr>
          <t>․</t>
        </r>
        <r>
          <rPr>
            <b/>
            <sz val="9"/>
            <color indexed="81"/>
            <rFont val="돋움"/>
            <family val="3"/>
            <charset val="129"/>
          </rPr>
          <t>제</t>
        </r>
        <r>
          <rPr>
            <b/>
            <sz val="9"/>
            <color indexed="81"/>
            <rFont val="Tahoma"/>
            <family val="2"/>
          </rPr>
          <t>1</t>
        </r>
        <r>
          <rPr>
            <b/>
            <sz val="9"/>
            <color indexed="81"/>
            <rFont val="돋움"/>
            <family val="3"/>
            <charset val="129"/>
          </rPr>
          <t>종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근린생활시설
</t>
        </r>
        <r>
          <rPr>
            <b/>
            <sz val="9"/>
            <color indexed="81"/>
            <rFont val="Tahoma"/>
            <family val="2"/>
          </rPr>
          <t>․</t>
        </r>
        <r>
          <rPr>
            <b/>
            <sz val="9"/>
            <color indexed="81"/>
            <rFont val="돋움"/>
            <family val="3"/>
            <charset val="129"/>
          </rPr>
          <t>제</t>
        </r>
        <r>
          <rPr>
            <b/>
            <sz val="9"/>
            <color indexed="81"/>
            <rFont val="Tahoma"/>
            <family val="2"/>
          </rPr>
          <t>2</t>
        </r>
        <r>
          <rPr>
            <b/>
            <sz val="9"/>
            <color indexed="81"/>
            <rFont val="돋움"/>
            <family val="3"/>
            <charset val="129"/>
          </rPr>
          <t>종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근린생활시설</t>
        </r>
        <r>
          <rPr>
            <b/>
            <sz val="9"/>
            <color indexed="81"/>
            <rFont val="돋움"/>
            <family val="3"/>
            <charset val="129"/>
          </rPr>
          <t xml:space="preserve">
</t>
        </r>
        <r>
          <rPr>
            <b/>
            <sz val="9"/>
            <color indexed="81"/>
            <rFont val="Tahoma"/>
            <family val="2"/>
          </rPr>
          <t>․</t>
        </r>
        <r>
          <rPr>
            <b/>
            <sz val="9"/>
            <color indexed="81"/>
            <rFont val="돋움"/>
            <family val="3"/>
            <charset val="129"/>
          </rPr>
          <t>교육연구시설</t>
        </r>
        <r>
          <rPr>
            <b/>
            <sz val="9"/>
            <color indexed="81"/>
            <rFont val="Tahoma"/>
            <family val="2"/>
          </rPr>
          <t>(</t>
        </r>
        <r>
          <rPr>
            <b/>
            <sz val="9"/>
            <color indexed="81"/>
            <rFont val="돋움"/>
            <family val="3"/>
            <charset val="129"/>
          </rPr>
          <t>도서관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제외</t>
        </r>
        <r>
          <rPr>
            <b/>
            <sz val="9"/>
            <color indexed="81"/>
            <rFont val="Tahoma"/>
            <family val="2"/>
          </rPr>
          <t>)</t>
        </r>
        <r>
          <rPr>
            <b/>
            <sz val="9"/>
            <color indexed="81"/>
            <rFont val="돋움"/>
            <family val="3"/>
            <charset val="129"/>
          </rPr>
          <t xml:space="preserve">
</t>
        </r>
        <r>
          <rPr>
            <b/>
            <sz val="9"/>
            <color indexed="81"/>
            <rFont val="Tahoma"/>
            <family val="2"/>
          </rPr>
          <t>․</t>
        </r>
        <r>
          <rPr>
            <b/>
            <sz val="9"/>
            <color indexed="81"/>
            <rFont val="돋움"/>
            <family val="3"/>
            <charset val="129"/>
          </rPr>
          <t>수련시설</t>
        </r>
        <r>
          <rPr>
            <b/>
            <sz val="9"/>
            <color indexed="81"/>
            <rFont val="돋움"/>
            <family val="3"/>
            <charset val="129"/>
          </rPr>
          <t xml:space="preserve">
※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제</t>
        </r>
        <r>
          <rPr>
            <b/>
            <sz val="9"/>
            <color indexed="81"/>
            <rFont val="Tahoma"/>
            <family val="2"/>
          </rPr>
          <t>2</t>
        </r>
        <r>
          <rPr>
            <b/>
            <sz val="9"/>
            <color indexed="81"/>
            <rFont val="돋움"/>
            <family val="3"/>
            <charset val="129"/>
          </rPr>
          <t>종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시설로서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특수구조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또는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공기조화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설비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등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특수설비를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요하는</t>
        </r>
        <r>
          <rPr>
            <b/>
            <sz val="9"/>
            <color indexed="81"/>
            <rFont val="Tahoma"/>
            <family val="2"/>
          </rPr>
          <t xml:space="preserve">  </t>
        </r>
        <r>
          <rPr>
            <b/>
            <sz val="9"/>
            <color indexed="81"/>
            <rFont val="돋움"/>
            <family val="3"/>
            <charset val="129"/>
          </rPr>
          <t>시설은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제</t>
        </r>
        <r>
          <rPr>
            <b/>
            <sz val="9"/>
            <color indexed="81"/>
            <rFont val="Tahoma"/>
            <family val="2"/>
          </rPr>
          <t>3</t>
        </r>
        <r>
          <rPr>
            <b/>
            <sz val="9"/>
            <color indexed="81"/>
            <rFont val="돋움"/>
            <family val="3"/>
            <charset val="129"/>
          </rPr>
          <t>종을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적용</t>
        </r>
      </text>
    </comment>
    <comment ref="H5" authorId="0" shapeId="0" xr:uid="{00000000-0006-0000-0800-000002000000}">
      <text>
        <r>
          <rPr>
            <b/>
            <sz val="9"/>
            <color indexed="81"/>
            <rFont val="Tahoma"/>
            <family val="2"/>
          </rPr>
          <t>․</t>
        </r>
        <r>
          <rPr>
            <b/>
            <sz val="9"/>
            <color indexed="81"/>
            <rFont val="돋움"/>
            <family val="3"/>
            <charset val="129"/>
          </rPr>
          <t>문화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및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집회시설</t>
        </r>
        <r>
          <rPr>
            <b/>
            <sz val="9"/>
            <color indexed="81"/>
            <rFont val="돋움"/>
            <family val="3"/>
            <charset val="129"/>
          </rPr>
          <t xml:space="preserve">
</t>
        </r>
        <r>
          <rPr>
            <b/>
            <sz val="9"/>
            <color indexed="81"/>
            <rFont val="Tahoma"/>
            <family val="2"/>
          </rPr>
          <t>․</t>
        </r>
        <r>
          <rPr>
            <b/>
            <sz val="9"/>
            <color indexed="81"/>
            <rFont val="돋움"/>
            <family val="3"/>
            <charset val="129"/>
          </rPr>
          <t>교육연구시설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중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도서관
</t>
        </r>
        <r>
          <rPr>
            <b/>
            <sz val="9"/>
            <color indexed="81"/>
            <rFont val="Tahoma"/>
            <family val="2"/>
          </rPr>
          <t>․</t>
        </r>
        <r>
          <rPr>
            <b/>
            <sz val="9"/>
            <color indexed="81"/>
            <rFont val="돋움"/>
            <family val="3"/>
            <charset val="129"/>
          </rPr>
          <t>운동시설</t>
        </r>
      </text>
    </comment>
  </commentList>
</comments>
</file>

<file path=xl/comments7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Windows 사용자</author>
  </authors>
  <commentList>
    <comment ref="J47" authorId="0" shapeId="0" xr:uid="{00000000-0006-0000-0B00-000001000000}">
      <text>
        <r>
          <rPr>
            <b/>
            <sz val="9"/>
            <color indexed="81"/>
            <rFont val="돋움"/>
            <family val="3"/>
            <charset val="129"/>
          </rPr>
          <t>적합성확인</t>
        </r>
        <r>
          <rPr>
            <b/>
            <sz val="9"/>
            <color indexed="81"/>
            <rFont val="Tahoma"/>
            <family val="2"/>
          </rPr>
          <t xml:space="preserve"> : </t>
        </r>
        <r>
          <rPr>
            <b/>
            <sz val="9"/>
            <color indexed="81"/>
            <rFont val="돋움"/>
            <family val="3"/>
            <charset val="129"/>
          </rPr>
          <t>자문비용</t>
        </r>
      </text>
    </comment>
  </commentList>
</comments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00000000-0015-0000-FFFF-FFFF00000000}" name="연결1" type="4" refreshedVersion="3" deleted="1" background="1" saveData="1">
    <webPr sourceData="1" parsePre="1" consecutive="1" xl2000="1" htmlTables="1"/>
  </connection>
</connections>
</file>

<file path=xl/sharedStrings.xml><?xml version="1.0" encoding="utf-8"?>
<sst xmlns="http://schemas.openxmlformats.org/spreadsheetml/2006/main" count="1575" uniqueCount="830">
  <si>
    <t xml:space="preserve">■ 사업명 : </t>
    <phoneticPr fontId="3" type="noConversion"/>
  </si>
  <si>
    <t>□ 사업규모</t>
    <phoneticPr fontId="3" type="noConversion"/>
  </si>
  <si>
    <t>학급수</t>
    <phoneticPr fontId="3" type="noConversion"/>
  </si>
  <si>
    <t>총 사업면적(연면적)</t>
    <phoneticPr fontId="3" type="noConversion"/>
  </si>
  <si>
    <t>실</t>
    <phoneticPr fontId="3" type="noConversion"/>
  </si>
  <si>
    <t>임시교사(모듈러) 설치</t>
    <phoneticPr fontId="3" type="noConversion"/>
  </si>
  <si>
    <t>㎡</t>
    <phoneticPr fontId="3" type="noConversion"/>
  </si>
  <si>
    <t>)</t>
    <phoneticPr fontId="3" type="noConversion"/>
  </si>
  <si>
    <t>입력 필요</t>
    <phoneticPr fontId="3" type="noConversion"/>
  </si>
  <si>
    <t>공간특화</t>
    <phoneticPr fontId="3" type="noConversion"/>
  </si>
  <si>
    <t>주차</t>
    <phoneticPr fontId="3" type="noConversion"/>
  </si>
  <si>
    <t>리모델링 사업면적</t>
    <phoneticPr fontId="3" type="noConversion"/>
  </si>
  <si>
    <t>기존 건축물대장</t>
    <phoneticPr fontId="3" type="noConversion"/>
  </si>
  <si>
    <t xml:space="preserve">※ 검토 참고용 </t>
    <phoneticPr fontId="3" type="noConversion"/>
  </si>
  <si>
    <t>구분</t>
    <phoneticPr fontId="3" type="noConversion"/>
  </si>
  <si>
    <t>건물명</t>
    <phoneticPr fontId="3" type="noConversion"/>
  </si>
  <si>
    <t>층수</t>
    <phoneticPr fontId="3" type="noConversion"/>
  </si>
  <si>
    <t>주1</t>
    <phoneticPr fontId="4" type="noConversion"/>
  </si>
  <si>
    <t>본관동</t>
    <phoneticPr fontId="4" type="noConversion"/>
  </si>
  <si>
    <t>주2</t>
    <phoneticPr fontId="4" type="noConversion"/>
  </si>
  <si>
    <t>다목적강당</t>
    <phoneticPr fontId="4" type="noConversion"/>
  </si>
  <si>
    <t>0/2</t>
    <phoneticPr fontId="4" type="noConversion"/>
  </si>
  <si>
    <t>계</t>
    <phoneticPr fontId="3" type="noConversion"/>
  </si>
  <si>
    <t>0/4</t>
    <phoneticPr fontId="3" type="noConversion"/>
  </si>
  <si>
    <t>비고</t>
    <phoneticPr fontId="4" type="noConversion"/>
  </si>
  <si>
    <t>대지면적(㎡)</t>
    <phoneticPr fontId="4" type="noConversion"/>
  </si>
  <si>
    <t>연면적(㎡)</t>
    <phoneticPr fontId="3" type="noConversion"/>
  </si>
  <si>
    <t>0/4</t>
    <phoneticPr fontId="4" type="noConversion"/>
  </si>
  <si>
    <t>□ 사업비 산출</t>
    <phoneticPr fontId="3" type="noConversion"/>
  </si>
  <si>
    <t>구분</t>
    <phoneticPr fontId="4" type="noConversion"/>
  </si>
  <si>
    <t>수량</t>
    <phoneticPr fontId="4" type="noConversion"/>
  </si>
  <si>
    <t>단위</t>
    <phoneticPr fontId="4" type="noConversion"/>
  </si>
  <si>
    <t>단가(원)</t>
    <phoneticPr fontId="4" type="noConversion"/>
  </si>
  <si>
    <t>사업비(원)</t>
    <phoneticPr fontId="4" type="noConversion"/>
  </si>
  <si>
    <t>시설비</t>
    <phoneticPr fontId="4" type="noConversion"/>
  </si>
  <si>
    <t>식</t>
    <phoneticPr fontId="4" type="noConversion"/>
  </si>
  <si>
    <t>개월</t>
    <phoneticPr fontId="3" type="noConversion"/>
  </si>
  <si>
    <t>임시교사</t>
    <phoneticPr fontId="3" type="noConversion"/>
  </si>
  <si>
    <t>기타</t>
    <phoneticPr fontId="4" type="noConversion"/>
  </si>
  <si>
    <t>학급</t>
    <phoneticPr fontId="4" type="noConversion"/>
  </si>
  <si>
    <t>합 계</t>
    <phoneticPr fontId="4" type="noConversion"/>
  </si>
  <si>
    <t xml:space="preserve">1. 대상공사명 : </t>
    <phoneticPr fontId="13" type="noConversion"/>
  </si>
  <si>
    <t xml:space="preserve">2. 용  역  명 : </t>
    <phoneticPr fontId="13" type="noConversion"/>
  </si>
  <si>
    <t>3. 용역  규모 :</t>
    <phoneticPr fontId="13" type="noConversion"/>
  </si>
  <si>
    <t>4. 시설사업 규모 및 예산액</t>
    <phoneticPr fontId="13" type="noConversion"/>
  </si>
  <si>
    <t>(금액단위 : 원)</t>
    <phoneticPr fontId="13" type="noConversion"/>
  </si>
  <si>
    <t>구분</t>
    <phoneticPr fontId="13" type="noConversion"/>
  </si>
  <si>
    <t>사업명</t>
    <phoneticPr fontId="13" type="noConversion"/>
  </si>
  <si>
    <t>물량(식)</t>
    <phoneticPr fontId="13" type="noConversion"/>
  </si>
  <si>
    <t>시 설 비</t>
    <phoneticPr fontId="13" type="noConversion"/>
  </si>
  <si>
    <t>비고</t>
    <phoneticPr fontId="13" type="noConversion"/>
  </si>
  <si>
    <t>설계비</t>
    <phoneticPr fontId="13" type="noConversion"/>
  </si>
  <si>
    <t>시설비</t>
    <phoneticPr fontId="13" type="noConversion"/>
  </si>
  <si>
    <t>감리비</t>
    <phoneticPr fontId="13" type="noConversion"/>
  </si>
  <si>
    <t>계</t>
    <phoneticPr fontId="13" type="noConversion"/>
  </si>
  <si>
    <t>5. 설계용역 규모 및 공사비 산출근거[계획설계 및 중간, 실시설계]</t>
    <phoneticPr fontId="13" type="noConversion"/>
  </si>
  <si>
    <t xml:space="preserve">  가. 공사비 산출근거</t>
    <phoneticPr fontId="13" type="noConversion"/>
  </si>
  <si>
    <t>단가</t>
    <phoneticPr fontId="13" type="noConversion"/>
  </si>
  <si>
    <t>소요금액</t>
    <phoneticPr fontId="13" type="noConversion"/>
  </si>
  <si>
    <t xml:space="preserve">  나.기초공사비</t>
    <phoneticPr fontId="4" type="noConversion"/>
  </si>
  <si>
    <t>총사업규모</t>
    <phoneticPr fontId="13" type="noConversion"/>
  </si>
  <si>
    <t>계획설계</t>
    <phoneticPr fontId="13" type="noConversion"/>
  </si>
  <si>
    <t>중간설계</t>
    <phoneticPr fontId="4" type="noConversion"/>
  </si>
  <si>
    <t>실시설계</t>
    <phoneticPr fontId="13" type="noConversion"/>
  </si>
  <si>
    <t>공사비중</t>
    <phoneticPr fontId="13" type="noConversion"/>
  </si>
  <si>
    <t>총 공사비</t>
    <phoneticPr fontId="13" type="noConversion"/>
  </si>
  <si>
    <t>건축(토목,설비)공사비</t>
    <phoneticPr fontId="13" type="noConversion"/>
  </si>
  <si>
    <t>전기,통신(약전포함) 공사비</t>
    <phoneticPr fontId="13" type="noConversion"/>
  </si>
  <si>
    <t xml:space="preserve">  다. 용역대상공사비</t>
    <phoneticPr fontId="4" type="noConversion"/>
  </si>
  <si>
    <t>계획설계</t>
  </si>
  <si>
    <t>중간설계</t>
  </si>
  <si>
    <t>실시설계</t>
  </si>
  <si>
    <t>비  고</t>
    <phoneticPr fontId="13" type="noConversion"/>
  </si>
  <si>
    <t>공사비(건축,토목,설비)</t>
  </si>
  <si>
    <t>용역적용금액(부가세공제)</t>
  </si>
  <si>
    <t xml:space="preserve"> (1) 관련조문</t>
    <phoneticPr fontId="4" type="noConversion"/>
  </si>
  <si>
    <t xml:space="preserve">    ○ 국토교통부고시 제2020-635호, 2020. 9. 14. 개정</t>
    <phoneticPr fontId="4" type="noConversion"/>
  </si>
  <si>
    <t xml:space="preserve">         : 공공발주사업에 대한 건축사의 업무범위와 대가기준 [별표4]건축설계 대가요율 - 2종(보통)</t>
    <phoneticPr fontId="4" type="noConversion"/>
  </si>
  <si>
    <t xml:space="preserve"> (2) 용역대상 공사비 : 용역대상적용금액(부가가치세 공제)</t>
    <phoneticPr fontId="4" type="noConversion"/>
  </si>
  <si>
    <t>- 계획설계공사비</t>
    <phoneticPr fontId="4" type="noConversion"/>
  </si>
  <si>
    <t>- 중간설계공사비</t>
    <phoneticPr fontId="4" type="noConversion"/>
  </si>
  <si>
    <t>- 실시설계공사비</t>
    <phoneticPr fontId="4" type="noConversion"/>
  </si>
  <si>
    <t xml:space="preserve"> (3) 적용요율</t>
    <phoneticPr fontId="4" type="noConversion"/>
  </si>
  <si>
    <t xml:space="preserve">   ○ 계획설계 대가요율</t>
    <phoneticPr fontId="4" type="noConversion"/>
  </si>
  <si>
    <t>제2종보통중급</t>
  </si>
  <si>
    <t>적용</t>
    <phoneticPr fontId="4" type="noConversion"/>
  </si>
  <si>
    <t>학교시설사업 설계용역 대가 표준화 개선계획 알림(교육시설안전과-1167, 2019. 2. )참조</t>
    <phoneticPr fontId="4" type="noConversion"/>
  </si>
  <si>
    <t>구  분</t>
    <phoneticPr fontId="4" type="noConversion"/>
  </si>
  <si>
    <t>이하</t>
    <phoneticPr fontId="4" type="noConversion"/>
  </si>
  <si>
    <t>적용요율</t>
    <phoneticPr fontId="4" type="noConversion"/>
  </si>
  <si>
    <t>직선보간</t>
    <phoneticPr fontId="4" type="noConversion"/>
  </si>
  <si>
    <t>=</t>
    <phoneticPr fontId="4" type="noConversion"/>
  </si>
  <si>
    <t>+</t>
    <phoneticPr fontId="4" type="noConversion"/>
  </si>
  <si>
    <t>(</t>
    <phoneticPr fontId="4" type="noConversion"/>
  </si>
  <si>
    <t>-</t>
    <phoneticPr fontId="4" type="noConversion"/>
  </si>
  <si>
    <t>)</t>
    <phoneticPr fontId="4" type="noConversion"/>
  </si>
  <si>
    <t>×</t>
  </si>
  <si>
    <t>%</t>
    <phoneticPr fontId="4" type="noConversion"/>
  </si>
  <si>
    <t xml:space="preserve">   ○ 중간설계대가요율</t>
    <phoneticPr fontId="4" type="noConversion"/>
  </si>
  <si>
    <t xml:space="preserve"> </t>
    <phoneticPr fontId="4" type="noConversion"/>
  </si>
  <si>
    <t xml:space="preserve">   ○ 실시설계대가요율</t>
    <phoneticPr fontId="4" type="noConversion"/>
  </si>
  <si>
    <t xml:space="preserve"> (4) 용역비 산출 금액</t>
    <phoneticPr fontId="4" type="noConversion"/>
  </si>
  <si>
    <t xml:space="preserve">   ○ 계획설계비</t>
    <phoneticPr fontId="4" type="noConversion"/>
  </si>
  <si>
    <t>% =</t>
    <phoneticPr fontId="4" type="noConversion"/>
  </si>
  <si>
    <t>원</t>
    <phoneticPr fontId="4" type="noConversion"/>
  </si>
  <si>
    <t xml:space="preserve">   ○ 중간설계비</t>
    <phoneticPr fontId="4" type="noConversion"/>
  </si>
  <si>
    <t xml:space="preserve">   ○ 실시설계비</t>
    <phoneticPr fontId="4" type="noConversion"/>
  </si>
  <si>
    <t xml:space="preserve">   ○ 소계(계획,중간,실시)</t>
    <phoneticPr fontId="4" type="noConversion"/>
  </si>
  <si>
    <t xml:space="preserve">   ○ 인증관련 추가 설계대가 요율</t>
    <phoneticPr fontId="4" type="noConversion"/>
  </si>
  <si>
    <t>녹색건축인증</t>
    <phoneticPr fontId="4" type="noConversion"/>
  </si>
  <si>
    <t xml:space="preserve">% </t>
    <phoneticPr fontId="4" type="noConversion"/>
  </si>
  <si>
    <t>지능형건축물인증</t>
    <phoneticPr fontId="4" type="noConversion"/>
  </si>
  <si>
    <t>해당없음</t>
  </si>
  <si>
    <t>에너지효율등급인증</t>
    <phoneticPr fontId="4" type="noConversion"/>
  </si>
  <si>
    <t>1등급</t>
  </si>
  <si>
    <t xml:space="preserve">   ○ 조감도(1조)</t>
    <phoneticPr fontId="4" type="noConversion"/>
  </si>
  <si>
    <t xml:space="preserve">   ○ 지질조사비(추정심도 9M기준)</t>
    <phoneticPr fontId="4" type="noConversion"/>
  </si>
  <si>
    <t>공=</t>
    <phoneticPr fontId="4" type="noConversion"/>
  </si>
  <si>
    <t>장비 및 기계설비 1회만 적용</t>
    <phoneticPr fontId="4" type="noConversion"/>
  </si>
  <si>
    <t xml:space="preserve">   ○ 현황측량비</t>
    <phoneticPr fontId="4" type="noConversion"/>
  </si>
  <si>
    <r>
      <rPr>
        <sz val="9"/>
        <rFont val="맑은 고딕"/>
        <family val="3"/>
        <charset val="129"/>
      </rPr>
      <t>㎡</t>
    </r>
    <r>
      <rPr>
        <sz val="9"/>
        <rFont val="맑은 고딕"/>
        <family val="3"/>
        <charset val="129"/>
        <scheme val="major"/>
      </rPr>
      <t>=</t>
    </r>
    <phoneticPr fontId="4" type="noConversion"/>
  </si>
  <si>
    <t xml:space="preserve">   ○ 소 계          :</t>
    <phoneticPr fontId="4" type="noConversion"/>
  </si>
  <si>
    <t xml:space="preserve">   ○ 부가가치세  :</t>
    <phoneticPr fontId="4" type="noConversion"/>
  </si>
  <si>
    <t xml:space="preserve">   ○ 용역손해배상보험,공제</t>
    <phoneticPr fontId="4" type="noConversion"/>
  </si>
  <si>
    <t>%=</t>
    <phoneticPr fontId="4" type="noConversion"/>
  </si>
  <si>
    <t xml:space="preserve">   ○ </t>
    <phoneticPr fontId="4" type="noConversion"/>
  </si>
  <si>
    <t xml:space="preserve"> 합  계</t>
    <phoneticPr fontId="4" type="noConversion"/>
  </si>
  <si>
    <t>:</t>
    <phoneticPr fontId="4" type="noConversion"/>
  </si>
  <si>
    <t xml:space="preserve">   ●</t>
    <phoneticPr fontId="4" type="noConversion"/>
  </si>
  <si>
    <t>≒</t>
    <phoneticPr fontId="4" type="noConversion"/>
  </si>
  <si>
    <t>설계경제성검토(VE) 용역비 산출서</t>
    <phoneticPr fontId="4" type="noConversion"/>
  </si>
  <si>
    <t xml:space="preserve">    ○ 건설기술진흥법시행령 제75조</t>
    <phoneticPr fontId="4" type="noConversion"/>
  </si>
  <si>
    <t xml:space="preserve">    ○ 국토해양부 고시 제2015-472호 건설기술용역대가등에관한기준</t>
    <phoneticPr fontId="4" type="noConversion"/>
  </si>
  <si>
    <t xml:space="preserve"> (2) 용역대상 공사비 : 용역대상적용금액(부가가치세공제)</t>
    <phoneticPr fontId="4" type="noConversion"/>
  </si>
  <si>
    <t>공사난이도</t>
    <phoneticPr fontId="4" type="noConversion"/>
  </si>
  <si>
    <t>- 기본설계공사비</t>
    <phoneticPr fontId="4" type="noConversion"/>
  </si>
  <si>
    <t>2020년 건설사업관리기술인 임금실태조사 결과표</t>
    <phoneticPr fontId="4" type="noConversion"/>
  </si>
  <si>
    <t xml:space="preserve"> (3) 직접인건비</t>
    <phoneticPr fontId="4" type="noConversion"/>
  </si>
  <si>
    <t xml:space="preserve">   ○ 기본설계 투입인원수</t>
    <phoneticPr fontId="4" type="noConversion"/>
  </si>
  <si>
    <t>특급기술자</t>
    <phoneticPr fontId="4" type="noConversion"/>
  </si>
  <si>
    <t>기준인원</t>
    <phoneticPr fontId="4" type="noConversion"/>
  </si>
  <si>
    <t>고급기술자노임단가</t>
    <phoneticPr fontId="4" type="noConversion"/>
  </si>
  <si>
    <t>고급기술자</t>
    <phoneticPr fontId="4" type="noConversion"/>
  </si>
  <si>
    <t>건축분야</t>
    <phoneticPr fontId="4" type="noConversion"/>
  </si>
  <si>
    <t>중급기술자</t>
    <phoneticPr fontId="4" type="noConversion"/>
  </si>
  <si>
    <t xml:space="preserve">   ○ 기본설계 직접인건비</t>
    <phoneticPr fontId="4" type="noConversion"/>
  </si>
  <si>
    <t>초급기술자</t>
    <phoneticPr fontId="4" type="noConversion"/>
  </si>
  <si>
    <t xml:space="preserve">   ○ 실시설계 투입인원수</t>
    <phoneticPr fontId="4" type="noConversion"/>
  </si>
  <si>
    <t xml:space="preserve">   ○ 실시설계 VE</t>
    <phoneticPr fontId="4" type="noConversion"/>
  </si>
  <si>
    <t xml:space="preserve"> ※ 공사난이도 = 0.015*총공사비*(1-0.001*총공사비)</t>
    <phoneticPr fontId="24" type="noConversion"/>
  </si>
  <si>
    <t xml:space="preserve">    비고 : 공사비는 10억 단위임</t>
    <phoneticPr fontId="24" type="noConversion"/>
  </si>
  <si>
    <t xml:space="preserve"> (4) 직접경비</t>
    <phoneticPr fontId="4" type="noConversion"/>
  </si>
  <si>
    <t xml:space="preserve">   ○ 자문비용 : 특급기술자 노임단가 적용</t>
    <phoneticPr fontId="4" type="noConversion"/>
  </si>
  <si>
    <t xml:space="preserve">   ○ 워크삽 비용(장소임대 등)</t>
    <phoneticPr fontId="4" type="noConversion"/>
  </si>
  <si>
    <t xml:space="preserve">   ○ 오리엔테이션 및 현장답사비용</t>
    <phoneticPr fontId="4" type="noConversion"/>
  </si>
  <si>
    <t xml:space="preserve">   ○ 인쇄제본비</t>
    <phoneticPr fontId="4" type="noConversion"/>
  </si>
  <si>
    <t xml:space="preserve">   ○ 소계</t>
    <phoneticPr fontId="4" type="noConversion"/>
  </si>
  <si>
    <t xml:space="preserve"> (5) 제경비(직접인건비의 110~120%)</t>
    <phoneticPr fontId="4" type="noConversion"/>
  </si>
  <si>
    <t xml:space="preserve"> (6) 기술료(직접인건비+제경비 합의 20~40%)</t>
    <phoneticPr fontId="4" type="noConversion"/>
  </si>
  <si>
    <t xml:space="preserve"> VE설계용역 발주금액(천원절이하절사)</t>
    <phoneticPr fontId="4" type="noConversion"/>
  </si>
  <si>
    <t>각종 인증 관련 비용</t>
    <phoneticPr fontId="4" type="noConversion"/>
  </si>
  <si>
    <t xml:space="preserve">   ○ 인증수수료</t>
    <phoneticPr fontId="4" type="noConversion"/>
  </si>
  <si>
    <t>녹색건축</t>
    <phoneticPr fontId="4" type="noConversion"/>
  </si>
  <si>
    <t>https://www.gbc.re.kr/app/info/charge.do</t>
    <phoneticPr fontId="4" type="noConversion"/>
  </si>
  <si>
    <t>에서 수수료계산</t>
    <phoneticPr fontId="4" type="noConversion"/>
  </si>
  <si>
    <t>예비인증</t>
    <phoneticPr fontId="4" type="noConversion"/>
  </si>
  <si>
    <t>본인증</t>
    <phoneticPr fontId="4" type="noConversion"/>
  </si>
  <si>
    <t>지능형건축</t>
    <phoneticPr fontId="4" type="noConversion"/>
  </si>
  <si>
    <t xml:space="preserve">https://kisba.org/2017/html/sub03_14.php?PHPSESSID=6cf9c72197d90c80b58e65120ab07235 </t>
    <phoneticPr fontId="4" type="noConversion"/>
  </si>
  <si>
    <t>에너지효율등급(예비인증)</t>
    <phoneticPr fontId="4" type="noConversion"/>
  </si>
  <si>
    <t>5천㎡이상 1만㎡미만</t>
  </si>
  <si>
    <r>
      <rPr>
        <sz val="9"/>
        <color rgb="FFFF0000"/>
        <rFont val="맑은 고딕"/>
        <family val="3"/>
        <charset val="129"/>
      </rPr>
      <t xml:space="preserve">※ </t>
    </r>
    <r>
      <rPr>
        <sz val="9"/>
        <color rgb="FFFF0000"/>
        <rFont val="맑은 고딕"/>
        <family val="3"/>
        <charset val="129"/>
        <scheme val="major"/>
      </rPr>
      <t>제로에너지인증 별도 추가 감안</t>
    </r>
    <phoneticPr fontId="4" type="noConversion"/>
  </si>
  <si>
    <t>에너지효율등급(본인증)</t>
    <phoneticPr fontId="4" type="noConversion"/>
  </si>
  <si>
    <t>장애물 없는 생활환경(BF)(예비인증)</t>
    <phoneticPr fontId="4" type="noConversion"/>
  </si>
  <si>
    <t>3천㎡이상 1만㎡미만</t>
  </si>
  <si>
    <t xml:space="preserve">장애인ㆍ노인ㆍ임산부 등의 편의증진 보장에 관한 법률 제10의2의제3항 </t>
    <phoneticPr fontId="4" type="noConversion"/>
  </si>
  <si>
    <t>장애물 없는 생활환경(BF)(본인증)</t>
    <phoneticPr fontId="4" type="noConversion"/>
  </si>
  <si>
    <t>설계안전성검토</t>
    <phoneticPr fontId="4" type="noConversion"/>
  </si>
  <si>
    <t>300억미만</t>
  </si>
  <si>
    <t>건설기술진흥법 시행령제98조제1항에 따른 안전관리계획 수립대상 중 발주청 발주공사의 실시설계</t>
    <phoneticPr fontId="4" type="noConversion"/>
  </si>
  <si>
    <t>특급기술자</t>
  </si>
  <si>
    <t>X</t>
    <phoneticPr fontId="3" type="noConversion"/>
  </si>
  <si>
    <t>단위</t>
  </si>
  <si>
    <t>계</t>
  </si>
  <si>
    <t>구 분</t>
  </si>
  <si>
    <t>구   분</t>
    <phoneticPr fontId="4" type="noConversion"/>
  </si>
  <si>
    <t/>
  </si>
  <si>
    <t>(참고)건설설계 대가요율</t>
    <phoneticPr fontId="4" type="noConversion"/>
  </si>
  <si>
    <t>1. 관련근거 : 공공발주사업에 대한 건축사의 업무범위와 대가기준(국토교통부고시 제2020-635호)</t>
    <phoneticPr fontId="4" type="noConversion"/>
  </si>
  <si>
    <t>공사비</t>
  </si>
  <si>
    <t>범위</t>
    <phoneticPr fontId="4" type="noConversion"/>
  </si>
  <si>
    <t>적용요율(제2종,보통)</t>
    <phoneticPr fontId="4" type="noConversion"/>
  </si>
  <si>
    <t>적용요율(제3종,복잡)</t>
    <phoneticPr fontId="4" type="noConversion"/>
  </si>
  <si>
    <t>제2종보통상급</t>
    <phoneticPr fontId="4" type="noConversion"/>
  </si>
  <si>
    <t>제2종보통중급</t>
    <phoneticPr fontId="4" type="noConversion"/>
  </si>
  <si>
    <t>제2종보통기본</t>
    <phoneticPr fontId="4" type="noConversion"/>
  </si>
  <si>
    <t>제3종복잡상급</t>
    <phoneticPr fontId="4" type="noConversion"/>
  </si>
  <si>
    <t>제3종복잡중급</t>
    <phoneticPr fontId="4" type="noConversion"/>
  </si>
  <si>
    <t>제3종복잡기본</t>
    <phoneticPr fontId="4" type="noConversion"/>
  </si>
  <si>
    <t>5000만원이하</t>
    <phoneticPr fontId="4" type="noConversion"/>
  </si>
  <si>
    <t>5000만원</t>
  </si>
  <si>
    <t>1억원</t>
  </si>
  <si>
    <t>2억원</t>
  </si>
  <si>
    <t>3억원</t>
  </si>
  <si>
    <t>5억원</t>
  </si>
  <si>
    <t>10억원</t>
  </si>
  <si>
    <t>20억원</t>
  </si>
  <si>
    <t>30억원</t>
  </si>
  <si>
    <t>50억원</t>
  </si>
  <si>
    <t>100억원</t>
  </si>
  <si>
    <t>200억원</t>
  </si>
  <si>
    <t>300억원</t>
  </si>
  <si>
    <t>500억원</t>
  </si>
  <si>
    <t>1000억원</t>
  </si>
  <si>
    <t>2000억원</t>
  </si>
  <si>
    <t>3000억원</t>
  </si>
  <si>
    <t>5000억원</t>
  </si>
  <si>
    <t>(참고)지 질 조 사 단 가 (공당)</t>
    <phoneticPr fontId="44" type="noConversion"/>
  </si>
  <si>
    <t>★ 매년 상,하반기 변동되는 토목공사 일위대가 참조</t>
    <phoneticPr fontId="4" type="noConversion"/>
  </si>
  <si>
    <t>★ 발주 구분에 따라 적용하여 주시기 바랍니다.</t>
    <phoneticPr fontId="4" type="noConversion"/>
  </si>
  <si>
    <t>설계용역에 포함시 적용</t>
    <phoneticPr fontId="4" type="noConversion"/>
  </si>
  <si>
    <t>용역내용 : 지질조사 1공(NX시추, 심도 9m기준)</t>
    <phoneticPr fontId="44" type="noConversion"/>
  </si>
  <si>
    <t>설계용역과 별도 발주시 적용</t>
    <phoneticPr fontId="4" type="noConversion"/>
  </si>
  <si>
    <t>구    분</t>
  </si>
  <si>
    <t>적  용</t>
    <phoneticPr fontId="44" type="noConversion"/>
  </si>
  <si>
    <t>수 량</t>
    <phoneticPr fontId="44" type="noConversion"/>
  </si>
  <si>
    <t>도급금액</t>
    <phoneticPr fontId="44" type="noConversion"/>
  </si>
  <si>
    <t xml:space="preserve">    비    고   </t>
    <phoneticPr fontId="44" type="noConversion"/>
  </si>
  <si>
    <t>1. 순공사비 원가</t>
    <phoneticPr fontId="44" type="noConversion"/>
  </si>
  <si>
    <t xml:space="preserve">  가. 재료비</t>
    <phoneticPr fontId="44" type="noConversion"/>
  </si>
  <si>
    <t xml:space="preserve"> 직접재료비+작업부산물</t>
    <phoneticPr fontId="44" type="noConversion"/>
  </si>
  <si>
    <t xml:space="preserve">  나. 노무비</t>
    <phoneticPr fontId="44" type="noConversion"/>
  </si>
  <si>
    <t xml:space="preserve"> 직접노무비</t>
    <phoneticPr fontId="44" type="noConversion"/>
  </si>
  <si>
    <t xml:space="preserve">  다. 경비</t>
    <phoneticPr fontId="44" type="noConversion"/>
  </si>
  <si>
    <t xml:space="preserve"> 산출경비</t>
    <phoneticPr fontId="44" type="noConversion"/>
  </si>
  <si>
    <t>2. 일반관리비</t>
    <phoneticPr fontId="44" type="noConversion"/>
  </si>
  <si>
    <t xml:space="preserve"> 1. 순공사비 원가의</t>
    <phoneticPr fontId="44" type="noConversion"/>
  </si>
  <si>
    <t>3. 이윤</t>
    <phoneticPr fontId="44" type="noConversion"/>
  </si>
  <si>
    <t xml:space="preserve"> (1의 나+다+2)의</t>
    <phoneticPr fontId="44" type="noConversion"/>
  </si>
  <si>
    <t>4. 계</t>
    <phoneticPr fontId="44" type="noConversion"/>
  </si>
  <si>
    <t>만원미만 절사</t>
    <phoneticPr fontId="4" type="noConversion"/>
  </si>
  <si>
    <t>5. 부가가치세</t>
    <phoneticPr fontId="44" type="noConversion"/>
  </si>
  <si>
    <t xml:space="preserve"> 4. 계의</t>
    <phoneticPr fontId="44" type="noConversion"/>
  </si>
  <si>
    <t>합 계</t>
    <phoneticPr fontId="44" type="noConversion"/>
  </si>
  <si>
    <t>※ 본 대가는 건설공사 표준품셈을 기준으로 산정한 단가이므로, 현장여건, 시중견적 등 고려하여 적용 검토</t>
    <phoneticPr fontId="4" type="noConversion"/>
  </si>
  <si>
    <t>품    명</t>
  </si>
  <si>
    <t>규   격</t>
  </si>
  <si>
    <t>합    계</t>
  </si>
  <si>
    <t>재료비</t>
  </si>
  <si>
    <t>노무비</t>
  </si>
  <si>
    <t>경    비</t>
  </si>
  <si>
    <t>비 고</t>
    <phoneticPr fontId="4" type="noConversion"/>
  </si>
  <si>
    <t>단  가</t>
  </si>
  <si>
    <t>금   액</t>
  </si>
  <si>
    <t>지질조사(NX)</t>
    <phoneticPr fontId="4" type="noConversion"/>
  </si>
  <si>
    <t>추정심도 9m</t>
    <phoneticPr fontId="4" type="noConversion"/>
  </si>
  <si>
    <t>장비운반비</t>
  </si>
  <si>
    <t>11톤 L=20km기준</t>
    <phoneticPr fontId="4" type="noConversion"/>
  </si>
  <si>
    <t>회</t>
  </si>
  <si>
    <t>150,000</t>
  </si>
  <si>
    <t>일위1참조</t>
  </si>
  <si>
    <t>기계기구설치</t>
  </si>
  <si>
    <t>개소</t>
  </si>
  <si>
    <t>487,050</t>
  </si>
  <si>
    <t>일위2참조</t>
  </si>
  <si>
    <t>점토층</t>
  </si>
  <si>
    <t>NX</t>
  </si>
  <si>
    <t>M</t>
  </si>
  <si>
    <t>624,963</t>
  </si>
  <si>
    <t>일위3참조</t>
  </si>
  <si>
    <t>모래층</t>
  </si>
  <si>
    <t>515,708</t>
  </si>
  <si>
    <t>일위4참조</t>
  </si>
  <si>
    <t>자갈층</t>
  </si>
  <si>
    <t>500,101</t>
  </si>
  <si>
    <t>일위5참조</t>
  </si>
  <si>
    <t>호박돌층</t>
  </si>
  <si>
    <t>0</t>
  </si>
  <si>
    <t>일위6참조</t>
  </si>
  <si>
    <t>풍화암층</t>
  </si>
  <si>
    <t>255,332</t>
  </si>
  <si>
    <t>일위7참조</t>
  </si>
  <si>
    <t>연암층</t>
  </si>
  <si>
    <t>280,355</t>
  </si>
  <si>
    <t>일위8참조</t>
  </si>
  <si>
    <t>보통암</t>
  </si>
  <si>
    <t>309,770</t>
  </si>
  <si>
    <t>일위9참조</t>
  </si>
  <si>
    <t>경암</t>
  </si>
  <si>
    <t>일위10참조</t>
  </si>
  <si>
    <t>극경암</t>
  </si>
  <si>
    <t>일위11참조</t>
  </si>
  <si>
    <t>표준관입시험</t>
  </si>
  <si>
    <t>43,862</t>
  </si>
  <si>
    <t>일위12참조</t>
  </si>
  <si>
    <t>자연시료채취</t>
  </si>
  <si>
    <t>191,267</t>
  </si>
  <si>
    <t>일위13참조</t>
  </si>
  <si>
    <t>참고사항 : 지질조사를 1공이상 시행할 경우는 장비운반비 및 기계기구설치비는 1회만 적용할것.</t>
    <phoneticPr fontId="4" type="noConversion"/>
  </si>
  <si>
    <t>(참고)측량비</t>
    <phoneticPr fontId="44" type="noConversion"/>
  </si>
  <si>
    <t>용역명 : 00초등학교 00신축공사 측량용역</t>
    <phoneticPr fontId="44" type="noConversion"/>
  </si>
  <si>
    <t xml:space="preserve"> </t>
  </si>
  <si>
    <t>용역내용 : 측량 1식(기준점측량 + 수준측량 + 현황측량)</t>
    <phoneticPr fontId="44" type="noConversion"/>
  </si>
  <si>
    <t>기타용역기준</t>
    <phoneticPr fontId="4" type="noConversion"/>
  </si>
  <si>
    <t>용역기준</t>
    <phoneticPr fontId="4" type="noConversion"/>
  </si>
  <si>
    <t>측량비</t>
    <phoneticPr fontId="4" type="noConversion"/>
  </si>
  <si>
    <t>기준점, 수준,현황측량포함</t>
    <phoneticPr fontId="4" type="noConversion"/>
  </si>
  <si>
    <t>㎡</t>
    <phoneticPr fontId="4" type="noConversion"/>
  </si>
  <si>
    <t xml:space="preserve"> - 측량비 산출 내역서 -</t>
    <phoneticPr fontId="4" type="noConversion"/>
  </si>
  <si>
    <t>1. 작업량 기준</t>
    <phoneticPr fontId="4" type="noConversion"/>
  </si>
  <si>
    <t xml:space="preserve">  - 축    척 : 1 / 500</t>
    <phoneticPr fontId="4" type="noConversion"/>
  </si>
  <si>
    <t xml:space="preserve">  - 측량면적 : 10,000m2 기준(신규측량)</t>
    <phoneticPr fontId="4" type="noConversion"/>
  </si>
  <si>
    <t xml:space="preserve">  - 기준점측량 : 4급(구하는점 10점,  시가지, 기준점측량 점간거리 40m)</t>
    <phoneticPr fontId="4" type="noConversion"/>
  </si>
  <si>
    <t xml:space="preserve">  - 수준측량 : 2급(거리 약1km, 시가지) </t>
    <phoneticPr fontId="4" type="noConversion"/>
  </si>
  <si>
    <t xml:space="preserve">  - 현황측량 : (시가지, 신규측량, 작업량 10,000㎡)</t>
    <phoneticPr fontId="4" type="noConversion"/>
  </si>
  <si>
    <t>2. 작업량비 산출</t>
    <phoneticPr fontId="4" type="noConversion"/>
  </si>
  <si>
    <t xml:space="preserve">  - 기준점측량(4급) : </t>
    <phoneticPr fontId="4" type="noConversion"/>
  </si>
  <si>
    <r>
      <t>10/150 X 1.15(지형유형) X 3.8(작업량 계수) X 0.53(점간거리별 증감) =</t>
    </r>
    <r>
      <rPr>
        <b/>
        <sz val="10"/>
        <rFont val="맑은 고딕"/>
        <family val="3"/>
        <charset val="129"/>
        <scheme val="major"/>
      </rPr>
      <t xml:space="preserve"> 0.15</t>
    </r>
    <phoneticPr fontId="4" type="noConversion"/>
  </si>
  <si>
    <t>작업량계수(P)=0.8+30/10=3.8</t>
    <phoneticPr fontId="4" type="noConversion"/>
  </si>
  <si>
    <t xml:space="preserve">  - 수준측량(2급) :  </t>
    <phoneticPr fontId="4" type="noConversion"/>
  </si>
  <si>
    <r>
      <t xml:space="preserve">1(수준측량 총길이)/15 X 1.2(지형 유형) X 3.8(작업량 계수) = </t>
    </r>
    <r>
      <rPr>
        <b/>
        <sz val="10"/>
        <rFont val="맑은 고딕"/>
        <family val="3"/>
        <charset val="129"/>
        <scheme val="major"/>
      </rPr>
      <t>0.30</t>
    </r>
    <phoneticPr fontId="4" type="noConversion"/>
  </si>
  <si>
    <t>작업량계수(P)=0.8+3/1=3.8</t>
    <phoneticPr fontId="4" type="noConversion"/>
  </si>
  <si>
    <t xml:space="preserve">  - 지형현황측량 : </t>
    <phoneticPr fontId="4" type="noConversion"/>
  </si>
  <si>
    <r>
      <t xml:space="preserve">1(면적)/10 X 2.15(지형유형) X 1.0(축척) X 2.8(작업량 계수)  X 1.0(작업종류) = </t>
    </r>
    <r>
      <rPr>
        <b/>
        <sz val="10"/>
        <rFont val="맑은 고딕"/>
        <family val="3"/>
        <charset val="129"/>
        <scheme val="major"/>
      </rPr>
      <t>0.60</t>
    </r>
    <phoneticPr fontId="4" type="noConversion"/>
  </si>
  <si>
    <t>작업량계수(P) = 0.8+2/1 = 2.8</t>
    <phoneticPr fontId="4" type="noConversion"/>
  </si>
  <si>
    <t>3. 인원산출</t>
    <phoneticPr fontId="4" type="noConversion"/>
  </si>
  <si>
    <t>작업량비</t>
    <phoneticPr fontId="4" type="noConversion"/>
  </si>
  <si>
    <t>초급기능사</t>
    <phoneticPr fontId="4" type="noConversion"/>
  </si>
  <si>
    <t>측량인부(측부)</t>
    <phoneticPr fontId="4" type="noConversion"/>
  </si>
  <si>
    <t>인원</t>
    <phoneticPr fontId="4" type="noConversion"/>
  </si>
  <si>
    <t>결과</t>
    <phoneticPr fontId="4" type="noConversion"/>
  </si>
  <si>
    <t>기준점</t>
    <phoneticPr fontId="4" type="noConversion"/>
  </si>
  <si>
    <t>수준측량</t>
    <phoneticPr fontId="4" type="noConversion"/>
  </si>
  <si>
    <t>현황측량</t>
    <phoneticPr fontId="4" type="noConversion"/>
  </si>
  <si>
    <t>4. 측량비</t>
    <phoneticPr fontId="4" type="noConversion"/>
  </si>
  <si>
    <t>적용기준</t>
    <phoneticPr fontId="4" type="noConversion"/>
  </si>
  <si>
    <t>인 원</t>
    <phoneticPr fontId="4" type="noConversion"/>
  </si>
  <si>
    <t>적용단가(2020.01.01)</t>
    <phoneticPr fontId="4" type="noConversion"/>
  </si>
  <si>
    <t>금 액</t>
    <phoneticPr fontId="4" type="noConversion"/>
  </si>
  <si>
    <t xml:space="preserve">작성방법 </t>
    <phoneticPr fontId="4" type="noConversion"/>
  </si>
  <si>
    <t>측량기술자 노임단가(대한측량협회 제공)가 변경될 경우 유색부분만 수정하면 자동계산 됩니다.</t>
    <phoneticPr fontId="4" type="noConversion"/>
  </si>
  <si>
    <t>측량부문</t>
    <phoneticPr fontId="4" type="noConversion"/>
  </si>
  <si>
    <t>산출근거 : 토목품셈(제18장 측량부문 적용)</t>
    <phoneticPr fontId="4" type="noConversion"/>
  </si>
  <si>
    <t>본 측량품에는 각종 측량성과품(관측계산부,기준점조서, 측량야장,수준망도,기타 측량사진 등)에 대한 대가가 포함된 단가임.</t>
    <phoneticPr fontId="4" type="noConversion"/>
  </si>
  <si>
    <t>측량인부</t>
    <phoneticPr fontId="4" type="noConversion"/>
  </si>
  <si>
    <t>측량면적은 측량이 필요한 부지(대지)면적이며, 본품에는 주변 현황을 파악하기위한 면적도 포함된 단가임.</t>
    <phoneticPr fontId="4" type="noConversion"/>
  </si>
  <si>
    <t>합 계(10,000m²기준)</t>
    <phoneticPr fontId="4" type="noConversion"/>
  </si>
  <si>
    <t>1㎡당 단가</t>
    <phoneticPr fontId="4" type="noConversion"/>
  </si>
  <si>
    <t>1/10,000㎡</t>
    <phoneticPr fontId="4" type="noConversion"/>
  </si>
  <si>
    <t xml:space="preserve">본품은 10,000㎡를 기준으로 산출한바, 적용시에는 측량할 부지면적을 수정하여 사용바람 </t>
    <phoneticPr fontId="4" type="noConversion"/>
  </si>
  <si>
    <t>참고 : 노임단가는 2020년 1월 1일 공간정보산업협회 시행단가임</t>
    <phoneticPr fontId="4" type="noConversion"/>
  </si>
  <si>
    <t>★ 유색부분 수정 입력</t>
    <phoneticPr fontId="4" type="noConversion"/>
  </si>
  <si>
    <t xml:space="preserve">친환경․지능형건축물, 에너지효율등급 인증관련 추가 설계대가 요율 </t>
    <phoneticPr fontId="4" type="noConversion"/>
  </si>
  <si>
    <t>1. 관련근거</t>
  </si>
  <si>
    <t> - 공공발주사업에 대한 건축사의 업무범위와 대가기준(제2011-750호)</t>
  </si>
  <si>
    <t>2. 적용기준</t>
  </si>
  <si>
    <r>
      <t> ∘ 친환경</t>
    </r>
    <r>
      <rPr>
        <b/>
        <sz val="11"/>
        <color indexed="8"/>
        <rFont val="맑은 고딕"/>
        <family val="3"/>
        <charset val="129"/>
        <scheme val="major"/>
      </rPr>
      <t xml:space="preserve"> ․ 지능형건축물, 에너지효율등급 인증관련 추가 설계대가 요율</t>
    </r>
  </si>
  <si>
    <t>  </t>
  </si>
  <si>
    <t>최우수(1)등급</t>
    <phoneticPr fontId="4" type="noConversion"/>
  </si>
  <si>
    <t>우수(2)등급</t>
    <phoneticPr fontId="4" type="noConversion"/>
  </si>
  <si>
    <t>우량(3)등급</t>
    <phoneticPr fontId="4" type="noConversion"/>
  </si>
  <si>
    <t>일반(4)등급</t>
    <phoneticPr fontId="4" type="noConversion"/>
  </si>
  <si>
    <t>해당없음</t>
    <phoneticPr fontId="4" type="noConversion"/>
  </si>
  <si>
    <t>지능형 건축물 인증</t>
  </si>
  <si>
    <t>2등급</t>
  </si>
  <si>
    <t>3등급</t>
  </si>
  <si>
    <t>4등급</t>
  </si>
  <si>
    <t>5등급</t>
  </si>
  <si>
    <t>에너지효율등급 인증</t>
  </si>
  <si>
    <t> ∘ 적용방법</t>
  </si>
  <si>
    <r>
      <t xml:space="preserve"> - </t>
    </r>
    <r>
      <rPr>
        <b/>
        <u/>
        <sz val="11"/>
        <color indexed="8"/>
        <rFont val="맑은 고딕"/>
        <family val="3"/>
        <charset val="129"/>
        <scheme val="major"/>
      </rPr>
      <t>추가설계대가 요율 = A + 1/2B + 1/3C</t>
    </r>
    <r>
      <rPr>
        <sz val="11"/>
        <color indexed="8"/>
        <rFont val="맑은 고딕"/>
        <family val="3"/>
        <charset val="129"/>
        <scheme val="major"/>
      </rPr>
      <t xml:space="preserve">  </t>
    </r>
  </si>
  <si>
    <t>   [항목별 추가 설계대가 요율 중 최상위값(A), 차상위값(B), 최하위값(C)]</t>
  </si>
  <si>
    <t> ※ 연면적 합계가 10,000㎡ 이상인 건축물은 친환경건축물 인증을 득하여야함</t>
  </si>
  <si>
    <t>(국토교통부) 건축물 에너지효율등급 인증 및 제로에너지건축물 인증 기준</t>
  </si>
  <si>
    <t>[별표 4] 건축물 에너지효율등급 인증 수수료</t>
  </si>
  <si>
    <t>2. 단독주택 및 공동주택을 제외한 건축물(기숙사 포함)</t>
  </si>
  <si>
    <r>
      <t>전용면적</t>
    </r>
    <r>
      <rPr>
        <b/>
        <vertAlign val="superscript"/>
        <sz val="11"/>
        <color rgb="FF000000"/>
        <rFont val="맑은 고딕"/>
        <family val="3"/>
        <charset val="129"/>
        <scheme val="major"/>
      </rPr>
      <t>주1)</t>
    </r>
    <r>
      <rPr>
        <sz val="11"/>
        <color rgb="FF000000"/>
        <rFont val="맑은 고딕"/>
        <family val="3"/>
        <charset val="129"/>
        <scheme val="major"/>
      </rPr>
      <t>의 합계</t>
    </r>
    <phoneticPr fontId="4" type="noConversion"/>
  </si>
  <si>
    <r>
      <t>1천</t>
    </r>
    <r>
      <rPr>
        <sz val="11"/>
        <color rgb="FF000000"/>
        <rFont val="맑은 고딕"/>
        <family val="3"/>
        <charset val="129"/>
      </rPr>
      <t>㎡</t>
    </r>
    <r>
      <rPr>
        <sz val="11"/>
        <color rgb="FF000000"/>
        <rFont val="맑은 고딕"/>
        <family val="3"/>
        <charset val="129"/>
        <scheme val="major"/>
      </rPr>
      <t>미만</t>
    </r>
    <phoneticPr fontId="4" type="noConversion"/>
  </si>
  <si>
    <t>1천㎡이상 3천㎡미만</t>
    <phoneticPr fontId="4" type="noConversion"/>
  </si>
  <si>
    <t>3천㎡이상 5천㎡미만</t>
    <phoneticPr fontId="4" type="noConversion"/>
  </si>
  <si>
    <t>5천㎡이상 1만㎡미만</t>
    <phoneticPr fontId="4" type="noConversion"/>
  </si>
  <si>
    <t>1만㎡이상 1만5천㎡미만</t>
    <phoneticPr fontId="4" type="noConversion"/>
  </si>
  <si>
    <t>1만5천㎡이상 2만㎡미만</t>
    <phoneticPr fontId="4" type="noConversion"/>
  </si>
  <si>
    <t>2만㎡이상 3만㎡미만</t>
    <phoneticPr fontId="4" type="noConversion"/>
  </si>
  <si>
    <t>3만㎡이상 4만㎡미만</t>
    <phoneticPr fontId="4" type="noConversion"/>
  </si>
  <si>
    <t>4만㎡미만 6만㎡미만</t>
    <phoneticPr fontId="4" type="noConversion"/>
  </si>
  <si>
    <t>6만㎡이상</t>
    <phoneticPr fontId="4" type="noConversion"/>
  </si>
  <si>
    <t>인증 수수료 금액</t>
  </si>
  <si>
    <r>
      <t>※ 비고 : 인증 수수료 금액은</t>
    </r>
    <r>
      <rPr>
        <sz val="11"/>
        <color rgb="FFFF0000"/>
        <rFont val="맑은 고딕"/>
        <family val="3"/>
        <charset val="129"/>
        <scheme val="major"/>
      </rPr>
      <t xml:space="preserve"> 부가가치세 포함</t>
    </r>
    <phoneticPr fontId="4" type="noConversion"/>
  </si>
  <si>
    <t>※ 공공기관에서 추진하는 저소득층을 위한 임대아파트(영구, 국민, 공공)의경우 해당 전용면적에 대한 인증수수료의 50%를 감액할 수 있다.</t>
    <phoneticPr fontId="4" type="noConversion"/>
  </si>
  <si>
    <t>주1) 규칙 및 고시의 전용면적 중 단독주택 및 공동주택을 제외한 건축물(기숙사 포함)의 전용면적이란 인증 신청 건축물의 용적률 산정용 연면적을 의미한다. 다만 지하층 바닥면적 합계(지하주차장 제외)가 전체 연면적의 50% 이상을 차지하는 경우 연면적(지하주차장 제외)을 기준으로 인증수수료를 산정할 수 있다.</t>
    <phoneticPr fontId="4" type="noConversion"/>
  </si>
  <si>
    <t>(국토교통부) 장애물 없는 생활환경(BF) 인증심사기준 및 수수료기준등</t>
    <phoneticPr fontId="4" type="noConversion"/>
  </si>
  <si>
    <t>[별표8] 장애물 없는 생활환경 인증 수수료(제4조 관련)</t>
  </si>
  <si>
    <t>3백㎡미만</t>
    <phoneticPr fontId="4" type="noConversion"/>
  </si>
  <si>
    <t>3백㎡이상 1천㎡미만</t>
    <phoneticPr fontId="4" type="noConversion"/>
  </si>
  <si>
    <t>3천㎡이상 1만㎡미만</t>
    <phoneticPr fontId="4" type="noConversion"/>
  </si>
  <si>
    <t>1만㎡이상</t>
    <phoneticPr fontId="4" type="noConversion"/>
  </si>
  <si>
    <t>기준 수수료</t>
  </si>
  <si>
    <t>적용 요율</t>
  </si>
  <si>
    <t>수수료</t>
  </si>
  <si>
    <r>
      <t xml:space="preserve">비고 : 인증 수수료 금액은 </t>
    </r>
    <r>
      <rPr>
        <sz val="11"/>
        <color rgb="FFFF0000"/>
        <rFont val="맑은 고딕"/>
        <family val="3"/>
        <charset val="129"/>
        <scheme val="major"/>
      </rPr>
      <t>부가가치세 포함</t>
    </r>
    <phoneticPr fontId="4" type="noConversion"/>
  </si>
  <si>
    <t>(참고)설계 및 감리의 손해배상 보험 또는 공제 가입비용 계상</t>
    <phoneticPr fontId="4" type="noConversion"/>
  </si>
  <si>
    <t> - 건축사법 제20조(업무상의 성실 의무 등)</t>
  </si>
  <si>
    <r>
      <t> - 설계, 건설사업관리</t>
    </r>
    <r>
      <rPr>
        <sz val="10"/>
        <color indexed="8"/>
        <rFont val="맑은 고딕"/>
        <family val="3"/>
        <charset val="129"/>
        <scheme val="major"/>
      </rPr>
      <t xml:space="preserve"> 등 용역손해배상보험 또는 공제 업무요령(국토교통부고시 제2019-997, 2019. 12. 30.개정 및 시행)</t>
    </r>
    <phoneticPr fontId="4" type="noConversion"/>
  </si>
  <si>
    <t xml:space="preserve"> - 전력기술관리법 운영요령(산업통상자원부고시 제2020-93호, 2020. 6. 8.개정)</t>
    <phoneticPr fontId="4" type="noConversion"/>
  </si>
  <si>
    <r>
      <t xml:space="preserve"> - </t>
    </r>
    <r>
      <rPr>
        <b/>
        <u/>
        <sz val="10"/>
        <color indexed="8"/>
        <rFont val="맑은 고딕"/>
        <family val="3"/>
        <charset val="129"/>
        <scheme val="major"/>
      </rPr>
      <t>보험(공제)료 = 용역비용 × 보험(공제)요율</t>
    </r>
  </si>
  <si>
    <t>  ․ 용역비용 : 용역계약금액에서 부가가치세와 보험 또는 공제료를 제외한 금액</t>
  </si>
  <si>
    <t>  ․ 보험(공제)요율 : 건축사 ․ 엔지니어링 ․ 서울공제조합 등에 문의</t>
  </si>
  <si>
    <r>
      <t>3. 건축사공제조합 및 전기기술인협회 안내 설계</t>
    </r>
    <r>
      <rPr>
        <sz val="10"/>
        <color indexed="8"/>
        <rFont val="맑은 고딕"/>
        <family val="3"/>
        <charset val="129"/>
        <scheme val="major"/>
      </rPr>
      <t xml:space="preserve"> ․ 감리 보험(공제) 요율표(기본요율적용기간 : 3년)</t>
    </r>
    <phoneticPr fontId="4" type="noConversion"/>
  </si>
  <si>
    <t>5억원이하</t>
    <phoneticPr fontId="4" type="noConversion"/>
  </si>
  <si>
    <t>5억원초과 10억원이하</t>
    <phoneticPr fontId="4" type="noConversion"/>
  </si>
  <si>
    <t>10억원초과 20억원이하</t>
    <phoneticPr fontId="4" type="noConversion"/>
  </si>
  <si>
    <t>20억원초과 30억원이하</t>
    <phoneticPr fontId="4" type="noConversion"/>
  </si>
  <si>
    <t>30억원초과 50억원이하</t>
    <phoneticPr fontId="4" type="noConversion"/>
  </si>
  <si>
    <t>공사종류</t>
    <phoneticPr fontId="4" type="noConversion"/>
  </si>
  <si>
    <t>건축</t>
    <phoneticPr fontId="4" type="noConversion"/>
  </si>
  <si>
    <t>기본(중간)설계</t>
    <phoneticPr fontId="4" type="noConversion"/>
  </si>
  <si>
    <t>기본요율</t>
    <phoneticPr fontId="4" type="noConversion"/>
  </si>
  <si>
    <t>교육연구시설</t>
    <phoneticPr fontId="4" type="noConversion"/>
  </si>
  <si>
    <t>가산요율</t>
    <phoneticPr fontId="4" type="noConversion"/>
  </si>
  <si>
    <t>실시설계</t>
    <phoneticPr fontId="4" type="noConversion"/>
  </si>
  <si>
    <t>비상주감리</t>
    <phoneticPr fontId="4" type="noConversion"/>
  </si>
  <si>
    <t>상주감리</t>
    <phoneticPr fontId="4" type="noConversion"/>
  </si>
  <si>
    <t>책임감리</t>
    <phoneticPr fontId="4" type="noConversion"/>
  </si>
  <si>
    <t>건설사업관리</t>
    <phoneticPr fontId="4" type="noConversion"/>
  </si>
  <si>
    <t>감독권한대행 
건설사업관리</t>
    <phoneticPr fontId="4" type="noConversion"/>
  </si>
  <si>
    <t>공용청사건설공사</t>
    <phoneticPr fontId="4" type="noConversion"/>
  </si>
  <si>
    <t>감독권한대행없음
건설사업관리</t>
    <phoneticPr fontId="4" type="noConversion"/>
  </si>
  <si>
    <t>전기</t>
    <phoneticPr fontId="4" type="noConversion"/>
  </si>
  <si>
    <t>기본설계</t>
    <phoneticPr fontId="4" type="noConversion"/>
  </si>
  <si>
    <t>공사감리</t>
    <phoneticPr fontId="4" type="noConversion"/>
  </si>
  <si>
    <t>  ★ 손해배상 공제료 산정방법</t>
    <phoneticPr fontId="4" type="noConversion"/>
  </si>
  <si>
    <t>   • 공제계약기간이 표준공사 기간 이내인 경우→ 공제가입금액 × 기본요율(금액별, 공종별 요율 적용)</t>
  </si>
  <si>
    <t>   • 공제계약기간이 표준공사기간을 초과하는 경우→ 공제가입금액 × (기본요율 + 가산요율 × 표준공사기간 초과일수/365)</t>
  </si>
  <si>
    <r>
      <t xml:space="preserve">   • </t>
    </r>
    <r>
      <rPr>
        <b/>
        <u/>
        <sz val="10"/>
        <color indexed="8"/>
        <rFont val="맑은 고딕"/>
        <family val="3"/>
        <charset val="129"/>
        <scheme val="major"/>
      </rPr>
      <t>중간설계는 기본설계와 동일한 공제요율을 적용</t>
    </r>
  </si>
  <si>
    <r>
      <t xml:space="preserve">   • </t>
    </r>
    <r>
      <rPr>
        <b/>
        <u/>
        <sz val="10"/>
        <color indexed="8"/>
        <rFont val="맑은 고딕"/>
        <family val="3"/>
        <charset val="129"/>
        <scheme val="major"/>
      </rPr>
      <t>동일한 공사에 대하여 기본(중간)설계 및 실시설계를 같은 용역업자가 수행하는 경우 단계별 용역금액을 구분하여 공제요율을 반영</t>
    </r>
  </si>
  <si>
    <r>
      <t xml:space="preserve">   • </t>
    </r>
    <r>
      <rPr>
        <b/>
        <u/>
        <sz val="10"/>
        <color indexed="8"/>
        <rFont val="맑은 고딕"/>
        <family val="3"/>
        <charset val="129"/>
        <scheme val="major"/>
      </rPr>
      <t>공제료는 금액 구간별 요율을 순차적으로 적용하여 산출한 총합계 공제료를 적용</t>
    </r>
  </si>
  <si>
    <t>ㅌ</t>
    <phoneticPr fontId="4" type="noConversion"/>
  </si>
  <si>
    <t>(참고)건축공사감리 대가요율</t>
    <phoneticPr fontId="4" type="noConversion"/>
  </si>
  <si>
    <t>(단위 : %)</t>
  </si>
  <si>
    <t>공사비</t>
    <phoneticPr fontId="4" type="noConversion"/>
  </si>
  <si>
    <t>제3종(복잡)</t>
    <phoneticPr fontId="4" type="noConversion"/>
  </si>
  <si>
    <t>제2종(보통)</t>
    <phoneticPr fontId="4" type="noConversion"/>
  </si>
  <si>
    <t>제1종(단순)</t>
    <phoneticPr fontId="4" type="noConversion"/>
  </si>
  <si>
    <t>주 : “공사비“라 함은 건축주의 공사비 총예정금액(자재대 포함)중 용지비, 보상비, 법률수속비 및 부가가치세를 제외한 일체의 금액을 말한다.</t>
  </si>
  <si>
    <t>(참고)엔지니어링업체 및 건설사업관리기술인 임금실태조사 결과</t>
    <phoneticPr fontId="77" type="noConversion"/>
  </si>
  <si>
    <t>1. 엔지니어링 기술부문별 기술자 노임단가</t>
    <phoneticPr fontId="77" type="noConversion"/>
  </si>
  <si>
    <t>구 분</t>
    <phoneticPr fontId="4" type="noConversion"/>
  </si>
  <si>
    <t>기술사</t>
  </si>
  <si>
    <t>고급기술자</t>
  </si>
  <si>
    <t>중급기술자</t>
  </si>
  <si>
    <t>초급기술자</t>
  </si>
  <si>
    <t>고급숙련기술자</t>
    <phoneticPr fontId="77" type="noConversion"/>
  </si>
  <si>
    <t>중급숙련기술자</t>
    <phoneticPr fontId="77" type="noConversion"/>
  </si>
  <si>
    <t>초급숙련기술자</t>
    <phoneticPr fontId="77" type="noConversion"/>
  </si>
  <si>
    <t>일임금액(원)</t>
    <phoneticPr fontId="4" type="noConversion"/>
  </si>
  <si>
    <t>기계 및 설비</t>
    <phoneticPr fontId="4" type="noConversion"/>
  </si>
  <si>
    <t>정보통신</t>
    <phoneticPr fontId="4" type="noConversion"/>
  </si>
  <si>
    <t>건설</t>
    <phoneticPr fontId="4" type="noConversion"/>
  </si>
  <si>
    <t>* 엔지니어링사업진흥법 시행령 엔지니어링기술(제3조 관련) 별표1에 따른 건술기술자 노임단가[시행일] 2021년 1월 1일부터 적용</t>
    <phoneticPr fontId="77" type="noConversion"/>
  </si>
  <si>
    <t>2. 건설사업관리기술인 노임가격</t>
    <phoneticPr fontId="77" type="noConversion"/>
  </si>
  <si>
    <t>특급감리원</t>
    <phoneticPr fontId="4" type="noConversion"/>
  </si>
  <si>
    <t>고급감리원</t>
    <phoneticPr fontId="4" type="noConversion"/>
  </si>
  <si>
    <t>중급감리원</t>
    <phoneticPr fontId="4" type="noConversion"/>
  </si>
  <si>
    <t>초급감리원</t>
    <phoneticPr fontId="4" type="noConversion"/>
  </si>
  <si>
    <t>일일금액</t>
    <phoneticPr fontId="4" type="noConversion"/>
  </si>
  <si>
    <t>월금액</t>
    <phoneticPr fontId="4" type="noConversion"/>
  </si>
  <si>
    <t>환산비(Si)</t>
    <phoneticPr fontId="4" type="noConversion"/>
  </si>
  <si>
    <t>* 건설기술진흥법 제37조 및 건설기술용역 대사들에 관한 기준에 따른 건설사업관리기술인  노임 단가 [시행일] 2021년 1월 1일부터 적용</t>
    <phoneticPr fontId="77" type="noConversion"/>
  </si>
  <si>
    <t>3. 전기감리원 연도별 월임금액 현황</t>
    <phoneticPr fontId="77" type="noConversion"/>
  </si>
  <si>
    <t>* 한국전기기술인협회 연도별 감리원 인건비와 환산비 적용</t>
    <phoneticPr fontId="4" type="noConversion"/>
  </si>
  <si>
    <t>(참고)전력시설물공사 설계 및 설계 감리요율</t>
    <phoneticPr fontId="4" type="noConversion"/>
  </si>
  <si>
    <t>1. 관련근거 : 전력기술관리법 운영요령(산업통상자원부고시 제2020-93호)</t>
    <phoneticPr fontId="4" type="noConversion"/>
  </si>
  <si>
    <t>전력시설물공사 설계 및 설계 감리요율</t>
    <phoneticPr fontId="4" type="noConversion"/>
  </si>
  <si>
    <t>기본설계</t>
  </si>
  <si>
    <t>설계감리</t>
  </si>
  <si>
    <t>2000만원 이하</t>
    <phoneticPr fontId="4" type="noConversion"/>
  </si>
  <si>
    <t>3000만원 이하</t>
    <phoneticPr fontId="4" type="noConversion"/>
  </si>
  <si>
    <t>5000만원 이하</t>
    <phoneticPr fontId="4" type="noConversion"/>
  </si>
  <si>
    <t>1억원 이하</t>
    <phoneticPr fontId="4" type="noConversion"/>
  </si>
  <si>
    <t>2억원 이하</t>
    <phoneticPr fontId="4" type="noConversion"/>
  </si>
  <si>
    <t>3억원 이하</t>
    <phoneticPr fontId="4" type="noConversion"/>
  </si>
  <si>
    <t>5억원 이하</t>
    <phoneticPr fontId="4" type="noConversion"/>
  </si>
  <si>
    <t>10억원 이하</t>
    <phoneticPr fontId="4" type="noConversion"/>
  </si>
  <si>
    <t>20억원 이하</t>
    <phoneticPr fontId="4" type="noConversion"/>
  </si>
  <si>
    <t>30억원 이하</t>
    <phoneticPr fontId="4" type="noConversion"/>
  </si>
  <si>
    <t>50억원 이하</t>
    <phoneticPr fontId="4" type="noConversion"/>
  </si>
  <si>
    <t xml:space="preserve">100억원 이하 </t>
    <phoneticPr fontId="4" type="noConversion"/>
  </si>
  <si>
    <t>200억원 이하</t>
    <phoneticPr fontId="4" type="noConversion"/>
  </si>
  <si>
    <t>300억원 이하</t>
    <phoneticPr fontId="4" type="noConversion"/>
  </si>
  <si>
    <t>500억원 이하</t>
    <phoneticPr fontId="4" type="noConversion"/>
  </si>
  <si>
    <t>1000억원 이하</t>
    <phoneticPr fontId="4" type="noConversion"/>
  </si>
  <si>
    <t>2000억원 이하</t>
    <phoneticPr fontId="4" type="noConversion"/>
  </si>
  <si>
    <t>3000억원 이하</t>
    <phoneticPr fontId="4" type="noConversion"/>
  </si>
  <si>
    <t>5000억원 이하</t>
    <phoneticPr fontId="4" type="noConversion"/>
  </si>
  <si>
    <t>(참고)전력시설물공사 감리원배치기준(제25조제1항관련)</t>
    <phoneticPr fontId="4" type="noConversion"/>
  </si>
  <si>
    <t>단위 : 감리원수(인×월)</t>
    <phoneticPr fontId="4" type="noConversion"/>
  </si>
  <si>
    <t>공사비(억원)</t>
    <phoneticPr fontId="4" type="noConversion"/>
  </si>
  <si>
    <t>단순공종</t>
  </si>
  <si>
    <t>보통공종</t>
  </si>
  <si>
    <t>복잡공종</t>
  </si>
  <si>
    <t>500만원이하</t>
  </si>
  <si>
    <t>500만원</t>
  </si>
  <si>
    <t>1000천원</t>
  </si>
  <si>
    <t>2000천원</t>
  </si>
  <si>
    <t>3000천원</t>
  </si>
  <si>
    <t>4000천원</t>
  </si>
  <si>
    <t>5000천원</t>
  </si>
  <si>
    <t>6000천원</t>
  </si>
  <si>
    <t>7000천원</t>
  </si>
  <si>
    <t>8000천원</t>
  </si>
  <si>
    <t>9000천원</t>
  </si>
  <si>
    <t>4억원</t>
  </si>
  <si>
    <t>6억원</t>
  </si>
  <si>
    <t>7억원</t>
  </si>
  <si>
    <t>8억원</t>
  </si>
  <si>
    <t>9억원</t>
  </si>
  <si>
    <t>40억원</t>
  </si>
  <si>
    <t>70억원</t>
  </si>
  <si>
    <t>400억원</t>
  </si>
  <si>
    <t>(참고) 설계 및 감리 등 용역손해배상공제요율</t>
    <phoneticPr fontId="24" type="noConversion"/>
  </si>
  <si>
    <t>(출처) 엔지니어링 공제조합 홈페이지</t>
    <phoneticPr fontId="4" type="noConversion"/>
  </si>
  <si>
    <t>공제 가입금액이 50억 원 이하 건의 경우, 요율을 적용합니다</t>
    <phoneticPr fontId="4" type="noConversion"/>
  </si>
  <si>
    <t>5억원이하</t>
  </si>
  <si>
    <t>표준
공사기간(년)</t>
    <phoneticPr fontId="4" type="noConversion"/>
  </si>
  <si>
    <t>기본요율</t>
  </si>
  <si>
    <t>가산요율</t>
  </si>
  <si>
    <t>공용청사건설공사</t>
  </si>
  <si>
    <t>검측비상주감리</t>
    <phoneticPr fontId="4" type="noConversion"/>
  </si>
  <si>
    <t>시공상주감리</t>
    <phoneticPr fontId="4" type="noConversion"/>
  </si>
  <si>
    <t>감독권한대행 건설사업관리</t>
    <phoneticPr fontId="4" type="noConversion"/>
  </si>
  <si>
    <t>감독권한대행 없는 건설사업관리</t>
    <phoneticPr fontId="4" type="noConversion"/>
  </si>
  <si>
    <t>손해배상 공제료 산정방법</t>
  </si>
  <si>
    <t>♦ 공제료 산정방법</t>
  </si>
  <si>
    <t>♦ 공제료 산정예시</t>
  </si>
  <si>
    <t>    • 공제계약기간이 표준공사 기간 이내인 경우</t>
  </si>
  <si>
    <t>    • 공종종류 : 실시설계</t>
  </si>
  <si>
    <t>     → 공제가입금액 × 기본요율(금액별, 공종별 요율 적용)</t>
  </si>
  <si>
    <t>    • 공사종류 : 공용청사건설공사 (표준공사기간 3년)</t>
  </si>
  <si>
    <t>    • 공제계약기간이 표준공사기간을 초과하는 경우</t>
  </si>
  <si>
    <t>    • 초과일수 : 183일</t>
  </si>
  <si>
    <t>     → 공제가입금액 × (기본요율 + 가산요율 × 표준공사기간 초과일수/365)</t>
  </si>
  <si>
    <t>    • 공제가입금액(용역계약금액) : 1,450,000,000원</t>
    <phoneticPr fontId="4" type="noConversion"/>
  </si>
  <si>
    <t>    • 공제료는 금액 구간별 요율을 순차적으로 적용하여 산출한 총합계공제료를 적용</t>
  </si>
  <si>
    <t>    • 공제료 산정</t>
  </si>
  <si>
    <t>    • 최저 공제료는 매 계약 당 10,000원</t>
  </si>
  <si>
    <t>       500,000,000원 × (0.692% + 0.110% × 183/365) = 3,735,753원</t>
  </si>
  <si>
    <t>    • 공제료의 표시는 1,000원 단위를 기본으로 하며, 천원미만은 절사</t>
  </si>
  <si>
    <t>       500,000,000원 × (0.671% + 0.107% × 183/365) = 3,623,232원</t>
  </si>
  <si>
    <t>       450,000,000원 × (0.650% + 0.104% × 183/365) = 3,159,641원</t>
    <phoneticPr fontId="4" type="noConversion"/>
  </si>
  <si>
    <t>       3,735,753원 + 3,623,232원 + 3,159,641원 = 10,518,626원 에서 천원미만 절삭</t>
  </si>
  <si>
    <r>
      <t xml:space="preserve">       → </t>
    </r>
    <r>
      <rPr>
        <b/>
        <sz val="10"/>
        <color indexed="63"/>
        <rFont val="돋움"/>
        <family val="3"/>
        <charset val="129"/>
      </rPr>
      <t xml:space="preserve">최종 산정 공제료 : 10,518,000원 </t>
    </r>
  </si>
  <si>
    <t>X</t>
    <phoneticPr fontId="4" type="noConversion"/>
  </si>
  <si>
    <t>노임단가</t>
    <phoneticPr fontId="4" type="noConversion"/>
  </si>
  <si>
    <t>해당자격</t>
    <phoneticPr fontId="4" type="noConversion"/>
  </si>
  <si>
    <t>총 공사기간(예정)</t>
    <phoneticPr fontId="4" type="noConversion"/>
  </si>
  <si>
    <t>개월</t>
    <phoneticPr fontId="4" type="noConversion"/>
  </si>
  <si>
    <t>필요시 적용, 도시계획변경용역시 동시 수행</t>
    <phoneticPr fontId="4" type="noConversion"/>
  </si>
  <si>
    <t>전력시설물공사 감리용역비 산출서(정액)</t>
    <phoneticPr fontId="3" type="noConversion"/>
  </si>
  <si>
    <t>1. 용     역    명</t>
    <phoneticPr fontId="3" type="noConversion"/>
  </si>
  <si>
    <t>:</t>
    <phoneticPr fontId="3" type="noConversion"/>
  </si>
  <si>
    <t>2. 용  역  규  모</t>
    <phoneticPr fontId="3" type="noConversion"/>
  </si>
  <si>
    <t>3. 연     면    적</t>
    <phoneticPr fontId="3" type="noConversion"/>
  </si>
  <si>
    <t>4. 공  사  기  간</t>
    <phoneticPr fontId="3" type="noConversion"/>
  </si>
  <si>
    <t>일</t>
    <phoneticPr fontId="3" type="noConversion"/>
  </si>
  <si>
    <t>5. 용역적용금액</t>
    <phoneticPr fontId="3" type="noConversion"/>
  </si>
  <si>
    <t xml:space="preserve">    가. 예정공사비</t>
    <phoneticPr fontId="3" type="noConversion"/>
  </si>
  <si>
    <t xml:space="preserve">    나. 적 용 금 액</t>
    <phoneticPr fontId="3" type="noConversion"/>
  </si>
  <si>
    <t>(부가가치세 제외)</t>
    <phoneticPr fontId="3" type="noConversion"/>
  </si>
  <si>
    <t xml:space="preserve">      1) </t>
    <phoneticPr fontId="3" type="noConversion"/>
  </si>
  <si>
    <t>÷</t>
    <phoneticPr fontId="3" type="noConversion"/>
  </si>
  <si>
    <t>×</t>
    <phoneticPr fontId="3" type="noConversion"/>
  </si>
  <si>
    <t>≒</t>
    <phoneticPr fontId="3" type="noConversion"/>
  </si>
  <si>
    <t>원</t>
    <phoneticPr fontId="3" type="noConversion"/>
  </si>
  <si>
    <t>6. 감리원수 산출</t>
    <phoneticPr fontId="3" type="noConversion"/>
  </si>
  <si>
    <t>(단위 : 인*월)</t>
    <phoneticPr fontId="3" type="noConversion"/>
  </si>
  <si>
    <t>공종</t>
    <phoneticPr fontId="3" type="noConversion"/>
  </si>
  <si>
    <t>공사금액</t>
    <phoneticPr fontId="3" type="noConversion"/>
  </si>
  <si>
    <t>배치기준</t>
    <phoneticPr fontId="3" type="noConversion"/>
  </si>
  <si>
    <t>+</t>
    <phoneticPr fontId="3" type="noConversion"/>
  </si>
  <si>
    <t>-</t>
    <phoneticPr fontId="3" type="noConversion"/>
  </si>
  <si>
    <t>=</t>
    <phoneticPr fontId="3" type="noConversion"/>
  </si>
  <si>
    <t>7. 감리배치인원</t>
    <phoneticPr fontId="3" type="noConversion"/>
  </si>
  <si>
    <t xml:space="preserve">    가. 1개월간 감리일수</t>
    <phoneticPr fontId="3" type="noConversion"/>
  </si>
  <si>
    <t xml:space="preserve">  나. 감리원 환산비</t>
    <phoneticPr fontId="3" type="noConversion"/>
  </si>
  <si>
    <t xml:space="preserve">              </t>
    <phoneticPr fontId="4" type="noConversion"/>
  </si>
  <si>
    <t xml:space="preserve">    다. 감리대가적용 감리원수</t>
    <phoneticPr fontId="3" type="noConversion"/>
  </si>
  <si>
    <t>인X월</t>
    <phoneticPr fontId="3" type="noConversion"/>
  </si>
  <si>
    <t>&lt;- 예정공사비로 산출한 인*월수에 환산비 적용</t>
    <phoneticPr fontId="3" type="noConversion"/>
  </si>
  <si>
    <t>8. 추가 요율 적용</t>
    <phoneticPr fontId="3" type="noConversion"/>
  </si>
  <si>
    <t>전력기술관리법 운영요령 제19조(요율의 조정) 발주자는 다음 각 호를 참작하여 설계업자 등과 협의하여 요율을 조정할 수 있다.</t>
    <phoneticPr fontId="3" type="noConversion"/>
  </si>
  <si>
    <t xml:space="preserve">  1. 기획 및 설계의 난이도</t>
    <phoneticPr fontId="3" type="noConversion"/>
  </si>
  <si>
    <t xml:space="preserve">  2. 비교설계의 유무</t>
    <phoneticPr fontId="3" type="noConversion"/>
  </si>
  <si>
    <t xml:space="preserve">  3. 도면 그 밖에 자료작성의 복잡성</t>
    <phoneticPr fontId="3" type="noConversion"/>
  </si>
  <si>
    <t xml:space="preserve">  4. 제출자료의 수량 등</t>
    <phoneticPr fontId="3" type="noConversion"/>
  </si>
  <si>
    <t>9. 감리대가의 산출</t>
    <phoneticPr fontId="3" type="noConversion"/>
  </si>
  <si>
    <t xml:space="preserve">    가. 직접인건비</t>
    <phoneticPr fontId="3" type="noConversion"/>
  </si>
  <si>
    <t xml:space="preserve">      1) 직접인건비</t>
    <phoneticPr fontId="3" type="noConversion"/>
  </si>
  <si>
    <t xml:space="preserve"> = </t>
    <phoneticPr fontId="4" type="noConversion"/>
  </si>
  <si>
    <t>감리원수(인X월)</t>
    <phoneticPr fontId="4" type="noConversion"/>
  </si>
  <si>
    <t xml:space="preserve"> X </t>
    <phoneticPr fontId="4" type="noConversion"/>
  </si>
  <si>
    <t>고급감리원</t>
  </si>
  <si>
    <t>월임금</t>
    <phoneticPr fontId="4" type="noConversion"/>
  </si>
  <si>
    <t xml:space="preserve">=    </t>
    <phoneticPr fontId="3" type="noConversion"/>
  </si>
  <si>
    <t>%</t>
    <phoneticPr fontId="3" type="noConversion"/>
  </si>
  <si>
    <t xml:space="preserve">    나. 제경비(직접인건비의 110~120%)</t>
    <phoneticPr fontId="3" type="noConversion"/>
  </si>
  <si>
    <t xml:space="preserve">      1) 제경비 = 직접인건비 X 110% (적용)</t>
    <phoneticPr fontId="3" type="noConversion"/>
  </si>
  <si>
    <t xml:space="preserve">    다. 기술료(직접인건비에 제경비를 합한 금액에 20~40%)</t>
    <phoneticPr fontId="3" type="noConversion"/>
  </si>
  <si>
    <t xml:space="preserve">      1) 기술료 = (직접인건비 + 제경비) X</t>
    <phoneticPr fontId="3" type="noConversion"/>
  </si>
  <si>
    <t xml:space="preserve">    라. 직접경비</t>
    <phoneticPr fontId="3" type="noConversion"/>
  </si>
  <si>
    <r>
      <t xml:space="preserve">      1) 주재비 : </t>
    </r>
    <r>
      <rPr>
        <b/>
        <sz val="9"/>
        <color rgb="FF0000FF"/>
        <rFont val="맑은 고딕"/>
        <family val="3"/>
        <charset val="129"/>
        <scheme val="minor"/>
      </rPr>
      <t xml:space="preserve">상주 </t>
    </r>
    <r>
      <rPr>
        <sz val="9"/>
        <color theme="1"/>
        <rFont val="맑은 고딕"/>
        <family val="3"/>
        <charset val="129"/>
        <scheme val="minor"/>
      </rPr>
      <t>직접인건비의 30%</t>
    </r>
    <phoneticPr fontId="3" type="noConversion"/>
  </si>
  <si>
    <r>
      <t xml:space="preserve">        - 주재비 = 직접인건비 X</t>
    </r>
    <r>
      <rPr>
        <b/>
        <sz val="9"/>
        <color rgb="FF0000FF"/>
        <rFont val="맑은 고딕"/>
        <family val="3"/>
        <charset val="129"/>
        <scheme val="minor"/>
      </rPr>
      <t xml:space="preserve"> 0%</t>
    </r>
    <r>
      <rPr>
        <sz val="9"/>
        <color theme="1"/>
        <rFont val="맑은 고딕"/>
        <family val="3"/>
        <charset val="129"/>
        <scheme val="minor"/>
      </rPr>
      <t xml:space="preserve"> X 30%</t>
    </r>
    <phoneticPr fontId="3" type="noConversion"/>
  </si>
  <si>
    <r>
      <t xml:space="preserve">      2) 출장비 :</t>
    </r>
    <r>
      <rPr>
        <b/>
        <sz val="9"/>
        <color rgb="FF0000FF"/>
        <rFont val="맑은 고딕"/>
        <family val="3"/>
        <charset val="129"/>
        <scheme val="minor"/>
      </rPr>
      <t xml:space="preserve"> 비상주</t>
    </r>
    <r>
      <rPr>
        <sz val="9"/>
        <color theme="1"/>
        <rFont val="맑은 고딕"/>
        <family val="3"/>
        <charset val="129"/>
        <scheme val="minor"/>
      </rPr>
      <t xml:space="preserve"> 직접인건비의 10%</t>
    </r>
    <phoneticPr fontId="3" type="noConversion"/>
  </si>
  <si>
    <r>
      <t xml:space="preserve">        - 출장비 = 직접인건비 X </t>
    </r>
    <r>
      <rPr>
        <b/>
        <sz val="9"/>
        <color rgb="FF0000FF"/>
        <rFont val="맑은 고딕"/>
        <family val="3"/>
        <charset val="129"/>
        <scheme val="minor"/>
      </rPr>
      <t>0%</t>
    </r>
    <r>
      <rPr>
        <sz val="9"/>
        <color theme="1"/>
        <rFont val="맑은 고딕"/>
        <family val="3"/>
        <charset val="129"/>
        <scheme val="minor"/>
      </rPr>
      <t xml:space="preserve"> X 10%</t>
    </r>
    <phoneticPr fontId="3" type="noConversion"/>
  </si>
  <si>
    <t xml:space="preserve">      3) 도서인쇄비</t>
    <phoneticPr fontId="3" type="noConversion"/>
  </si>
  <si>
    <t xml:space="preserve">        - 도서인쇄비 1식</t>
    <phoneticPr fontId="3" type="noConversion"/>
  </si>
  <si>
    <t xml:space="preserve">      4) 직접경비계</t>
    <phoneticPr fontId="3" type="noConversion"/>
  </si>
  <si>
    <t xml:space="preserve">        - 직접경비계 =  라. 1) + 라.2) + 라.3)</t>
    <phoneticPr fontId="3" type="noConversion"/>
  </si>
  <si>
    <t>=    (</t>
    <phoneticPr fontId="3" type="noConversion"/>
  </si>
  <si>
    <t>10. 소         계</t>
    <phoneticPr fontId="3" type="noConversion"/>
  </si>
  <si>
    <t>(가+나+다+라)</t>
  </si>
  <si>
    <t>감액금액</t>
    <phoneticPr fontId="4" type="noConversion"/>
  </si>
  <si>
    <t>11. 감 액 금 액</t>
    <phoneticPr fontId="3" type="noConversion"/>
  </si>
  <si>
    <t>* 연면적 10,000 ~ 20,000</t>
    <phoneticPr fontId="3" type="noConversion"/>
  </si>
  <si>
    <t>12. 합         계</t>
    <phoneticPr fontId="3" type="noConversion"/>
  </si>
  <si>
    <t>(소계 - 감액금액)</t>
    <phoneticPr fontId="3" type="noConversion"/>
  </si>
  <si>
    <t>* 연면적 20,000 ~ 30,000</t>
    <phoneticPr fontId="3" type="noConversion"/>
  </si>
  <si>
    <t>13. 감리용역비</t>
    <phoneticPr fontId="3" type="noConversion"/>
  </si>
  <si>
    <t>(합계용역비) * 조정률</t>
    <phoneticPr fontId="3" type="noConversion"/>
  </si>
  <si>
    <t>14. 손해배상공제요율</t>
    <phoneticPr fontId="3" type="noConversion"/>
  </si>
  <si>
    <t>(감리용역비 x 요율)(공용청사)</t>
    <phoneticPr fontId="3" type="noConversion"/>
  </si>
  <si>
    <t>15. 부가가치세</t>
    <phoneticPr fontId="3" type="noConversion"/>
  </si>
  <si>
    <t>(합계 X 10%)</t>
    <phoneticPr fontId="3" type="noConversion"/>
  </si>
  <si>
    <t>16. 산출용역비</t>
    <phoneticPr fontId="3" type="noConversion"/>
  </si>
  <si>
    <t>(13 + 14 + 15)</t>
    <phoneticPr fontId="3" type="noConversion"/>
  </si>
  <si>
    <t>* 천원미만 절사</t>
    <phoneticPr fontId="3" type="noConversion"/>
  </si>
  <si>
    <t>개월</t>
    <phoneticPr fontId="4" type="noConversion"/>
  </si>
  <si>
    <t>1. 직접인건비</t>
    <phoneticPr fontId="4" type="noConversion"/>
  </si>
  <si>
    <t>통신공사 감리용역비 산출서</t>
    <phoneticPr fontId="4" type="noConversion"/>
  </si>
  <si>
    <t>O 용   역   명 :</t>
    <phoneticPr fontId="4" type="noConversion"/>
  </si>
  <si>
    <t xml:space="preserve">O 공 사 기 간 : </t>
    <phoneticPr fontId="4" type="noConversion"/>
  </si>
  <si>
    <t xml:space="preserve">O 감 리 기 간 : </t>
    <phoneticPr fontId="4" type="noConversion"/>
  </si>
  <si>
    <t>착수일로부터 통신공사 준공일+10일까지</t>
    <phoneticPr fontId="4" type="noConversion"/>
  </si>
  <si>
    <t>O 관련근거</t>
    <phoneticPr fontId="4" type="noConversion"/>
  </si>
  <si>
    <t xml:space="preserve">   - 정보통신공사업법 제8조, 시행령 제8조(감리대상인 공사의 범위)</t>
    <phoneticPr fontId="4" type="noConversion"/>
  </si>
  <si>
    <t xml:space="preserve">   - 정보통신공사업법 시행령 제11조(감리원의 배치기준)</t>
    <phoneticPr fontId="4" type="noConversion"/>
  </si>
  <si>
    <t>O 정보통신공사 감리비 산출 : 엔지니어링사업대가 정보통신 분야의 실비정액가산방식 적용</t>
    <phoneticPr fontId="4" type="noConversion"/>
  </si>
  <si>
    <t>공사명</t>
    <phoneticPr fontId="4" type="noConversion"/>
  </si>
  <si>
    <t>현장방문일수</t>
    <phoneticPr fontId="4" type="noConversion"/>
  </si>
  <si>
    <t>감리비</t>
    <phoneticPr fontId="4" type="noConversion"/>
  </si>
  <si>
    <t>계</t>
    <phoneticPr fontId="4" type="noConversion"/>
  </si>
  <si>
    <t>O 감리비 산정</t>
    <phoneticPr fontId="4" type="noConversion"/>
  </si>
  <si>
    <t>산  출  내  역</t>
    <phoneticPr fontId="4" type="noConversion"/>
  </si>
  <si>
    <t>금   액</t>
    <phoneticPr fontId="4" type="noConversion"/>
  </si>
  <si>
    <t>노임단가*현장방문일수</t>
    <phoneticPr fontId="4" type="noConversion"/>
  </si>
  <si>
    <t>2. 직접경비</t>
    <phoneticPr fontId="4" type="noConversion"/>
  </si>
  <si>
    <t>직접인건비의 10%</t>
    <phoneticPr fontId="4" type="noConversion"/>
  </si>
  <si>
    <t>3. 제 경 비</t>
    <phoneticPr fontId="4" type="noConversion"/>
  </si>
  <si>
    <t>직접인건비의110%</t>
    <phoneticPr fontId="4" type="noConversion"/>
  </si>
  <si>
    <t>4. 기 술 료</t>
    <phoneticPr fontId="4" type="noConversion"/>
  </si>
  <si>
    <t>(직접인건비+제경비)의 20%</t>
    <phoneticPr fontId="4" type="noConversion"/>
  </si>
  <si>
    <t>소   계</t>
    <phoneticPr fontId="4" type="noConversion"/>
  </si>
  <si>
    <t>5. 손해배상보험</t>
    <phoneticPr fontId="4" type="noConversion"/>
  </si>
  <si>
    <t>순계약금액*해당요율적용</t>
    <phoneticPr fontId="4" type="noConversion"/>
  </si>
  <si>
    <t>6. 부가가치세</t>
    <phoneticPr fontId="4" type="noConversion"/>
  </si>
  <si>
    <t>감리용역비</t>
    <phoneticPr fontId="4" type="noConversion"/>
  </si>
  <si>
    <t>결정금액</t>
    <phoneticPr fontId="4" type="noConversion"/>
  </si>
  <si>
    <t>천원이하 절사</t>
    <phoneticPr fontId="4" type="noConversion"/>
  </si>
  <si>
    <t>서울고은초 전면 개축사업전기 감리용역</t>
  </si>
  <si>
    <t>서울고은초 전면 개축사업1식</t>
  </si>
  <si>
    <t>총 사업면적(리모델링)</t>
    <phoneticPr fontId="3" type="noConversion"/>
  </si>
  <si>
    <t>공간혁신 특화</t>
    <phoneticPr fontId="4" type="noConversion"/>
  </si>
  <si>
    <t xml:space="preserve">신재생에너지 </t>
    <phoneticPr fontId="4" type="noConversion"/>
  </si>
  <si>
    <t>BEMS</t>
    <phoneticPr fontId="4" type="noConversion"/>
  </si>
  <si>
    <t>실내환경계측기 설치</t>
    <phoneticPr fontId="4" type="noConversion"/>
  </si>
  <si>
    <t>학교숲 조성</t>
    <phoneticPr fontId="4" type="noConversion"/>
  </si>
  <si>
    <t>특화사업</t>
    <phoneticPr fontId="4" type="noConversion"/>
  </si>
  <si>
    <t>실</t>
    <phoneticPr fontId="4" type="noConversion"/>
  </si>
  <si>
    <t>㎡</t>
    <phoneticPr fontId="4" type="noConversion"/>
  </si>
  <si>
    <t>식</t>
    <phoneticPr fontId="4" type="noConversion"/>
  </si>
  <si>
    <t>공간혁신 특화</t>
    <phoneticPr fontId="3" type="noConversion"/>
  </si>
  <si>
    <t>원격검침전자실계량기 설치비</t>
    <phoneticPr fontId="4" type="noConversion"/>
  </si>
  <si>
    <t>계</t>
    <phoneticPr fontId="4" type="noConversion"/>
  </si>
  <si>
    <t>일반교실</t>
    <phoneticPr fontId="4" type="noConversion"/>
  </si>
  <si>
    <t>계단실</t>
    <phoneticPr fontId="4" type="noConversion"/>
  </si>
  <si>
    <t>화장실(부분보수)</t>
    <phoneticPr fontId="4" type="noConversion"/>
  </si>
  <si>
    <t>기타</t>
    <phoneticPr fontId="4" type="noConversion"/>
  </si>
  <si>
    <t>재배치</t>
    <phoneticPr fontId="4" type="noConversion"/>
  </si>
  <si>
    <t>외벽보수</t>
    <phoneticPr fontId="4" type="noConversion"/>
  </si>
  <si>
    <t>교육환경개선</t>
    <phoneticPr fontId="4" type="noConversion"/>
  </si>
  <si>
    <t>모듈러 가설교사</t>
    <phoneticPr fontId="4" type="noConversion"/>
  </si>
  <si>
    <t>모듈러 가설교사 부대공사비</t>
    <phoneticPr fontId="4" type="noConversion"/>
  </si>
  <si>
    <t>리모델링</t>
    <phoneticPr fontId="4" type="noConversion"/>
  </si>
  <si>
    <t>꿈을담은교실 단가 기준</t>
    <phoneticPr fontId="4" type="noConversion"/>
  </si>
  <si>
    <t>내진보강</t>
    <phoneticPr fontId="4" type="noConversion"/>
  </si>
  <si>
    <t>리모델링 합계</t>
    <phoneticPr fontId="4" type="noConversion"/>
  </si>
  <si>
    <t>냉난방</t>
    <phoneticPr fontId="4" type="noConversion"/>
  </si>
  <si>
    <t>석면철거</t>
    <phoneticPr fontId="4" type="noConversion"/>
  </si>
  <si>
    <t>기타 합계</t>
    <phoneticPr fontId="4" type="noConversion"/>
  </si>
  <si>
    <t>지정폐기물</t>
    <phoneticPr fontId="4" type="noConversion"/>
  </si>
  <si>
    <t>석면철거공사</t>
    <phoneticPr fontId="3" type="noConversion"/>
  </si>
  <si>
    <t>석면철거면적</t>
    <phoneticPr fontId="4" type="noConversion"/>
  </si>
  <si>
    <t>내진보강공사</t>
    <phoneticPr fontId="4" type="noConversion"/>
  </si>
  <si>
    <t>EHP → EHP</t>
    <phoneticPr fontId="4" type="noConversion"/>
  </si>
  <si>
    <t>GHP→ EHP</t>
    <phoneticPr fontId="4" type="noConversion"/>
  </si>
  <si>
    <t>EHP or GHP → GHP</t>
    <phoneticPr fontId="4" type="noConversion"/>
  </si>
  <si>
    <t>개별/중앙식 EHP → EHP</t>
    <phoneticPr fontId="4" type="noConversion"/>
  </si>
  <si>
    <t>개별/중앙식 EHP → GHP</t>
    <phoneticPr fontId="4" type="noConversion"/>
  </si>
  <si>
    <t>실</t>
  </si>
  <si>
    <t>임시교사</t>
    <phoneticPr fontId="4" type="noConversion"/>
  </si>
  <si>
    <t>서울시교육청 단가</t>
    <phoneticPr fontId="4" type="noConversion"/>
  </si>
  <si>
    <t>총 학급수</t>
    <phoneticPr fontId="3" type="noConversion"/>
  </si>
  <si>
    <t>리모델링 대상 학급</t>
    <phoneticPr fontId="4" type="noConversion"/>
  </si>
  <si>
    <t>리모델링공사 산출 근거</t>
    <phoneticPr fontId="3" type="noConversion"/>
  </si>
  <si>
    <t>*</t>
    <phoneticPr fontId="3" type="noConversion"/>
  </si>
  <si>
    <t>사업 기준면적 적용</t>
    <phoneticPr fontId="3" type="noConversion"/>
  </si>
  <si>
    <t>(단위 : 원/m²)</t>
    <phoneticPr fontId="3" type="noConversion"/>
  </si>
  <si>
    <t>1.리모델링 사업비 기준면적 : 2,750m²</t>
    <phoneticPr fontId="3" type="noConversion"/>
  </si>
  <si>
    <t>→ 일반교실 30실 기준</t>
    <phoneticPr fontId="3" type="noConversion"/>
  </si>
  <si>
    <t>→ 특화 면적 : 10실 기준 ( 1실 = 67.5m²)</t>
    <phoneticPr fontId="3" type="noConversion"/>
  </si>
  <si>
    <t>A</t>
    <phoneticPr fontId="3" type="noConversion"/>
  </si>
  <si>
    <t>학교시설 리모델링 시설사업비</t>
    <phoneticPr fontId="3" type="noConversion"/>
  </si>
  <si>
    <t xml:space="preserve">a-1. (특화)공간 </t>
    <phoneticPr fontId="3" type="noConversion"/>
  </si>
  <si>
    <r>
      <t>→ 꿈담 사업비 적용(10실 기준,1실당 67.5m</t>
    </r>
    <r>
      <rPr>
        <sz val="11"/>
        <color theme="1"/>
        <rFont val="맑은 고딕"/>
        <family val="3"/>
        <charset val="129"/>
      </rPr>
      <t>²</t>
    </r>
    <r>
      <rPr>
        <sz val="7.7"/>
        <color theme="1"/>
        <rFont val="나눔스퀘어 Light"/>
        <family val="3"/>
        <charset val="129"/>
      </rPr>
      <t>)</t>
    </r>
    <phoneticPr fontId="3" type="noConversion"/>
  </si>
  <si>
    <t>시설비</t>
    <phoneticPr fontId="3" type="noConversion"/>
  </si>
  <si>
    <t>꿈담사업</t>
    <phoneticPr fontId="3" type="noConversion"/>
  </si>
  <si>
    <t>→ 내부 비품비(스마트기기)</t>
    <phoneticPr fontId="3" type="noConversion"/>
  </si>
  <si>
    <t xml:space="preserve">구분 </t>
    <phoneticPr fontId="3" type="noConversion"/>
  </si>
  <si>
    <t>물량</t>
    <phoneticPr fontId="3" type="noConversion"/>
  </si>
  <si>
    <t>단위</t>
    <phoneticPr fontId="3" type="noConversion"/>
  </si>
  <si>
    <t>시설 사업비</t>
    <phoneticPr fontId="3" type="noConversion"/>
  </si>
  <si>
    <t>스마트기기</t>
    <phoneticPr fontId="3" type="noConversion"/>
  </si>
  <si>
    <t xml:space="preserve">a-2. (기본)공간 리모델링 </t>
    <phoneticPr fontId="3" type="noConversion"/>
  </si>
  <si>
    <t>→ 서울특별시교육청 환경개선사업비 단가 적용</t>
    <phoneticPr fontId="3" type="noConversion"/>
  </si>
  <si>
    <t>→ 사업비 기준면적 : 2,750m² 중 기본 환경개선 면적에 해당하는 사업비 단가 평균</t>
    <phoneticPr fontId="3" type="noConversion"/>
  </si>
  <si>
    <t>세부 항목</t>
    <phoneticPr fontId="3" type="noConversion"/>
  </si>
  <si>
    <t xml:space="preserve">물량 </t>
    <phoneticPr fontId="3" type="noConversion"/>
  </si>
  <si>
    <t>면적당 단가(원)</t>
    <phoneticPr fontId="3" type="noConversion"/>
  </si>
  <si>
    <t xml:space="preserve">교육환경개선 공사비 </t>
    <phoneticPr fontId="3" type="noConversion"/>
  </si>
  <si>
    <t>일반교실</t>
    <phoneticPr fontId="3" type="noConversion"/>
  </si>
  <si>
    <r>
      <t>1</t>
    </r>
    <r>
      <rPr>
        <sz val="10"/>
        <color theme="1"/>
        <rFont val="KoPub돋움체 Light"/>
        <family val="3"/>
        <charset val="129"/>
      </rPr>
      <t xml:space="preserve">실 </t>
    </r>
    <r>
      <rPr>
        <sz val="10"/>
        <color theme="1"/>
        <rFont val="맑은 고딕"/>
        <family val="3"/>
        <charset val="129"/>
        <scheme val="minor"/>
      </rPr>
      <t>: 67.5</t>
    </r>
    <r>
      <rPr>
        <sz val="10"/>
        <color theme="1"/>
        <rFont val="KoPub돋움체 Light"/>
        <family val="3"/>
        <charset val="129"/>
      </rPr>
      <t>㎡</t>
    </r>
  </si>
  <si>
    <t>계단실</t>
    <phoneticPr fontId="3" type="noConversion"/>
  </si>
  <si>
    <r>
      <t>1</t>
    </r>
    <r>
      <rPr>
        <sz val="10"/>
        <color theme="1"/>
        <rFont val="KoPub돋움체 Light"/>
        <family val="3"/>
        <charset val="129"/>
      </rPr>
      <t xml:space="preserve">실 </t>
    </r>
    <r>
      <rPr>
        <sz val="10"/>
        <color theme="1"/>
        <rFont val="맑은 고딕"/>
        <family val="3"/>
        <charset val="129"/>
        <scheme val="minor"/>
      </rPr>
      <t>: 90.0</t>
    </r>
    <r>
      <rPr>
        <sz val="10"/>
        <color theme="1"/>
        <rFont val="KoPub돋움체 Light"/>
        <family val="3"/>
        <charset val="129"/>
      </rPr>
      <t>㎡</t>
    </r>
  </si>
  <si>
    <t>화장실_부분</t>
    <phoneticPr fontId="3" type="noConversion"/>
  </si>
  <si>
    <t>m²</t>
  </si>
  <si>
    <t>기타</t>
    <phoneticPr fontId="3" type="noConversion"/>
  </si>
  <si>
    <t>재배치</t>
    <phoneticPr fontId="3" type="noConversion"/>
  </si>
  <si>
    <t>외벽</t>
    <phoneticPr fontId="3" type="noConversion"/>
  </si>
  <si>
    <t>일반 비품비</t>
    <phoneticPr fontId="3" type="noConversion"/>
  </si>
  <si>
    <t>B</t>
    <phoneticPr fontId="3" type="noConversion"/>
  </si>
  <si>
    <t>그린 특화(에너지)</t>
    <phoneticPr fontId="3" type="noConversion"/>
  </si>
  <si>
    <t xml:space="preserve">b-1. 태양광 설치 /  신재생의무비율 30% </t>
    <phoneticPr fontId="3" type="noConversion"/>
  </si>
  <si>
    <t>내용</t>
    <phoneticPr fontId="3" type="noConversion"/>
  </si>
  <si>
    <t>면적당 단가</t>
    <phoneticPr fontId="3" type="noConversion"/>
  </si>
  <si>
    <t>태양광설치</t>
    <phoneticPr fontId="3" type="noConversion"/>
  </si>
  <si>
    <t xml:space="preserve">신재생 의무 비율 30% 달성을 위한 면적당 태양광 설치비용 </t>
    <phoneticPr fontId="3" type="noConversion"/>
  </si>
  <si>
    <t>원 / m²</t>
    <phoneticPr fontId="3" type="noConversion"/>
  </si>
  <si>
    <t>b-2. 원격검침 전자식 계량기 설치</t>
    <phoneticPr fontId="3" type="noConversion"/>
  </si>
  <si>
    <t>기본단가</t>
    <phoneticPr fontId="3" type="noConversion"/>
  </si>
  <si>
    <t>원격검침</t>
    <phoneticPr fontId="3" type="noConversion"/>
  </si>
  <si>
    <t>원격검침전자실계량기 설치비</t>
    <phoneticPr fontId="3" type="noConversion"/>
  </si>
  <si>
    <t>원 / 1식</t>
    <phoneticPr fontId="3" type="noConversion"/>
  </si>
  <si>
    <t>b-3. 실내환경계측기 설치</t>
    <phoneticPr fontId="3" type="noConversion"/>
  </si>
  <si>
    <t>온도, 습도, 미세먼지, tVOC, CO, 재질센서 등을 설치하여 공기질 모니터링</t>
    <phoneticPr fontId="3" type="noConversion"/>
  </si>
  <si>
    <t>→ 24학급 기준</t>
    <phoneticPr fontId="3" type="noConversion"/>
  </si>
  <si>
    <t>C</t>
    <phoneticPr fontId="3" type="noConversion"/>
  </si>
  <si>
    <t>그린 특화(생태조경)</t>
    <phoneticPr fontId="3" type="noConversion"/>
  </si>
  <si>
    <t>c-1. 학교숲조성 근거자료 조사</t>
    <phoneticPr fontId="3" type="noConversion"/>
  </si>
  <si>
    <t xml:space="preserve">  → 산림청 자료 분석을 통하여 학교숲조성 면적당 단가 도출</t>
    <phoneticPr fontId="3" type="noConversion"/>
  </si>
  <si>
    <t xml:space="preserve">      (자료 : 지자체 도시숲 산림공원 조성현황 통계자료, 2015~2019, 산림청)</t>
    <phoneticPr fontId="3" type="noConversion"/>
  </si>
  <si>
    <t>도시숲' 조성 실적 단가</t>
    <phoneticPr fontId="3" type="noConversion"/>
  </si>
  <si>
    <t>생태 조경</t>
    <phoneticPr fontId="3" type="noConversion"/>
  </si>
  <si>
    <t>c-2. 학교숲조성 (생태조경)</t>
    <phoneticPr fontId="3" type="noConversion"/>
  </si>
  <si>
    <r>
      <t xml:space="preserve">   </t>
    </r>
    <r>
      <rPr>
        <sz val="11"/>
        <color theme="1"/>
        <rFont val="맑은 고딕"/>
        <family val="3"/>
        <charset val="129"/>
      </rPr>
      <t>→</t>
    </r>
    <r>
      <rPr>
        <sz val="11"/>
        <color theme="1"/>
        <rFont val="나눔스퀘어 Light"/>
        <family val="3"/>
        <charset val="129"/>
      </rPr>
      <t xml:space="preserve"> 사업 면적 2,750m²당 사업비 산정</t>
    </r>
    <phoneticPr fontId="3" type="noConversion"/>
  </si>
  <si>
    <r>
      <t xml:space="preserve">   </t>
    </r>
    <r>
      <rPr>
        <sz val="11"/>
        <color theme="1"/>
        <rFont val="맑은 고딕"/>
        <family val="3"/>
        <charset val="129"/>
      </rPr>
      <t>→</t>
    </r>
    <r>
      <rPr>
        <sz val="11"/>
        <color theme="1"/>
        <rFont val="나눔스퀘어 Light"/>
        <family val="3"/>
        <charset val="129"/>
      </rPr>
      <t xml:space="preserve"> 첫 시행사업으로, 산림청 도시숲 조성 단가 분석 내용을 참고하여 기본 면적 2,750m</t>
    </r>
    <r>
      <rPr>
        <sz val="11"/>
        <color theme="1"/>
        <rFont val="맑은 고딕"/>
        <family val="3"/>
        <charset val="129"/>
      </rPr>
      <t>²</t>
    </r>
    <r>
      <rPr>
        <sz val="9.35"/>
        <color theme="1"/>
        <rFont val="나눔스퀘어 Light"/>
        <family val="3"/>
        <charset val="129"/>
      </rPr>
      <t>당 100,000천원으로 산정</t>
    </r>
    <phoneticPr fontId="3" type="noConversion"/>
  </si>
  <si>
    <t>단가</t>
    <phoneticPr fontId="3" type="noConversion"/>
  </si>
  <si>
    <r>
      <t>m</t>
    </r>
    <r>
      <rPr>
        <sz val="11"/>
        <color theme="1"/>
        <rFont val="맑은 고딕"/>
        <family val="3"/>
        <charset val="129"/>
      </rPr>
      <t>²</t>
    </r>
    <phoneticPr fontId="3" type="noConversion"/>
  </si>
  <si>
    <t>참고</t>
    <phoneticPr fontId="3" type="noConversion"/>
  </si>
  <si>
    <t>사전기획</t>
    <phoneticPr fontId="3" type="noConversion"/>
  </si>
  <si>
    <t xml:space="preserve">1. 그린스마트전환 </t>
    <phoneticPr fontId="3" type="noConversion"/>
  </si>
  <si>
    <t>→ 학교 교육 및 그린스마트미래학교 전환 지원비</t>
    <phoneticPr fontId="3" type="noConversion"/>
  </si>
  <si>
    <t>2. 학교사전기획</t>
    <phoneticPr fontId="3" type="noConversion"/>
  </si>
  <si>
    <t>→ 사전기획비 적용</t>
    <phoneticPr fontId="3" type="noConversion"/>
  </si>
  <si>
    <t>가설교사</t>
    <phoneticPr fontId="3" type="noConversion"/>
  </si>
  <si>
    <t>1. 모듈러 가설교사</t>
    <phoneticPr fontId="3" type="noConversion"/>
  </si>
  <si>
    <t>→ 리모델링 사업 기준면적 2,750㎡ 기준 20실 구축 비용 : 1실당 ㅇ원</t>
    <phoneticPr fontId="3" type="noConversion"/>
  </si>
  <si>
    <t>→ 모듈러 구매 적용(구매후 기준사용월 ㅇ개월 ㅇ턴 사용)</t>
    <phoneticPr fontId="3" type="noConversion"/>
  </si>
  <si>
    <t>→ 적용모듈러 단가 중 6개월 임대비 적용</t>
    <phoneticPr fontId="3" type="noConversion"/>
  </si>
  <si>
    <t>2. 부대공사비</t>
    <phoneticPr fontId="3" type="noConversion"/>
  </si>
  <si>
    <t>→ 전기 및 상하수도 시설 구축 공사비</t>
    <phoneticPr fontId="3" type="noConversion"/>
  </si>
  <si>
    <t>건축면적</t>
    <phoneticPr fontId="4" type="noConversion"/>
  </si>
  <si>
    <t>건폐율</t>
    <phoneticPr fontId="4" type="noConversion"/>
  </si>
  <si>
    <t>연면적</t>
    <phoneticPr fontId="4" type="noConversion"/>
  </si>
  <si>
    <t>용적률산정용 연면적</t>
    <phoneticPr fontId="4" type="noConversion"/>
  </si>
  <si>
    <t>용적률</t>
    <phoneticPr fontId="4" type="noConversion"/>
  </si>
  <si>
    <t>주3</t>
    <phoneticPr fontId="4" type="noConversion"/>
  </si>
  <si>
    <t>후관동</t>
    <phoneticPr fontId="4" type="noConversion"/>
  </si>
  <si>
    <t>존치</t>
    <phoneticPr fontId="4" type="noConversion"/>
  </si>
  <si>
    <r>
      <t xml:space="preserve">■ 그린스마트 미래학교 </t>
    </r>
    <r>
      <rPr>
        <b/>
        <sz val="20"/>
        <color rgb="FFC00000"/>
        <rFont val="HY헤드라인M"/>
        <family val="1"/>
        <charset val="129"/>
      </rPr>
      <t xml:space="preserve">리모델링 </t>
    </r>
    <r>
      <rPr>
        <sz val="20"/>
        <rFont val="HY헤드라인M"/>
        <family val="1"/>
        <charset val="129"/>
      </rPr>
      <t>사업비 산출서(예시)</t>
    </r>
    <phoneticPr fontId="4" type="noConversion"/>
  </si>
  <si>
    <t>ㅇㅇ학교 교사동 리모델링사업</t>
    <phoneticPr fontId="3" type="noConversion"/>
  </si>
  <si>
    <t>중간설계 중급 이상 적용시 제외(도서에 포함)</t>
    <phoneticPr fontId="3" type="noConversion"/>
  </si>
  <si>
    <t>설계용역비 1.5배 적용</t>
    <phoneticPr fontId="4" type="noConversion"/>
  </si>
  <si>
    <t>이하</t>
    <phoneticPr fontId="3" type="noConversion"/>
  </si>
  <si>
    <t>공공발주사업에 대한 건축사의 업무범위와 대가기준 제11조(설계업무 대가의 산정) 4항의 1에 의거 대가의 1.5배를 적용한다.(전체 사업의 약 30% 적용)</t>
    <phoneticPr fontId="4" type="noConversion"/>
  </si>
  <si>
    <r>
      <t xml:space="preserve"> 공간혁신 특화사업 </t>
    </r>
    <r>
      <rPr>
        <b/>
        <sz val="9"/>
        <color rgb="FFFF0000"/>
        <rFont val="맑은 고딕"/>
        <family val="3"/>
        <charset val="129"/>
        <scheme val="major"/>
      </rPr>
      <t>설계비 0.5배</t>
    </r>
    <r>
      <rPr>
        <b/>
        <sz val="9"/>
        <rFont val="맑은 고딕"/>
        <family val="3"/>
        <charset val="129"/>
        <scheme val="major"/>
      </rPr>
      <t xml:space="preserve"> 추가 적용(천원절이하절사)</t>
    </r>
    <phoneticPr fontId="4" type="noConversion"/>
  </si>
  <si>
    <t>0.5 배</t>
    <phoneticPr fontId="3" type="noConversion"/>
  </si>
  <si>
    <t>설계용역 대가 산출서</t>
    <phoneticPr fontId="13" type="noConversion"/>
  </si>
  <si>
    <t>설계용역비 산출서</t>
    <phoneticPr fontId="4" type="noConversion"/>
  </si>
  <si>
    <t>제2종보통기본</t>
  </si>
  <si>
    <t>조정설계비</t>
    <phoneticPr fontId="3" type="noConversion"/>
  </si>
  <si>
    <t>용역명</t>
    <phoneticPr fontId="13" type="noConversion"/>
  </si>
  <si>
    <r>
      <t xml:space="preserve">    - 설계 업무비율 계획설계(</t>
    </r>
    <r>
      <rPr>
        <b/>
        <sz val="9"/>
        <color rgb="FFFF0000"/>
        <rFont val="맑은 고딕"/>
        <family val="3"/>
        <charset val="129"/>
        <scheme val="major"/>
      </rPr>
      <t>20%</t>
    </r>
    <r>
      <rPr>
        <b/>
        <sz val="9"/>
        <rFont val="맑은 고딕"/>
        <family val="3"/>
        <charset val="129"/>
        <scheme val="major"/>
      </rPr>
      <t>)적용</t>
    </r>
    <phoneticPr fontId="4" type="noConversion"/>
  </si>
  <si>
    <r>
      <t xml:space="preserve">    - 설계 업무비율 중간설계(</t>
    </r>
    <r>
      <rPr>
        <b/>
        <sz val="9"/>
        <color rgb="FFFF0000"/>
        <rFont val="맑은 고딕"/>
        <family val="3"/>
        <charset val="129"/>
        <scheme val="major"/>
      </rPr>
      <t>30%</t>
    </r>
    <r>
      <rPr>
        <b/>
        <sz val="9"/>
        <rFont val="맑은 고딕"/>
        <family val="3"/>
        <charset val="129"/>
        <scheme val="major"/>
      </rPr>
      <t>)적용</t>
    </r>
    <phoneticPr fontId="4" type="noConversion"/>
  </si>
  <si>
    <r>
      <t xml:space="preserve">    - 설계 업무비율 실시설계(</t>
    </r>
    <r>
      <rPr>
        <b/>
        <sz val="9"/>
        <color rgb="FFFF0000"/>
        <rFont val="맑은 고딕"/>
        <family val="3"/>
        <charset val="129"/>
        <scheme val="major"/>
      </rPr>
      <t>50%</t>
    </r>
    <r>
      <rPr>
        <b/>
        <sz val="9"/>
        <rFont val="맑은 고딕"/>
        <family val="3"/>
        <charset val="129"/>
        <scheme val="major"/>
      </rPr>
      <t>)적용</t>
    </r>
    <phoneticPr fontId="4" type="noConversion"/>
  </si>
  <si>
    <t>계획설계</t>
    <phoneticPr fontId="3" type="noConversion"/>
  </si>
  <si>
    <t>실시설계</t>
    <phoneticPr fontId="3" type="noConversion"/>
  </si>
  <si>
    <t>반영</t>
  </si>
  <si>
    <t>반영</t>
    <phoneticPr fontId="3" type="noConversion"/>
  </si>
  <si>
    <t>미반영</t>
  </si>
  <si>
    <t>미반영</t>
    <phoneticPr fontId="3" type="noConversion"/>
  </si>
  <si>
    <t>중간설계</t>
    <phoneticPr fontId="3" type="noConversion"/>
  </si>
  <si>
    <t>미적용</t>
    <phoneticPr fontId="4" type="noConversion"/>
  </si>
  <si>
    <t xml:space="preserve"> 설계용역 발주금액(천원이하절사)</t>
    <phoneticPr fontId="4" type="noConversion"/>
  </si>
  <si>
    <t>내진보강공사 건축설계용역비</t>
    <phoneticPr fontId="3" type="noConversion"/>
  </si>
  <si>
    <t>재동초 동관동 내진보강공사</t>
    <phoneticPr fontId="3" type="noConversion"/>
  </si>
  <si>
    <t>재동초 급식실동 내진보강공사</t>
    <phoneticPr fontId="3" type="noConversion"/>
  </si>
  <si>
    <t>재동초 후관동 내진보강공사</t>
    <phoneticPr fontId="3" type="noConversion"/>
  </si>
  <si>
    <t>재동초 후관동 및 동관동 화장실개선공사</t>
    <phoneticPr fontId="3" type="noConversion"/>
  </si>
  <si>
    <t>화장실개선 설계용역비</t>
    <phoneticPr fontId="3" type="noConversion"/>
  </si>
  <si>
    <t xml:space="preserve">재동초 내진보강 및 화장실 개선공사 설계용역 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</si>
</sst>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4">
    <numFmt numFmtId="41" formatCode="_-* #,##0_-;\-* #,##0_-;_-* &quot;-&quot;_-;_-@_-"/>
    <numFmt numFmtId="43" formatCode="_-* #,##0.00_-;\-* #,##0.00_-;_-* &quot;-&quot;??_-;_-@_-"/>
    <numFmt numFmtId="176" formatCode="#,##0_);[Red]\(#,##0\)"/>
    <numFmt numFmtId="177" formatCode="_-* #,##0.00_-;\-* #,##0.00_-;_-* &quot;-&quot;_-;_-@_-"/>
    <numFmt numFmtId="178" formatCode="#,##0.0"/>
    <numFmt numFmtId="179" formatCode="0.00_ "/>
    <numFmt numFmtId="180" formatCode="#,###"/>
    <numFmt numFmtId="181" formatCode="#,##0.000"/>
    <numFmt numFmtId="182" formatCode="0.0"/>
    <numFmt numFmtId="183" formatCode="0.000"/>
    <numFmt numFmtId="184" formatCode="#,##0.0\ &quot;인&quot;"/>
    <numFmt numFmtId="185" formatCode="#,##0.0\ &quot;일&quot;"/>
    <numFmt numFmtId="186" formatCode="#,##0\ &quot;%&quot;"/>
    <numFmt numFmtId="187" formatCode="_ * #,##0_ ;_ * \-#,##0_ ;_ * &quot;-&quot;_ ;_ @_ "/>
    <numFmt numFmtId="188" formatCode="#,##0_ "/>
    <numFmt numFmtId="189" formatCode="#,##0.000000000_ "/>
    <numFmt numFmtId="190" formatCode="0.00_);[Red]\(0.00\)"/>
    <numFmt numFmtId="191" formatCode="#,###.000"/>
    <numFmt numFmtId="192" formatCode="0_ "/>
    <numFmt numFmtId="193" formatCode="_-* #,##0.000_-;\-* #,##0.000_-;_-* &quot;-&quot;??_-;_-@_-"/>
    <numFmt numFmtId="194" formatCode="_-* #,##0.000_-;\-* #,##0.000_-;_-* &quot;-&quot;_-;_-@_-"/>
    <numFmt numFmtId="195" formatCode="_-* #,##0_-;\-* #,##0_-;_-* &quot;-&quot;??_-;_-@_-"/>
    <numFmt numFmtId="196" formatCode="0_);[Red]\(0\)"/>
    <numFmt numFmtId="197" formatCode="#,##0_ ;[Red]\-#,##0\ "/>
  </numFmts>
  <fonts count="112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20"/>
      <name val="HY헤드라인M"/>
      <family val="1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9"/>
      <color indexed="81"/>
      <name val="Tahoma"/>
      <family val="2"/>
    </font>
    <font>
      <b/>
      <sz val="9"/>
      <color indexed="81"/>
      <name val="돋움"/>
      <family val="3"/>
      <charset val="129"/>
    </font>
    <font>
      <sz val="11"/>
      <color theme="1" tint="0.499984740745262"/>
      <name val="맑은 고딕"/>
      <family val="2"/>
      <charset val="129"/>
      <scheme val="minor"/>
    </font>
    <font>
      <sz val="11"/>
      <color theme="1" tint="0.499984740745262"/>
      <name val="맑은 고딕"/>
      <family val="3"/>
      <charset val="129"/>
      <scheme val="minor"/>
    </font>
    <font>
      <sz val="11"/>
      <name val="돋움"/>
      <family val="3"/>
      <charset val="129"/>
    </font>
    <font>
      <b/>
      <sz val="16"/>
      <name val="맑은 고딕"/>
      <family val="3"/>
      <charset val="129"/>
      <scheme val="major"/>
    </font>
    <font>
      <sz val="12"/>
      <name val="돋움체"/>
      <family val="3"/>
      <charset val="129"/>
    </font>
    <font>
      <sz val="9"/>
      <name val="굴림체"/>
      <family val="3"/>
      <charset val="129"/>
    </font>
    <font>
      <sz val="9"/>
      <name val="맑은 고딕"/>
      <family val="3"/>
      <charset val="129"/>
      <scheme val="major"/>
    </font>
    <font>
      <b/>
      <sz val="9"/>
      <name val="맑은 고딕"/>
      <family val="3"/>
      <charset val="129"/>
      <scheme val="major"/>
    </font>
    <font>
      <sz val="10"/>
      <name val="돋움"/>
      <family val="3"/>
      <charset val="129"/>
    </font>
    <font>
      <b/>
      <sz val="18"/>
      <name val="맑은 고딕"/>
      <family val="3"/>
      <charset val="129"/>
      <scheme val="major"/>
    </font>
    <font>
      <sz val="18"/>
      <name val="맑은 고딕"/>
      <family val="3"/>
      <charset val="129"/>
      <scheme val="major"/>
    </font>
    <font>
      <sz val="9"/>
      <name val="맑은 고딕"/>
      <family val="3"/>
      <charset val="129"/>
      <scheme val="minor"/>
    </font>
    <font>
      <sz val="9"/>
      <color rgb="FFFF0000"/>
      <name val="맑은 고딕"/>
      <family val="3"/>
      <charset val="129"/>
      <scheme val="major"/>
    </font>
    <font>
      <sz val="9"/>
      <name val="맑은 고딕"/>
      <family val="3"/>
      <charset val="129"/>
    </font>
    <font>
      <b/>
      <sz val="9"/>
      <name val="굴림체"/>
      <family val="3"/>
      <charset val="129"/>
    </font>
    <font>
      <sz val="8"/>
      <name val="맑은 고딕"/>
      <family val="3"/>
      <charset val="129"/>
    </font>
    <font>
      <b/>
      <sz val="9"/>
      <color rgb="FF464646"/>
      <name val="맑은 고딕"/>
      <family val="3"/>
      <charset val="129"/>
    </font>
    <font>
      <sz val="9"/>
      <color rgb="FF464646"/>
      <name val="맑은 고딕"/>
      <family val="3"/>
      <charset val="129"/>
    </font>
    <font>
      <u/>
      <sz val="11"/>
      <color theme="10"/>
      <name val="돋움"/>
      <family val="3"/>
      <charset val="129"/>
    </font>
    <font>
      <sz val="9"/>
      <color rgb="FFFF0000"/>
      <name val="맑은 고딕"/>
      <family val="3"/>
      <charset val="129"/>
    </font>
    <font>
      <sz val="9"/>
      <color indexed="81"/>
      <name val="돋움"/>
      <family val="3"/>
      <charset val="129"/>
    </font>
    <font>
      <sz val="9"/>
      <color indexed="81"/>
      <name val="Tahoma"/>
      <family val="2"/>
    </font>
    <font>
      <sz val="11"/>
      <name val="맑은 고딕"/>
      <family val="3"/>
      <charset val="129"/>
      <scheme val="major"/>
    </font>
    <font>
      <sz val="11"/>
      <name val="맑은 고딕"/>
      <family val="3"/>
      <charset val="129"/>
      <scheme val="minor"/>
    </font>
    <font>
      <b/>
      <sz val="10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b/>
      <sz val="10"/>
      <name val="맑은 고딕"/>
      <family val="3"/>
      <charset val="129"/>
      <scheme val="major"/>
    </font>
    <font>
      <b/>
      <sz val="11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ajor"/>
    </font>
    <font>
      <sz val="10"/>
      <color indexed="8"/>
      <name val="Arial"/>
      <family val="2"/>
    </font>
    <font>
      <sz val="10"/>
      <color indexed="8"/>
      <name val="맑은 고딕"/>
      <family val="3"/>
      <charset val="129"/>
      <scheme val="minor"/>
    </font>
    <font>
      <sz val="10"/>
      <name val="맑은 고딕"/>
      <family val="3"/>
      <charset val="129"/>
      <scheme val="major"/>
    </font>
    <font>
      <sz val="10"/>
      <color theme="1"/>
      <name val="맑은 고딕"/>
      <family val="3"/>
      <charset val="129"/>
      <scheme val="minor"/>
    </font>
    <font>
      <sz val="9"/>
      <color rgb="FF000000"/>
      <name val="맑은 고딕"/>
      <family val="3"/>
      <charset val="129"/>
      <scheme val="major"/>
    </font>
    <font>
      <sz val="12"/>
      <name val="바탕체"/>
      <family val="1"/>
      <charset val="129"/>
    </font>
    <font>
      <sz val="8"/>
      <name val="바탕"/>
      <family val="1"/>
      <charset val="129"/>
    </font>
    <font>
      <b/>
      <sz val="11"/>
      <name val="맑은 고딕"/>
      <family val="3"/>
      <charset val="129"/>
      <scheme val="major"/>
    </font>
    <font>
      <b/>
      <sz val="14"/>
      <name val="맑은 고딕"/>
      <family val="3"/>
      <charset val="129"/>
      <scheme val="major"/>
    </font>
    <font>
      <sz val="12"/>
      <name val="맑은 고딕"/>
      <family val="3"/>
      <charset val="129"/>
      <scheme val="major"/>
    </font>
    <font>
      <b/>
      <sz val="10"/>
      <color rgb="FFFF0000"/>
      <name val="맑은 고딕"/>
      <family val="3"/>
      <charset val="129"/>
      <scheme val="major"/>
    </font>
    <font>
      <b/>
      <sz val="10"/>
      <color indexed="8"/>
      <name val="맑은 고딕"/>
      <family val="3"/>
      <charset val="129"/>
      <scheme val="major"/>
    </font>
    <font>
      <sz val="11"/>
      <color indexed="8"/>
      <name val="맑은 고딕"/>
      <family val="3"/>
      <charset val="129"/>
      <scheme val="major"/>
    </font>
    <font>
      <sz val="10"/>
      <color indexed="8"/>
      <name val="맑은 고딕"/>
      <family val="3"/>
      <charset val="129"/>
      <scheme val="major"/>
    </font>
    <font>
      <sz val="11"/>
      <color indexed="8"/>
      <name val="Arial"/>
      <family val="2"/>
    </font>
    <font>
      <b/>
      <sz val="10"/>
      <color rgb="FFFF0000"/>
      <name val="맑은 고딕"/>
      <family val="3"/>
      <charset val="129"/>
      <scheme val="minor"/>
    </font>
    <font>
      <sz val="12"/>
      <name val="굴림체"/>
      <family val="3"/>
      <charset val="129"/>
    </font>
    <font>
      <sz val="14"/>
      <name val="굴림체"/>
      <family val="3"/>
      <charset val="129"/>
    </font>
    <font>
      <b/>
      <sz val="22"/>
      <name val="굴림체"/>
      <family val="3"/>
      <charset val="129"/>
    </font>
    <font>
      <sz val="11"/>
      <name val="굴림체"/>
      <family val="3"/>
      <charset val="129"/>
    </font>
    <font>
      <sz val="10"/>
      <color rgb="FFFF0000"/>
      <name val="맑은 고딕"/>
      <family val="3"/>
      <charset val="129"/>
      <scheme val="major"/>
    </font>
    <font>
      <sz val="10"/>
      <color rgb="FF7030A0"/>
      <name val="맑은 고딕"/>
      <family val="3"/>
      <charset val="129"/>
      <scheme val="major"/>
    </font>
    <font>
      <b/>
      <sz val="16"/>
      <color rgb="FF000000"/>
      <name val="맑은 고딕"/>
      <family val="3"/>
      <charset val="129"/>
      <scheme val="major"/>
    </font>
    <font>
      <sz val="11"/>
      <color rgb="FF000000"/>
      <name val="맑은 고딕"/>
      <family val="3"/>
      <charset val="129"/>
      <scheme val="major"/>
    </font>
    <font>
      <b/>
      <sz val="11"/>
      <color rgb="FF000000"/>
      <name val="맑은 고딕"/>
      <family val="3"/>
      <charset val="129"/>
      <scheme val="major"/>
    </font>
    <font>
      <b/>
      <sz val="11"/>
      <color indexed="8"/>
      <name val="맑은 고딕"/>
      <family val="3"/>
      <charset val="129"/>
      <scheme val="major"/>
    </font>
    <font>
      <b/>
      <u/>
      <sz val="11"/>
      <color indexed="8"/>
      <name val="맑은 고딕"/>
      <family val="3"/>
      <charset val="129"/>
      <scheme val="major"/>
    </font>
    <font>
      <sz val="13"/>
      <color rgb="FF000000"/>
      <name val="맑은 고딕"/>
      <family val="3"/>
      <charset val="129"/>
      <scheme val="major"/>
    </font>
    <font>
      <sz val="12"/>
      <color rgb="FF000000"/>
      <name val="맑은 고딕"/>
      <family val="3"/>
      <charset val="129"/>
      <scheme val="major"/>
    </font>
    <font>
      <b/>
      <sz val="17.05"/>
      <color rgb="FF1C1C1C"/>
      <name val="맑은 고딕"/>
      <family val="3"/>
      <charset val="129"/>
      <scheme val="major"/>
    </font>
    <font>
      <b/>
      <vertAlign val="superscript"/>
      <sz val="11"/>
      <color rgb="FF000000"/>
      <name val="맑은 고딕"/>
      <family val="3"/>
      <charset val="129"/>
      <scheme val="major"/>
    </font>
    <font>
      <sz val="11"/>
      <color rgb="FF000000"/>
      <name val="맑은 고딕"/>
      <family val="3"/>
      <charset val="129"/>
    </font>
    <font>
      <sz val="11"/>
      <color rgb="FFFF0000"/>
      <name val="맑은 고딕"/>
      <family val="3"/>
      <charset val="129"/>
      <scheme val="major"/>
    </font>
    <font>
      <b/>
      <u/>
      <sz val="10"/>
      <color indexed="8"/>
      <name val="맑은 고딕"/>
      <family val="3"/>
      <charset val="129"/>
      <scheme val="major"/>
    </font>
    <font>
      <b/>
      <sz val="16"/>
      <color indexed="8"/>
      <name val="맑은 고딕"/>
      <family val="3"/>
      <charset val="129"/>
      <scheme val="minor"/>
    </font>
    <font>
      <b/>
      <sz val="11"/>
      <color indexed="8"/>
      <name val="맑은 고딕"/>
      <family val="3"/>
      <charset val="129"/>
      <scheme val="minor"/>
    </font>
    <font>
      <sz val="11"/>
      <color indexed="8"/>
      <name val="맑은 고딕"/>
      <family val="3"/>
      <charset val="129"/>
      <scheme val="minor"/>
    </font>
    <font>
      <sz val="11"/>
      <name val="휴먼명조"/>
      <charset val="129"/>
    </font>
    <font>
      <b/>
      <sz val="16"/>
      <color theme="1"/>
      <name val="맑은 고딕"/>
      <family val="3"/>
      <charset val="129"/>
      <scheme val="major"/>
    </font>
    <font>
      <sz val="8"/>
      <name val="휴먼명조"/>
      <charset val="129"/>
    </font>
    <font>
      <sz val="11"/>
      <color theme="1"/>
      <name val="맑은 고딕"/>
      <family val="3"/>
      <charset val="129"/>
      <scheme val="major"/>
    </font>
    <font>
      <b/>
      <sz val="22"/>
      <name val="맑은 고딕"/>
      <family val="3"/>
      <charset val="129"/>
      <scheme val="major"/>
    </font>
    <font>
      <b/>
      <sz val="18"/>
      <color indexed="8"/>
      <name val="맑은 고딕"/>
      <family val="3"/>
      <charset val="129"/>
      <scheme val="major"/>
    </font>
    <font>
      <sz val="13"/>
      <color rgb="FF000000"/>
      <name val="바탕"/>
      <family val="1"/>
      <charset val="129"/>
    </font>
    <font>
      <sz val="13"/>
      <color rgb="FF0000FF"/>
      <name val="돋움"/>
      <family val="3"/>
      <charset val="129"/>
    </font>
    <font>
      <sz val="13"/>
      <color rgb="FF000000"/>
      <name val="돋움"/>
      <family val="3"/>
      <charset val="129"/>
    </font>
    <font>
      <b/>
      <sz val="18"/>
      <color theme="1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sz val="10"/>
      <color rgb="FF666666"/>
      <name val="맑은 고딕"/>
      <family val="3"/>
      <charset val="129"/>
      <scheme val="minor"/>
    </font>
    <font>
      <b/>
      <sz val="10"/>
      <color rgb="FF4F87AE"/>
      <name val="돋움"/>
      <family val="3"/>
      <charset val="129"/>
    </font>
    <font>
      <sz val="10"/>
      <color rgb="FF555555"/>
      <name val="돋움"/>
      <family val="3"/>
      <charset val="129"/>
    </font>
    <font>
      <b/>
      <sz val="10"/>
      <color indexed="63"/>
      <name val="돋움"/>
      <family val="3"/>
      <charset val="129"/>
    </font>
    <font>
      <b/>
      <sz val="18"/>
      <name val="맑은 고딕"/>
      <family val="3"/>
      <charset val="129"/>
      <scheme val="minor"/>
    </font>
    <font>
      <b/>
      <sz val="9"/>
      <color indexed="81"/>
      <name val="맑은 고딕"/>
      <family val="2"/>
      <charset val="129"/>
    </font>
    <font>
      <b/>
      <sz val="9"/>
      <color theme="1"/>
      <name val="맑은 고딕"/>
      <family val="3"/>
      <charset val="129"/>
      <scheme val="minor"/>
    </font>
    <font>
      <sz val="9"/>
      <color theme="1"/>
      <name val="맑은 고딕"/>
      <family val="2"/>
      <charset val="129"/>
      <scheme val="minor"/>
    </font>
    <font>
      <sz val="9"/>
      <color theme="1"/>
      <name val="맑은 고딕"/>
      <family val="3"/>
      <charset val="129"/>
      <scheme val="minor"/>
    </font>
    <font>
      <sz val="9"/>
      <name val="돋움"/>
      <family val="3"/>
      <charset val="129"/>
    </font>
    <font>
      <b/>
      <sz val="9"/>
      <color rgb="FF0000FF"/>
      <name val="맑은 고딕"/>
      <family val="3"/>
      <charset val="129"/>
      <scheme val="minor"/>
    </font>
    <font>
      <sz val="9"/>
      <color rgb="FF002060"/>
      <name val="맑은 고딕"/>
      <family val="3"/>
      <charset val="129"/>
      <scheme val="minor"/>
    </font>
    <font>
      <b/>
      <sz val="18"/>
      <name val="돋움"/>
      <family val="3"/>
      <charset val="129"/>
    </font>
    <font>
      <b/>
      <sz val="16"/>
      <name val="돋움"/>
      <family val="3"/>
      <charset val="129"/>
    </font>
    <font>
      <b/>
      <sz val="20"/>
      <color rgb="FFC00000"/>
      <name val="HY헤드라인M"/>
      <family val="1"/>
      <charset val="129"/>
    </font>
    <font>
      <sz val="11"/>
      <color theme="1"/>
      <name val="나눔스퀘어 Light"/>
      <family val="3"/>
      <charset val="129"/>
    </font>
    <font>
      <b/>
      <i/>
      <sz val="11"/>
      <color theme="1" tint="0.499984740745262"/>
      <name val="나눔스퀘어"/>
      <family val="3"/>
      <charset val="129"/>
    </font>
    <font>
      <b/>
      <sz val="11"/>
      <color theme="1"/>
      <name val="나눔스퀘어 Light"/>
      <family val="3"/>
      <charset val="129"/>
    </font>
    <font>
      <b/>
      <sz val="14"/>
      <color theme="1"/>
      <name val="나눔스퀘어 Light"/>
      <family val="3"/>
      <charset val="129"/>
    </font>
    <font>
      <sz val="11"/>
      <color theme="1"/>
      <name val="나눔스퀘어"/>
      <family val="3"/>
      <charset val="129"/>
    </font>
    <font>
      <sz val="11"/>
      <color theme="1"/>
      <name val="맑은 고딕"/>
      <family val="3"/>
      <charset val="129"/>
    </font>
    <font>
      <sz val="7.7"/>
      <color theme="1"/>
      <name val="나눔스퀘어 Light"/>
      <family val="3"/>
      <charset val="129"/>
    </font>
    <font>
      <sz val="10"/>
      <color theme="1"/>
      <name val="KoPub돋움체 Light"/>
      <family val="3"/>
      <charset val="129"/>
    </font>
    <font>
      <sz val="9.35"/>
      <color theme="1"/>
      <name val="나눔스퀘어 Light"/>
      <family val="3"/>
      <charset val="129"/>
    </font>
    <font>
      <b/>
      <sz val="11"/>
      <color rgb="FFFF0000"/>
      <name val="맑은 고딕"/>
      <family val="3"/>
      <charset val="129"/>
      <scheme val="minor"/>
    </font>
    <font>
      <b/>
      <sz val="9"/>
      <color rgb="FFFF0000"/>
      <name val="맑은 고딕"/>
      <family val="3"/>
      <charset val="129"/>
      <scheme val="major"/>
    </font>
  </fonts>
  <fills count="29">
    <fill>
      <patternFill patternType="none"/>
    </fill>
    <fill>
      <patternFill patternType="gray125"/>
    </fill>
    <fill>
      <patternFill patternType="solid">
        <fgColor rgb="FF33CCCC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1" tint="0.49998474074526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7" tint="0.79998168889431442"/>
        <bgColor indexed="64"/>
      </patternFill>
    </fill>
  </fills>
  <borders count="189">
    <border>
      <left/>
      <right/>
      <top/>
      <bottom/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 style="medium">
        <color theme="0" tint="-0.499984740745262"/>
      </left>
      <right/>
      <top style="medium">
        <color theme="0" tint="-0.499984740745262"/>
      </top>
      <bottom style="thin">
        <color theme="0" tint="-0.499984740745262"/>
      </bottom>
      <diagonal/>
    </border>
    <border>
      <left/>
      <right/>
      <top style="medium">
        <color theme="0" tint="-0.499984740745262"/>
      </top>
      <bottom style="thin">
        <color theme="0" tint="-0.499984740745262"/>
      </bottom>
      <diagonal/>
    </border>
    <border>
      <left/>
      <right style="medium">
        <color theme="0" tint="-0.499984740745262"/>
      </right>
      <top style="medium">
        <color theme="0" tint="-0.499984740745262"/>
      </top>
      <bottom style="thin">
        <color theme="0" tint="-0.499984740745262"/>
      </bottom>
      <diagonal/>
    </border>
    <border>
      <left style="medium">
        <color theme="0" tint="-0.499984740745262"/>
      </left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 style="thin">
        <color theme="0" tint="-0.499984740745262"/>
      </left>
      <right style="medium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 style="medium">
        <color theme="0" tint="-0.499984740745262"/>
      </left>
      <right style="thin">
        <color theme="0" tint="-0.499984740745262"/>
      </right>
      <top style="thin">
        <color theme="0" tint="-0.499984740745262"/>
      </top>
      <bottom/>
      <diagonal/>
    </border>
    <border>
      <left style="medium">
        <color theme="0" tint="-0.499984740745262"/>
      </left>
      <right style="thin">
        <color theme="0" tint="-0.499984740745262"/>
      </right>
      <top/>
      <bottom style="thin">
        <color theme="0" tint="-0.499984740745262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hair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theme="0" tint="-0.24994659260841701"/>
      </left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auto="1"/>
      </left>
      <right style="thin">
        <color indexed="64"/>
      </right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/>
      <diagonal/>
    </border>
    <border>
      <left/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/>
      <top style="medium">
        <color indexed="64"/>
      </top>
      <bottom style="hair">
        <color indexed="64"/>
      </bottom>
      <diagonal/>
    </border>
    <border>
      <left/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/>
      <bottom style="thin">
        <color indexed="0"/>
      </bottom>
      <diagonal/>
    </border>
    <border>
      <left/>
      <right style="hair">
        <color indexed="64"/>
      </right>
      <top/>
      <bottom style="thin">
        <color indexed="0"/>
      </bottom>
      <diagonal/>
    </border>
    <border>
      <left style="hair">
        <color indexed="64"/>
      </left>
      <right style="hair">
        <color indexed="64"/>
      </right>
      <top/>
      <bottom style="thin">
        <color indexed="0"/>
      </bottom>
      <diagonal/>
    </border>
    <border>
      <left/>
      <right style="medium">
        <color indexed="64"/>
      </right>
      <top/>
      <bottom style="thin">
        <color indexed="0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/>
      <diagonal/>
    </border>
    <border>
      <left style="hair">
        <color indexed="64"/>
      </left>
      <right style="medium">
        <color indexed="64"/>
      </right>
      <top/>
      <bottom style="thin">
        <color indexed="0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double">
        <color auto="1"/>
      </bottom>
      <diagonal/>
    </border>
    <border>
      <left style="thin">
        <color auto="1"/>
      </left>
      <right style="thin">
        <color auto="1"/>
      </right>
      <top style="double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medium">
        <color indexed="64"/>
      </right>
      <top/>
      <bottom style="thin">
        <color indexed="8"/>
      </bottom>
      <diagonal/>
    </border>
    <border>
      <left style="thin">
        <color indexed="8"/>
      </left>
      <right style="medium">
        <color indexed="64"/>
      </right>
      <top style="thin">
        <color indexed="8"/>
      </top>
      <bottom style="thin">
        <color indexed="8"/>
      </bottom>
      <diagonal/>
    </border>
    <border>
      <left style="medium">
        <color indexed="64"/>
      </left>
      <right style="thin">
        <color indexed="8"/>
      </right>
      <top/>
      <bottom style="thin">
        <color indexed="8"/>
      </bottom>
      <diagonal/>
    </border>
    <border>
      <left style="medium">
        <color indexed="64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64"/>
      </left>
      <right style="thin">
        <color indexed="8"/>
      </right>
      <top style="thin">
        <color indexed="8"/>
      </top>
      <bottom style="medium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medium">
        <color indexed="64"/>
      </bottom>
      <diagonal/>
    </border>
    <border>
      <left style="thin">
        <color indexed="8"/>
      </left>
      <right style="medium">
        <color indexed="64"/>
      </right>
      <top style="thin">
        <color indexed="8"/>
      </top>
      <bottom style="medium">
        <color indexed="64"/>
      </bottom>
      <diagonal/>
    </border>
    <border>
      <left style="thin">
        <color theme="0" tint="-0.499984740745262"/>
      </left>
      <right/>
      <top style="thin">
        <color theme="0" tint="-0.499984740745262"/>
      </top>
      <bottom/>
      <diagonal/>
    </border>
    <border>
      <left/>
      <right style="thin">
        <color theme="0" tint="-0.499984740745262"/>
      </right>
      <top/>
      <bottom/>
      <diagonal/>
    </border>
    <border>
      <left style="thin">
        <color theme="0" tint="-0.499984740745262"/>
      </left>
      <right/>
      <top style="thin">
        <color theme="0" tint="-0.499984740745262"/>
      </top>
      <bottom style="thin">
        <color theme="0" tint="-0.499984740745262"/>
      </bottom>
      <diagonal/>
    </border>
    <border>
      <left/>
      <right/>
      <top style="thin">
        <color theme="0" tint="-0.499984740745262"/>
      </top>
      <bottom style="thin">
        <color theme="0" tint="-0.499984740745262"/>
      </bottom>
      <diagonal/>
    </border>
    <border>
      <left/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theme="0" tint="-0.499984740745262"/>
      </left>
      <right style="thin">
        <color theme="0" tint="-0.499984740745262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rgb="FFC00000"/>
      </left>
      <right/>
      <top style="medium">
        <color rgb="FFC00000"/>
      </top>
      <bottom style="medium">
        <color rgb="FFC00000"/>
      </bottom>
      <diagonal/>
    </border>
    <border>
      <left/>
      <right/>
      <top style="medium">
        <color rgb="FFC00000"/>
      </top>
      <bottom style="medium">
        <color rgb="FFC00000"/>
      </bottom>
      <diagonal/>
    </border>
    <border>
      <left/>
      <right style="medium">
        <color rgb="FFC00000"/>
      </right>
      <top style="medium">
        <color rgb="FFC00000"/>
      </top>
      <bottom style="medium">
        <color rgb="FFC00000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 style="thin">
        <color theme="1" tint="0.499984740745262"/>
      </left>
      <right style="thin">
        <color theme="1" tint="0.499984740745262"/>
      </right>
      <top style="thin">
        <color theme="1" tint="0.499984740745262"/>
      </top>
      <bottom style="thin">
        <color theme="1" tint="0.499984740745262"/>
      </bottom>
      <diagonal/>
    </border>
    <border>
      <left style="medium">
        <color indexed="64"/>
      </left>
      <right/>
      <top style="medium">
        <color theme="0" tint="-0.499984740745262"/>
      </top>
      <bottom style="thin">
        <color theme="0" tint="-0.499984740745262"/>
      </bottom>
      <diagonal/>
    </border>
    <border>
      <left/>
      <right style="medium">
        <color indexed="64"/>
      </right>
      <top style="medium">
        <color theme="0" tint="-0.499984740745262"/>
      </top>
      <bottom style="thin">
        <color theme="0" tint="-0.499984740745262"/>
      </bottom>
      <diagonal/>
    </border>
    <border>
      <left style="medium">
        <color indexed="64"/>
      </left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 style="thin">
        <color theme="0" tint="-0.499984740745262"/>
      </left>
      <right style="medium">
        <color indexed="64"/>
      </right>
      <top style="thin">
        <color theme="0" tint="-0.499984740745262"/>
      </top>
      <bottom style="thin">
        <color theme="0" tint="-0.499984740745262"/>
      </bottom>
      <diagonal/>
    </border>
    <border>
      <left style="medium">
        <color indexed="64"/>
      </left>
      <right style="thin">
        <color theme="0" tint="-0.499984740745262"/>
      </right>
      <top style="thin">
        <color theme="0" tint="-0.499984740745262"/>
      </top>
      <bottom style="medium">
        <color indexed="64"/>
      </bottom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 style="medium">
        <color indexed="64"/>
      </bottom>
      <diagonal/>
    </border>
    <border>
      <left style="thin">
        <color theme="0" tint="-0.499984740745262"/>
      </left>
      <right style="medium">
        <color theme="0" tint="-0.499984740745262"/>
      </right>
      <top style="thin">
        <color theme="0" tint="-0.499984740745262"/>
      </top>
      <bottom style="medium">
        <color indexed="64"/>
      </bottom>
      <diagonal/>
    </border>
    <border>
      <left style="medium">
        <color theme="0" tint="-0.499984740745262"/>
      </left>
      <right style="thin">
        <color theme="0" tint="-0.499984740745262"/>
      </right>
      <top style="thin">
        <color theme="0" tint="-0.499984740745262"/>
      </top>
      <bottom style="medium">
        <color indexed="64"/>
      </bottom>
      <diagonal/>
    </border>
    <border>
      <left style="thin">
        <color theme="0" tint="-0.499984740745262"/>
      </left>
      <right style="medium">
        <color indexed="64"/>
      </right>
      <top style="thin">
        <color theme="0" tint="-0.499984740745262"/>
      </top>
      <bottom style="medium">
        <color indexed="64"/>
      </bottom>
      <diagonal/>
    </border>
    <border>
      <left style="medium">
        <color indexed="64"/>
      </left>
      <right style="thin">
        <color theme="0" tint="-0.499984740745262"/>
      </right>
      <top style="medium">
        <color indexed="64"/>
      </top>
      <bottom style="medium">
        <color indexed="64"/>
      </bottom>
      <diagonal/>
    </border>
    <border>
      <left style="thin">
        <color theme="0" tint="-0.499984740745262"/>
      </left>
      <right style="thin">
        <color theme="0" tint="-0.499984740745262"/>
      </right>
      <top/>
      <bottom style="thin">
        <color theme="0" tint="-0.499984740745262"/>
      </bottom>
      <diagonal/>
    </border>
    <border>
      <left style="thin">
        <color theme="0" tint="-0.499984740745262"/>
      </left>
      <right style="thin">
        <color theme="0" tint="-0.499984740745262"/>
      </right>
      <top/>
      <bottom style="double">
        <color indexed="64"/>
      </bottom>
      <diagonal/>
    </border>
    <border>
      <left style="thin">
        <color theme="1" tint="0.499984740745262"/>
      </left>
      <right style="thin">
        <color theme="1" tint="0.499984740745262"/>
      </right>
      <top/>
      <bottom style="thin">
        <color theme="1" tint="0.499984740745262"/>
      </bottom>
      <diagonal/>
    </border>
    <border>
      <left style="thin">
        <color theme="0" tint="-0.499984740745262"/>
      </left>
      <right style="thin">
        <color theme="0" tint="-0.499984740745262"/>
      </right>
      <top style="double">
        <color indexed="64"/>
      </top>
      <bottom style="thin">
        <color theme="0" tint="-0.499984740745262"/>
      </bottom>
      <diagonal/>
    </border>
    <border>
      <left style="thin">
        <color theme="0" tint="-0.499984740745262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theme="0" tint="-0.499984740745262"/>
      </right>
      <top/>
      <bottom style="thin">
        <color theme="0" tint="-0.499984740745262"/>
      </bottom>
      <diagonal/>
    </border>
    <border>
      <left/>
      <right style="thin">
        <color theme="0" tint="-0.499984740745262"/>
      </right>
      <top style="thin">
        <color theme="0" tint="-0.499984740745262"/>
      </top>
      <bottom/>
      <diagonal/>
    </border>
    <border>
      <left style="thin">
        <color theme="0" tint="-0.499984740745262"/>
      </left>
      <right/>
      <top style="double">
        <color indexed="64"/>
      </top>
      <bottom style="thin">
        <color theme="0" tint="-0.499984740745262"/>
      </bottom>
      <diagonal/>
    </border>
    <border>
      <left/>
      <right/>
      <top style="double">
        <color indexed="64"/>
      </top>
      <bottom style="thin">
        <color theme="0" tint="-0.499984740745262"/>
      </bottom>
      <diagonal/>
    </border>
    <border>
      <left/>
      <right/>
      <top style="thin">
        <color theme="0" tint="-0.499984740745262"/>
      </top>
      <bottom/>
      <diagonal/>
    </border>
    <border>
      <left style="thin">
        <color theme="0" tint="-0.499984740745262"/>
      </left>
      <right/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 style="thin">
        <color theme="0" tint="-0.499984740745262"/>
      </right>
      <top/>
      <bottom style="double">
        <color indexed="64"/>
      </bottom>
      <diagonal/>
    </border>
    <border>
      <left style="thin">
        <color theme="1" tint="0.499984740745262"/>
      </left>
      <right/>
      <top style="thin">
        <color theme="1" tint="0.499984740745262"/>
      </top>
      <bottom style="thin">
        <color theme="1" tint="0.499984740745262"/>
      </bottom>
      <diagonal/>
    </border>
    <border>
      <left/>
      <right/>
      <top style="thin">
        <color theme="1" tint="0.499984740745262"/>
      </top>
      <bottom style="thin">
        <color theme="1" tint="0.499984740745262"/>
      </bottom>
      <diagonal/>
    </border>
    <border>
      <left/>
      <right style="thin">
        <color theme="1" tint="0.499984740745262"/>
      </right>
      <top style="thin">
        <color theme="1" tint="0.499984740745262"/>
      </top>
      <bottom style="thin">
        <color theme="1" tint="0.499984740745262"/>
      </bottom>
      <diagonal/>
    </border>
    <border>
      <left style="medium">
        <color indexed="64"/>
      </left>
      <right/>
      <top style="medium">
        <color indexed="64"/>
      </top>
      <bottom style="medium">
        <color theme="0" tint="-0.499984740745262"/>
      </bottom>
      <diagonal/>
    </border>
    <border>
      <left/>
      <right/>
      <top style="medium">
        <color indexed="64"/>
      </top>
      <bottom style="medium">
        <color theme="0" tint="-0.499984740745262"/>
      </bottom>
      <diagonal/>
    </border>
    <border>
      <left/>
      <right style="medium">
        <color indexed="64"/>
      </right>
      <top style="medium">
        <color indexed="64"/>
      </top>
      <bottom style="medium">
        <color theme="0" tint="-0.499984740745262"/>
      </bottom>
      <diagonal/>
    </border>
    <border>
      <left/>
      <right style="thin">
        <color theme="0" tint="-0.499984740745262"/>
      </right>
      <top style="double">
        <color indexed="64"/>
      </top>
      <bottom style="thin">
        <color theme="0" tint="-0.499984740745262"/>
      </bottom>
      <diagonal/>
    </border>
    <border>
      <left style="thin">
        <color theme="1" tint="0.499984740745262"/>
      </left>
      <right/>
      <top/>
      <bottom/>
      <diagonal/>
    </border>
    <border>
      <left/>
      <right style="thin">
        <color theme="0" tint="-0.499984740745262"/>
      </right>
      <top/>
      <bottom style="thin">
        <color theme="1" tint="0.499984740745262"/>
      </bottom>
      <diagonal/>
    </border>
    <border>
      <left style="thin">
        <color theme="1" tint="0.499984740745262"/>
      </left>
      <right/>
      <top style="thin">
        <color theme="0" tint="-0.499984740745262"/>
      </top>
      <bottom style="thin">
        <color theme="0" tint="-0.499984740745262"/>
      </bottom>
      <diagonal/>
    </border>
    <border>
      <left style="thin">
        <color theme="1" tint="0.499984740745262"/>
      </left>
      <right style="thin">
        <color theme="1" tint="0.499984740745262"/>
      </right>
      <top style="thin">
        <color theme="1" tint="0.499984740745262"/>
      </top>
      <bottom/>
      <diagonal/>
    </border>
    <border>
      <left style="thin">
        <color theme="1" tint="0.499984740745262"/>
      </left>
      <right style="thin">
        <color theme="1" tint="0.499984740745262"/>
      </right>
      <top/>
      <bottom/>
      <diagonal/>
    </border>
    <border>
      <left/>
      <right/>
      <top/>
      <bottom style="double">
        <color theme="1" tint="0.499984740745262"/>
      </bottom>
      <diagonal/>
    </border>
    <border>
      <left/>
      <right style="thin">
        <color theme="0" tint="-0.499984740745262"/>
      </right>
      <top/>
      <bottom style="double">
        <color theme="1" tint="0.499984740745262"/>
      </bottom>
      <diagonal/>
    </border>
    <border>
      <left/>
      <right/>
      <top/>
      <bottom style="medium">
        <color theme="1" tint="0.499984740745262"/>
      </bottom>
      <diagonal/>
    </border>
    <border>
      <left style="thin">
        <color theme="1" tint="0.499984740745262"/>
      </left>
      <right/>
      <top style="thin">
        <color theme="0" tint="-0.499984740745262"/>
      </top>
      <bottom/>
      <diagonal/>
    </border>
    <border>
      <left style="medium">
        <color theme="1" tint="0.499984740745262"/>
      </left>
      <right/>
      <top style="medium">
        <color theme="1" tint="0.499984740745262"/>
      </top>
      <bottom style="medium">
        <color theme="1" tint="0.499984740745262"/>
      </bottom>
      <diagonal/>
    </border>
    <border>
      <left/>
      <right/>
      <top style="medium">
        <color theme="1" tint="0.499984740745262"/>
      </top>
      <bottom style="medium">
        <color theme="1" tint="0.499984740745262"/>
      </bottom>
      <diagonal/>
    </border>
    <border>
      <left/>
      <right style="medium">
        <color theme="1" tint="0.499984740745262"/>
      </right>
      <top style="medium">
        <color theme="1" tint="0.499984740745262"/>
      </top>
      <bottom style="medium">
        <color theme="1" tint="0.499984740745262"/>
      </bottom>
      <diagonal/>
    </border>
    <border>
      <left/>
      <right/>
      <top style="thin">
        <color theme="0" tint="-0.499984740745262"/>
      </top>
      <bottom style="thin">
        <color theme="1" tint="0.499984740745262"/>
      </bottom>
      <diagonal/>
    </border>
    <border>
      <left style="medium">
        <color indexed="64"/>
      </left>
      <right/>
      <top style="medium">
        <color indexed="64"/>
      </top>
      <bottom style="double">
        <color theme="1" tint="0.499984740745262"/>
      </bottom>
      <diagonal/>
    </border>
    <border>
      <left/>
      <right/>
      <top style="medium">
        <color indexed="64"/>
      </top>
      <bottom style="double">
        <color theme="1" tint="0.499984740745262"/>
      </bottom>
      <diagonal/>
    </border>
    <border>
      <left/>
      <right style="medium">
        <color indexed="64"/>
      </right>
      <top style="medium">
        <color indexed="64"/>
      </top>
      <bottom style="double">
        <color theme="1" tint="0.499984740745262"/>
      </bottom>
      <diagonal/>
    </border>
    <border>
      <left style="medium">
        <color indexed="64"/>
      </left>
      <right/>
      <top/>
      <bottom style="double">
        <color theme="1" tint="0.499984740745262"/>
      </bottom>
      <diagonal/>
    </border>
    <border>
      <left/>
      <right style="medium">
        <color indexed="64"/>
      </right>
      <top/>
      <bottom style="double">
        <color indexed="64"/>
      </bottom>
      <diagonal/>
    </border>
    <border>
      <left/>
      <right style="medium">
        <color indexed="64"/>
      </right>
      <top style="double">
        <color indexed="64"/>
      </top>
      <bottom style="thin">
        <color theme="0" tint="-0.499984740745262"/>
      </bottom>
      <diagonal/>
    </border>
    <border>
      <left/>
      <right style="medium">
        <color indexed="64"/>
      </right>
      <top style="thin">
        <color theme="0" tint="-0.499984740745262"/>
      </top>
      <bottom style="thin">
        <color theme="0" tint="-0.499984740745262"/>
      </bottom>
      <diagonal/>
    </border>
    <border>
      <left style="thin">
        <color theme="0" tint="-0.499984740745262"/>
      </left>
      <right/>
      <top/>
      <bottom style="medium">
        <color indexed="64"/>
      </bottom>
      <diagonal/>
    </border>
    <border>
      <left/>
      <right style="thin">
        <color theme="0" tint="-0.499984740745262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auto="1"/>
      </top>
      <bottom style="hair">
        <color auto="1"/>
      </bottom>
      <diagonal/>
    </border>
    <border>
      <left style="thin">
        <color indexed="64"/>
      </left>
      <right style="medium">
        <color indexed="64"/>
      </right>
      <top style="hair">
        <color auto="1"/>
      </top>
      <bottom style="hair">
        <color auto="1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hair">
        <color auto="1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hair">
        <color auto="1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medium">
        <color auto="1"/>
      </bottom>
      <diagonal/>
    </border>
    <border>
      <left style="thin">
        <color indexed="64"/>
      </left>
      <right style="medium">
        <color auto="1"/>
      </right>
      <top style="hair">
        <color auto="1"/>
      </top>
      <bottom style="medium">
        <color auto="1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thin">
        <color theme="0" tint="-0.499984740745262"/>
      </left>
      <right/>
      <top style="thin">
        <color theme="0" tint="-0.499984740745262"/>
      </top>
      <bottom style="medium">
        <color indexed="64"/>
      </bottom>
      <diagonal/>
    </border>
    <border>
      <left/>
      <right/>
      <top style="thin">
        <color theme="0" tint="-0.499984740745262"/>
      </top>
      <bottom style="medium">
        <color indexed="64"/>
      </bottom>
      <diagonal/>
    </border>
    <border>
      <left/>
      <right style="medium">
        <color indexed="64"/>
      </right>
      <top style="thin">
        <color theme="0" tint="-0.499984740745262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hair">
        <color auto="1"/>
      </top>
      <bottom/>
      <diagonal/>
    </border>
    <border>
      <left style="thin">
        <color indexed="64"/>
      </left>
      <right style="medium">
        <color indexed="64"/>
      </right>
      <top style="hair">
        <color auto="1"/>
      </top>
      <bottom/>
      <diagonal/>
    </border>
    <border>
      <left style="thin">
        <color indexed="64"/>
      </left>
      <right/>
      <top style="hair">
        <color auto="1"/>
      </top>
      <bottom style="thin">
        <color indexed="64"/>
      </bottom>
      <diagonal/>
    </border>
    <border>
      <left/>
      <right style="thin">
        <color indexed="64"/>
      </right>
      <top style="hair">
        <color auto="1"/>
      </top>
      <bottom style="thin">
        <color indexed="64"/>
      </bottom>
      <diagonal/>
    </border>
    <border>
      <left style="thin">
        <color indexed="64"/>
      </left>
      <right/>
      <top style="hair">
        <color auto="1"/>
      </top>
      <bottom style="hair">
        <color auto="1"/>
      </bottom>
      <diagonal/>
    </border>
    <border>
      <left/>
      <right style="thin">
        <color indexed="64"/>
      </right>
      <top style="hair">
        <color auto="1"/>
      </top>
      <bottom style="hair">
        <color auto="1"/>
      </bottom>
      <diagonal/>
    </border>
  </borders>
  <cellStyleXfs count="2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1" fillId="0" borderId="0"/>
    <xf numFmtId="41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41" fontId="11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/>
    <xf numFmtId="0" fontId="27" fillId="0" borderId="0" applyNumberFormat="0" applyFill="0" applyBorder="0" applyAlignment="0" applyProtection="0"/>
    <xf numFmtId="0" fontId="1" fillId="0" borderId="0">
      <alignment vertical="center"/>
    </xf>
    <xf numFmtId="187" fontId="11" fillId="0" borderId="0" applyFont="0" applyFill="0" applyBorder="0" applyAlignment="0" applyProtection="0"/>
    <xf numFmtId="0" fontId="38" fillId="0" borderId="0"/>
    <xf numFmtId="0" fontId="43" fillId="0" borderId="0"/>
    <xf numFmtId="187" fontId="43" fillId="0" borderId="0" applyFont="0" applyFill="0" applyBorder="0" applyAlignment="0" applyProtection="0"/>
    <xf numFmtId="0" fontId="75" fillId="0" borderId="0"/>
    <xf numFmtId="0" fontId="75" fillId="0" borderId="0"/>
    <xf numFmtId="0" fontId="11" fillId="0" borderId="0">
      <alignment vertical="center"/>
    </xf>
    <xf numFmtId="0" fontId="1" fillId="0" borderId="0">
      <alignment vertical="center"/>
    </xf>
    <xf numFmtId="0" fontId="11" fillId="0" borderId="0"/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</cellStyleXfs>
  <cellXfs count="1225">
    <xf numFmtId="0" fontId="0" fillId="0" borderId="0" xfId="0">
      <alignment vertical="center"/>
    </xf>
    <xf numFmtId="176" fontId="0" fillId="0" borderId="0" xfId="0" applyNumberFormat="1">
      <alignment vertical="center"/>
    </xf>
    <xf numFmtId="176" fontId="5" fillId="0" borderId="0" xfId="0" applyNumberFormat="1" applyFont="1">
      <alignment vertical="center"/>
    </xf>
    <xf numFmtId="176" fontId="6" fillId="0" borderId="0" xfId="0" applyNumberFormat="1" applyFont="1">
      <alignment vertical="center"/>
    </xf>
    <xf numFmtId="176" fontId="5" fillId="0" borderId="1" xfId="0" applyNumberFormat="1" applyFont="1" applyBorder="1">
      <alignment vertical="center"/>
    </xf>
    <xf numFmtId="176" fontId="5" fillId="3" borderId="1" xfId="0" applyNumberFormat="1" applyFont="1" applyFill="1" applyBorder="1">
      <alignment vertical="center"/>
    </xf>
    <xf numFmtId="176" fontId="0" fillId="0" borderId="0" xfId="0" applyNumberFormat="1" applyAlignment="1">
      <alignment horizontal="center" vertical="center"/>
    </xf>
    <xf numFmtId="176" fontId="5" fillId="0" borderId="0" xfId="0" applyNumberFormat="1" applyFont="1" applyBorder="1">
      <alignment vertical="center"/>
    </xf>
    <xf numFmtId="176" fontId="6" fillId="0" borderId="6" xfId="0" applyNumberFormat="1" applyFont="1" applyBorder="1">
      <alignment vertical="center"/>
    </xf>
    <xf numFmtId="176" fontId="6" fillId="0" borderId="5" xfId="0" applyNumberFormat="1" applyFont="1" applyBorder="1">
      <alignment vertical="center"/>
    </xf>
    <xf numFmtId="176" fontId="6" fillId="0" borderId="5" xfId="0" quotePrefix="1" applyNumberFormat="1" applyFont="1" applyBorder="1">
      <alignment vertical="center"/>
    </xf>
    <xf numFmtId="176" fontId="9" fillId="0" borderId="0" xfId="0" applyNumberFormat="1" applyFont="1">
      <alignment vertical="center"/>
    </xf>
    <xf numFmtId="176" fontId="10" fillId="0" borderId="0" xfId="0" applyNumberFormat="1" applyFont="1" applyAlignment="1">
      <alignment horizontal="center" vertical="center"/>
    </xf>
    <xf numFmtId="176" fontId="10" fillId="6" borderId="1" xfId="0" applyNumberFormat="1" applyFont="1" applyFill="1" applyBorder="1" applyAlignment="1">
      <alignment horizontal="center" vertical="center"/>
    </xf>
    <xf numFmtId="176" fontId="10" fillId="6" borderId="1" xfId="0" applyNumberFormat="1" applyFont="1" applyFill="1" applyBorder="1">
      <alignment vertical="center"/>
    </xf>
    <xf numFmtId="176" fontId="10" fillId="0" borderId="1" xfId="0" applyNumberFormat="1" applyFont="1" applyBorder="1" applyAlignment="1">
      <alignment horizontal="center" vertical="center"/>
    </xf>
    <xf numFmtId="41" fontId="10" fillId="0" borderId="1" xfId="1" applyFont="1" applyBorder="1" applyAlignment="1">
      <alignment horizontal="center" vertical="center"/>
    </xf>
    <xf numFmtId="177" fontId="10" fillId="0" borderId="1" xfId="1" applyNumberFormat="1" applyFont="1" applyBorder="1" applyAlignment="1">
      <alignment horizontal="center" vertical="center"/>
    </xf>
    <xf numFmtId="177" fontId="10" fillId="0" borderId="1" xfId="1" quotePrefix="1" applyNumberFormat="1" applyFont="1" applyBorder="1" applyAlignment="1">
      <alignment horizontal="center" vertical="center"/>
    </xf>
    <xf numFmtId="0" fontId="14" fillId="0" borderId="0" xfId="3" applyNumberFormat="1" applyFont="1" applyAlignment="1"/>
    <xf numFmtId="0" fontId="15" fillId="0" borderId="0" xfId="3" applyNumberFormat="1" applyFont="1" applyAlignment="1">
      <alignment vertical="center"/>
    </xf>
    <xf numFmtId="0" fontId="15" fillId="0" borderId="0" xfId="4" applyNumberFormat="1" applyFont="1" applyAlignment="1">
      <alignment vertical="center"/>
    </xf>
    <xf numFmtId="0" fontId="15" fillId="0" borderId="0" xfId="3" applyNumberFormat="1" applyFont="1" applyAlignment="1"/>
    <xf numFmtId="0" fontId="16" fillId="0" borderId="0" xfId="3" applyNumberFormat="1" applyFont="1" applyFill="1" applyAlignment="1">
      <alignment vertical="center"/>
    </xf>
    <xf numFmtId="0" fontId="15" fillId="0" borderId="0" xfId="3" applyNumberFormat="1" applyFont="1" applyFill="1" applyAlignment="1">
      <alignment vertical="center"/>
    </xf>
    <xf numFmtId="0" fontId="15" fillId="0" borderId="0" xfId="4" applyNumberFormat="1" applyFont="1" applyFill="1" applyAlignment="1">
      <alignment vertical="center"/>
    </xf>
    <xf numFmtId="0" fontId="14" fillId="0" borderId="0" xfId="3" applyNumberFormat="1" applyFont="1" applyAlignment="1">
      <alignment vertical="center"/>
    </xf>
    <xf numFmtId="3" fontId="14" fillId="0" borderId="0" xfId="3" applyNumberFormat="1" applyFont="1" applyAlignment="1">
      <alignment vertical="center"/>
    </xf>
    <xf numFmtId="0" fontId="15" fillId="0" borderId="0" xfId="3" applyNumberFormat="1" applyFont="1" applyFill="1" applyBorder="1" applyAlignment="1">
      <alignment vertical="center"/>
    </xf>
    <xf numFmtId="0" fontId="15" fillId="0" borderId="0" xfId="4" applyNumberFormat="1" applyFont="1" applyFill="1" applyBorder="1" applyAlignment="1">
      <alignment vertical="center"/>
    </xf>
    <xf numFmtId="0" fontId="14" fillId="0" borderId="0" xfId="3" applyNumberFormat="1" applyFont="1" applyFill="1" applyAlignment="1">
      <alignment vertical="center"/>
    </xf>
    <xf numFmtId="41" fontId="14" fillId="0" borderId="0" xfId="4" applyFont="1" applyAlignment="1">
      <alignment vertical="center"/>
    </xf>
    <xf numFmtId="0" fontId="14" fillId="0" borderId="0" xfId="4" applyNumberFormat="1" applyFont="1" applyAlignment="1">
      <alignment vertical="center"/>
    </xf>
    <xf numFmtId="0" fontId="17" fillId="0" borderId="0" xfId="3" applyNumberFormat="1" applyFont="1" applyAlignment="1">
      <alignment vertical="center"/>
    </xf>
    <xf numFmtId="0" fontId="17" fillId="0" borderId="0" xfId="4" applyNumberFormat="1" applyFont="1" applyAlignment="1">
      <alignment horizontal="center" vertical="center"/>
    </xf>
    <xf numFmtId="0" fontId="17" fillId="0" borderId="0" xfId="4" applyNumberFormat="1" applyFont="1" applyAlignment="1">
      <alignment vertical="center"/>
    </xf>
    <xf numFmtId="0" fontId="18" fillId="0" borderId="0" xfId="3" applyNumberFormat="1" applyFont="1" applyAlignment="1">
      <alignment vertical="center"/>
    </xf>
    <xf numFmtId="0" fontId="19" fillId="0" borderId="0" xfId="3" applyNumberFormat="1" applyFont="1" applyAlignment="1">
      <alignment vertical="center"/>
    </xf>
    <xf numFmtId="0" fontId="19" fillId="0" borderId="0" xfId="4" applyNumberFormat="1" applyFont="1" applyAlignment="1">
      <alignment vertical="center"/>
    </xf>
    <xf numFmtId="0" fontId="19" fillId="0" borderId="0" xfId="3" applyNumberFormat="1" applyFont="1" applyAlignment="1">
      <alignment vertical="center" shrinkToFit="1"/>
    </xf>
    <xf numFmtId="0" fontId="16" fillId="0" borderId="0" xfId="3" applyNumberFormat="1" applyFont="1" applyAlignment="1">
      <alignment vertical="center"/>
    </xf>
    <xf numFmtId="0" fontId="15" fillId="0" borderId="0" xfId="3" applyNumberFormat="1" applyFont="1" applyAlignment="1">
      <alignment vertical="center" shrinkToFit="1"/>
    </xf>
    <xf numFmtId="0" fontId="16" fillId="0" borderId="0" xfId="3" quotePrefix="1" applyNumberFormat="1" applyFont="1" applyAlignment="1">
      <alignment vertical="center"/>
    </xf>
    <xf numFmtId="0" fontId="16" fillId="0" borderId="0" xfId="4" applyNumberFormat="1" applyFont="1" applyAlignment="1">
      <alignment vertical="center"/>
    </xf>
    <xf numFmtId="0" fontId="16" fillId="0" borderId="0" xfId="3" applyNumberFormat="1" applyFont="1" applyAlignment="1">
      <alignment vertical="center" shrinkToFit="1"/>
    </xf>
    <xf numFmtId="0" fontId="15" fillId="0" borderId="0" xfId="3" quotePrefix="1" applyNumberFormat="1" applyFont="1" applyAlignment="1">
      <alignment vertical="center"/>
    </xf>
    <xf numFmtId="0" fontId="16" fillId="7" borderId="12" xfId="4" applyNumberFormat="1" applyFont="1" applyFill="1" applyBorder="1" applyAlignment="1">
      <alignment horizontal="left" vertical="center"/>
    </xf>
    <xf numFmtId="0" fontId="16" fillId="7" borderId="12" xfId="4" applyNumberFormat="1" applyFont="1" applyFill="1" applyBorder="1" applyAlignment="1">
      <alignment vertical="center"/>
    </xf>
    <xf numFmtId="0" fontId="16" fillId="7" borderId="13" xfId="4" applyNumberFormat="1" applyFont="1" applyFill="1" applyBorder="1" applyAlignment="1">
      <alignment vertical="center"/>
    </xf>
    <xf numFmtId="0" fontId="16" fillId="7" borderId="13" xfId="3" applyNumberFormat="1" applyFont="1" applyFill="1" applyBorder="1" applyAlignment="1">
      <alignment vertical="center" shrinkToFit="1"/>
    </xf>
    <xf numFmtId="0" fontId="15" fillId="0" borderId="44" xfId="3" applyNumberFormat="1" applyFont="1" applyBorder="1" applyAlignment="1">
      <alignment vertical="center"/>
    </xf>
    <xf numFmtId="3" fontId="15" fillId="0" borderId="44" xfId="4" applyNumberFormat="1" applyFont="1" applyBorder="1" applyAlignment="1">
      <alignment vertical="center" shrinkToFit="1"/>
    </xf>
    <xf numFmtId="0" fontId="15" fillId="0" borderId="0" xfId="3" applyNumberFormat="1" applyFont="1" applyBorder="1" applyAlignment="1">
      <alignment vertical="center"/>
    </xf>
    <xf numFmtId="3" fontId="15" fillId="0" borderId="0" xfId="4" applyNumberFormat="1" applyFont="1" applyBorder="1" applyAlignment="1">
      <alignment vertical="center" shrinkToFit="1"/>
    </xf>
    <xf numFmtId="0" fontId="15" fillId="0" borderId="0" xfId="4" applyNumberFormat="1" applyFont="1" applyBorder="1" applyAlignment="1">
      <alignment vertical="center" shrinkToFit="1"/>
    </xf>
    <xf numFmtId="0" fontId="15" fillId="0" borderId="0" xfId="3" applyNumberFormat="1" applyFont="1" applyBorder="1" applyAlignment="1">
      <alignment vertical="center" shrinkToFit="1"/>
    </xf>
    <xf numFmtId="9" fontId="15" fillId="0" borderId="0" xfId="4" applyNumberFormat="1" applyFont="1" applyFill="1" applyBorder="1" applyAlignment="1">
      <alignment vertical="center" shrinkToFit="1"/>
    </xf>
    <xf numFmtId="2" fontId="16" fillId="0" borderId="0" xfId="3" applyNumberFormat="1" applyFont="1" applyBorder="1" applyAlignment="1">
      <alignment vertical="center" shrinkToFit="1"/>
    </xf>
    <xf numFmtId="0" fontId="16" fillId="0" borderId="0" xfId="3" applyNumberFormat="1" applyFont="1" applyBorder="1" applyAlignment="1">
      <alignment vertical="center"/>
    </xf>
    <xf numFmtId="179" fontId="15" fillId="0" borderId="0" xfId="3" applyNumberFormat="1" applyFont="1" applyBorder="1" applyAlignment="1">
      <alignment vertical="center"/>
    </xf>
    <xf numFmtId="2" fontId="15" fillId="0" borderId="0" xfId="3" applyNumberFormat="1" applyFont="1" applyAlignment="1">
      <alignment vertical="center" shrinkToFit="1"/>
    </xf>
    <xf numFmtId="0" fontId="15" fillId="0" borderId="0" xfId="3" applyNumberFormat="1" applyFont="1" applyAlignment="1">
      <alignment horizontal="left" vertical="center"/>
    </xf>
    <xf numFmtId="3" fontId="15" fillId="0" borderId="0" xfId="4" applyNumberFormat="1" applyFont="1" applyAlignment="1">
      <alignment vertical="center"/>
    </xf>
    <xf numFmtId="3" fontId="15" fillId="0" borderId="0" xfId="4" applyNumberFormat="1" applyFont="1" applyAlignment="1">
      <alignment vertical="center" shrinkToFit="1"/>
    </xf>
    <xf numFmtId="4" fontId="15" fillId="0" borderId="0" xfId="3" applyNumberFormat="1" applyFont="1" applyBorder="1" applyAlignment="1">
      <alignment vertical="center" shrinkToFit="1"/>
    </xf>
    <xf numFmtId="3" fontId="20" fillId="0" borderId="45" xfId="6" applyNumberFormat="1" applyFont="1" applyBorder="1" applyAlignment="1">
      <alignment vertical="center"/>
    </xf>
    <xf numFmtId="4" fontId="20" fillId="0" borderId="0" xfId="7" applyNumberFormat="1" applyFont="1" applyBorder="1" applyAlignment="1">
      <alignment vertical="center"/>
    </xf>
    <xf numFmtId="0" fontId="20" fillId="0" borderId="0" xfId="3" applyNumberFormat="1" applyFont="1" applyAlignment="1">
      <alignment vertical="center"/>
    </xf>
    <xf numFmtId="3" fontId="15" fillId="0" borderId="0" xfId="4" applyNumberFormat="1" applyFont="1" applyBorder="1" applyAlignment="1">
      <alignment horizontal="left" vertical="center" shrinkToFit="1"/>
    </xf>
    <xf numFmtId="0" fontId="15" fillId="0" borderId="0" xfId="3" applyNumberFormat="1" applyFont="1" applyBorder="1" applyAlignment="1">
      <alignment horizontal="left" vertical="center" shrinkToFit="1"/>
    </xf>
    <xf numFmtId="10" fontId="15" fillId="0" borderId="0" xfId="3" applyNumberFormat="1" applyFont="1" applyFill="1" applyBorder="1" applyAlignment="1">
      <alignment vertical="center" shrinkToFit="1"/>
    </xf>
    <xf numFmtId="0" fontId="15" fillId="0" borderId="0" xfId="3" applyNumberFormat="1" applyFont="1" applyBorder="1" applyAlignment="1">
      <alignment horizontal="left" vertical="center"/>
    </xf>
    <xf numFmtId="3" fontId="15" fillId="0" borderId="0" xfId="3" applyNumberFormat="1" applyFont="1" applyAlignment="1">
      <alignment vertical="center" shrinkToFit="1"/>
    </xf>
    <xf numFmtId="0" fontId="15" fillId="0" borderId="0" xfId="3" applyNumberFormat="1" applyFont="1" applyAlignment="1">
      <alignment horizontal="right" vertical="center"/>
    </xf>
    <xf numFmtId="0" fontId="15" fillId="0" borderId="0" xfId="3" applyNumberFormat="1" applyFont="1" applyFill="1" applyAlignment="1">
      <alignment vertical="center" shrinkToFit="1"/>
    </xf>
    <xf numFmtId="0" fontId="15" fillId="0" borderId="0" xfId="3" quotePrefix="1" applyNumberFormat="1" applyFont="1" applyAlignment="1">
      <alignment horizontal="left" vertical="center"/>
    </xf>
    <xf numFmtId="3" fontId="15" fillId="0" borderId="0" xfId="3" applyNumberFormat="1" applyFont="1" applyAlignment="1">
      <alignment vertical="center"/>
    </xf>
    <xf numFmtId="9" fontId="15" fillId="0" borderId="0" xfId="3" applyNumberFormat="1" applyFont="1" applyAlignment="1">
      <alignment vertical="center" shrinkToFit="1"/>
    </xf>
    <xf numFmtId="181" fontId="20" fillId="0" borderId="0" xfId="7" applyNumberFormat="1" applyFont="1" applyBorder="1" applyAlignment="1">
      <alignment vertical="center"/>
    </xf>
    <xf numFmtId="0" fontId="16" fillId="0" borderId="0" xfId="3" applyNumberFormat="1" applyFont="1" applyAlignment="1">
      <alignment horizontal="left" vertical="center"/>
    </xf>
    <xf numFmtId="0" fontId="14" fillId="0" borderId="0" xfId="3" applyFont="1" applyAlignment="1">
      <alignment vertical="center"/>
    </xf>
    <xf numFmtId="0" fontId="14" fillId="0" borderId="0" xfId="3" applyFont="1" applyAlignment="1">
      <alignment vertical="center" shrinkToFit="1"/>
    </xf>
    <xf numFmtId="0" fontId="14" fillId="0" borderId="0" xfId="8" applyNumberFormat="1" applyFont="1" applyAlignment="1">
      <alignment vertical="center"/>
    </xf>
    <xf numFmtId="0" fontId="23" fillId="0" borderId="0" xfId="3" applyNumberFormat="1" applyFont="1" applyAlignment="1">
      <alignment vertical="center"/>
    </xf>
    <xf numFmtId="0" fontId="15" fillId="0" borderId="0" xfId="8" applyNumberFormat="1" applyFont="1" applyAlignment="1">
      <alignment vertical="center"/>
    </xf>
    <xf numFmtId="41" fontId="15" fillId="0" borderId="0" xfId="8" applyFont="1" applyAlignment="1">
      <alignment vertical="center"/>
    </xf>
    <xf numFmtId="41" fontId="14" fillId="0" borderId="0" xfId="8" applyFont="1" applyAlignment="1">
      <alignment vertical="center"/>
    </xf>
    <xf numFmtId="0" fontId="15" fillId="0" borderId="40" xfId="3" applyNumberFormat="1" applyFont="1" applyBorder="1" applyAlignment="1">
      <alignment vertical="center"/>
    </xf>
    <xf numFmtId="0" fontId="15" fillId="0" borderId="43" xfId="3" applyNumberFormat="1" applyFont="1" applyBorder="1" applyAlignment="1">
      <alignment vertical="center"/>
    </xf>
    <xf numFmtId="0" fontId="15" fillId="0" borderId="0" xfId="3" applyNumberFormat="1" applyFont="1" applyAlignment="1">
      <alignment horizontal="center" vertical="center"/>
    </xf>
    <xf numFmtId="2" fontId="15" fillId="0" borderId="0" xfId="3" applyNumberFormat="1" applyFont="1" applyAlignment="1">
      <alignment vertical="center"/>
    </xf>
    <xf numFmtId="0" fontId="15" fillId="0" borderId="0" xfId="3" applyFont="1" applyFill="1" applyBorder="1" applyAlignment="1">
      <alignment vertical="center"/>
    </xf>
    <xf numFmtId="0" fontId="15" fillId="0" borderId="0" xfId="8" applyNumberFormat="1" applyFont="1" applyBorder="1" applyAlignment="1">
      <alignment vertical="center"/>
    </xf>
    <xf numFmtId="3" fontId="15" fillId="0" borderId="0" xfId="8" applyNumberFormat="1" applyFont="1" applyAlignment="1">
      <alignment vertical="center"/>
    </xf>
    <xf numFmtId="186" fontId="15" fillId="0" borderId="0" xfId="3" applyNumberFormat="1" applyFont="1" applyAlignment="1">
      <alignment horizontal="center" vertical="center"/>
    </xf>
    <xf numFmtId="3" fontId="15" fillId="0" borderId="0" xfId="8" applyNumberFormat="1" applyFont="1" applyAlignment="1">
      <alignment horizontal="center" vertical="center"/>
    </xf>
    <xf numFmtId="0" fontId="16" fillId="0" borderId="0" xfId="8" applyNumberFormat="1" applyFont="1" applyAlignment="1">
      <alignment vertical="center"/>
    </xf>
    <xf numFmtId="0" fontId="16" fillId="0" borderId="0" xfId="3" applyNumberFormat="1" applyFont="1" applyAlignment="1">
      <alignment horizontal="right" vertical="center"/>
    </xf>
    <xf numFmtId="3" fontId="16" fillId="0" borderId="0" xfId="3" applyNumberFormat="1" applyFont="1" applyAlignment="1">
      <alignment vertical="center"/>
    </xf>
    <xf numFmtId="0" fontId="25" fillId="0" borderId="0" xfId="3" applyFont="1" applyAlignment="1">
      <alignment vertical="center"/>
    </xf>
    <xf numFmtId="0" fontId="26" fillId="0" borderId="0" xfId="3" applyFont="1" applyAlignment="1">
      <alignment horizontal="left" vertical="center"/>
    </xf>
    <xf numFmtId="0" fontId="14" fillId="0" borderId="0" xfId="3" applyNumberFormat="1" applyFont="1" applyAlignment="1">
      <alignment vertical="center" shrinkToFit="1"/>
    </xf>
    <xf numFmtId="0" fontId="15" fillId="0" borderId="0" xfId="3" applyNumberFormat="1" applyFont="1" applyAlignment="1">
      <alignment horizontal="left" vertical="center" shrinkToFit="1"/>
    </xf>
    <xf numFmtId="41" fontId="15" fillId="0" borderId="0" xfId="3" applyNumberFormat="1" applyFont="1" applyAlignment="1">
      <alignment horizontal="right" vertical="center"/>
    </xf>
    <xf numFmtId="0" fontId="27" fillId="0" borderId="0" xfId="9" applyNumberFormat="1" applyAlignment="1">
      <alignment vertical="center"/>
    </xf>
    <xf numFmtId="41" fontId="15" fillId="0" borderId="0" xfId="6" applyFont="1" applyAlignment="1">
      <alignment vertical="center"/>
    </xf>
    <xf numFmtId="3" fontId="20" fillId="0" borderId="0" xfId="7" applyNumberFormat="1" applyFont="1" applyBorder="1" applyAlignment="1">
      <alignment vertical="center"/>
    </xf>
    <xf numFmtId="0" fontId="15" fillId="0" borderId="18" xfId="3" applyFont="1" applyBorder="1" applyAlignment="1">
      <alignment horizontal="left" vertical="center" wrapText="1"/>
    </xf>
    <xf numFmtId="0" fontId="11" fillId="0" borderId="0" xfId="3"/>
    <xf numFmtId="0" fontId="34" fillId="0" borderId="0" xfId="3" applyFont="1" applyAlignment="1">
      <alignment vertical="center"/>
    </xf>
    <xf numFmtId="0" fontId="32" fillId="0" borderId="0" xfId="3" applyFont="1" applyAlignment="1">
      <alignment horizontal="right"/>
    </xf>
    <xf numFmtId="0" fontId="37" fillId="0" borderId="18" xfId="3" applyFont="1" applyBorder="1" applyAlignment="1">
      <alignment horizontal="center" vertical="center" wrapText="1"/>
    </xf>
    <xf numFmtId="0" fontId="11" fillId="0" borderId="0" xfId="3" applyAlignment="1">
      <alignment vertical="center"/>
    </xf>
    <xf numFmtId="0" fontId="34" fillId="0" borderId="18" xfId="3" applyFont="1" applyBorder="1" applyAlignment="1">
      <alignment horizontal="center" vertical="center"/>
    </xf>
    <xf numFmtId="0" fontId="34" fillId="0" borderId="0" xfId="3" applyFont="1" applyBorder="1" applyAlignment="1">
      <alignment horizontal="center" vertical="center"/>
    </xf>
    <xf numFmtId="0" fontId="12" fillId="0" borderId="0" xfId="3" applyNumberFormat="1" applyFont="1" applyAlignment="1">
      <alignment vertical="center"/>
    </xf>
    <xf numFmtId="0" fontId="16" fillId="7" borderId="18" xfId="3" applyFont="1" applyFill="1" applyBorder="1" applyAlignment="1">
      <alignment horizontal="center" vertical="center" wrapText="1"/>
    </xf>
    <xf numFmtId="0" fontId="15" fillId="0" borderId="18" xfId="3" applyFont="1" applyFill="1" applyBorder="1" applyAlignment="1">
      <alignment horizontal="left" vertical="center" wrapText="1"/>
    </xf>
    <xf numFmtId="188" fontId="15" fillId="0" borderId="18" xfId="4" applyNumberFormat="1" applyFont="1" applyFill="1" applyBorder="1" applyAlignment="1">
      <alignment vertical="center"/>
    </xf>
    <xf numFmtId="0" fontId="42" fillId="0" borderId="18" xfId="3" applyFont="1" applyFill="1" applyBorder="1" applyAlignment="1">
      <alignment horizontal="right" vertical="center" wrapText="1"/>
    </xf>
    <xf numFmtId="179" fontId="15" fillId="0" borderId="18" xfId="3" applyNumberFormat="1" applyFont="1" applyFill="1" applyBorder="1" applyAlignment="1">
      <alignment vertical="center"/>
    </xf>
    <xf numFmtId="0" fontId="15" fillId="14" borderId="0" xfId="3" applyFont="1" applyFill="1" applyBorder="1" applyAlignment="1">
      <alignment horizontal="center" vertical="center" wrapText="1"/>
    </xf>
    <xf numFmtId="0" fontId="15" fillId="0" borderId="0" xfId="3" applyFont="1" applyFill="1" applyBorder="1" applyAlignment="1">
      <alignment horizontal="center" vertical="center" wrapText="1"/>
    </xf>
    <xf numFmtId="0" fontId="45" fillId="0" borderId="0" xfId="13" applyFont="1" applyAlignment="1">
      <alignment vertical="center"/>
    </xf>
    <xf numFmtId="0" fontId="46" fillId="0" borderId="0" xfId="13" applyFont="1" applyAlignment="1">
      <alignment vertical="center"/>
    </xf>
    <xf numFmtId="0" fontId="40" fillId="0" borderId="0" xfId="13" applyFont="1" applyBorder="1" applyAlignment="1">
      <alignment horizontal="left" vertical="center"/>
    </xf>
    <xf numFmtId="0" fontId="40" fillId="0" borderId="0" xfId="13" applyFont="1" applyBorder="1" applyAlignment="1">
      <alignment vertical="center"/>
    </xf>
    <xf numFmtId="0" fontId="40" fillId="0" borderId="0" xfId="13" applyFont="1" applyAlignment="1">
      <alignment vertical="center"/>
    </xf>
    <xf numFmtId="0" fontId="47" fillId="0" borderId="0" xfId="13" applyFont="1" applyAlignment="1">
      <alignment vertical="center"/>
    </xf>
    <xf numFmtId="0" fontId="48" fillId="0" borderId="0" xfId="13" applyFont="1" applyAlignment="1">
      <alignment vertical="center"/>
    </xf>
    <xf numFmtId="0" fontId="48" fillId="0" borderId="0" xfId="13" applyFont="1" applyBorder="1" applyAlignment="1">
      <alignment vertical="center"/>
    </xf>
    <xf numFmtId="0" fontId="40" fillId="0" borderId="0" xfId="13" applyFont="1" applyAlignment="1">
      <alignment horizontal="left" vertical="center"/>
    </xf>
    <xf numFmtId="0" fontId="40" fillId="0" borderId="18" xfId="13" applyFont="1" applyBorder="1" applyAlignment="1">
      <alignment horizontal="center" vertical="center"/>
    </xf>
    <xf numFmtId="0" fontId="40" fillId="0" borderId="18" xfId="13" applyFont="1" applyBorder="1" applyAlignment="1">
      <alignment horizontal="left" vertical="center"/>
    </xf>
    <xf numFmtId="0" fontId="50" fillId="0" borderId="0" xfId="12" applyFont="1"/>
    <xf numFmtId="3" fontId="49" fillId="15" borderId="68" xfId="12" applyNumberFormat="1" applyFont="1" applyFill="1" applyBorder="1" applyAlignment="1">
      <alignment horizontal="center" vertical="center"/>
    </xf>
    <xf numFmtId="3" fontId="49" fillId="15" borderId="67" xfId="12" applyNumberFormat="1" applyFont="1" applyFill="1" applyBorder="1" applyAlignment="1">
      <alignment horizontal="center" vertical="center"/>
    </xf>
    <xf numFmtId="3" fontId="49" fillId="0" borderId="20" xfId="12" applyNumberFormat="1" applyFont="1" applyBorder="1" applyAlignment="1">
      <alignment horizontal="left" vertical="center"/>
    </xf>
    <xf numFmtId="3" fontId="49" fillId="0" borderId="34" xfId="12" applyNumberFormat="1" applyFont="1" applyBorder="1" applyAlignment="1">
      <alignment horizontal="left" vertical="center"/>
    </xf>
    <xf numFmtId="3" fontId="51" fillId="0" borderId="34" xfId="12" applyNumberFormat="1" applyFont="1" applyBorder="1" applyAlignment="1">
      <alignment vertical="center"/>
    </xf>
    <xf numFmtId="3" fontId="49" fillId="0" borderId="34" xfId="12" applyNumberFormat="1" applyFont="1" applyBorder="1" applyAlignment="1">
      <alignment horizontal="center" vertical="center"/>
    </xf>
    <xf numFmtId="3" fontId="51" fillId="0" borderId="33" xfId="12" applyNumberFormat="1" applyFont="1" applyBorder="1" applyAlignment="1">
      <alignment vertical="center"/>
    </xf>
    <xf numFmtId="3" fontId="49" fillId="0" borderId="34" xfId="12" applyNumberFormat="1" applyFont="1" applyBorder="1" applyAlignment="1">
      <alignment horizontal="right" vertical="center"/>
    </xf>
    <xf numFmtId="3" fontId="49" fillId="0" borderId="35" xfId="12" applyNumberFormat="1" applyFont="1" applyBorder="1" applyAlignment="1">
      <alignment horizontal="left" vertical="center"/>
    </xf>
    <xf numFmtId="3" fontId="51" fillId="0" borderId="20" xfId="12" applyNumberFormat="1" applyFont="1" applyBorder="1" applyAlignment="1">
      <alignment horizontal="left" vertical="center"/>
    </xf>
    <xf numFmtId="3" fontId="51" fillId="0" borderId="34" xfId="12" applyNumberFormat="1" applyFont="1" applyBorder="1" applyAlignment="1">
      <alignment horizontal="left" vertical="center" shrinkToFit="1"/>
    </xf>
    <xf numFmtId="3" fontId="51" fillId="0" borderId="34" xfId="12" applyNumberFormat="1" applyFont="1" applyBorder="1" applyAlignment="1">
      <alignment horizontal="center" vertical="center"/>
    </xf>
    <xf numFmtId="3" fontId="51" fillId="0" borderId="34" xfId="12" applyNumberFormat="1" applyFont="1" applyBorder="1" applyAlignment="1">
      <alignment horizontal="right" vertical="center"/>
    </xf>
    <xf numFmtId="3" fontId="51" fillId="0" borderId="33" xfId="12" applyNumberFormat="1" applyFont="1" applyBorder="1" applyAlignment="1">
      <alignment horizontal="right" vertical="center"/>
    </xf>
    <xf numFmtId="3" fontId="51" fillId="0" borderId="35" xfId="12" applyNumberFormat="1" applyFont="1" applyBorder="1" applyAlignment="1">
      <alignment horizontal="left" vertical="center" shrinkToFit="1"/>
    </xf>
    <xf numFmtId="3" fontId="39" fillId="0" borderId="20" xfId="12" applyNumberFormat="1" applyFont="1" applyBorder="1" applyAlignment="1">
      <alignment horizontal="left" vertical="center"/>
    </xf>
    <xf numFmtId="3" fontId="39" fillId="0" borderId="34" xfId="12" applyNumberFormat="1" applyFont="1" applyBorder="1" applyAlignment="1">
      <alignment horizontal="left" vertical="center"/>
    </xf>
    <xf numFmtId="3" fontId="39" fillId="0" borderId="34" xfId="12" applyNumberFormat="1" applyFont="1" applyBorder="1" applyAlignment="1">
      <alignment vertical="center"/>
    </xf>
    <xf numFmtId="3" fontId="39" fillId="0" borderId="34" xfId="12" applyNumberFormat="1" applyFont="1" applyBorder="1" applyAlignment="1">
      <alignment horizontal="center" vertical="center"/>
    </xf>
    <xf numFmtId="3" fontId="39" fillId="0" borderId="33" xfId="12" applyNumberFormat="1" applyFont="1" applyBorder="1" applyAlignment="1">
      <alignment vertical="center"/>
    </xf>
    <xf numFmtId="3" fontId="39" fillId="0" borderId="34" xfId="12" applyNumberFormat="1" applyFont="1" applyBorder="1" applyAlignment="1">
      <alignment horizontal="right" vertical="center"/>
    </xf>
    <xf numFmtId="3" fontId="39" fillId="0" borderId="33" xfId="12" applyNumberFormat="1" applyFont="1" applyBorder="1" applyAlignment="1">
      <alignment horizontal="right" vertical="center"/>
    </xf>
    <xf numFmtId="3" fontId="39" fillId="0" borderId="35" xfId="12" applyNumberFormat="1" applyFont="1" applyBorder="1" applyAlignment="1">
      <alignment horizontal="left" vertical="center" shrinkToFit="1"/>
    </xf>
    <xf numFmtId="0" fontId="52" fillId="0" borderId="0" xfId="12" applyFont="1"/>
    <xf numFmtId="3" fontId="39" fillId="0" borderId="35" xfId="12" applyNumberFormat="1" applyFont="1" applyBorder="1" applyAlignment="1">
      <alignment horizontal="left" vertical="center"/>
    </xf>
    <xf numFmtId="3" fontId="39" fillId="0" borderId="72" xfId="12" applyNumberFormat="1" applyFont="1" applyBorder="1" applyAlignment="1">
      <alignment horizontal="left" vertical="center"/>
    </xf>
    <xf numFmtId="3" fontId="39" fillId="0" borderId="24" xfId="12" applyNumberFormat="1" applyFont="1" applyBorder="1" applyAlignment="1">
      <alignment horizontal="left" vertical="center"/>
    </xf>
    <xf numFmtId="3" fontId="39" fillId="0" borderId="24" xfId="12" applyNumberFormat="1" applyFont="1" applyBorder="1" applyAlignment="1">
      <alignment vertical="center"/>
    </xf>
    <xf numFmtId="3" fontId="39" fillId="0" borderId="24" xfId="12" applyNumberFormat="1" applyFont="1" applyBorder="1" applyAlignment="1">
      <alignment horizontal="center" vertical="center"/>
    </xf>
    <xf numFmtId="3" fontId="39" fillId="0" borderId="25" xfId="12" applyNumberFormat="1" applyFont="1" applyBorder="1" applyAlignment="1">
      <alignment vertical="center"/>
    </xf>
    <xf numFmtId="3" fontId="39" fillId="0" borderId="26" xfId="12" applyNumberFormat="1" applyFont="1" applyBorder="1" applyAlignment="1">
      <alignment horizontal="left" vertical="center"/>
    </xf>
    <xf numFmtId="0" fontId="54" fillId="0" borderId="0" xfId="13" applyFont="1" applyAlignment="1">
      <alignment horizontal="left" vertical="center"/>
    </xf>
    <xf numFmtId="0" fontId="54" fillId="0" borderId="0" xfId="13" applyFont="1" applyAlignment="1">
      <alignment vertical="center"/>
    </xf>
    <xf numFmtId="0" fontId="55" fillId="0" borderId="0" xfId="13" applyFont="1" applyAlignment="1">
      <alignment vertical="center"/>
    </xf>
    <xf numFmtId="0" fontId="40" fillId="0" borderId="18" xfId="13" applyFont="1" applyBorder="1" applyAlignment="1">
      <alignment vertical="center"/>
    </xf>
    <xf numFmtId="0" fontId="40" fillId="0" borderId="0" xfId="13" applyFont="1" applyBorder="1" applyAlignment="1">
      <alignment horizontal="center" vertical="center"/>
    </xf>
    <xf numFmtId="187" fontId="35" fillId="0" borderId="0" xfId="14" applyFont="1" applyBorder="1" applyAlignment="1">
      <alignment horizontal="center" vertical="center"/>
    </xf>
    <xf numFmtId="0" fontId="55" fillId="0" borderId="0" xfId="13" applyFont="1" applyAlignment="1">
      <alignment horizontal="left" vertical="center"/>
    </xf>
    <xf numFmtId="3" fontId="49" fillId="4" borderId="68" xfId="3" applyNumberFormat="1" applyFont="1" applyFill="1" applyBorder="1" applyAlignment="1">
      <alignment horizontal="center" vertical="center"/>
    </xf>
    <xf numFmtId="3" fontId="49" fillId="4" borderId="67" xfId="3" applyNumberFormat="1" applyFont="1" applyFill="1" applyBorder="1" applyAlignment="1">
      <alignment horizontal="center" vertical="center"/>
    </xf>
    <xf numFmtId="3" fontId="49" fillId="0" borderId="20" xfId="3" applyNumberFormat="1" applyFont="1" applyBorder="1" applyAlignment="1">
      <alignment horizontal="left" vertical="center"/>
    </xf>
    <xf numFmtId="3" fontId="49" fillId="0" borderId="34" xfId="3" applyNumberFormat="1" applyFont="1" applyBorder="1" applyAlignment="1">
      <alignment horizontal="center" vertical="center"/>
    </xf>
    <xf numFmtId="3" fontId="51" fillId="0" borderId="34" xfId="3" applyNumberFormat="1" applyFont="1" applyBorder="1" applyAlignment="1">
      <alignment vertical="center"/>
    </xf>
    <xf numFmtId="3" fontId="51" fillId="0" borderId="33" xfId="3" applyNumberFormat="1" applyFont="1" applyBorder="1" applyAlignment="1">
      <alignment vertical="center"/>
    </xf>
    <xf numFmtId="3" fontId="49" fillId="0" borderId="34" xfId="3" applyNumberFormat="1" applyFont="1" applyBorder="1" applyAlignment="1">
      <alignment horizontal="right" vertical="center"/>
    </xf>
    <xf numFmtId="3" fontId="49" fillId="0" borderId="35" xfId="3" applyNumberFormat="1" applyFont="1" applyBorder="1" applyAlignment="1">
      <alignment horizontal="left" vertical="center"/>
    </xf>
    <xf numFmtId="3" fontId="51" fillId="0" borderId="20" xfId="3" applyNumberFormat="1" applyFont="1" applyBorder="1" applyAlignment="1">
      <alignment horizontal="left" vertical="center"/>
    </xf>
    <xf numFmtId="3" fontId="51" fillId="0" borderId="34" xfId="3" applyNumberFormat="1" applyFont="1" applyBorder="1" applyAlignment="1">
      <alignment horizontal="left" vertical="center" wrapText="1"/>
    </xf>
    <xf numFmtId="3" fontId="51" fillId="9" borderId="34" xfId="3" applyNumberFormat="1" applyFont="1" applyFill="1" applyBorder="1" applyAlignment="1">
      <alignment vertical="center"/>
    </xf>
    <xf numFmtId="3" fontId="51" fillId="0" borderId="34" xfId="3" applyNumberFormat="1" applyFont="1" applyBorder="1" applyAlignment="1">
      <alignment horizontal="center" vertical="center"/>
    </xf>
    <xf numFmtId="3" fontId="51" fillId="0" borderId="33" xfId="3" applyNumberFormat="1" applyFont="1" applyBorder="1" applyAlignment="1">
      <alignment horizontal="right" vertical="center"/>
    </xf>
    <xf numFmtId="3" fontId="51" fillId="0" borderId="34" xfId="3" applyNumberFormat="1" applyFont="1" applyBorder="1" applyAlignment="1">
      <alignment horizontal="right" vertical="center"/>
    </xf>
    <xf numFmtId="3" fontId="51" fillId="0" borderId="35" xfId="3" applyNumberFormat="1" applyFont="1" applyBorder="1" applyAlignment="1">
      <alignment horizontal="left" vertical="center" shrinkToFit="1"/>
    </xf>
    <xf numFmtId="3" fontId="51" fillId="0" borderId="72" xfId="3" applyNumberFormat="1" applyFont="1" applyBorder="1" applyAlignment="1">
      <alignment horizontal="left" vertical="center"/>
    </xf>
    <xf numFmtId="3" fontId="51" fillId="0" borderId="24" xfId="3" applyNumberFormat="1" applyFont="1" applyBorder="1" applyAlignment="1">
      <alignment horizontal="center" vertical="center"/>
    </xf>
    <xf numFmtId="3" fontId="51" fillId="0" borderId="24" xfId="3" applyNumberFormat="1" applyFont="1" applyBorder="1" applyAlignment="1">
      <alignment vertical="center"/>
    </xf>
    <xf numFmtId="3" fontId="51" fillId="0" borderId="25" xfId="3" applyNumberFormat="1" applyFont="1" applyBorder="1" applyAlignment="1">
      <alignment horizontal="right" vertical="center"/>
    </xf>
    <xf numFmtId="3" fontId="51" fillId="0" borderId="24" xfId="3" applyNumberFormat="1" applyFont="1" applyBorder="1" applyAlignment="1">
      <alignment horizontal="right" vertical="center"/>
    </xf>
    <xf numFmtId="3" fontId="51" fillId="0" borderId="26" xfId="3" applyNumberFormat="1" applyFont="1" applyBorder="1" applyAlignment="1">
      <alignment horizontal="left" vertical="center" shrinkToFit="1"/>
    </xf>
    <xf numFmtId="0" fontId="57" fillId="0" borderId="0" xfId="3" applyFont="1" applyAlignment="1">
      <alignment vertical="center"/>
    </xf>
    <xf numFmtId="0" fontId="35" fillId="0" borderId="0" xfId="3" applyFont="1" applyAlignment="1">
      <alignment horizontal="center" vertical="center"/>
    </xf>
    <xf numFmtId="0" fontId="35" fillId="0" borderId="0" xfId="3" applyFont="1" applyAlignment="1">
      <alignment vertical="center"/>
    </xf>
    <xf numFmtId="0" fontId="40" fillId="0" borderId="0" xfId="3" applyFont="1" applyAlignment="1">
      <alignment vertical="center"/>
    </xf>
    <xf numFmtId="0" fontId="54" fillId="0" borderId="0" xfId="3" applyFont="1" applyAlignment="1">
      <alignment vertical="center"/>
    </xf>
    <xf numFmtId="189" fontId="40" fillId="0" borderId="0" xfId="3" applyNumberFormat="1" applyFont="1" applyAlignment="1">
      <alignment vertical="center"/>
    </xf>
    <xf numFmtId="0" fontId="40" fillId="4" borderId="18" xfId="3" applyFont="1" applyFill="1" applyBorder="1" applyAlignment="1">
      <alignment horizontal="center" vertical="center"/>
    </xf>
    <xf numFmtId="0" fontId="40" fillId="4" borderId="49" xfId="3" applyFont="1" applyFill="1" applyBorder="1" applyAlignment="1">
      <alignment horizontal="center" vertical="center"/>
    </xf>
    <xf numFmtId="0" fontId="40" fillId="0" borderId="15" xfId="3" applyFont="1" applyBorder="1" applyAlignment="1">
      <alignment horizontal="center" vertical="center"/>
    </xf>
    <xf numFmtId="190" fontId="40" fillId="0" borderId="18" xfId="3" applyNumberFormat="1" applyFont="1" applyBorder="1" applyAlignment="1">
      <alignment horizontal="center" vertical="center"/>
    </xf>
    <xf numFmtId="179" fontId="40" fillId="0" borderId="18" xfId="3" applyNumberFormat="1" applyFont="1" applyBorder="1" applyAlignment="1">
      <alignment vertical="center"/>
    </xf>
    <xf numFmtId="179" fontId="40" fillId="0" borderId="49" xfId="3" applyNumberFormat="1" applyFont="1" applyBorder="1" applyAlignment="1">
      <alignment vertical="center"/>
    </xf>
    <xf numFmtId="0" fontId="35" fillId="0" borderId="51" xfId="3" applyFont="1" applyFill="1" applyBorder="1" applyAlignment="1">
      <alignment horizontal="center" vertical="center"/>
    </xf>
    <xf numFmtId="179" fontId="35" fillId="0" borderId="52" xfId="3" applyNumberFormat="1" applyFont="1" applyFill="1" applyBorder="1" applyAlignment="1">
      <alignment horizontal="center" vertical="center"/>
    </xf>
    <xf numFmtId="179" fontId="35" fillId="0" borderId="52" xfId="3" applyNumberFormat="1" applyFont="1" applyFill="1" applyBorder="1" applyAlignment="1">
      <alignment vertical="center"/>
    </xf>
    <xf numFmtId="179" fontId="35" fillId="0" borderId="53" xfId="3" applyNumberFormat="1" applyFont="1" applyFill="1" applyBorder="1" applyAlignment="1">
      <alignment vertical="center"/>
    </xf>
    <xf numFmtId="0" fontId="40" fillId="0" borderId="0" xfId="3" applyFont="1" applyFill="1" applyBorder="1" applyAlignment="1">
      <alignment horizontal="center" vertical="center"/>
    </xf>
    <xf numFmtId="0" fontId="40" fillId="0" borderId="0" xfId="3" applyFont="1" applyFill="1" applyBorder="1" applyAlignment="1">
      <alignment vertical="center"/>
    </xf>
    <xf numFmtId="0" fontId="57" fillId="0" borderId="0" xfId="3" applyFont="1" applyFill="1" applyAlignment="1">
      <alignment vertical="center"/>
    </xf>
    <xf numFmtId="0" fontId="40" fillId="4" borderId="9" xfId="3" applyFont="1" applyFill="1" applyBorder="1" applyAlignment="1">
      <alignment vertical="center"/>
    </xf>
    <xf numFmtId="0" fontId="40" fillId="4" borderId="10" xfId="3" applyFont="1" applyFill="1" applyBorder="1" applyAlignment="1">
      <alignment horizontal="center" vertical="center"/>
    </xf>
    <xf numFmtId="0" fontId="40" fillId="4" borderId="10" xfId="3" applyFont="1" applyFill="1" applyBorder="1" applyAlignment="1">
      <alignment horizontal="center" vertical="center" wrapText="1"/>
    </xf>
    <xf numFmtId="0" fontId="40" fillId="0" borderId="29" xfId="3" applyFont="1" applyBorder="1" applyAlignment="1">
      <alignment horizontal="center" vertical="center" wrapText="1"/>
    </xf>
    <xf numFmtId="0" fontId="58" fillId="0" borderId="0" xfId="3" applyFont="1" applyFill="1" applyBorder="1" applyAlignment="1">
      <alignment vertical="center"/>
    </xf>
    <xf numFmtId="0" fontId="40" fillId="0" borderId="18" xfId="3" applyFont="1" applyBorder="1" applyAlignment="1">
      <alignment horizontal="center" vertical="center" shrinkToFit="1"/>
    </xf>
    <xf numFmtId="179" fontId="40" fillId="0" borderId="18" xfId="3" applyNumberFormat="1" applyFont="1" applyBorder="1" applyAlignment="1">
      <alignment horizontal="right" vertical="center"/>
    </xf>
    <xf numFmtId="41" fontId="59" fillId="9" borderId="18" xfId="8" applyFont="1" applyFill="1" applyBorder="1" applyAlignment="1">
      <alignment horizontal="right" vertical="center" shrinkToFit="1"/>
    </xf>
    <xf numFmtId="41" fontId="40" fillId="16" borderId="18" xfId="8" applyFont="1" applyFill="1" applyBorder="1" applyAlignment="1">
      <alignment horizontal="right" vertical="center" shrinkToFit="1"/>
    </xf>
    <xf numFmtId="0" fontId="40" fillId="0" borderId="0" xfId="3" applyFont="1" applyFill="1" applyBorder="1" applyAlignment="1">
      <alignment horizontal="center" vertical="center" shrinkToFit="1"/>
    </xf>
    <xf numFmtId="41" fontId="40" fillId="0" borderId="0" xfId="8" applyFont="1" applyFill="1" applyBorder="1" applyAlignment="1">
      <alignment horizontal="right" vertical="center" shrinkToFit="1"/>
    </xf>
    <xf numFmtId="41" fontId="40" fillId="0" borderId="0" xfId="8" applyFont="1" applyFill="1" applyBorder="1" applyAlignment="1">
      <alignment vertical="center" shrinkToFit="1"/>
    </xf>
    <xf numFmtId="0" fontId="40" fillId="0" borderId="18" xfId="3" applyFont="1" applyBorder="1" applyAlignment="1">
      <alignment horizontal="center" vertical="center"/>
    </xf>
    <xf numFmtId="0" fontId="40" fillId="0" borderId="19" xfId="3" applyFont="1" applyBorder="1" applyAlignment="1">
      <alignment vertical="center"/>
    </xf>
    <xf numFmtId="41" fontId="40" fillId="0" borderId="19" xfId="8" applyFont="1" applyBorder="1" applyAlignment="1">
      <alignment vertical="center" shrinkToFit="1"/>
    </xf>
    <xf numFmtId="0" fontId="40" fillId="16" borderId="52" xfId="3" applyFont="1" applyFill="1" applyBorder="1" applyAlignment="1">
      <alignment vertical="center"/>
    </xf>
    <xf numFmtId="41" fontId="40" fillId="16" borderId="52" xfId="8" applyFont="1" applyFill="1" applyBorder="1" applyAlignment="1">
      <alignment vertical="center" shrinkToFit="1"/>
    </xf>
    <xf numFmtId="0" fontId="40" fillId="0" borderId="0" xfId="3" applyFont="1"/>
    <xf numFmtId="0" fontId="57" fillId="0" borderId="0" xfId="3" applyFont="1"/>
    <xf numFmtId="0" fontId="11" fillId="0" borderId="76" xfId="3" applyBorder="1"/>
    <xf numFmtId="0" fontId="11" fillId="0" borderId="77" xfId="3" applyBorder="1"/>
    <xf numFmtId="0" fontId="11" fillId="0" borderId="14" xfId="3" applyBorder="1"/>
    <xf numFmtId="0" fontId="31" fillId="0" borderId="38" xfId="3" applyFont="1" applyBorder="1"/>
    <xf numFmtId="0" fontId="60" fillId="0" borderId="0" xfId="3" applyFont="1" applyBorder="1" applyAlignment="1">
      <alignment horizontal="left" vertical="center"/>
    </xf>
    <xf numFmtId="0" fontId="31" fillId="0" borderId="0" xfId="3" applyFont="1" applyBorder="1" applyAlignment="1">
      <alignment horizontal="left" vertical="center"/>
    </xf>
    <xf numFmtId="0" fontId="31" fillId="0" borderId="78" xfId="3" applyFont="1" applyBorder="1" applyAlignment="1">
      <alignment horizontal="left" vertical="center"/>
    </xf>
    <xf numFmtId="0" fontId="31" fillId="0" borderId="0" xfId="3" applyFont="1"/>
    <xf numFmtId="0" fontId="61" fillId="0" borderId="0" xfId="3" applyFont="1" applyBorder="1" applyAlignment="1">
      <alignment horizontal="left" vertical="center"/>
    </xf>
    <xf numFmtId="0" fontId="62" fillId="0" borderId="0" xfId="3" applyFont="1" applyBorder="1" applyAlignment="1">
      <alignment horizontal="left" vertical="center"/>
    </xf>
    <xf numFmtId="0" fontId="61" fillId="0" borderId="18" xfId="3" applyFont="1" applyBorder="1" applyAlignment="1">
      <alignment horizontal="center" vertical="center" wrapText="1"/>
    </xf>
    <xf numFmtId="0" fontId="61" fillId="0" borderId="18" xfId="3" applyFont="1" applyFill="1" applyBorder="1" applyAlignment="1">
      <alignment horizontal="center" vertical="center" wrapText="1"/>
    </xf>
    <xf numFmtId="0" fontId="31" fillId="0" borderId="78" xfId="3" applyFont="1" applyBorder="1"/>
    <xf numFmtId="0" fontId="61" fillId="0" borderId="18" xfId="3" applyNumberFormat="1" applyFont="1" applyBorder="1" applyAlignment="1">
      <alignment horizontal="center" vertical="center" wrapText="1"/>
    </xf>
    <xf numFmtId="0" fontId="31" fillId="0" borderId="18" xfId="3" applyFont="1" applyBorder="1"/>
    <xf numFmtId="0" fontId="31" fillId="0" borderId="22" xfId="3" applyFont="1" applyBorder="1"/>
    <xf numFmtId="0" fontId="61" fillId="0" borderId="23" xfId="3" applyFont="1" applyBorder="1" applyAlignment="1">
      <alignment horizontal="left" vertical="center"/>
    </xf>
    <xf numFmtId="0" fontId="31" fillId="0" borderId="23" xfId="3" applyFont="1" applyBorder="1" applyAlignment="1">
      <alignment horizontal="left" vertical="center"/>
    </xf>
    <xf numFmtId="0" fontId="31" fillId="0" borderId="26" xfId="3" applyFont="1" applyBorder="1" applyAlignment="1">
      <alignment horizontal="left" vertical="center"/>
    </xf>
    <xf numFmtId="0" fontId="65" fillId="0" borderId="0" xfId="3" applyFont="1" applyAlignment="1">
      <alignment horizontal="left" vertical="center"/>
    </xf>
    <xf numFmtId="0" fontId="31" fillId="0" borderId="0" xfId="3" applyFont="1" applyAlignment="1">
      <alignment horizontal="left" vertical="center"/>
    </xf>
    <xf numFmtId="0" fontId="66" fillId="0" borderId="0" xfId="3" applyFont="1" applyAlignment="1">
      <alignment horizontal="justify" vertical="center"/>
    </xf>
    <xf numFmtId="0" fontId="31" fillId="0" borderId="76" xfId="3" applyFont="1" applyBorder="1"/>
    <xf numFmtId="0" fontId="65" fillId="0" borderId="77" xfId="3" applyFont="1" applyBorder="1" applyAlignment="1">
      <alignment horizontal="left" vertical="center"/>
    </xf>
    <xf numFmtId="0" fontId="31" fillId="0" borderId="77" xfId="3" applyFont="1" applyBorder="1" applyAlignment="1">
      <alignment horizontal="left" vertical="center"/>
    </xf>
    <xf numFmtId="0" fontId="31" fillId="0" borderId="14" xfId="3" applyFont="1" applyBorder="1" applyAlignment="1">
      <alignment horizontal="left" vertical="center"/>
    </xf>
    <xf numFmtId="0" fontId="67" fillId="0" borderId="0" xfId="3" applyFont="1" applyBorder="1" applyAlignment="1">
      <alignment horizontal="left" vertical="center"/>
    </xf>
    <xf numFmtId="0" fontId="31" fillId="0" borderId="0" xfId="3" applyFont="1" applyBorder="1"/>
    <xf numFmtId="0" fontId="61" fillId="0" borderId="0" xfId="3" applyFont="1" applyAlignment="1">
      <alignment horizontal="justify" vertical="center"/>
    </xf>
    <xf numFmtId="0" fontId="61" fillId="7" borderId="28" xfId="3" applyFont="1" applyFill="1" applyBorder="1" applyAlignment="1">
      <alignment horizontal="center" vertical="center" shrinkToFit="1"/>
    </xf>
    <xf numFmtId="0" fontId="61" fillId="7" borderId="18" xfId="3" applyFont="1" applyFill="1" applyBorder="1" applyAlignment="1">
      <alignment horizontal="center" vertical="center" shrinkToFit="1"/>
    </xf>
    <xf numFmtId="0" fontId="61" fillId="7" borderId="18" xfId="3" applyFont="1" applyFill="1" applyBorder="1" applyAlignment="1">
      <alignment vertical="center" shrinkToFit="1"/>
    </xf>
    <xf numFmtId="41" fontId="61" fillId="0" borderId="29" xfId="6" applyFont="1" applyBorder="1" applyAlignment="1">
      <alignment vertical="center" shrinkToFit="1"/>
    </xf>
    <xf numFmtId="0" fontId="61" fillId="0" borderId="0" xfId="3" applyNumberFormat="1" applyFont="1" applyBorder="1" applyAlignment="1">
      <alignment vertical="center"/>
    </xf>
    <xf numFmtId="0" fontId="61" fillId="0" borderId="0" xfId="3" applyFont="1" applyAlignment="1">
      <alignment horizontal="left" vertical="center"/>
    </xf>
    <xf numFmtId="0" fontId="61" fillId="0" borderId="77" xfId="3" applyFont="1" applyBorder="1" applyAlignment="1">
      <alignment horizontal="left" vertical="center"/>
    </xf>
    <xf numFmtId="0" fontId="61" fillId="0" borderId="0" xfId="3" applyFont="1" applyBorder="1" applyAlignment="1">
      <alignment horizontal="left" vertical="center" indent="3"/>
    </xf>
    <xf numFmtId="0" fontId="61" fillId="7" borderId="55" xfId="3" applyFont="1" applyFill="1" applyBorder="1" applyAlignment="1">
      <alignment horizontal="center" vertical="center" shrinkToFit="1"/>
    </xf>
    <xf numFmtId="0" fontId="61" fillId="7" borderId="79" xfId="3" applyFont="1" applyFill="1" applyBorder="1" applyAlignment="1">
      <alignment horizontal="center" vertical="center" shrinkToFit="1"/>
    </xf>
    <xf numFmtId="0" fontId="31" fillId="7" borderId="18" xfId="3" applyFont="1" applyFill="1" applyBorder="1" applyAlignment="1">
      <alignment horizontal="center"/>
    </xf>
    <xf numFmtId="0" fontId="61" fillId="7" borderId="54" xfId="3" applyFont="1" applyFill="1" applyBorder="1" applyAlignment="1">
      <alignment horizontal="center" vertical="center" wrapText="1"/>
    </xf>
    <xf numFmtId="0" fontId="31" fillId="0" borderId="18" xfId="3" applyFont="1" applyBorder="1" applyAlignment="1">
      <alignment horizontal="center"/>
    </xf>
    <xf numFmtId="0" fontId="61" fillId="0" borderId="54" xfId="3" applyFont="1" applyBorder="1" applyAlignment="1">
      <alignment horizontal="right" vertical="center" wrapText="1"/>
    </xf>
    <xf numFmtId="0" fontId="61" fillId="0" borderId="81" xfId="3" applyFont="1" applyBorder="1" applyAlignment="1">
      <alignment horizontal="right" vertical="center" wrapText="1"/>
    </xf>
    <xf numFmtId="0" fontId="62" fillId="7" borderId="54" xfId="3" applyFont="1" applyFill="1" applyBorder="1" applyAlignment="1">
      <alignment horizontal="center" vertical="center" wrapText="1"/>
    </xf>
    <xf numFmtId="3" fontId="62" fillId="17" borderId="54" xfId="3" applyNumberFormat="1" applyFont="1" applyFill="1" applyBorder="1" applyAlignment="1">
      <alignment horizontal="right" vertical="center" wrapText="1"/>
    </xf>
    <xf numFmtId="3" fontId="62" fillId="17" borderId="81" xfId="3" applyNumberFormat="1" applyFont="1" applyFill="1" applyBorder="1" applyAlignment="1">
      <alignment horizontal="right" vertical="center" wrapText="1"/>
    </xf>
    <xf numFmtId="3" fontId="45" fillId="0" borderId="18" xfId="3" applyNumberFormat="1" applyFont="1" applyBorder="1" applyAlignment="1">
      <alignment horizontal="right"/>
    </xf>
    <xf numFmtId="0" fontId="61" fillId="0" borderId="23" xfId="3" applyFont="1" applyFill="1" applyBorder="1" applyAlignment="1">
      <alignment horizontal="left" vertical="center"/>
    </xf>
    <xf numFmtId="0" fontId="31" fillId="0" borderId="23" xfId="3" applyFont="1" applyBorder="1"/>
    <xf numFmtId="0" fontId="31" fillId="0" borderId="26" xfId="3" applyFont="1" applyBorder="1"/>
    <xf numFmtId="0" fontId="60" fillId="0" borderId="0" xfId="3" applyFont="1" applyAlignment="1">
      <alignment horizontal="left" vertical="center"/>
    </xf>
    <xf numFmtId="0" fontId="40" fillId="0" borderId="0" xfId="3" applyFont="1" applyAlignment="1">
      <alignment horizontal="left" vertical="center"/>
    </xf>
    <xf numFmtId="0" fontId="37" fillId="0" borderId="0" xfId="3" applyFont="1" applyAlignment="1">
      <alignment horizontal="left" vertical="center"/>
    </xf>
    <xf numFmtId="0" fontId="37" fillId="0" borderId="0" xfId="3" quotePrefix="1" applyFont="1" applyAlignment="1">
      <alignment horizontal="left" vertical="center"/>
    </xf>
    <xf numFmtId="0" fontId="35" fillId="12" borderId="18" xfId="3" applyFont="1" applyFill="1" applyBorder="1" applyAlignment="1">
      <alignment horizontal="center" vertical="center"/>
    </xf>
    <xf numFmtId="0" fontId="40" fillId="11" borderId="18" xfId="3" applyFont="1" applyFill="1" applyBorder="1" applyAlignment="1">
      <alignment horizontal="center" vertical="center"/>
    </xf>
    <xf numFmtId="0" fontId="40" fillId="0" borderId="18" xfId="3" applyFont="1" applyBorder="1" applyAlignment="1">
      <alignment vertical="center"/>
    </xf>
    <xf numFmtId="0" fontId="40" fillId="5" borderId="18" xfId="3" applyFont="1" applyFill="1" applyBorder="1" applyAlignment="1">
      <alignment horizontal="center" vertical="center"/>
    </xf>
    <xf numFmtId="0" fontId="40" fillId="5" borderId="82" xfId="3" applyFont="1" applyFill="1" applyBorder="1" applyAlignment="1">
      <alignment horizontal="center" vertical="center"/>
    </xf>
    <xf numFmtId="0" fontId="40" fillId="0" borderId="82" xfId="3" applyFont="1" applyBorder="1" applyAlignment="1">
      <alignment vertical="center"/>
    </xf>
    <xf numFmtId="0" fontId="40" fillId="5" borderId="83" xfId="3" applyFont="1" applyFill="1" applyBorder="1" applyAlignment="1">
      <alignment horizontal="center" vertical="center"/>
    </xf>
    <xf numFmtId="0" fontId="40" fillId="0" borderId="83" xfId="3" applyFont="1" applyBorder="1" applyAlignment="1">
      <alignment vertical="center"/>
    </xf>
    <xf numFmtId="0" fontId="40" fillId="0" borderId="0" xfId="3" applyFont="1" applyAlignment="1"/>
    <xf numFmtId="41" fontId="11" fillId="0" borderId="0" xfId="3" applyNumberFormat="1"/>
    <xf numFmtId="0" fontId="72" fillId="0" borderId="0" xfId="3" applyFont="1" applyAlignment="1">
      <alignment vertical="center"/>
    </xf>
    <xf numFmtId="0" fontId="73" fillId="0" borderId="0" xfId="3" applyFont="1" applyAlignment="1"/>
    <xf numFmtId="0" fontId="36" fillId="0" borderId="0" xfId="3" applyFont="1" applyAlignment="1">
      <alignment horizontal="left" vertical="center"/>
    </xf>
    <xf numFmtId="41" fontId="11" fillId="0" borderId="0" xfId="3" applyNumberFormat="1" applyFont="1" applyAlignment="1">
      <alignment horizontal="center"/>
    </xf>
    <xf numFmtId="0" fontId="39" fillId="12" borderId="9" xfId="3" applyFont="1" applyFill="1" applyBorder="1" applyAlignment="1">
      <alignment horizontal="center"/>
    </xf>
    <xf numFmtId="0" fontId="34" fillId="12" borderId="10" xfId="3" applyFont="1" applyFill="1" applyBorder="1" applyAlignment="1">
      <alignment horizontal="center" vertical="center"/>
    </xf>
    <xf numFmtId="0" fontId="34" fillId="12" borderId="75" xfId="3" applyFont="1" applyFill="1" applyBorder="1" applyAlignment="1">
      <alignment horizontal="center" vertical="center"/>
    </xf>
    <xf numFmtId="0" fontId="11" fillId="0" borderId="0" xfId="3" applyFont="1" applyAlignment="1">
      <alignment horizontal="center"/>
    </xf>
    <xf numFmtId="0" fontId="39" fillId="0" borderId="15" xfId="3" applyFont="1" applyBorder="1" applyAlignment="1">
      <alignment horizontal="right" wrapText="1"/>
    </xf>
    <xf numFmtId="179" fontId="39" fillId="0" borderId="85" xfId="3" applyNumberFormat="1" applyFont="1" applyBorder="1" applyAlignment="1">
      <alignment horizontal="center" wrapText="1"/>
    </xf>
    <xf numFmtId="179" fontId="39" fillId="0" borderId="61" xfId="3" applyNumberFormat="1" applyFont="1" applyBorder="1" applyAlignment="1">
      <alignment horizontal="center" wrapText="1"/>
    </xf>
    <xf numFmtId="179" fontId="39" fillId="0" borderId="86" xfId="3" applyNumberFormat="1" applyFont="1" applyBorder="1" applyAlignment="1">
      <alignment horizontal="center" wrapText="1"/>
    </xf>
    <xf numFmtId="179" fontId="39" fillId="0" borderId="60" xfId="3" applyNumberFormat="1" applyFont="1" applyBorder="1" applyAlignment="1">
      <alignment horizontal="center" wrapText="1"/>
    </xf>
    <xf numFmtId="179" fontId="39" fillId="0" borderId="57" xfId="3" applyNumberFormat="1" applyFont="1" applyBorder="1" applyAlignment="1">
      <alignment horizontal="center" wrapText="1"/>
    </xf>
    <xf numFmtId="179" fontId="39" fillId="0" borderId="87" xfId="3" applyNumberFormat="1" applyFont="1" applyBorder="1" applyAlignment="1">
      <alignment horizontal="center" wrapText="1"/>
    </xf>
    <xf numFmtId="0" fontId="39" fillId="0" borderId="15" xfId="3" applyFont="1" applyFill="1" applyBorder="1" applyAlignment="1">
      <alignment horizontal="right" wrapText="1"/>
    </xf>
    <xf numFmtId="179" fontId="39" fillId="0" borderId="57" xfId="3" applyNumberFormat="1" applyFont="1" applyFill="1" applyBorder="1" applyAlignment="1">
      <alignment horizontal="center" wrapText="1"/>
    </xf>
    <xf numFmtId="0" fontId="39" fillId="0" borderId="88" xfId="3" applyFont="1" applyFill="1" applyBorder="1" applyAlignment="1">
      <alignment horizontal="right" wrapText="1"/>
    </xf>
    <xf numFmtId="0" fontId="39" fillId="18" borderId="89" xfId="3" applyFont="1" applyFill="1" applyBorder="1" applyAlignment="1">
      <alignment horizontal="right" wrapText="1"/>
    </xf>
    <xf numFmtId="0" fontId="39" fillId="8" borderId="89" xfId="3" applyFont="1" applyFill="1" applyBorder="1" applyAlignment="1">
      <alignment horizontal="right" wrapText="1"/>
    </xf>
    <xf numFmtId="179" fontId="39" fillId="8" borderId="57" xfId="3" applyNumberFormat="1" applyFont="1" applyFill="1" applyBorder="1" applyAlignment="1">
      <alignment horizontal="center" wrapText="1"/>
    </xf>
    <xf numFmtId="179" fontId="39" fillId="18" borderId="87" xfId="3" applyNumberFormat="1" applyFont="1" applyFill="1" applyBorder="1" applyAlignment="1">
      <alignment horizontal="center" wrapText="1"/>
    </xf>
    <xf numFmtId="0" fontId="39" fillId="0" borderId="89" xfId="3" applyFont="1" applyBorder="1" applyAlignment="1">
      <alignment horizontal="right" wrapText="1"/>
    </xf>
    <xf numFmtId="0" fontId="39" fillId="0" borderId="90" xfId="3" applyFont="1" applyBorder="1" applyAlignment="1">
      <alignment horizontal="right" wrapText="1"/>
    </xf>
    <xf numFmtId="179" fontId="39" fillId="0" borderId="91" xfId="3" applyNumberFormat="1" applyFont="1" applyBorder="1" applyAlignment="1">
      <alignment horizontal="center" wrapText="1"/>
    </xf>
    <xf numFmtId="179" fontId="39" fillId="0" borderId="92" xfId="3" applyNumberFormat="1" applyFont="1" applyBorder="1" applyAlignment="1">
      <alignment horizontal="center" wrapText="1"/>
    </xf>
    <xf numFmtId="0" fontId="76" fillId="0" borderId="0" xfId="15" applyFont="1" applyAlignment="1">
      <alignment vertical="center"/>
    </xf>
    <xf numFmtId="0" fontId="78" fillId="0" borderId="0" xfId="15" applyFont="1" applyAlignment="1">
      <alignment vertical="center"/>
    </xf>
    <xf numFmtId="0" fontId="31" fillId="0" borderId="0" xfId="3" applyFont="1" applyAlignment="1">
      <alignment vertical="center"/>
    </xf>
    <xf numFmtId="0" fontId="35" fillId="0" borderId="0" xfId="16" applyFont="1" applyFill="1" applyAlignment="1">
      <alignment vertical="center"/>
    </xf>
    <xf numFmtId="0" fontId="40" fillId="0" borderId="0" xfId="16" applyFont="1" applyAlignment="1">
      <alignment vertical="center"/>
    </xf>
    <xf numFmtId="0" fontId="40" fillId="0" borderId="0" xfId="15" applyFont="1" applyAlignment="1">
      <alignment vertical="center"/>
    </xf>
    <xf numFmtId="0" fontId="40" fillId="0" borderId="0" xfId="16" quotePrefix="1" applyFont="1" applyFill="1" applyAlignment="1">
      <alignment vertical="center"/>
    </xf>
    <xf numFmtId="0" fontId="35" fillId="7" borderId="10" xfId="16" applyFont="1" applyFill="1" applyBorder="1" applyAlignment="1">
      <alignment horizontal="center" vertical="center" wrapText="1"/>
    </xf>
    <xf numFmtId="0" fontId="35" fillId="7" borderId="75" xfId="16" applyFont="1" applyFill="1" applyBorder="1" applyAlignment="1">
      <alignment horizontal="center" vertical="center" wrapText="1"/>
    </xf>
    <xf numFmtId="0" fontId="35" fillId="7" borderId="18" xfId="16" applyFont="1" applyFill="1" applyBorder="1" applyAlignment="1">
      <alignment horizontal="center" vertical="center" wrapText="1"/>
    </xf>
    <xf numFmtId="180" fontId="40" fillId="0" borderId="18" xfId="3" applyNumberFormat="1" applyFont="1" applyFill="1" applyBorder="1" applyAlignment="1">
      <alignment horizontal="right" vertical="center"/>
    </xf>
    <xf numFmtId="180" fontId="40" fillId="0" borderId="49" xfId="3" applyNumberFormat="1" applyFont="1" applyFill="1" applyBorder="1" applyAlignment="1">
      <alignment horizontal="right" vertical="center"/>
    </xf>
    <xf numFmtId="0" fontId="35" fillId="7" borderId="18" xfId="3" applyFont="1" applyFill="1" applyBorder="1" applyAlignment="1">
      <alignment horizontal="center" vertical="center"/>
    </xf>
    <xf numFmtId="180" fontId="40" fillId="0" borderId="18" xfId="16" applyNumberFormat="1" applyFont="1" applyFill="1" applyBorder="1" applyAlignment="1">
      <alignment horizontal="right" vertical="center" wrapText="1"/>
    </xf>
    <xf numFmtId="180" fontId="40" fillId="0" borderId="18" xfId="16" applyNumberFormat="1" applyFont="1" applyFill="1" applyBorder="1" applyAlignment="1">
      <alignment horizontal="right" vertical="center"/>
    </xf>
    <xf numFmtId="180" fontId="40" fillId="0" borderId="49" xfId="16" applyNumberFormat="1" applyFont="1" applyFill="1" applyBorder="1" applyAlignment="1">
      <alignment horizontal="right" vertical="center"/>
    </xf>
    <xf numFmtId="180" fontId="40" fillId="0" borderId="49" xfId="16" applyNumberFormat="1" applyFont="1" applyFill="1" applyBorder="1" applyAlignment="1">
      <alignment horizontal="right" vertical="center" wrapText="1"/>
    </xf>
    <xf numFmtId="0" fontId="35" fillId="7" borderId="52" xfId="3" applyFont="1" applyFill="1" applyBorder="1" applyAlignment="1">
      <alignment horizontal="center" vertical="center"/>
    </xf>
    <xf numFmtId="180" fontId="40" fillId="0" borderId="52" xfId="16" applyNumberFormat="1" applyFont="1" applyFill="1" applyBorder="1" applyAlignment="1">
      <alignment horizontal="right" vertical="center" wrapText="1"/>
    </xf>
    <xf numFmtId="180" fontId="40" fillId="0" borderId="53" xfId="16" applyNumberFormat="1" applyFont="1" applyFill="1" applyBorder="1" applyAlignment="1">
      <alignment horizontal="right" vertical="center" wrapText="1"/>
    </xf>
    <xf numFmtId="0" fontId="40" fillId="0" borderId="0" xfId="3" applyFont="1" applyAlignment="1">
      <alignment vertical="center" wrapText="1"/>
    </xf>
    <xf numFmtId="0" fontId="33" fillId="7" borderId="9" xfId="3" applyFont="1" applyFill="1" applyBorder="1" applyAlignment="1">
      <alignment horizontal="center" vertical="center"/>
    </xf>
    <xf numFmtId="0" fontId="33" fillId="7" borderId="10" xfId="3" applyFont="1" applyFill="1" applyBorder="1" applyAlignment="1">
      <alignment horizontal="center" vertical="center"/>
    </xf>
    <xf numFmtId="0" fontId="33" fillId="7" borderId="75" xfId="3" applyFont="1" applyFill="1" applyBorder="1" applyAlignment="1">
      <alignment horizontal="center" vertical="center"/>
    </xf>
    <xf numFmtId="0" fontId="34" fillId="0" borderId="15" xfId="3" applyFont="1" applyBorder="1" applyAlignment="1">
      <alignment horizontal="center" vertical="center"/>
    </xf>
    <xf numFmtId="180" fontId="34" fillId="0" borderId="18" xfId="3" applyNumberFormat="1" applyFont="1" applyBorder="1" applyAlignment="1">
      <alignment horizontal="right" vertical="center"/>
    </xf>
    <xf numFmtId="180" fontId="34" fillId="0" borderId="49" xfId="3" applyNumberFormat="1" applyFont="1" applyBorder="1" applyAlignment="1">
      <alignment horizontal="right" vertical="center"/>
    </xf>
    <xf numFmtId="0" fontId="34" fillId="0" borderId="51" xfId="3" applyFont="1" applyBorder="1" applyAlignment="1">
      <alignment horizontal="center" vertical="center"/>
    </xf>
    <xf numFmtId="191" fontId="34" fillId="0" borderId="52" xfId="3" applyNumberFormat="1" applyFont="1" applyBorder="1" applyAlignment="1">
      <alignment horizontal="right" vertical="center"/>
    </xf>
    <xf numFmtId="183" fontId="34" fillId="0" borderId="52" xfId="3" applyNumberFormat="1" applyFont="1" applyBorder="1" applyAlignment="1">
      <alignment horizontal="right" vertical="center"/>
    </xf>
    <xf numFmtId="183" fontId="34" fillId="0" borderId="53" xfId="3" applyNumberFormat="1" applyFont="1" applyBorder="1" applyAlignment="1">
      <alignment horizontal="right" vertical="center"/>
    </xf>
    <xf numFmtId="0" fontId="34" fillId="0" borderId="0" xfId="3" applyFont="1" applyAlignment="1">
      <alignment horizontal="center" vertical="center"/>
    </xf>
    <xf numFmtId="0" fontId="18" fillId="0" borderId="0" xfId="17" applyFont="1" applyBorder="1" applyAlignment="1">
      <alignment vertical="center"/>
    </xf>
    <xf numFmtId="0" fontId="35" fillId="0" borderId="0" xfId="17" applyFont="1" applyBorder="1" applyAlignment="1">
      <alignment vertical="center"/>
    </xf>
    <xf numFmtId="0" fontId="35" fillId="0" borderId="0" xfId="17" applyFont="1" applyBorder="1" applyAlignment="1">
      <alignment vertical="center" shrinkToFit="1"/>
    </xf>
    <xf numFmtId="0" fontId="79" fillId="0" borderId="0" xfId="17" applyFont="1" applyBorder="1" applyAlignment="1">
      <alignment vertical="center"/>
    </xf>
    <xf numFmtId="0" fontId="31" fillId="0" borderId="0" xfId="17" applyFont="1" applyAlignment="1">
      <alignment vertical="center"/>
    </xf>
    <xf numFmtId="0" fontId="15" fillId="0" borderId="0" xfId="17" applyNumberFormat="1" applyFont="1" applyAlignment="1">
      <alignment vertical="center"/>
    </xf>
    <xf numFmtId="0" fontId="40" fillId="0" borderId="0" xfId="3" applyNumberFormat="1" applyFont="1" applyBorder="1" applyAlignment="1">
      <alignment vertical="center"/>
    </xf>
    <xf numFmtId="0" fontId="15" fillId="0" borderId="0" xfId="17" applyFont="1" applyAlignment="1">
      <alignment vertical="center"/>
    </xf>
    <xf numFmtId="0" fontId="37" fillId="7" borderId="18" xfId="3" applyFont="1" applyFill="1" applyBorder="1" applyAlignment="1">
      <alignment horizontal="center" vertical="center" wrapText="1"/>
    </xf>
    <xf numFmtId="0" fontId="51" fillId="0" borderId="18" xfId="17" applyFont="1" applyBorder="1" applyAlignment="1">
      <alignment horizontal="right" vertical="center" wrapText="1"/>
    </xf>
    <xf numFmtId="188" fontId="40" fillId="0" borderId="18" xfId="6" applyNumberFormat="1" applyFont="1" applyBorder="1" applyAlignment="1">
      <alignment vertical="center"/>
    </xf>
    <xf numFmtId="0" fontId="15" fillId="0" borderId="0" xfId="17" applyFont="1" applyFill="1" applyBorder="1" applyAlignment="1">
      <alignment vertical="center"/>
    </xf>
    <xf numFmtId="0" fontId="31" fillId="0" borderId="0" xfId="17" applyFont="1" applyFill="1" applyBorder="1" applyAlignment="1">
      <alignment vertical="center"/>
    </xf>
    <xf numFmtId="0" fontId="57" fillId="0" borderId="0" xfId="17" applyFont="1" applyAlignment="1">
      <alignment vertical="center"/>
    </xf>
    <xf numFmtId="0" fontId="57" fillId="0" borderId="0" xfId="17" applyFont="1" applyAlignment="1">
      <alignment vertical="center" shrinkToFit="1"/>
    </xf>
    <xf numFmtId="0" fontId="14" fillId="0" borderId="0" xfId="17" applyNumberFormat="1" applyFont="1" applyAlignment="1">
      <alignment vertical="center"/>
    </xf>
    <xf numFmtId="0" fontId="14" fillId="0" borderId="0" xfId="17" applyFont="1" applyAlignment="1">
      <alignment vertical="center"/>
    </xf>
    <xf numFmtId="0" fontId="80" fillId="0" borderId="0" xfId="18" applyFont="1" applyAlignment="1">
      <alignment vertical="center"/>
    </xf>
    <xf numFmtId="0" fontId="31" fillId="0" borderId="0" xfId="18" applyFont="1" applyAlignment="1">
      <alignment vertical="center"/>
    </xf>
    <xf numFmtId="0" fontId="51" fillId="0" borderId="0" xfId="18" applyFont="1" applyAlignment="1">
      <alignment horizontal="left" vertical="center"/>
    </xf>
    <xf numFmtId="0" fontId="80" fillId="0" borderId="0" xfId="18" applyFont="1" applyAlignment="1">
      <alignment horizontal="center" vertical="center"/>
    </xf>
    <xf numFmtId="0" fontId="40" fillId="0" borderId="0" xfId="18" applyFont="1" applyAlignment="1">
      <alignment vertical="center"/>
    </xf>
    <xf numFmtId="0" fontId="40" fillId="0" borderId="0" xfId="18" applyFont="1" applyAlignment="1">
      <alignment horizontal="right" vertical="center"/>
    </xf>
    <xf numFmtId="0" fontId="51" fillId="12" borderId="18" xfId="18" applyFont="1" applyFill="1" applyBorder="1" applyAlignment="1">
      <alignment horizontal="center" vertical="center" wrapText="1"/>
    </xf>
    <xf numFmtId="0" fontId="51" fillId="0" borderId="0" xfId="18" applyFont="1" applyFill="1" applyBorder="1" applyAlignment="1">
      <alignment horizontal="center" vertical="center" wrapText="1"/>
    </xf>
    <xf numFmtId="0" fontId="40" fillId="0" borderId="0" xfId="18" applyFont="1" applyBorder="1" applyAlignment="1">
      <alignment vertical="center"/>
    </xf>
    <xf numFmtId="2" fontId="40" fillId="0" borderId="18" xfId="18" applyNumberFormat="1" applyFont="1" applyFill="1" applyBorder="1" applyAlignment="1">
      <alignment horizontal="center" vertical="center" wrapText="1"/>
    </xf>
    <xf numFmtId="3" fontId="40" fillId="0" borderId="18" xfId="18" applyNumberFormat="1" applyFont="1" applyFill="1" applyBorder="1" applyAlignment="1">
      <alignment horizontal="right" vertical="center" wrapText="1"/>
    </xf>
    <xf numFmtId="0" fontId="40" fillId="0" borderId="18" xfId="18" applyFont="1" applyFill="1" applyBorder="1" applyAlignment="1">
      <alignment horizontal="center" vertical="center" wrapText="1"/>
    </xf>
    <xf numFmtId="2" fontId="40" fillId="0" borderId="0" xfId="18" applyNumberFormat="1" applyFont="1" applyBorder="1" applyAlignment="1">
      <alignment horizontal="center" vertical="center"/>
    </xf>
    <xf numFmtId="0" fontId="40" fillId="0" borderId="18" xfId="3" applyFont="1" applyBorder="1" applyAlignment="1">
      <alignment horizontal="center" vertical="center" wrapText="1"/>
    </xf>
    <xf numFmtId="3" fontId="15" fillId="0" borderId="18" xfId="4" applyNumberFormat="1" applyFont="1" applyFill="1" applyBorder="1" applyAlignment="1">
      <alignment vertical="center"/>
    </xf>
    <xf numFmtId="0" fontId="40" fillId="0" borderId="18" xfId="18" applyFont="1" applyBorder="1" applyAlignment="1">
      <alignment horizontal="center" vertical="center" wrapText="1"/>
    </xf>
    <xf numFmtId="0" fontId="40" fillId="0" borderId="0" xfId="18" applyFont="1" applyBorder="1" applyAlignment="1">
      <alignment horizontal="center" vertical="center"/>
    </xf>
    <xf numFmtId="0" fontId="81" fillId="0" borderId="0" xfId="3" applyFont="1" applyBorder="1" applyAlignment="1">
      <alignment horizontal="justify" vertical="center" wrapText="1"/>
    </xf>
    <xf numFmtId="0" fontId="81" fillId="0" borderId="0" xfId="3" applyFont="1" applyBorder="1" applyAlignment="1">
      <alignment horizontal="center" vertical="center" wrapText="1"/>
    </xf>
    <xf numFmtId="0" fontId="82" fillId="0" borderId="0" xfId="3" applyFont="1" applyBorder="1" applyAlignment="1">
      <alignment horizontal="center" vertical="center" wrapText="1"/>
    </xf>
    <xf numFmtId="0" fontId="83" fillId="0" borderId="0" xfId="3" applyFont="1" applyBorder="1" applyAlignment="1">
      <alignment horizontal="center" vertical="center" wrapText="1"/>
    </xf>
    <xf numFmtId="3" fontId="40" fillId="0" borderId="18" xfId="3" applyNumberFormat="1" applyFont="1" applyBorder="1" applyAlignment="1">
      <alignment horizontal="right" vertical="center" wrapText="1"/>
    </xf>
    <xf numFmtId="2" fontId="40" fillId="0" borderId="18" xfId="3" applyNumberFormat="1" applyFont="1" applyBorder="1" applyAlignment="1">
      <alignment horizontal="center" vertical="center" wrapText="1"/>
    </xf>
    <xf numFmtId="0" fontId="40" fillId="8" borderId="18" xfId="18" applyFont="1" applyFill="1" applyBorder="1" applyAlignment="1">
      <alignment horizontal="center" vertical="center" wrapText="1"/>
    </xf>
    <xf numFmtId="0" fontId="31" fillId="0" borderId="0" xfId="18" applyFont="1" applyBorder="1" applyAlignment="1">
      <alignment vertical="center"/>
    </xf>
    <xf numFmtId="0" fontId="78" fillId="0" borderId="0" xfId="18" applyFont="1">
      <alignment vertical="center"/>
    </xf>
    <xf numFmtId="0" fontId="84" fillId="0" borderId="0" xfId="19" applyFont="1" applyAlignment="1">
      <alignment vertical="center"/>
    </xf>
    <xf numFmtId="0" fontId="85" fillId="0" borderId="0" xfId="19" applyFont="1" applyAlignment="1">
      <alignment vertical="center"/>
    </xf>
    <xf numFmtId="0" fontId="0" fillId="0" borderId="0" xfId="19" applyFont="1" applyAlignment="1">
      <alignment vertical="center"/>
    </xf>
    <xf numFmtId="0" fontId="41" fillId="0" borderId="0" xfId="19" applyFont="1" applyAlignment="1">
      <alignment vertical="center"/>
    </xf>
    <xf numFmtId="0" fontId="33" fillId="7" borderId="18" xfId="19" applyFont="1" applyFill="1" applyBorder="1" applyAlignment="1">
      <alignment horizontal="center" vertical="center"/>
    </xf>
    <xf numFmtId="0" fontId="34" fillId="0" borderId="18" xfId="19" applyFont="1" applyFill="1" applyBorder="1" applyAlignment="1">
      <alignment vertical="center"/>
    </xf>
    <xf numFmtId="0" fontId="86" fillId="0" borderId="18" xfId="3" applyFont="1" applyFill="1" applyBorder="1" applyAlignment="1">
      <alignment vertical="center" wrapText="1"/>
    </xf>
    <xf numFmtId="192" fontId="34" fillId="0" borderId="49" xfId="19" applyNumberFormat="1" applyFont="1" applyFill="1" applyBorder="1" applyAlignment="1">
      <alignment vertical="center"/>
    </xf>
    <xf numFmtId="0" fontId="34" fillId="0" borderId="52" xfId="19" applyFont="1" applyFill="1" applyBorder="1" applyAlignment="1">
      <alignment vertical="center"/>
    </xf>
    <xf numFmtId="0" fontId="86" fillId="0" borderId="52" xfId="3" applyFont="1" applyFill="1" applyBorder="1" applyAlignment="1">
      <alignment vertical="center" wrapText="1"/>
    </xf>
    <xf numFmtId="192" fontId="34" fillId="0" borderId="53" xfId="19" applyNumberFormat="1" applyFont="1" applyFill="1" applyBorder="1" applyAlignment="1">
      <alignment vertical="center"/>
    </xf>
    <xf numFmtId="0" fontId="87" fillId="0" borderId="0" xfId="19" applyFont="1" applyAlignment="1">
      <alignment horizontal="left" vertical="center" indent="2"/>
    </xf>
    <xf numFmtId="0" fontId="88" fillId="0" borderId="0" xfId="19" applyFont="1" applyAlignment="1">
      <alignment horizontal="left" vertical="center" indent="2"/>
    </xf>
    <xf numFmtId="0" fontId="41" fillId="0" borderId="0" xfId="19" applyFont="1" applyAlignment="1">
      <alignment horizontal="left" vertical="center" indent="2"/>
    </xf>
    <xf numFmtId="176" fontId="5" fillId="0" borderId="1" xfId="0" applyNumberFormat="1" applyFont="1" applyFill="1" applyBorder="1">
      <alignment vertical="center"/>
    </xf>
    <xf numFmtId="10" fontId="5" fillId="0" borderId="1" xfId="2" applyNumberFormat="1" applyFont="1" applyFill="1" applyBorder="1">
      <alignment vertical="center"/>
    </xf>
    <xf numFmtId="0" fontId="1" fillId="0" borderId="0" xfId="18">
      <alignment vertical="center"/>
    </xf>
    <xf numFmtId="0" fontId="92" fillId="0" borderId="0" xfId="18" applyFont="1">
      <alignment vertical="center"/>
    </xf>
    <xf numFmtId="0" fontId="93" fillId="0" borderId="0" xfId="18" applyFont="1">
      <alignment vertical="center"/>
    </xf>
    <xf numFmtId="0" fontId="93" fillId="0" borderId="0" xfId="18" applyFont="1" applyAlignment="1">
      <alignment horizontal="center" vertical="center"/>
    </xf>
    <xf numFmtId="0" fontId="94" fillId="0" borderId="0" xfId="18" applyFont="1">
      <alignment vertical="center"/>
    </xf>
    <xf numFmtId="0" fontId="94" fillId="0" borderId="0" xfId="18" applyFont="1" applyAlignment="1">
      <alignment horizontal="center" vertical="center"/>
    </xf>
    <xf numFmtId="0" fontId="94" fillId="0" borderId="0" xfId="18" applyFont="1" applyBorder="1" applyAlignment="1">
      <alignment horizontal="center" vertical="center"/>
    </xf>
    <xf numFmtId="182" fontId="94" fillId="9" borderId="0" xfId="18" applyNumberFormat="1" applyFont="1" applyFill="1" applyBorder="1" applyAlignment="1">
      <alignment horizontal="center" vertical="center"/>
    </xf>
    <xf numFmtId="0" fontId="94" fillId="0" borderId="0" xfId="18" applyFont="1" applyBorder="1" applyAlignment="1">
      <alignment vertical="center"/>
    </xf>
    <xf numFmtId="0" fontId="94" fillId="0" borderId="0" xfId="18" applyFont="1" applyAlignment="1">
      <alignment vertical="center"/>
    </xf>
    <xf numFmtId="43" fontId="93" fillId="0" borderId="0" xfId="18" applyNumberFormat="1" applyFont="1">
      <alignment vertical="center"/>
    </xf>
    <xf numFmtId="9" fontId="94" fillId="0" borderId="0" xfId="18" applyNumberFormat="1" applyFont="1" applyAlignment="1">
      <alignment horizontal="center" vertical="center"/>
    </xf>
    <xf numFmtId="0" fontId="94" fillId="0" borderId="0" xfId="18" applyFont="1" applyAlignment="1">
      <alignment horizontal="right" vertical="center"/>
    </xf>
    <xf numFmtId="0" fontId="94" fillId="0" borderId="18" xfId="18" applyFont="1" applyBorder="1" applyAlignment="1">
      <alignment horizontal="center" vertical="center"/>
    </xf>
    <xf numFmtId="0" fontId="94" fillId="0" borderId="101" xfId="18" quotePrefix="1" applyFont="1" applyBorder="1" applyAlignment="1">
      <alignment horizontal="center" vertical="center" shrinkToFit="1"/>
    </xf>
    <xf numFmtId="41" fontId="20" fillId="0" borderId="46" xfId="20" quotePrefix="1" applyFont="1" applyBorder="1" applyAlignment="1">
      <alignment horizontal="center" vertical="center" shrinkToFit="1"/>
    </xf>
    <xf numFmtId="0" fontId="93" fillId="0" borderId="0" xfId="18" applyFont="1" applyAlignment="1">
      <alignment vertical="center"/>
    </xf>
    <xf numFmtId="0" fontId="93" fillId="0" borderId="0" xfId="18" applyFont="1" applyAlignment="1">
      <alignment horizontal="center" vertical="center" shrinkToFit="1"/>
    </xf>
    <xf numFmtId="196" fontId="93" fillId="0" borderId="0" xfId="18" applyNumberFormat="1" applyFont="1" applyAlignment="1">
      <alignment vertical="center"/>
    </xf>
    <xf numFmtId="177" fontId="95" fillId="0" borderId="0" xfId="20" applyNumberFormat="1" applyFont="1" applyBorder="1" applyAlignment="1">
      <alignment horizontal="center" vertical="center"/>
    </xf>
    <xf numFmtId="0" fontId="93" fillId="0" borderId="0" xfId="18" applyFont="1" applyBorder="1" applyAlignment="1">
      <alignment horizontal="center" vertical="center"/>
    </xf>
    <xf numFmtId="193" fontId="95" fillId="0" borderId="0" xfId="20" applyNumberFormat="1" applyFont="1" applyBorder="1" applyAlignment="1">
      <alignment horizontal="center" vertical="center"/>
    </xf>
    <xf numFmtId="41" fontId="95" fillId="0" borderId="0" xfId="20" quotePrefix="1" applyFont="1" applyBorder="1" applyAlignment="1">
      <alignment horizontal="center" vertical="center"/>
    </xf>
    <xf numFmtId="194" fontId="95" fillId="0" borderId="0" xfId="20" applyNumberFormat="1" applyFont="1" applyBorder="1" applyAlignment="1">
      <alignment horizontal="center" vertical="center"/>
    </xf>
    <xf numFmtId="43" fontId="93" fillId="0" borderId="0" xfId="18" applyNumberFormat="1" applyFont="1" applyBorder="1" applyAlignment="1">
      <alignment horizontal="center" vertical="center"/>
    </xf>
    <xf numFmtId="0" fontId="93" fillId="0" borderId="0" xfId="18" applyFont="1" applyBorder="1" applyAlignment="1">
      <alignment horizontal="left" vertical="center"/>
    </xf>
    <xf numFmtId="0" fontId="93" fillId="0" borderId="0" xfId="18" applyFont="1" applyBorder="1" applyAlignment="1">
      <alignment vertical="center"/>
    </xf>
    <xf numFmtId="0" fontId="93" fillId="0" borderId="0" xfId="18" applyFont="1" applyBorder="1" applyAlignment="1">
      <alignment vertical="center" wrapText="1"/>
    </xf>
    <xf numFmtId="0" fontId="93" fillId="0" borderId="0" xfId="18" applyFont="1" applyBorder="1" applyAlignment="1">
      <alignment horizontal="left" vertical="center" wrapText="1"/>
    </xf>
    <xf numFmtId="0" fontId="93" fillId="0" borderId="0" xfId="18" quotePrefix="1" applyFont="1" applyAlignment="1">
      <alignment horizontal="center" vertical="center"/>
    </xf>
    <xf numFmtId="195" fontId="93" fillId="9" borderId="0" xfId="18" applyNumberFormat="1" applyFont="1" applyFill="1">
      <alignment vertical="center"/>
    </xf>
    <xf numFmtId="195" fontId="93" fillId="0" borderId="0" xfId="18" applyNumberFormat="1" applyFont="1" applyAlignment="1">
      <alignment horizontal="left" vertical="center"/>
    </xf>
    <xf numFmtId="0" fontId="93" fillId="0" borderId="0" xfId="18" applyFont="1" applyBorder="1">
      <alignment vertical="center"/>
    </xf>
    <xf numFmtId="9" fontId="93" fillId="0" borderId="0" xfId="18" applyNumberFormat="1" applyFont="1" applyBorder="1">
      <alignment vertical="center"/>
    </xf>
    <xf numFmtId="0" fontId="94" fillId="0" borderId="0" xfId="18" applyFont="1" applyAlignment="1">
      <alignment horizontal="left" vertical="center"/>
    </xf>
    <xf numFmtId="0" fontId="94" fillId="0" borderId="0" xfId="18" applyFont="1" applyFill="1">
      <alignment vertical="center"/>
    </xf>
    <xf numFmtId="0" fontId="94" fillId="0" borderId="0" xfId="18" quotePrefix="1" applyFont="1" applyAlignment="1">
      <alignment horizontal="center" vertical="center"/>
    </xf>
    <xf numFmtId="9" fontId="94" fillId="0" borderId="0" xfId="18" applyNumberFormat="1" applyFont="1">
      <alignment vertical="center"/>
    </xf>
    <xf numFmtId="195" fontId="94" fillId="0" borderId="0" xfId="18" applyNumberFormat="1" applyFont="1">
      <alignment vertical="center"/>
    </xf>
    <xf numFmtId="195" fontId="94" fillId="0" borderId="0" xfId="18" applyNumberFormat="1" applyFont="1" applyAlignment="1">
      <alignment horizontal="left" vertical="center"/>
    </xf>
    <xf numFmtId="0" fontId="94" fillId="9" borderId="0" xfId="18" applyFont="1" applyFill="1" applyBorder="1" applyAlignment="1">
      <alignment vertical="center"/>
    </xf>
    <xf numFmtId="41" fontId="94" fillId="0" borderId="0" xfId="18" applyNumberFormat="1" applyFont="1" applyAlignment="1">
      <alignment vertical="center"/>
    </xf>
    <xf numFmtId="0" fontId="94" fillId="9" borderId="0" xfId="18" applyNumberFormat="1" applyFont="1" applyFill="1" applyBorder="1" applyAlignment="1">
      <alignment vertical="center"/>
    </xf>
    <xf numFmtId="195" fontId="94" fillId="0" borderId="0" xfId="18" applyNumberFormat="1" applyFont="1" applyAlignment="1">
      <alignment horizontal="center" vertical="center"/>
    </xf>
    <xf numFmtId="0" fontId="94" fillId="0" borderId="0" xfId="18" applyFont="1" applyAlignment="1">
      <alignment vertical="center" shrinkToFit="1"/>
    </xf>
    <xf numFmtId="9" fontId="94" fillId="9" borderId="0" xfId="18" applyNumberFormat="1" applyFont="1" applyFill="1">
      <alignment vertical="center"/>
    </xf>
    <xf numFmtId="9" fontId="94" fillId="0" borderId="0" xfId="18" applyNumberFormat="1" applyFont="1" applyAlignment="1">
      <alignment horizontal="left" vertical="center"/>
    </xf>
    <xf numFmtId="0" fontId="94" fillId="0" borderId="0" xfId="18" applyFont="1" applyFill="1" applyAlignment="1">
      <alignment vertical="center" shrinkToFit="1"/>
    </xf>
    <xf numFmtId="41" fontId="20" fillId="0" borderId="0" xfId="20" applyFont="1" applyAlignment="1">
      <alignment vertical="center"/>
    </xf>
    <xf numFmtId="41" fontId="20" fillId="0" borderId="0" xfId="20" applyFont="1" applyAlignment="1">
      <alignment horizontal="center" vertical="center"/>
    </xf>
    <xf numFmtId="41" fontId="20" fillId="0" borderId="0" xfId="20" applyFont="1" applyAlignment="1">
      <alignment horizontal="left" vertical="center"/>
    </xf>
    <xf numFmtId="9" fontId="93" fillId="0" borderId="0" xfId="18" applyNumberFormat="1" applyFont="1">
      <alignment vertical="center"/>
    </xf>
    <xf numFmtId="9" fontId="95" fillId="0" borderId="0" xfId="21" applyFont="1">
      <alignment vertical="center"/>
    </xf>
    <xf numFmtId="183" fontId="94" fillId="0" borderId="0" xfId="18" applyNumberFormat="1" applyFont="1" applyAlignment="1">
      <alignment horizontal="center" vertical="center"/>
    </xf>
    <xf numFmtId="0" fontId="98" fillId="0" borderId="0" xfId="3" applyFont="1" applyAlignment="1">
      <alignment vertical="center"/>
    </xf>
    <xf numFmtId="0" fontId="99" fillId="0" borderId="0" xfId="3" applyFont="1" applyAlignment="1">
      <alignment horizontal="center" vertical="center"/>
    </xf>
    <xf numFmtId="0" fontId="99" fillId="0" borderId="0" xfId="3" applyFont="1" applyAlignment="1">
      <alignment vertical="center"/>
    </xf>
    <xf numFmtId="41" fontId="34" fillId="9" borderId="0" xfId="3" applyNumberFormat="1" applyFont="1" applyFill="1" applyAlignment="1">
      <alignment vertical="center"/>
    </xf>
    <xf numFmtId="0" fontId="34" fillId="9" borderId="0" xfId="3" applyFont="1" applyFill="1" applyAlignment="1">
      <alignment vertical="center"/>
    </xf>
    <xf numFmtId="0" fontId="33" fillId="7" borderId="18" xfId="3" applyFont="1" applyFill="1" applyBorder="1" applyAlignment="1">
      <alignment horizontal="center" vertical="center"/>
    </xf>
    <xf numFmtId="41" fontId="34" fillId="0" borderId="18" xfId="3" applyNumberFormat="1" applyFont="1" applyBorder="1" applyAlignment="1">
      <alignment horizontal="center" vertical="center"/>
    </xf>
    <xf numFmtId="0" fontId="34" fillId="9" borderId="18" xfId="3" applyFont="1" applyFill="1" applyBorder="1" applyAlignment="1">
      <alignment horizontal="center" vertical="center" wrapText="1"/>
    </xf>
    <xf numFmtId="41" fontId="34" fillId="0" borderId="18" xfId="8" applyFont="1" applyBorder="1" applyAlignment="1">
      <alignment vertical="center"/>
    </xf>
    <xf numFmtId="41" fontId="34" fillId="0" borderId="0" xfId="8" applyFont="1" applyBorder="1" applyAlignment="1">
      <alignment vertical="center"/>
    </xf>
    <xf numFmtId="0" fontId="34" fillId="0" borderId="28" xfId="3" applyFont="1" applyBorder="1" applyAlignment="1">
      <alignment vertical="center"/>
    </xf>
    <xf numFmtId="0" fontId="34" fillId="0" borderId="29" xfId="3" applyFont="1" applyBorder="1" applyAlignment="1">
      <alignment vertical="center"/>
    </xf>
    <xf numFmtId="180" fontId="34" fillId="0" borderId="28" xfId="3" applyNumberFormat="1" applyFont="1" applyBorder="1" applyAlignment="1">
      <alignment vertical="center" shrinkToFit="1"/>
    </xf>
    <xf numFmtId="0" fontId="34" fillId="0" borderId="46" xfId="3" applyFont="1" applyBorder="1" applyAlignment="1">
      <alignment horizontal="center" vertical="center"/>
    </xf>
    <xf numFmtId="41" fontId="34" fillId="0" borderId="18" xfId="3" applyNumberFormat="1" applyFont="1" applyBorder="1" applyAlignment="1">
      <alignment vertical="center" shrinkToFit="1"/>
    </xf>
    <xf numFmtId="0" fontId="34" fillId="0" borderId="18" xfId="3" applyFont="1" applyBorder="1" applyAlignment="1">
      <alignment vertical="center"/>
    </xf>
    <xf numFmtId="41" fontId="34" fillId="0" borderId="28" xfId="3" applyNumberFormat="1" applyFont="1" applyBorder="1" applyAlignment="1">
      <alignment vertical="center" shrinkToFit="1"/>
    </xf>
    <xf numFmtId="41" fontId="34" fillId="0" borderId="18" xfId="8" applyFont="1" applyBorder="1" applyAlignment="1">
      <alignment vertical="center" shrinkToFit="1"/>
    </xf>
    <xf numFmtId="0" fontId="34" fillId="0" borderId="28" xfId="3" applyFont="1" applyBorder="1" applyAlignment="1">
      <alignment horizontal="center" vertical="center"/>
    </xf>
    <xf numFmtId="0" fontId="34" fillId="0" borderId="28" xfId="3" applyFont="1" applyBorder="1" applyAlignment="1">
      <alignment vertical="center" shrinkToFit="1"/>
    </xf>
    <xf numFmtId="0" fontId="34" fillId="0" borderId="28" xfId="3" applyFont="1" applyBorder="1" applyAlignment="1">
      <alignment horizontal="left" vertical="center"/>
    </xf>
    <xf numFmtId="0" fontId="34" fillId="9" borderId="46" xfId="3" applyFont="1" applyFill="1" applyBorder="1" applyAlignment="1">
      <alignment horizontal="center" vertical="center" shrinkToFit="1"/>
    </xf>
    <xf numFmtId="43" fontId="34" fillId="0" borderId="18" xfId="3" applyNumberFormat="1" applyFont="1" applyBorder="1" applyAlignment="1">
      <alignment vertical="center"/>
    </xf>
    <xf numFmtId="0" fontId="33" fillId="7" borderId="28" xfId="3" applyFont="1" applyFill="1" applyBorder="1" applyAlignment="1">
      <alignment horizontal="left" vertical="center"/>
    </xf>
    <xf numFmtId="0" fontId="34" fillId="7" borderId="29" xfId="3" applyFont="1" applyFill="1" applyBorder="1" applyAlignment="1">
      <alignment vertical="center"/>
    </xf>
    <xf numFmtId="0" fontId="34" fillId="7" borderId="28" xfId="3" applyFont="1" applyFill="1" applyBorder="1" applyAlignment="1">
      <alignment vertical="center"/>
    </xf>
    <xf numFmtId="0" fontId="34" fillId="7" borderId="46" xfId="3" applyFont="1" applyFill="1" applyBorder="1" applyAlignment="1">
      <alignment vertical="center"/>
    </xf>
    <xf numFmtId="41" fontId="33" fillId="7" borderId="18" xfId="8" applyFont="1" applyFill="1" applyBorder="1" applyAlignment="1">
      <alignment vertical="center" shrinkToFit="1"/>
    </xf>
    <xf numFmtId="0" fontId="34" fillId="7" borderId="18" xfId="3" applyFont="1" applyFill="1" applyBorder="1" applyAlignment="1">
      <alignment vertical="center"/>
    </xf>
    <xf numFmtId="176" fontId="6" fillId="0" borderId="110" xfId="0" applyNumberFormat="1" applyFont="1" applyBorder="1">
      <alignment vertical="center"/>
    </xf>
    <xf numFmtId="176" fontId="5" fillId="0" borderId="112" xfId="0" applyNumberFormat="1" applyFont="1" applyBorder="1">
      <alignment vertical="center"/>
    </xf>
    <xf numFmtId="176" fontId="6" fillId="0" borderId="113" xfId="0" applyNumberFormat="1" applyFont="1" applyBorder="1">
      <alignment vertical="center"/>
    </xf>
    <xf numFmtId="176" fontId="6" fillId="0" borderId="114" xfId="0" quotePrefix="1" applyNumberFormat="1" applyFont="1" applyBorder="1">
      <alignment vertical="center"/>
    </xf>
    <xf numFmtId="176" fontId="5" fillId="0" borderId="112" xfId="0" applyNumberFormat="1" applyFont="1" applyFill="1" applyBorder="1">
      <alignment vertical="center"/>
    </xf>
    <xf numFmtId="176" fontId="6" fillId="0" borderId="114" xfId="0" applyNumberFormat="1" applyFont="1" applyBorder="1">
      <alignment vertical="center"/>
    </xf>
    <xf numFmtId="176" fontId="6" fillId="0" borderId="115" xfId="0" applyNumberFormat="1" applyFont="1" applyBorder="1">
      <alignment vertical="center"/>
    </xf>
    <xf numFmtId="176" fontId="5" fillId="4" borderId="98" xfId="0" quotePrefix="1" applyNumberFormat="1" applyFont="1" applyFill="1" applyBorder="1">
      <alignment vertical="center"/>
    </xf>
    <xf numFmtId="176" fontId="5" fillId="4" borderId="105" xfId="0" applyNumberFormat="1" applyFont="1" applyFill="1" applyBorder="1" applyAlignment="1">
      <alignment horizontal="left" vertical="center"/>
    </xf>
    <xf numFmtId="176" fontId="5" fillId="4" borderId="105" xfId="0" applyNumberFormat="1" applyFont="1" applyFill="1" applyBorder="1" applyAlignment="1">
      <alignment vertical="center"/>
    </xf>
    <xf numFmtId="176" fontId="5" fillId="4" borderId="100" xfId="0" applyNumberFormat="1" applyFont="1" applyFill="1" applyBorder="1" applyAlignment="1">
      <alignment vertical="center"/>
    </xf>
    <xf numFmtId="176" fontId="6" fillId="0" borderId="116" xfId="0" applyNumberFormat="1" applyFont="1" applyBorder="1">
      <alignment vertical="center"/>
    </xf>
    <xf numFmtId="176" fontId="6" fillId="0" borderId="100" xfId="0" applyNumberFormat="1" applyFont="1" applyBorder="1">
      <alignment vertical="center"/>
    </xf>
    <xf numFmtId="176" fontId="5" fillId="5" borderId="118" xfId="0" applyNumberFormat="1" applyFont="1" applyFill="1" applyBorder="1">
      <alignment vertical="center"/>
    </xf>
    <xf numFmtId="176" fontId="5" fillId="3" borderId="116" xfId="0" applyNumberFormat="1" applyFont="1" applyFill="1" applyBorder="1" applyAlignment="1">
      <alignment horizontal="center" vertical="center"/>
    </xf>
    <xf numFmtId="176" fontId="5" fillId="0" borderId="121" xfId="0" applyNumberFormat="1" applyFont="1" applyBorder="1" applyAlignment="1">
      <alignment horizontal="center" vertical="center"/>
    </xf>
    <xf numFmtId="176" fontId="5" fillId="0" borderId="120" xfId="0" applyNumberFormat="1" applyFont="1" applyBorder="1">
      <alignment vertical="center"/>
    </xf>
    <xf numFmtId="176" fontId="6" fillId="0" borderId="120" xfId="0" applyNumberFormat="1" applyFont="1" applyBorder="1">
      <alignment vertical="center"/>
    </xf>
    <xf numFmtId="176" fontId="6" fillId="0" borderId="1" xfId="0" applyNumberFormat="1" applyFont="1" applyBorder="1">
      <alignment vertical="center"/>
    </xf>
    <xf numFmtId="176" fontId="5" fillId="0" borderId="117" xfId="0" applyNumberFormat="1" applyFont="1" applyBorder="1">
      <alignment vertical="center"/>
    </xf>
    <xf numFmtId="176" fontId="5" fillId="19" borderId="1" xfId="0" applyNumberFormat="1" applyFont="1" applyFill="1" applyBorder="1">
      <alignment vertical="center"/>
    </xf>
    <xf numFmtId="176" fontId="0" fillId="0" borderId="0" xfId="0" applyNumberFormat="1" applyAlignment="1">
      <alignment horizontal="center" vertical="center"/>
    </xf>
    <xf numFmtId="176" fontId="6" fillId="20" borderId="5" xfId="0" applyNumberFormat="1" applyFont="1" applyFill="1" applyBorder="1">
      <alignment vertical="center"/>
    </xf>
    <xf numFmtId="176" fontId="5" fillId="20" borderId="1" xfId="0" applyNumberFormat="1" applyFont="1" applyFill="1" applyBorder="1">
      <alignment vertical="center"/>
    </xf>
    <xf numFmtId="176" fontId="6" fillId="20" borderId="6" xfId="0" applyNumberFormat="1" applyFont="1" applyFill="1" applyBorder="1">
      <alignment vertical="center"/>
    </xf>
    <xf numFmtId="176" fontId="6" fillId="20" borderId="114" xfId="0" applyNumberFormat="1" applyFont="1" applyFill="1" applyBorder="1">
      <alignment vertical="center"/>
    </xf>
    <xf numFmtId="176" fontId="5" fillId="20" borderId="112" xfId="0" applyNumberFormat="1" applyFont="1" applyFill="1" applyBorder="1">
      <alignment vertical="center"/>
    </xf>
    <xf numFmtId="176" fontId="6" fillId="20" borderId="113" xfId="0" applyNumberFormat="1" applyFont="1" applyFill="1" applyBorder="1">
      <alignment vertical="center"/>
    </xf>
    <xf numFmtId="176" fontId="5" fillId="0" borderId="1" xfId="0" applyNumberFormat="1" applyFont="1" applyFill="1" applyBorder="1" applyAlignment="1">
      <alignment horizontal="right" vertical="center"/>
    </xf>
    <xf numFmtId="176" fontId="10" fillId="0" borderId="1" xfId="0" applyNumberFormat="1" applyFont="1" applyBorder="1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176" fontId="5" fillId="5" borderId="118" xfId="0" applyNumberFormat="1" applyFont="1" applyFill="1" applyBorder="1" applyAlignment="1">
      <alignment horizontal="center" vertical="center"/>
    </xf>
    <xf numFmtId="176" fontId="5" fillId="19" borderId="99" xfId="0" applyNumberFormat="1" applyFont="1" applyFill="1" applyBorder="1" applyAlignment="1">
      <alignment horizontal="center" vertical="center"/>
    </xf>
    <xf numFmtId="176" fontId="5" fillId="0" borderId="97" xfId="0" applyNumberFormat="1" applyFont="1" applyBorder="1">
      <alignment vertical="center"/>
    </xf>
    <xf numFmtId="176" fontId="6" fillId="0" borderId="5" xfId="0" applyNumberFormat="1" applyFont="1" applyFill="1" applyBorder="1">
      <alignment vertical="center"/>
    </xf>
    <xf numFmtId="176" fontId="6" fillId="0" borderId="6" xfId="0" applyNumberFormat="1" applyFont="1" applyFill="1" applyBorder="1">
      <alignment vertical="center"/>
    </xf>
    <xf numFmtId="176" fontId="6" fillId="0" borderId="114" xfId="0" applyNumberFormat="1" applyFont="1" applyFill="1" applyBorder="1">
      <alignment vertical="center"/>
    </xf>
    <xf numFmtId="176" fontId="6" fillId="0" borderId="113" xfId="0" applyNumberFormat="1" applyFont="1" applyFill="1" applyBorder="1">
      <alignment vertical="center"/>
    </xf>
    <xf numFmtId="176" fontId="5" fillId="0" borderId="96" xfId="0" applyNumberFormat="1" applyFont="1" applyBorder="1">
      <alignment vertical="center"/>
    </xf>
    <xf numFmtId="176" fontId="5" fillId="3" borderId="1" xfId="0" applyNumberFormat="1" applyFont="1" applyFill="1" applyBorder="1" applyAlignment="1">
      <alignment horizontal="right" vertical="center"/>
    </xf>
    <xf numFmtId="176" fontId="6" fillId="0" borderId="109" xfId="0" applyNumberFormat="1" applyFont="1" applyFill="1" applyBorder="1" applyAlignment="1">
      <alignment vertical="center"/>
    </xf>
    <xf numFmtId="176" fontId="5" fillId="0" borderId="111" xfId="0" applyNumberFormat="1" applyFont="1" applyFill="1" applyBorder="1" applyAlignment="1">
      <alignment vertical="center"/>
    </xf>
    <xf numFmtId="41" fontId="101" fillId="0" borderId="0" xfId="1" applyFont="1" applyAlignment="1">
      <alignment horizontal="right" vertical="center"/>
    </xf>
    <xf numFmtId="0" fontId="103" fillId="0" borderId="0" xfId="0" applyFont="1" applyFill="1" applyBorder="1" applyAlignment="1">
      <alignment vertical="center"/>
    </xf>
    <xf numFmtId="0" fontId="0" fillId="0" borderId="0" xfId="0" applyFont="1">
      <alignment vertical="center"/>
    </xf>
    <xf numFmtId="0" fontId="101" fillId="0" borderId="0" xfId="0" applyFont="1">
      <alignment vertical="center"/>
    </xf>
    <xf numFmtId="0" fontId="103" fillId="22" borderId="0" xfId="0" applyFont="1" applyFill="1" applyAlignment="1">
      <alignment horizontal="right" vertical="center"/>
    </xf>
    <xf numFmtId="0" fontId="103" fillId="23" borderId="0" xfId="0" applyFont="1" applyFill="1">
      <alignment vertical="center"/>
    </xf>
    <xf numFmtId="0" fontId="101" fillId="23" borderId="0" xfId="0" applyFont="1" applyFill="1">
      <alignment vertical="center"/>
    </xf>
    <xf numFmtId="0" fontId="101" fillId="23" borderId="0" xfId="0" applyFont="1" applyFill="1" applyAlignment="1">
      <alignment horizontal="right" vertical="center"/>
    </xf>
    <xf numFmtId="0" fontId="103" fillId="0" borderId="0" xfId="0" applyFont="1" applyFill="1" applyAlignment="1">
      <alignment vertical="center"/>
    </xf>
    <xf numFmtId="0" fontId="103" fillId="24" borderId="0" xfId="0" applyFont="1" applyFill="1" applyAlignment="1">
      <alignment horizontal="right" vertical="center"/>
    </xf>
    <xf numFmtId="0" fontId="103" fillId="11" borderId="0" xfId="0" applyFont="1" applyFill="1">
      <alignment vertical="center"/>
    </xf>
    <xf numFmtId="0" fontId="101" fillId="11" borderId="0" xfId="0" applyFont="1" applyFill="1">
      <alignment vertical="center"/>
    </xf>
    <xf numFmtId="0" fontId="101" fillId="11" borderId="0" xfId="0" applyFont="1" applyFill="1" applyAlignment="1">
      <alignment horizontal="right" vertical="center"/>
    </xf>
    <xf numFmtId="0" fontId="105" fillId="0" borderId="0" xfId="0" applyFont="1">
      <alignment vertical="center"/>
    </xf>
    <xf numFmtId="0" fontId="103" fillId="0" borderId="0" xfId="0" applyFont="1">
      <alignment vertical="center"/>
    </xf>
    <xf numFmtId="0" fontId="101" fillId="25" borderId="106" xfId="0" applyFont="1" applyFill="1" applyBorder="1" applyAlignment="1">
      <alignment horizontal="center" vertical="center"/>
    </xf>
    <xf numFmtId="195" fontId="103" fillId="26" borderId="106" xfId="1" applyNumberFormat="1" applyFont="1" applyFill="1" applyBorder="1" applyAlignment="1">
      <alignment horizontal="center" vertical="center"/>
    </xf>
    <xf numFmtId="0" fontId="101" fillId="25" borderId="140" xfId="0" applyFont="1" applyFill="1" applyBorder="1" applyAlignment="1">
      <alignment horizontal="center" vertical="center"/>
    </xf>
    <xf numFmtId="0" fontId="101" fillId="25" borderId="106" xfId="0" quotePrefix="1" applyFont="1" applyFill="1" applyBorder="1" applyAlignment="1">
      <alignment horizontal="center" vertical="center"/>
    </xf>
    <xf numFmtId="0" fontId="101" fillId="25" borderId="140" xfId="0" applyFont="1" applyFill="1" applyBorder="1" applyAlignment="1">
      <alignment horizontal="center" vertical="center" wrapText="1"/>
    </xf>
    <xf numFmtId="0" fontId="101" fillId="25" borderId="106" xfId="0" applyFont="1" applyFill="1" applyBorder="1" applyAlignment="1">
      <alignment horizontal="center" vertical="center" wrapText="1"/>
    </xf>
    <xf numFmtId="41" fontId="101" fillId="0" borderId="106" xfId="1" applyNumberFormat="1" applyFont="1" applyBorder="1" applyAlignment="1">
      <alignment horizontal="center" vertical="center"/>
    </xf>
    <xf numFmtId="177" fontId="101" fillId="0" borderId="106" xfId="1" applyNumberFormat="1" applyFont="1" applyBorder="1" applyAlignment="1">
      <alignment horizontal="center" vertical="center"/>
    </xf>
    <xf numFmtId="195" fontId="103" fillId="26" borderId="106" xfId="0" applyNumberFormat="1" applyFont="1" applyFill="1" applyBorder="1">
      <alignment vertical="center"/>
    </xf>
    <xf numFmtId="41" fontId="101" fillId="0" borderId="0" xfId="1" applyFont="1" applyFill="1" applyBorder="1">
      <alignment vertical="center"/>
    </xf>
    <xf numFmtId="41" fontId="101" fillId="0" borderId="0" xfId="1" applyFont="1" applyFill="1" applyBorder="1" applyAlignment="1">
      <alignment horizontal="center" vertical="center"/>
    </xf>
    <xf numFmtId="0" fontId="101" fillId="0" borderId="0" xfId="0" applyFont="1" applyFill="1" applyBorder="1" applyAlignment="1">
      <alignment horizontal="center" vertical="center"/>
    </xf>
    <xf numFmtId="41" fontId="101" fillId="0" borderId="0" xfId="0" applyNumberFormat="1" applyFont="1" applyFill="1" applyBorder="1" applyAlignment="1">
      <alignment horizontal="center" vertical="center"/>
    </xf>
    <xf numFmtId="0" fontId="101" fillId="0" borderId="0" xfId="0" applyFont="1" applyBorder="1" applyAlignment="1">
      <alignment horizontal="center" vertical="center"/>
    </xf>
    <xf numFmtId="41" fontId="101" fillId="25" borderId="106" xfId="0" applyNumberFormat="1" applyFont="1" applyFill="1" applyBorder="1" applyAlignment="1">
      <alignment horizontal="center" vertical="center"/>
    </xf>
    <xf numFmtId="41" fontId="101" fillId="25" borderId="130" xfId="1" applyFont="1" applyFill="1" applyBorder="1" applyAlignment="1">
      <alignment horizontal="center" vertical="center"/>
    </xf>
    <xf numFmtId="0" fontId="101" fillId="0" borderId="137" xfId="0" applyFont="1" applyBorder="1">
      <alignment vertical="center"/>
    </xf>
    <xf numFmtId="0" fontId="101" fillId="0" borderId="106" xfId="0" applyFont="1" applyFill="1" applyBorder="1" applyAlignment="1">
      <alignment horizontal="center" vertical="center"/>
    </xf>
    <xf numFmtId="0" fontId="101" fillId="0" borderId="106" xfId="0" applyFont="1" applyBorder="1">
      <alignment vertical="center"/>
    </xf>
    <xf numFmtId="41" fontId="101" fillId="0" borderId="106" xfId="0" applyNumberFormat="1" applyFont="1" applyFill="1" applyBorder="1" applyAlignment="1">
      <alignment horizontal="center" vertical="center"/>
    </xf>
    <xf numFmtId="41" fontId="101" fillId="0" borderId="106" xfId="1" applyFont="1" applyFill="1" applyBorder="1">
      <alignment vertical="center"/>
    </xf>
    <xf numFmtId="41" fontId="103" fillId="27" borderId="130" xfId="1" applyFont="1" applyFill="1" applyBorder="1" applyAlignment="1">
      <alignment horizontal="center" vertical="center"/>
    </xf>
    <xf numFmtId="0" fontId="41" fillId="0" borderId="137" xfId="0" applyFont="1" applyBorder="1" applyAlignment="1">
      <alignment horizontal="left" vertical="center" wrapText="1"/>
    </xf>
    <xf numFmtId="0" fontId="101" fillId="25" borderId="141" xfId="0" applyFont="1" applyFill="1" applyBorder="1" applyAlignment="1">
      <alignment horizontal="center" vertical="center" wrapText="1"/>
    </xf>
    <xf numFmtId="41" fontId="101" fillId="0" borderId="106" xfId="1" applyFont="1" applyFill="1" applyBorder="1" applyAlignment="1">
      <alignment horizontal="center" vertical="center"/>
    </xf>
    <xf numFmtId="0" fontId="101" fillId="0" borderId="106" xfId="0" applyFont="1" applyBorder="1" applyAlignment="1">
      <alignment horizontal="center" vertical="center"/>
    </xf>
    <xf numFmtId="0" fontId="101" fillId="25" borderId="119" xfId="0" applyFont="1" applyFill="1" applyBorder="1" applyAlignment="1">
      <alignment horizontal="center" vertical="center" wrapText="1"/>
    </xf>
    <xf numFmtId="0" fontId="101" fillId="25" borderId="106" xfId="0" applyFont="1" applyFill="1" applyBorder="1">
      <alignment vertical="center"/>
    </xf>
    <xf numFmtId="41" fontId="101" fillId="25" borderId="106" xfId="1" applyFont="1" applyFill="1" applyBorder="1" applyAlignment="1">
      <alignment horizontal="center" vertical="center"/>
    </xf>
    <xf numFmtId="41" fontId="103" fillId="26" borderId="106" xfId="1" applyFont="1" applyFill="1" applyBorder="1">
      <alignment vertical="center"/>
    </xf>
    <xf numFmtId="41" fontId="103" fillId="0" borderId="0" xfId="1" applyFont="1" applyFill="1" applyBorder="1">
      <alignment vertical="center"/>
    </xf>
    <xf numFmtId="41" fontId="103" fillId="26" borderId="106" xfId="1" applyFont="1" applyFill="1" applyBorder="1" applyAlignment="1">
      <alignment horizontal="center" vertical="center"/>
    </xf>
    <xf numFmtId="9" fontId="101" fillId="0" borderId="0" xfId="2" applyFont="1" applyFill="1" applyBorder="1" applyAlignment="1">
      <alignment horizontal="left" vertical="center"/>
    </xf>
    <xf numFmtId="9" fontId="101" fillId="0" borderId="0" xfId="2" applyFont="1" applyBorder="1" applyAlignment="1">
      <alignment horizontal="left" vertical="center"/>
    </xf>
    <xf numFmtId="0" fontId="106" fillId="0" borderId="0" xfId="0" applyFont="1">
      <alignment vertical="center"/>
    </xf>
    <xf numFmtId="41" fontId="101" fillId="0" borderId="0" xfId="1" applyFont="1">
      <alignment vertical="center"/>
    </xf>
    <xf numFmtId="41" fontId="101" fillId="0" borderId="0" xfId="1" applyFont="1" applyAlignment="1">
      <alignment horizontal="center" vertical="center"/>
    </xf>
    <xf numFmtId="195" fontId="103" fillId="0" borderId="106" xfId="0" applyNumberFormat="1" applyFont="1" applyFill="1" applyBorder="1">
      <alignment vertical="center"/>
    </xf>
    <xf numFmtId="176" fontId="9" fillId="21" borderId="126" xfId="0" applyNumberFormat="1" applyFont="1" applyFill="1" applyBorder="1" applyAlignment="1">
      <alignment horizontal="center" vertical="center"/>
    </xf>
    <xf numFmtId="176" fontId="10" fillId="21" borderId="149" xfId="0" applyNumberFormat="1" applyFont="1" applyFill="1" applyBorder="1" applyAlignment="1">
      <alignment horizontal="center" vertical="center"/>
    </xf>
    <xf numFmtId="10" fontId="9" fillId="21" borderId="149" xfId="2" applyNumberFormat="1" applyFont="1" applyFill="1" applyBorder="1">
      <alignment vertical="center"/>
    </xf>
    <xf numFmtId="176" fontId="10" fillId="21" borderId="131" xfId="0" applyNumberFormat="1" applyFont="1" applyFill="1" applyBorder="1" applyAlignment="1">
      <alignment horizontal="center" vertical="center"/>
    </xf>
    <xf numFmtId="176" fontId="10" fillId="21" borderId="0" xfId="0" applyNumberFormat="1" applyFont="1" applyFill="1" applyBorder="1" applyAlignment="1">
      <alignment horizontal="center" vertical="center"/>
    </xf>
    <xf numFmtId="176" fontId="10" fillId="21" borderId="149" xfId="0" applyNumberFormat="1" applyFont="1" applyFill="1" applyBorder="1" applyAlignment="1">
      <alignment horizontal="right" vertical="center"/>
    </xf>
    <xf numFmtId="176" fontId="10" fillId="21" borderId="131" xfId="0" applyNumberFormat="1" applyFont="1" applyFill="1" applyBorder="1" applyAlignment="1">
      <alignment horizontal="right" vertical="center"/>
    </xf>
    <xf numFmtId="176" fontId="5" fillId="0" borderId="1" xfId="0" applyNumberFormat="1" applyFont="1" applyFill="1" applyBorder="1" applyAlignment="1">
      <alignment horizontal="right" vertical="center"/>
    </xf>
    <xf numFmtId="176" fontId="5" fillId="0" borderId="1" xfId="0" applyNumberFormat="1" applyFont="1" applyBorder="1" applyAlignment="1">
      <alignment horizontal="right" vertical="center"/>
    </xf>
    <xf numFmtId="0" fontId="16" fillId="0" borderId="0" xfId="3" applyNumberFormat="1" applyFont="1" applyAlignment="1">
      <alignment vertical="center"/>
    </xf>
    <xf numFmtId="3" fontId="15" fillId="0" borderId="0" xfId="4" applyNumberFormat="1" applyFont="1" applyAlignment="1">
      <alignment vertical="center"/>
    </xf>
    <xf numFmtId="0" fontId="16" fillId="7" borderId="12" xfId="4" applyNumberFormat="1" applyFont="1" applyFill="1" applyBorder="1" applyAlignment="1">
      <alignment horizontal="right" vertical="center"/>
    </xf>
    <xf numFmtId="0" fontId="15" fillId="0" borderId="0" xfId="3" applyNumberFormat="1" applyFont="1" applyBorder="1" applyAlignment="1">
      <alignment vertical="center"/>
    </xf>
    <xf numFmtId="0" fontId="15" fillId="0" borderId="0" xfId="3" applyNumberFormat="1" applyFont="1" applyBorder="1" applyAlignment="1">
      <alignment horizontal="right" vertical="center"/>
    </xf>
    <xf numFmtId="0" fontId="15" fillId="0" borderId="0" xfId="4" applyNumberFormat="1" applyFont="1" applyBorder="1" applyAlignment="1">
      <alignment vertical="center"/>
    </xf>
    <xf numFmtId="3" fontId="15" fillId="0" borderId="0" xfId="4" applyNumberFormat="1" applyFont="1" applyFill="1" applyAlignment="1">
      <alignment vertical="center"/>
    </xf>
    <xf numFmtId="3" fontId="15" fillId="0" borderId="0" xfId="4" applyNumberFormat="1" applyFont="1" applyBorder="1" applyAlignment="1">
      <alignment vertical="center"/>
    </xf>
    <xf numFmtId="0" fontId="15" fillId="0" borderId="0" xfId="3" applyNumberFormat="1" applyFont="1" applyAlignment="1">
      <alignment vertical="center"/>
    </xf>
    <xf numFmtId="3" fontId="15" fillId="0" borderId="0" xfId="3" applyNumberFormat="1" applyFont="1" applyAlignment="1">
      <alignment vertical="center"/>
    </xf>
    <xf numFmtId="0" fontId="16" fillId="7" borderId="163" xfId="4" applyNumberFormat="1" applyFont="1" applyFill="1" applyBorder="1" applyAlignment="1">
      <alignment horizontal="center" vertical="center" wrapText="1"/>
    </xf>
    <xf numFmtId="3" fontId="15" fillId="0" borderId="172" xfId="4" applyNumberFormat="1" applyFont="1" applyFill="1" applyBorder="1" applyAlignment="1">
      <alignment vertical="center" shrinkToFit="1"/>
    </xf>
    <xf numFmtId="178" fontId="15" fillId="0" borderId="172" xfId="4" applyNumberFormat="1" applyFont="1" applyFill="1" applyBorder="1" applyAlignment="1">
      <alignment vertical="center" wrapText="1"/>
    </xf>
    <xf numFmtId="3" fontId="16" fillId="28" borderId="170" xfId="4" applyNumberFormat="1" applyFont="1" applyFill="1" applyBorder="1" applyAlignment="1">
      <alignment vertical="center" wrapText="1"/>
    </xf>
    <xf numFmtId="0" fontId="15" fillId="0" borderId="168" xfId="3" applyNumberFormat="1" applyFont="1" applyFill="1" applyBorder="1" applyAlignment="1">
      <alignment horizontal="left" vertical="center" shrinkToFit="1"/>
    </xf>
    <xf numFmtId="0" fontId="15" fillId="0" borderId="175" xfId="3" applyNumberFormat="1" applyFont="1" applyFill="1" applyBorder="1" applyAlignment="1">
      <alignment horizontal="left" vertical="center" shrinkToFit="1"/>
    </xf>
    <xf numFmtId="3" fontId="15" fillId="0" borderId="175" xfId="4" applyNumberFormat="1" applyFont="1" applyFill="1" applyBorder="1" applyAlignment="1">
      <alignment vertical="center" shrinkToFit="1"/>
    </xf>
    <xf numFmtId="176" fontId="6" fillId="0" borderId="1" xfId="0" applyNumberFormat="1" applyFont="1" applyFill="1" applyBorder="1">
      <alignment vertical="center"/>
    </xf>
    <xf numFmtId="0" fontId="15" fillId="8" borderId="0" xfId="3" applyNumberFormat="1" applyFont="1" applyFill="1" applyAlignment="1">
      <alignment vertical="center"/>
    </xf>
    <xf numFmtId="3" fontId="15" fillId="0" borderId="0" xfId="4" applyNumberFormat="1" applyFont="1" applyAlignment="1">
      <alignment vertical="center"/>
    </xf>
    <xf numFmtId="0" fontId="16" fillId="0" borderId="0" xfId="3" applyNumberFormat="1" applyFont="1" applyAlignment="1">
      <alignment vertical="center"/>
    </xf>
    <xf numFmtId="0" fontId="15" fillId="0" borderId="0" xfId="3" applyNumberFormat="1" applyFont="1" applyAlignment="1">
      <alignment vertical="center"/>
    </xf>
    <xf numFmtId="0" fontId="16" fillId="0" borderId="178" xfId="3" applyNumberFormat="1" applyFont="1" applyFill="1" applyBorder="1" applyAlignment="1">
      <alignment horizontal="left" vertical="center" shrinkToFit="1"/>
    </xf>
    <xf numFmtId="0" fontId="15" fillId="7" borderId="100" xfId="3" applyNumberFormat="1" applyFont="1" applyFill="1" applyBorder="1" applyAlignment="1">
      <alignment vertical="center"/>
    </xf>
    <xf numFmtId="0" fontId="15" fillId="7" borderId="0" xfId="3" applyNumberFormat="1" applyFont="1" applyFill="1" applyAlignment="1">
      <alignment vertical="center" shrinkToFit="1"/>
    </xf>
    <xf numFmtId="0" fontId="15" fillId="12" borderId="100" xfId="3" applyNumberFormat="1" applyFont="1" applyFill="1" applyBorder="1" applyAlignment="1">
      <alignment vertical="center"/>
    </xf>
    <xf numFmtId="0" fontId="21" fillId="7" borderId="0" xfId="3" applyNumberFormat="1" applyFont="1" applyFill="1" applyAlignment="1">
      <alignment vertical="center" shrinkToFit="1"/>
    </xf>
    <xf numFmtId="180" fontId="15" fillId="7" borderId="0" xfId="3" applyNumberFormat="1" applyFont="1" applyFill="1" applyAlignment="1">
      <alignment vertical="center" shrinkToFit="1"/>
    </xf>
    <xf numFmtId="0" fontId="16" fillId="11" borderId="98" xfId="3" applyNumberFormat="1" applyFont="1" applyFill="1" applyBorder="1" applyAlignment="1">
      <alignment vertical="center"/>
    </xf>
    <xf numFmtId="0" fontId="16" fillId="11" borderId="105" xfId="3" applyNumberFormat="1" applyFont="1" applyFill="1" applyBorder="1" applyAlignment="1">
      <alignment horizontal="right" vertical="center"/>
    </xf>
    <xf numFmtId="0" fontId="16" fillId="11" borderId="105" xfId="3" applyNumberFormat="1" applyFont="1" applyFill="1" applyBorder="1" applyAlignment="1">
      <alignment horizontal="left" vertical="center"/>
    </xf>
    <xf numFmtId="0" fontId="16" fillId="11" borderId="100" xfId="3" applyNumberFormat="1" applyFont="1" applyFill="1" applyBorder="1" applyAlignment="1">
      <alignment vertical="center"/>
    </xf>
    <xf numFmtId="0" fontId="16" fillId="24" borderId="98" xfId="3" applyNumberFormat="1" applyFont="1" applyFill="1" applyBorder="1" applyAlignment="1">
      <alignment vertical="center"/>
    </xf>
    <xf numFmtId="0" fontId="14" fillId="24" borderId="105" xfId="3" applyFont="1" applyFill="1" applyBorder="1" applyAlignment="1">
      <alignment vertical="center" shrinkToFit="1"/>
    </xf>
    <xf numFmtId="0" fontId="14" fillId="24" borderId="105" xfId="3" applyFont="1" applyFill="1" applyBorder="1" applyAlignment="1">
      <alignment vertical="center"/>
    </xf>
    <xf numFmtId="0" fontId="16" fillId="24" borderId="100" xfId="3" applyNumberFormat="1" applyFont="1" applyFill="1" applyBorder="1" applyAlignment="1">
      <alignment vertical="center"/>
    </xf>
    <xf numFmtId="0" fontId="35" fillId="0" borderId="0" xfId="4" applyNumberFormat="1" applyFont="1" applyAlignment="1">
      <alignment vertical="center"/>
    </xf>
    <xf numFmtId="3" fontId="35" fillId="0" borderId="0" xfId="4" applyNumberFormat="1" applyFont="1" applyAlignment="1">
      <alignment vertical="center"/>
    </xf>
    <xf numFmtId="178" fontId="15" fillId="0" borderId="166" xfId="4" applyNumberFormat="1" applyFont="1" applyFill="1" applyBorder="1" applyAlignment="1">
      <alignment vertical="center" wrapText="1"/>
    </xf>
    <xf numFmtId="178" fontId="15" fillId="0" borderId="168" xfId="4" applyNumberFormat="1" applyFont="1" applyFill="1" applyBorder="1" applyAlignment="1">
      <alignment vertical="center" wrapText="1"/>
    </xf>
    <xf numFmtId="0" fontId="15" fillId="0" borderId="23" xfId="3" applyNumberFormat="1" applyFont="1" applyFill="1" applyBorder="1" applyAlignment="1">
      <alignment vertical="center"/>
    </xf>
    <xf numFmtId="0" fontId="16" fillId="0" borderId="0" xfId="3" applyNumberFormat="1" applyFont="1" applyFill="1" applyAlignment="1">
      <alignment vertical="center" shrinkToFit="1"/>
    </xf>
    <xf numFmtId="0" fontId="16" fillId="0" borderId="166" xfId="3" applyNumberFormat="1" applyFont="1" applyFill="1" applyBorder="1" applyAlignment="1">
      <alignment horizontal="left" vertical="center" shrinkToFit="1"/>
    </xf>
    <xf numFmtId="0" fontId="15" fillId="0" borderId="172" xfId="3" applyNumberFormat="1" applyFont="1" applyFill="1" applyBorder="1" applyAlignment="1">
      <alignment horizontal="left" vertical="center" shrinkToFit="1"/>
    </xf>
    <xf numFmtId="41" fontId="23" fillId="0" borderId="0" xfId="4" applyFont="1" applyAlignment="1">
      <alignment vertical="center"/>
    </xf>
    <xf numFmtId="2" fontId="15" fillId="0" borderId="0" xfId="3" applyNumberFormat="1" applyFont="1" applyFill="1" applyAlignment="1">
      <alignment vertical="center" shrinkToFit="1"/>
    </xf>
    <xf numFmtId="0" fontId="15" fillId="0" borderId="0" xfId="3" applyNumberFormat="1" applyFont="1" applyFill="1" applyAlignment="1">
      <alignment horizontal="left" vertical="center"/>
    </xf>
    <xf numFmtId="10" fontId="14" fillId="0" borderId="0" xfId="3" applyNumberFormat="1" applyFont="1" applyAlignment="1">
      <alignment vertical="center"/>
    </xf>
    <xf numFmtId="41" fontId="14" fillId="0" borderId="0" xfId="1" applyFont="1" applyAlignment="1">
      <alignment vertical="center"/>
    </xf>
    <xf numFmtId="41" fontId="14" fillId="0" borderId="162" xfId="0" applyNumberFormat="1" applyFont="1" applyBorder="1" applyAlignment="1">
      <alignment vertical="center"/>
    </xf>
    <xf numFmtId="41" fontId="14" fillId="0" borderId="0" xfId="3" applyNumberFormat="1" applyFont="1" applyAlignment="1">
      <alignment vertical="center"/>
    </xf>
    <xf numFmtId="41" fontId="14" fillId="0" borderId="162" xfId="3" applyNumberFormat="1" applyFont="1" applyBorder="1" applyAlignment="1">
      <alignment vertical="center"/>
    </xf>
    <xf numFmtId="0" fontId="14" fillId="0" borderId="0" xfId="3" applyNumberFormat="1" applyFont="1" applyAlignment="1">
      <alignment horizontal="center" vertical="center"/>
    </xf>
    <xf numFmtId="0" fontId="16" fillId="0" borderId="0" xfId="3" applyNumberFormat="1" applyFont="1" applyFill="1" applyAlignment="1">
      <alignment horizontal="distributed" vertical="center"/>
    </xf>
    <xf numFmtId="0" fontId="16" fillId="7" borderId="161" xfId="3" applyNumberFormat="1" applyFont="1" applyFill="1" applyBorder="1" applyAlignment="1">
      <alignment horizontal="center" vertical="center" wrapText="1"/>
    </xf>
    <xf numFmtId="0" fontId="16" fillId="7" borderId="162" xfId="4" applyNumberFormat="1" applyFont="1" applyFill="1" applyBorder="1" applyAlignment="1">
      <alignment horizontal="center" vertical="center" wrapText="1"/>
    </xf>
    <xf numFmtId="3" fontId="15" fillId="0" borderId="166" xfId="4" applyNumberFormat="1" applyFont="1" applyFill="1" applyBorder="1" applyAlignment="1">
      <alignment vertical="center" shrinkToFit="1"/>
    </xf>
    <xf numFmtId="3" fontId="15" fillId="0" borderId="172" xfId="4" applyNumberFormat="1" applyFont="1" applyFill="1" applyBorder="1" applyAlignment="1">
      <alignment horizontal="right" vertical="center" shrinkToFit="1"/>
    </xf>
    <xf numFmtId="3" fontId="15" fillId="0" borderId="168" xfId="4" applyNumberFormat="1" applyFont="1" applyFill="1" applyBorder="1" applyAlignment="1">
      <alignment vertical="center" shrinkToFit="1"/>
    </xf>
    <xf numFmtId="0" fontId="16" fillId="7" borderId="159" xfId="4" applyNumberFormat="1" applyFont="1" applyFill="1" applyBorder="1" applyAlignment="1">
      <alignment horizontal="center" vertical="center" wrapText="1"/>
    </xf>
    <xf numFmtId="3" fontId="15" fillId="0" borderId="168" xfId="4" applyNumberFormat="1" applyFont="1" applyFill="1" applyBorder="1" applyAlignment="1">
      <alignment horizontal="right" vertical="center" shrinkToFit="1"/>
    </xf>
    <xf numFmtId="3" fontId="15" fillId="0" borderId="175" xfId="4" applyNumberFormat="1" applyFont="1" applyFill="1" applyBorder="1" applyAlignment="1">
      <alignment horizontal="right" vertical="center" shrinkToFit="1"/>
    </xf>
    <xf numFmtId="3" fontId="16" fillId="0" borderId="166" xfId="4" applyNumberFormat="1" applyFont="1" applyFill="1" applyBorder="1" applyAlignment="1">
      <alignment horizontal="right" vertical="center" shrinkToFit="1"/>
    </xf>
    <xf numFmtId="3" fontId="15" fillId="0" borderId="168" xfId="4" applyNumberFormat="1" applyFont="1" applyFill="1" applyBorder="1" applyAlignment="1">
      <alignment vertical="center" shrinkToFit="1"/>
    </xf>
    <xf numFmtId="3" fontId="15" fillId="0" borderId="183" xfId="4" applyNumberFormat="1" applyFont="1" applyFill="1" applyBorder="1" applyAlignment="1">
      <alignment vertical="center" shrinkToFit="1"/>
    </xf>
    <xf numFmtId="0" fontId="15" fillId="0" borderId="183" xfId="3" applyNumberFormat="1" applyFont="1" applyFill="1" applyBorder="1" applyAlignment="1">
      <alignment horizontal="left" vertical="center" shrinkToFit="1"/>
    </xf>
    <xf numFmtId="3" fontId="15" fillId="0" borderId="183" xfId="4" applyNumberFormat="1" applyFont="1" applyFill="1" applyBorder="1" applyAlignment="1">
      <alignment horizontal="right" vertical="center" shrinkToFit="1"/>
    </xf>
    <xf numFmtId="0" fontId="15" fillId="0" borderId="163" xfId="3" applyNumberFormat="1" applyFont="1" applyFill="1" applyBorder="1" applyAlignment="1">
      <alignment vertical="center" shrinkToFit="1"/>
    </xf>
    <xf numFmtId="3" fontId="15" fillId="0" borderId="163" xfId="4" applyNumberFormat="1" applyFont="1" applyFill="1" applyBorder="1" applyAlignment="1">
      <alignment vertical="center" shrinkToFit="1"/>
    </xf>
    <xf numFmtId="0" fontId="16" fillId="0" borderId="47" xfId="3" applyNumberFormat="1" applyFont="1" applyFill="1" applyBorder="1" applyAlignment="1">
      <alignment vertical="center" shrinkToFit="1"/>
    </xf>
    <xf numFmtId="3" fontId="16" fillId="0" borderId="47" xfId="4" applyNumberFormat="1" applyFont="1" applyFill="1" applyBorder="1" applyAlignment="1">
      <alignment vertical="center" shrinkToFit="1"/>
    </xf>
    <xf numFmtId="0" fontId="16" fillId="0" borderId="172" xfId="3" applyNumberFormat="1" applyFont="1" applyFill="1" applyBorder="1" applyAlignment="1">
      <alignment vertical="center" shrinkToFit="1"/>
    </xf>
    <xf numFmtId="3" fontId="16" fillId="0" borderId="172" xfId="4" applyNumberFormat="1" applyFont="1" applyFill="1" applyBorder="1" applyAlignment="1">
      <alignment vertical="center" shrinkToFit="1"/>
    </xf>
    <xf numFmtId="0" fontId="15" fillId="0" borderId="166" xfId="3" applyNumberFormat="1" applyFont="1" applyFill="1" applyBorder="1" applyAlignment="1">
      <alignment vertical="center" shrinkToFit="1"/>
    </xf>
    <xf numFmtId="0" fontId="16" fillId="0" borderId="170" xfId="3" applyNumberFormat="1" applyFont="1" applyFill="1" applyBorder="1" applyAlignment="1">
      <alignment vertical="center" shrinkToFit="1"/>
    </xf>
    <xf numFmtId="3" fontId="16" fillId="0" borderId="170" xfId="4" applyNumberFormat="1" applyFont="1" applyFill="1" applyBorder="1" applyAlignment="1">
      <alignment vertical="center" shrinkToFit="1"/>
    </xf>
    <xf numFmtId="0" fontId="23" fillId="0" borderId="162" xfId="3" applyNumberFormat="1" applyFont="1" applyBorder="1" applyAlignment="1">
      <alignment horizontal="center" vertical="center"/>
    </xf>
    <xf numFmtId="0" fontId="16" fillId="0" borderId="98" xfId="3" quotePrefix="1" applyNumberFormat="1" applyFont="1" applyBorder="1" applyAlignment="1">
      <alignment vertical="center"/>
    </xf>
    <xf numFmtId="0" fontId="16" fillId="0" borderId="105" xfId="3" applyNumberFormat="1" applyFont="1" applyBorder="1" applyAlignment="1">
      <alignment vertical="center"/>
    </xf>
    <xf numFmtId="0" fontId="16" fillId="0" borderId="105" xfId="4" applyNumberFormat="1" applyFont="1" applyBorder="1" applyAlignment="1">
      <alignment vertical="center"/>
    </xf>
    <xf numFmtId="0" fontId="16" fillId="0" borderId="76" xfId="3" quotePrefix="1" applyNumberFormat="1" applyFont="1" applyFill="1" applyBorder="1" applyAlignment="1">
      <alignment vertical="center"/>
    </xf>
    <xf numFmtId="0" fontId="16" fillId="0" borderId="77" xfId="3" applyNumberFormat="1" applyFont="1" applyFill="1" applyBorder="1" applyAlignment="1">
      <alignment vertical="center"/>
    </xf>
    <xf numFmtId="0" fontId="16" fillId="0" borderId="77" xfId="4" applyNumberFormat="1" applyFont="1" applyFill="1" applyBorder="1" applyAlignment="1">
      <alignment vertical="center"/>
    </xf>
    <xf numFmtId="0" fontId="15" fillId="0" borderId="77" xfId="3" applyNumberFormat="1" applyFont="1" applyFill="1" applyBorder="1" applyAlignment="1">
      <alignment vertical="center"/>
    </xf>
    <xf numFmtId="0" fontId="16" fillId="0" borderId="98" xfId="3" quotePrefix="1" applyNumberFormat="1" applyFont="1" applyFill="1" applyBorder="1" applyAlignment="1">
      <alignment vertical="center"/>
    </xf>
    <xf numFmtId="0" fontId="16" fillId="0" borderId="105" xfId="3" applyNumberFormat="1" applyFont="1" applyFill="1" applyBorder="1" applyAlignment="1">
      <alignment vertical="center"/>
    </xf>
    <xf numFmtId="0" fontId="16" fillId="0" borderId="105" xfId="4" applyNumberFormat="1" applyFont="1" applyFill="1" applyBorder="1" applyAlignment="1">
      <alignment vertical="center"/>
    </xf>
    <xf numFmtId="0" fontId="15" fillId="0" borderId="0" xfId="3" applyNumberFormat="1" applyFont="1" applyAlignment="1">
      <alignment vertical="center"/>
    </xf>
    <xf numFmtId="3" fontId="14" fillId="0" borderId="38" xfId="3" applyNumberFormat="1" applyFont="1" applyFill="1" applyBorder="1" applyAlignment="1">
      <alignment vertical="center"/>
    </xf>
    <xf numFmtId="3" fontId="16" fillId="28" borderId="52" xfId="4" applyNumberFormat="1" applyFont="1" applyFill="1" applyBorder="1" applyAlignment="1">
      <alignment vertical="center" shrinkToFit="1"/>
    </xf>
    <xf numFmtId="4" fontId="16" fillId="28" borderId="52" xfId="4" applyNumberFormat="1" applyFont="1" applyFill="1" applyBorder="1" applyAlignment="1">
      <alignment vertical="center" wrapText="1"/>
    </xf>
    <xf numFmtId="0" fontId="16" fillId="0" borderId="0" xfId="3" applyNumberFormat="1" applyFont="1" applyFill="1" applyBorder="1" applyAlignment="1">
      <alignment vertical="center"/>
    </xf>
    <xf numFmtId="3" fontId="15" fillId="0" borderId="0" xfId="4" applyNumberFormat="1" applyFont="1" applyFill="1" applyAlignment="1">
      <alignment vertical="center"/>
    </xf>
    <xf numFmtId="3" fontId="15" fillId="0" borderId="0" xfId="4" applyNumberFormat="1" applyFont="1" applyAlignment="1">
      <alignment vertical="center"/>
    </xf>
    <xf numFmtId="0" fontId="16" fillId="11" borderId="105" xfId="3" applyNumberFormat="1" applyFont="1" applyFill="1" applyBorder="1" applyAlignment="1">
      <alignment horizontal="left" vertical="center"/>
    </xf>
    <xf numFmtId="3" fontId="15" fillId="0" borderId="0" xfId="4" applyNumberFormat="1" applyFont="1" applyBorder="1" applyAlignment="1">
      <alignment vertical="center"/>
    </xf>
    <xf numFmtId="0" fontId="15" fillId="0" borderId="0" xfId="3" applyNumberFormat="1" applyFont="1" applyBorder="1" applyAlignment="1">
      <alignment vertical="center"/>
    </xf>
    <xf numFmtId="0" fontId="15" fillId="0" borderId="0" xfId="3" applyNumberFormat="1" applyFont="1" applyBorder="1" applyAlignment="1">
      <alignment horizontal="right" vertical="center"/>
    </xf>
    <xf numFmtId="0" fontId="15" fillId="0" borderId="0" xfId="4" applyNumberFormat="1" applyFont="1" applyBorder="1" applyAlignment="1">
      <alignment vertical="center"/>
    </xf>
    <xf numFmtId="0" fontId="16" fillId="7" borderId="12" xfId="4" applyNumberFormat="1" applyFont="1" applyFill="1" applyBorder="1" applyAlignment="1">
      <alignment horizontal="right" vertical="center"/>
    </xf>
    <xf numFmtId="0" fontId="16" fillId="0" borderId="105" xfId="3" applyNumberFormat="1" applyFont="1" applyBorder="1" applyAlignment="1">
      <alignment vertical="center"/>
    </xf>
    <xf numFmtId="0" fontId="15" fillId="0" borderId="0" xfId="3" applyNumberFormat="1" applyFont="1" applyAlignment="1">
      <alignment vertical="center"/>
    </xf>
    <xf numFmtId="3" fontId="15" fillId="0" borderId="0" xfId="3" applyNumberFormat="1" applyFont="1" applyAlignment="1">
      <alignment vertical="center"/>
    </xf>
    <xf numFmtId="0" fontId="16" fillId="0" borderId="0" xfId="3" applyNumberFormat="1" applyFont="1" applyAlignment="1">
      <alignment vertical="center"/>
    </xf>
    <xf numFmtId="176" fontId="110" fillId="21" borderId="95" xfId="0" applyNumberFormat="1" applyFont="1" applyFill="1" applyBorder="1" applyAlignment="1">
      <alignment horizontal="center" vertical="center"/>
    </xf>
    <xf numFmtId="176" fontId="110" fillId="21" borderId="96" xfId="0" applyNumberFormat="1" applyFont="1" applyFill="1" applyBorder="1" applyAlignment="1">
      <alignment horizontal="center" vertical="center"/>
    </xf>
    <xf numFmtId="176" fontId="110" fillId="21" borderId="97" xfId="0" applyNumberFormat="1" applyFont="1" applyFill="1" applyBorder="1" applyAlignment="1">
      <alignment horizontal="center" vertical="center"/>
    </xf>
    <xf numFmtId="176" fontId="110" fillId="21" borderId="95" xfId="0" applyNumberFormat="1" applyFont="1" applyFill="1" applyBorder="1" applyAlignment="1">
      <alignment horizontal="right" vertical="center"/>
    </xf>
    <xf numFmtId="176" fontId="110" fillId="21" borderId="96" xfId="0" applyNumberFormat="1" applyFont="1" applyFill="1" applyBorder="1" applyAlignment="1">
      <alignment horizontal="right" vertical="center"/>
    </xf>
    <xf numFmtId="176" fontId="110" fillId="21" borderId="97" xfId="0" applyNumberFormat="1" applyFont="1" applyFill="1" applyBorder="1" applyAlignment="1">
      <alignment horizontal="right" vertical="center"/>
    </xf>
    <xf numFmtId="176" fontId="110" fillId="0" borderId="95" xfId="0" applyNumberFormat="1" applyFont="1" applyBorder="1" applyAlignment="1">
      <alignment horizontal="center" vertical="center"/>
    </xf>
    <xf numFmtId="176" fontId="110" fillId="0" borderId="96" xfId="0" applyNumberFormat="1" applyFont="1" applyBorder="1" applyAlignment="1">
      <alignment horizontal="center" vertical="center"/>
    </xf>
    <xf numFmtId="176" fontId="110" fillId="0" borderId="156" xfId="0" applyNumberFormat="1" applyFont="1" applyBorder="1" applyAlignment="1">
      <alignment horizontal="center" vertical="center"/>
    </xf>
    <xf numFmtId="176" fontId="0" fillId="11" borderId="96" xfId="0" applyNumberFormat="1" applyFill="1" applyBorder="1" applyAlignment="1">
      <alignment horizontal="center" vertical="center"/>
    </xf>
    <xf numFmtId="176" fontId="0" fillId="11" borderId="156" xfId="0" applyNumberFormat="1" applyFill="1" applyBorder="1" applyAlignment="1">
      <alignment horizontal="center" vertical="center"/>
    </xf>
    <xf numFmtId="176" fontId="36" fillId="11" borderId="106" xfId="0" applyNumberFormat="1" applyFont="1" applyFill="1" applyBorder="1" applyAlignment="1">
      <alignment horizontal="center" vertical="center"/>
    </xf>
    <xf numFmtId="176" fontId="36" fillId="0" borderId="140" xfId="0" applyNumberFormat="1" applyFont="1" applyFill="1" applyBorder="1" applyAlignment="1">
      <alignment horizontal="center" vertical="center"/>
    </xf>
    <xf numFmtId="176" fontId="36" fillId="0" borderId="119" xfId="0" applyNumberFormat="1" applyFont="1" applyFill="1" applyBorder="1" applyAlignment="1">
      <alignment horizontal="center" vertical="center"/>
    </xf>
    <xf numFmtId="176" fontId="36" fillId="0" borderId="141" xfId="0" applyNumberFormat="1" applyFont="1" applyFill="1" applyBorder="1" applyAlignment="1">
      <alignment horizontal="center" vertical="center"/>
    </xf>
    <xf numFmtId="176" fontId="5" fillId="0" borderId="95" xfId="0" applyNumberFormat="1" applyFont="1" applyFill="1" applyBorder="1" applyAlignment="1">
      <alignment horizontal="right" vertical="center"/>
    </xf>
    <xf numFmtId="176" fontId="5" fillId="0" borderId="96" xfId="0" applyNumberFormat="1" applyFont="1" applyFill="1" applyBorder="1" applyAlignment="1">
      <alignment horizontal="right" vertical="center"/>
    </xf>
    <xf numFmtId="176" fontId="5" fillId="0" borderId="97" xfId="0" applyNumberFormat="1" applyFont="1" applyFill="1" applyBorder="1" applyAlignment="1">
      <alignment horizontal="right" vertical="center"/>
    </xf>
    <xf numFmtId="176" fontId="5" fillId="0" borderId="95" xfId="0" applyNumberFormat="1" applyFont="1" applyBorder="1" applyAlignment="1">
      <alignment horizontal="right" vertical="center"/>
    </xf>
    <xf numFmtId="176" fontId="5" fillId="0" borderId="96" xfId="0" applyNumberFormat="1" applyFont="1" applyBorder="1" applyAlignment="1">
      <alignment horizontal="right" vertical="center"/>
    </xf>
    <xf numFmtId="176" fontId="5" fillId="0" borderId="97" xfId="0" applyNumberFormat="1" applyFont="1" applyBorder="1" applyAlignment="1">
      <alignment horizontal="right" vertical="center"/>
    </xf>
    <xf numFmtId="176" fontId="10" fillId="0" borderId="95" xfId="0" applyNumberFormat="1" applyFont="1" applyBorder="1" applyAlignment="1">
      <alignment horizontal="center" vertical="center"/>
    </xf>
    <xf numFmtId="176" fontId="10" fillId="0" borderId="96" xfId="0" applyNumberFormat="1" applyFont="1" applyBorder="1" applyAlignment="1">
      <alignment horizontal="center" vertical="center"/>
    </xf>
    <xf numFmtId="176" fontId="10" fillId="0" borderId="156" xfId="0" applyNumberFormat="1" applyFont="1" applyBorder="1" applyAlignment="1">
      <alignment horizontal="center" vertical="center"/>
    </xf>
    <xf numFmtId="176" fontId="5" fillId="21" borderId="145" xfId="0" applyNumberFormat="1" applyFont="1" applyFill="1" applyBorder="1" applyAlignment="1">
      <alignment horizontal="center" vertical="center"/>
    </xf>
    <xf numFmtId="176" fontId="5" fillId="21" borderId="126" xfId="0" applyNumberFormat="1" applyFont="1" applyFill="1" applyBorder="1" applyAlignment="1">
      <alignment horizontal="center" vertical="center"/>
    </xf>
    <xf numFmtId="176" fontId="5" fillId="21" borderId="123" xfId="0" applyNumberFormat="1" applyFont="1" applyFill="1" applyBorder="1" applyAlignment="1">
      <alignment horizontal="center" vertical="center"/>
    </xf>
    <xf numFmtId="176" fontId="5" fillId="21" borderId="93" xfId="0" applyNumberFormat="1" applyFont="1" applyFill="1" applyBorder="1" applyAlignment="1">
      <alignment horizontal="right" vertical="center"/>
    </xf>
    <xf numFmtId="176" fontId="5" fillId="21" borderId="126" xfId="0" applyNumberFormat="1" applyFont="1" applyFill="1" applyBorder="1" applyAlignment="1">
      <alignment horizontal="right" vertical="center"/>
    </xf>
    <xf numFmtId="176" fontId="5" fillId="21" borderId="123" xfId="0" applyNumberFormat="1" applyFont="1" applyFill="1" applyBorder="1" applyAlignment="1">
      <alignment horizontal="right" vertical="center"/>
    </xf>
    <xf numFmtId="176" fontId="0" fillId="21" borderId="95" xfId="0" applyNumberFormat="1" applyFill="1" applyBorder="1" applyAlignment="1">
      <alignment horizontal="center" vertical="center"/>
    </xf>
    <xf numFmtId="176" fontId="0" fillId="21" borderId="96" xfId="0" applyNumberFormat="1" applyFill="1" applyBorder="1" applyAlignment="1">
      <alignment horizontal="center" vertical="center"/>
    </xf>
    <xf numFmtId="176" fontId="0" fillId="21" borderId="156" xfId="0" applyNumberFormat="1" applyFill="1" applyBorder="1" applyAlignment="1">
      <alignment horizontal="center" vertical="center"/>
    </xf>
    <xf numFmtId="176" fontId="5" fillId="21" borderId="139" xfId="0" applyNumberFormat="1" applyFont="1" applyFill="1" applyBorder="1" applyAlignment="1">
      <alignment horizontal="center" vertical="center"/>
    </xf>
    <xf numFmtId="176" fontId="5" fillId="21" borderId="96" xfId="0" applyNumberFormat="1" applyFont="1" applyFill="1" applyBorder="1" applyAlignment="1">
      <alignment horizontal="center" vertical="center"/>
    </xf>
    <xf numFmtId="176" fontId="5" fillId="21" borderId="97" xfId="0" applyNumberFormat="1" applyFont="1" applyFill="1" applyBorder="1" applyAlignment="1">
      <alignment horizontal="center" vertical="center"/>
    </xf>
    <xf numFmtId="176" fontId="5" fillId="21" borderId="95" xfId="0" applyNumberFormat="1" applyFont="1" applyFill="1" applyBorder="1" applyAlignment="1">
      <alignment horizontal="right" vertical="center"/>
    </xf>
    <xf numFmtId="176" fontId="5" fillId="21" borderId="96" xfId="0" applyNumberFormat="1" applyFont="1" applyFill="1" applyBorder="1" applyAlignment="1">
      <alignment horizontal="right" vertical="center"/>
    </xf>
    <xf numFmtId="176" fontId="5" fillId="21" borderId="97" xfId="0" applyNumberFormat="1" applyFont="1" applyFill="1" applyBorder="1" applyAlignment="1">
      <alignment horizontal="right" vertical="center"/>
    </xf>
    <xf numFmtId="176" fontId="10" fillId="0" borderId="95" xfId="0" applyNumberFormat="1" applyFont="1" applyFill="1" applyBorder="1" applyAlignment="1">
      <alignment horizontal="center" vertical="center"/>
    </xf>
    <xf numFmtId="176" fontId="10" fillId="0" borderId="96" xfId="0" applyNumberFormat="1" applyFont="1" applyFill="1" applyBorder="1" applyAlignment="1">
      <alignment horizontal="center" vertical="center"/>
    </xf>
    <xf numFmtId="176" fontId="10" fillId="0" borderId="156" xfId="0" applyNumberFormat="1" applyFont="1" applyFill="1" applyBorder="1" applyAlignment="1">
      <alignment horizontal="center" vertical="center"/>
    </xf>
    <xf numFmtId="176" fontId="0" fillId="7" borderId="95" xfId="0" applyNumberFormat="1" applyFill="1" applyBorder="1" applyAlignment="1">
      <alignment horizontal="center" vertical="center"/>
    </xf>
    <xf numFmtId="176" fontId="0" fillId="7" borderId="96" xfId="0" applyNumberFormat="1" applyFill="1" applyBorder="1" applyAlignment="1">
      <alignment horizontal="center" vertical="center"/>
    </xf>
    <xf numFmtId="176" fontId="0" fillId="7" borderId="156" xfId="0" applyNumberFormat="1" applyFill="1" applyBorder="1" applyAlignment="1">
      <alignment horizontal="center" vertical="center"/>
    </xf>
    <xf numFmtId="176" fontId="110" fillId="0" borderId="95" xfId="0" applyNumberFormat="1" applyFont="1" applyFill="1" applyBorder="1" applyAlignment="1">
      <alignment horizontal="center" vertical="center"/>
    </xf>
    <xf numFmtId="176" fontId="110" fillId="0" borderId="96" xfId="0" applyNumberFormat="1" applyFont="1" applyFill="1" applyBorder="1" applyAlignment="1">
      <alignment horizontal="center" vertical="center"/>
    </xf>
    <xf numFmtId="176" fontId="110" fillId="0" borderId="156" xfId="0" applyNumberFormat="1" applyFont="1" applyFill="1" applyBorder="1" applyAlignment="1">
      <alignment horizontal="center" vertical="center"/>
    </xf>
    <xf numFmtId="176" fontId="0" fillId="0" borderId="95" xfId="0" applyNumberFormat="1" applyBorder="1" applyAlignment="1">
      <alignment horizontal="center" vertical="center"/>
    </xf>
    <xf numFmtId="176" fontId="0" fillId="0" borderId="96" xfId="0" applyNumberFormat="1" applyBorder="1" applyAlignment="1">
      <alignment horizontal="center" vertical="center"/>
    </xf>
    <xf numFmtId="176" fontId="0" fillId="0" borderId="156" xfId="0" applyNumberFormat="1" applyBorder="1" applyAlignment="1">
      <alignment horizontal="center" vertical="center"/>
    </xf>
    <xf numFmtId="176" fontId="5" fillId="11" borderId="106" xfId="0" applyNumberFormat="1" applyFont="1" applyFill="1" applyBorder="1" applyAlignment="1">
      <alignment horizontal="right" vertical="center"/>
    </xf>
    <xf numFmtId="176" fontId="5" fillId="6" borderId="157" xfId="0" applyNumberFormat="1" applyFont="1" applyFill="1" applyBorder="1" applyAlignment="1">
      <alignment horizontal="right" vertical="center"/>
    </xf>
    <xf numFmtId="176" fontId="5" fillId="6" borderId="23" xfId="0" applyNumberFormat="1" applyFont="1" applyFill="1" applyBorder="1" applyAlignment="1">
      <alignment horizontal="right" vertical="center"/>
    </xf>
    <xf numFmtId="176" fontId="5" fillId="6" borderId="158" xfId="0" applyNumberFormat="1" applyFont="1" applyFill="1" applyBorder="1" applyAlignment="1">
      <alignment horizontal="right" vertical="center"/>
    </xf>
    <xf numFmtId="176" fontId="36" fillId="7" borderId="119" xfId="0" applyNumberFormat="1" applyFont="1" applyFill="1" applyBorder="1" applyAlignment="1">
      <alignment horizontal="center" vertical="center"/>
    </xf>
    <xf numFmtId="176" fontId="36" fillId="7" borderId="106" xfId="0" applyNumberFormat="1" applyFont="1" applyFill="1" applyBorder="1" applyAlignment="1">
      <alignment horizontal="center" vertical="center"/>
    </xf>
    <xf numFmtId="176" fontId="36" fillId="7" borderId="0" xfId="0" applyNumberFormat="1" applyFont="1" applyFill="1" applyBorder="1" applyAlignment="1">
      <alignment horizontal="center" vertical="center"/>
    </xf>
    <xf numFmtId="176" fontId="36" fillId="7" borderId="94" xfId="0" applyNumberFormat="1" applyFont="1" applyFill="1" applyBorder="1" applyAlignment="1">
      <alignment horizontal="center" vertical="center"/>
    </xf>
    <xf numFmtId="176" fontId="5" fillId="7" borderId="95" xfId="0" applyNumberFormat="1" applyFont="1" applyFill="1" applyBorder="1" applyAlignment="1">
      <alignment horizontal="right" vertical="center"/>
    </xf>
    <xf numFmtId="176" fontId="5" fillId="7" borderId="96" xfId="0" applyNumberFormat="1" applyFont="1" applyFill="1" applyBorder="1" applyAlignment="1">
      <alignment horizontal="right" vertical="center"/>
    </xf>
    <xf numFmtId="176" fontId="5" fillId="7" borderId="97" xfId="0" applyNumberFormat="1" applyFont="1" applyFill="1" applyBorder="1" applyAlignment="1">
      <alignment horizontal="right" vertical="center"/>
    </xf>
    <xf numFmtId="176" fontId="5" fillId="21" borderId="95" xfId="0" applyNumberFormat="1" applyFont="1" applyFill="1" applyBorder="1" applyAlignment="1">
      <alignment horizontal="center" vertical="center"/>
    </xf>
    <xf numFmtId="176" fontId="36" fillId="0" borderId="94" xfId="0" applyNumberFormat="1" applyFont="1" applyFill="1" applyBorder="1" applyAlignment="1">
      <alignment horizontal="center" vertical="center"/>
    </xf>
    <xf numFmtId="176" fontId="36" fillId="0" borderId="122" xfId="0" applyNumberFormat="1" applyFont="1" applyFill="1" applyBorder="1" applyAlignment="1">
      <alignment horizontal="center" vertical="center"/>
    </xf>
    <xf numFmtId="176" fontId="36" fillId="0" borderId="123" xfId="0" applyNumberFormat="1" applyFont="1" applyFill="1" applyBorder="1" applyAlignment="1">
      <alignment horizontal="center" vertical="center"/>
    </xf>
    <xf numFmtId="176" fontId="36" fillId="0" borderId="138" xfId="0" applyNumberFormat="1" applyFont="1" applyFill="1" applyBorder="1" applyAlignment="1">
      <alignment horizontal="center" vertical="center"/>
    </xf>
    <xf numFmtId="176" fontId="36" fillId="0" borderId="106" xfId="0" applyNumberFormat="1" applyFont="1" applyFill="1" applyBorder="1" applyAlignment="1">
      <alignment horizontal="center" vertical="center"/>
    </xf>
    <xf numFmtId="176" fontId="5" fillId="3" borderId="95" xfId="0" applyNumberFormat="1" applyFont="1" applyFill="1" applyBorder="1" applyAlignment="1">
      <alignment horizontal="right" vertical="center"/>
    </xf>
    <xf numFmtId="176" fontId="5" fillId="3" borderId="96" xfId="0" applyNumberFormat="1" applyFont="1" applyFill="1" applyBorder="1" applyAlignment="1">
      <alignment horizontal="right" vertical="center"/>
    </xf>
    <xf numFmtId="176" fontId="5" fillId="3" borderId="97" xfId="0" applyNumberFormat="1" applyFont="1" applyFill="1" applyBorder="1" applyAlignment="1">
      <alignment horizontal="right" vertical="center"/>
    </xf>
    <xf numFmtId="176" fontId="10" fillId="6" borderId="1" xfId="0" applyNumberFormat="1" applyFont="1" applyFill="1" applyBorder="1" applyAlignment="1">
      <alignment horizontal="center" vertical="center"/>
    </xf>
    <xf numFmtId="176" fontId="5" fillId="5" borderId="127" xfId="0" applyNumberFormat="1" applyFont="1" applyFill="1" applyBorder="1" applyAlignment="1">
      <alignment horizontal="center" vertical="center"/>
    </xf>
    <xf numFmtId="176" fontId="5" fillId="5" borderId="128" xfId="0" applyNumberFormat="1" applyFont="1" applyFill="1" applyBorder="1" applyAlignment="1">
      <alignment horizontal="center" vertical="center"/>
    </xf>
    <xf numFmtId="176" fontId="5" fillId="5" borderId="129" xfId="0" applyNumberFormat="1" applyFont="1" applyFill="1" applyBorder="1" applyAlignment="1">
      <alignment horizontal="center" vertical="center"/>
    </xf>
    <xf numFmtId="176" fontId="5" fillId="0" borderId="124" xfId="0" applyNumberFormat="1" applyFont="1" applyBorder="1" applyAlignment="1">
      <alignment horizontal="right" vertical="center"/>
    </xf>
    <xf numFmtId="176" fontId="5" fillId="0" borderId="125" xfId="0" applyNumberFormat="1" applyFont="1" applyBorder="1" applyAlignment="1">
      <alignment horizontal="right" vertical="center"/>
    </xf>
    <xf numFmtId="176" fontId="5" fillId="0" borderId="136" xfId="0" applyNumberFormat="1" applyFont="1" applyBorder="1" applyAlignment="1">
      <alignment horizontal="right" vertical="center"/>
    </xf>
    <xf numFmtId="176" fontId="5" fillId="5" borderId="2" xfId="0" applyNumberFormat="1" applyFont="1" applyFill="1" applyBorder="1" applyAlignment="1">
      <alignment horizontal="center" vertical="center"/>
    </xf>
    <xf numFmtId="176" fontId="5" fillId="5" borderId="3" xfId="0" applyNumberFormat="1" applyFont="1" applyFill="1" applyBorder="1" applyAlignment="1">
      <alignment horizontal="center" vertical="center"/>
    </xf>
    <xf numFmtId="176" fontId="5" fillId="5" borderId="4" xfId="0" applyNumberFormat="1" applyFont="1" applyFill="1" applyBorder="1" applyAlignment="1">
      <alignment horizontal="center" vertical="center"/>
    </xf>
    <xf numFmtId="176" fontId="5" fillId="5" borderId="108" xfId="0" applyNumberFormat="1" applyFont="1" applyFill="1" applyBorder="1" applyAlignment="1">
      <alignment horizontal="center" vertical="center"/>
    </xf>
    <xf numFmtId="176" fontId="5" fillId="4" borderId="150" xfId="0" quotePrefix="1" applyNumberFormat="1" applyFont="1" applyFill="1" applyBorder="1" applyAlignment="1">
      <alignment horizontal="left" vertical="center"/>
    </xf>
    <xf numFmtId="176" fontId="5" fillId="4" borderId="151" xfId="0" quotePrefix="1" applyNumberFormat="1" applyFont="1" applyFill="1" applyBorder="1" applyAlignment="1">
      <alignment horizontal="left" vertical="center"/>
    </xf>
    <xf numFmtId="176" fontId="5" fillId="4" borderId="152" xfId="0" quotePrefix="1" applyNumberFormat="1" applyFont="1" applyFill="1" applyBorder="1" applyAlignment="1">
      <alignment horizontal="left" vertical="center"/>
    </xf>
    <xf numFmtId="176" fontId="6" fillId="0" borderId="7" xfId="0" applyNumberFormat="1" applyFont="1" applyBorder="1" applyAlignment="1">
      <alignment horizontal="left" vertical="center"/>
    </xf>
    <xf numFmtId="176" fontId="6" fillId="0" borderId="8" xfId="0" applyNumberFormat="1" applyFont="1" applyBorder="1" applyAlignment="1">
      <alignment horizontal="left" vertical="center"/>
    </xf>
    <xf numFmtId="176" fontId="5" fillId="5" borderId="153" xfId="0" applyNumberFormat="1" applyFont="1" applyFill="1" applyBorder="1" applyAlignment="1">
      <alignment horizontal="center" vertical="center"/>
    </xf>
    <xf numFmtId="176" fontId="5" fillId="5" borderId="142" xfId="0" applyNumberFormat="1" applyFont="1" applyFill="1" applyBorder="1" applyAlignment="1">
      <alignment horizontal="center" vertical="center"/>
    </xf>
    <xf numFmtId="176" fontId="5" fillId="5" borderId="143" xfId="0" applyNumberFormat="1" applyFont="1" applyFill="1" applyBorder="1" applyAlignment="1">
      <alignment horizontal="center" vertical="center"/>
    </xf>
    <xf numFmtId="176" fontId="5" fillId="5" borderId="154" xfId="0" applyNumberFormat="1" applyFont="1" applyFill="1" applyBorder="1" applyAlignment="1">
      <alignment horizontal="center" vertical="center"/>
    </xf>
    <xf numFmtId="176" fontId="9" fillId="0" borderId="124" xfId="0" applyNumberFormat="1" applyFont="1" applyBorder="1" applyAlignment="1">
      <alignment horizontal="center" vertical="center"/>
    </xf>
    <xf numFmtId="176" fontId="9" fillId="0" borderId="125" xfId="0" applyNumberFormat="1" applyFont="1" applyBorder="1" applyAlignment="1">
      <alignment horizontal="center" vertical="center"/>
    </xf>
    <xf numFmtId="176" fontId="9" fillId="0" borderId="155" xfId="0" applyNumberFormat="1" applyFont="1" applyBorder="1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176" fontId="5" fillId="6" borderId="38" xfId="0" applyNumberFormat="1" applyFont="1" applyFill="1" applyBorder="1" applyAlignment="1">
      <alignment horizontal="center" vertical="center"/>
    </xf>
    <xf numFmtId="176" fontId="5" fillId="6" borderId="22" xfId="0" applyNumberFormat="1" applyFont="1" applyFill="1" applyBorder="1" applyAlignment="1">
      <alignment horizontal="center" vertical="center"/>
    </xf>
    <xf numFmtId="176" fontId="2" fillId="2" borderId="0" xfId="1" applyNumberFormat="1" applyFont="1" applyFill="1" applyBorder="1" applyAlignment="1">
      <alignment horizontal="left" vertical="center"/>
    </xf>
    <xf numFmtId="176" fontId="5" fillId="5" borderId="107" xfId="0" quotePrefix="1" applyNumberFormat="1" applyFont="1" applyFill="1" applyBorder="1" applyAlignment="1">
      <alignment horizontal="center" vertical="center"/>
    </xf>
    <xf numFmtId="176" fontId="5" fillId="5" borderId="3" xfId="0" quotePrefix="1" applyNumberFormat="1" applyFont="1" applyFill="1" applyBorder="1" applyAlignment="1">
      <alignment horizontal="center" vertical="center"/>
    </xf>
    <xf numFmtId="176" fontId="5" fillId="5" borderId="4" xfId="0" quotePrefix="1" applyNumberFormat="1" applyFont="1" applyFill="1" applyBorder="1" applyAlignment="1">
      <alignment horizontal="center" vertical="center"/>
    </xf>
    <xf numFmtId="176" fontId="5" fillId="4" borderId="133" xfId="0" quotePrefix="1" applyNumberFormat="1" applyFont="1" applyFill="1" applyBorder="1" applyAlignment="1">
      <alignment horizontal="left" vertical="center"/>
    </xf>
    <xf numFmtId="176" fontId="5" fillId="4" borderId="134" xfId="0" quotePrefix="1" applyNumberFormat="1" applyFont="1" applyFill="1" applyBorder="1" applyAlignment="1">
      <alignment horizontal="left" vertical="center"/>
    </xf>
    <xf numFmtId="176" fontId="5" fillId="4" borderId="135" xfId="0" quotePrefix="1" applyNumberFormat="1" applyFont="1" applyFill="1" applyBorder="1" applyAlignment="1">
      <alignment horizontal="left" vertical="center"/>
    </xf>
    <xf numFmtId="176" fontId="9" fillId="6" borderId="180" xfId="0" applyNumberFormat="1" applyFont="1" applyFill="1" applyBorder="1" applyAlignment="1">
      <alignment horizontal="center" vertical="center"/>
    </xf>
    <xf numFmtId="176" fontId="9" fillId="6" borderId="181" xfId="0" applyNumberFormat="1" applyFont="1" applyFill="1" applyBorder="1" applyAlignment="1">
      <alignment horizontal="center" vertical="center"/>
    </xf>
    <xf numFmtId="176" fontId="9" fillId="6" borderId="182" xfId="0" applyNumberFormat="1" applyFont="1" applyFill="1" applyBorder="1" applyAlignment="1">
      <alignment horizontal="center" vertical="center"/>
    </xf>
    <xf numFmtId="176" fontId="10" fillId="21" borderId="95" xfId="0" applyNumberFormat="1" applyFont="1" applyFill="1" applyBorder="1" applyAlignment="1">
      <alignment horizontal="center" vertical="center"/>
    </xf>
    <xf numFmtId="176" fontId="10" fillId="21" borderId="96" xfId="0" applyNumberFormat="1" applyFont="1" applyFill="1" applyBorder="1" applyAlignment="1">
      <alignment horizontal="center" vertical="center"/>
    </xf>
    <xf numFmtId="176" fontId="10" fillId="21" borderId="156" xfId="0" applyNumberFormat="1" applyFont="1" applyFill="1" applyBorder="1" applyAlignment="1">
      <alignment horizontal="center" vertical="center"/>
    </xf>
    <xf numFmtId="176" fontId="5" fillId="6" borderId="157" xfId="0" applyNumberFormat="1" applyFont="1" applyFill="1" applyBorder="1" applyAlignment="1">
      <alignment horizontal="center" vertical="center"/>
    </xf>
    <xf numFmtId="176" fontId="5" fillId="6" borderId="23" xfId="0" applyNumberFormat="1" applyFont="1" applyFill="1" applyBorder="1" applyAlignment="1">
      <alignment horizontal="center" vertical="center"/>
    </xf>
    <xf numFmtId="176" fontId="5" fillId="6" borderId="158" xfId="0" applyNumberFormat="1" applyFont="1" applyFill="1" applyBorder="1" applyAlignment="1">
      <alignment horizontal="center" vertical="center"/>
    </xf>
    <xf numFmtId="0" fontId="16" fillId="7" borderId="9" xfId="3" applyNumberFormat="1" applyFont="1" applyFill="1" applyBorder="1" applyAlignment="1">
      <alignment horizontal="center" vertical="center" wrapText="1"/>
    </xf>
    <xf numFmtId="0" fontId="16" fillId="7" borderId="159" xfId="3" applyNumberFormat="1" applyFont="1" applyFill="1" applyBorder="1" applyAlignment="1">
      <alignment horizontal="center" vertical="center" wrapText="1"/>
    </xf>
    <xf numFmtId="0" fontId="16" fillId="7" borderId="159" xfId="4" applyNumberFormat="1" applyFont="1" applyFill="1" applyBorder="1" applyAlignment="1">
      <alignment horizontal="center" vertical="center"/>
    </xf>
    <xf numFmtId="0" fontId="16" fillId="7" borderId="159" xfId="4" applyNumberFormat="1" applyFont="1" applyFill="1" applyBorder="1" applyAlignment="1">
      <alignment horizontal="center" vertical="center" wrapText="1"/>
    </xf>
    <xf numFmtId="0" fontId="16" fillId="7" borderId="160" xfId="4" applyNumberFormat="1" applyFont="1" applyFill="1" applyBorder="1" applyAlignment="1">
      <alignment horizontal="center" vertical="center" wrapText="1"/>
    </xf>
    <xf numFmtId="0" fontId="15" fillId="0" borderId="37" xfId="3" applyNumberFormat="1" applyFont="1" applyFill="1" applyBorder="1" applyAlignment="1">
      <alignment horizontal="center" vertical="center" wrapText="1"/>
    </xf>
    <xf numFmtId="0" fontId="15" fillId="0" borderId="38" xfId="3" applyNumberFormat="1" applyFont="1" applyFill="1" applyBorder="1" applyAlignment="1">
      <alignment horizontal="center" vertical="center" wrapText="1"/>
    </xf>
    <xf numFmtId="0" fontId="15" fillId="0" borderId="32" xfId="3" applyNumberFormat="1" applyFont="1" applyFill="1" applyBorder="1" applyAlignment="1">
      <alignment horizontal="center" vertical="center" wrapText="1"/>
    </xf>
    <xf numFmtId="0" fontId="15" fillId="0" borderId="36" xfId="3" applyNumberFormat="1" applyFont="1" applyFill="1" applyBorder="1" applyAlignment="1">
      <alignment horizontal="center" vertical="center" wrapText="1"/>
    </xf>
    <xf numFmtId="0" fontId="16" fillId="0" borderId="170" xfId="4" applyNumberFormat="1" applyFont="1" applyFill="1" applyBorder="1" applyAlignment="1">
      <alignment horizontal="center" vertical="center" wrapText="1"/>
    </xf>
    <xf numFmtId="0" fontId="16" fillId="0" borderId="171" xfId="4" applyNumberFormat="1" applyFont="1" applyFill="1" applyBorder="1" applyAlignment="1">
      <alignment horizontal="center" vertical="center" wrapText="1"/>
    </xf>
    <xf numFmtId="0" fontId="15" fillId="0" borderId="22" xfId="3" applyNumberFormat="1" applyFont="1" applyFill="1" applyBorder="1" applyAlignment="1">
      <alignment horizontal="center" vertical="center" wrapText="1"/>
    </xf>
    <xf numFmtId="0" fontId="15" fillId="0" borderId="162" xfId="3" applyNumberFormat="1" applyFont="1" applyFill="1" applyBorder="1" applyAlignment="1">
      <alignment horizontal="center" vertical="center" wrapText="1" shrinkToFit="1"/>
    </xf>
    <xf numFmtId="3" fontId="15" fillId="0" borderId="163" xfId="4" applyNumberFormat="1" applyFont="1" applyFill="1" applyBorder="1" applyAlignment="1">
      <alignment horizontal="right" vertical="center" shrinkToFit="1"/>
    </xf>
    <xf numFmtId="3" fontId="15" fillId="0" borderId="163" xfId="4" applyNumberFormat="1" applyFont="1" applyFill="1" applyBorder="1" applyAlignment="1">
      <alignment horizontal="center" vertical="center" wrapText="1"/>
    </xf>
    <xf numFmtId="3" fontId="15" fillId="0" borderId="50" xfId="4" applyNumberFormat="1" applyFont="1" applyFill="1" applyBorder="1" applyAlignment="1">
      <alignment horizontal="center" vertical="center" wrapText="1"/>
    </xf>
    <xf numFmtId="3" fontId="16" fillId="0" borderId="172" xfId="4" applyNumberFormat="1" applyFont="1" applyFill="1" applyBorder="1" applyAlignment="1">
      <alignment horizontal="right" vertical="center" shrinkToFit="1"/>
    </xf>
    <xf numFmtId="0" fontId="16" fillId="0" borderId="172" xfId="4" applyNumberFormat="1" applyFont="1" applyFill="1" applyBorder="1" applyAlignment="1">
      <alignment horizontal="center" vertical="center" wrapText="1"/>
    </xf>
    <xf numFmtId="0" fontId="16" fillId="0" borderId="173" xfId="4" applyNumberFormat="1" applyFont="1" applyFill="1" applyBorder="1" applyAlignment="1">
      <alignment horizontal="center" vertical="center" wrapText="1"/>
    </xf>
    <xf numFmtId="0" fontId="15" fillId="0" borderId="52" xfId="3" applyNumberFormat="1" applyFont="1" applyFill="1" applyBorder="1" applyAlignment="1">
      <alignment horizontal="center" vertical="center" wrapText="1" shrinkToFit="1"/>
    </xf>
    <xf numFmtId="3" fontId="15" fillId="0" borderId="166" xfId="4" applyNumberFormat="1" applyFont="1" applyFill="1" applyBorder="1" applyAlignment="1">
      <alignment horizontal="right" vertical="center" shrinkToFit="1"/>
    </xf>
    <xf numFmtId="3" fontId="15" fillId="0" borderId="166" xfId="4" applyNumberFormat="1" applyFont="1" applyFill="1" applyBorder="1" applyAlignment="1">
      <alignment horizontal="center" vertical="center" wrapText="1"/>
    </xf>
    <xf numFmtId="3" fontId="15" fillId="0" borderId="167" xfId="4" applyNumberFormat="1" applyFont="1" applyFill="1" applyBorder="1" applyAlignment="1">
      <alignment horizontal="center" vertical="center" wrapText="1"/>
    </xf>
    <xf numFmtId="3" fontId="16" fillId="0" borderId="170" xfId="4" applyNumberFormat="1" applyFont="1" applyFill="1" applyBorder="1" applyAlignment="1">
      <alignment horizontal="right" vertical="center" shrinkToFit="1"/>
    </xf>
    <xf numFmtId="0" fontId="15" fillId="0" borderId="163" xfId="4" applyNumberFormat="1" applyFont="1" applyFill="1" applyBorder="1" applyAlignment="1">
      <alignment horizontal="center" vertical="center" wrapText="1"/>
    </xf>
    <xf numFmtId="0" fontId="15" fillId="0" borderId="50" xfId="4" applyNumberFormat="1" applyFont="1" applyFill="1" applyBorder="1" applyAlignment="1">
      <alignment horizontal="center" vertical="center" wrapText="1"/>
    </xf>
    <xf numFmtId="3" fontId="16" fillId="0" borderId="47" xfId="4" applyNumberFormat="1" applyFont="1" applyFill="1" applyBorder="1" applyAlignment="1">
      <alignment horizontal="right" vertical="center" shrinkToFit="1"/>
    </xf>
    <xf numFmtId="0" fontId="15" fillId="0" borderId="166" xfId="4" applyNumberFormat="1" applyFont="1" applyFill="1" applyBorder="1" applyAlignment="1">
      <alignment horizontal="center" vertical="center" wrapText="1"/>
    </xf>
    <xf numFmtId="0" fontId="15" fillId="0" borderId="167" xfId="4" applyNumberFormat="1" applyFont="1" applyFill="1" applyBorder="1" applyAlignment="1">
      <alignment horizontal="center" vertical="center" wrapText="1"/>
    </xf>
    <xf numFmtId="0" fontId="16" fillId="0" borderId="47" xfId="4" applyNumberFormat="1" applyFont="1" applyFill="1" applyBorder="1" applyAlignment="1">
      <alignment horizontal="center" vertical="center" wrapText="1"/>
    </xf>
    <xf numFmtId="0" fontId="16" fillId="0" borderId="164" xfId="4" applyNumberFormat="1" applyFont="1" applyFill="1" applyBorder="1" applyAlignment="1">
      <alignment horizontal="center" vertical="center" wrapText="1"/>
    </xf>
    <xf numFmtId="0" fontId="16" fillId="28" borderId="36" xfId="3" applyNumberFormat="1" applyFont="1" applyFill="1" applyBorder="1" applyAlignment="1">
      <alignment horizontal="center" vertical="center" wrapText="1"/>
    </xf>
    <xf numFmtId="0" fontId="16" fillId="28" borderId="170" xfId="3" applyNumberFormat="1" applyFont="1" applyFill="1" applyBorder="1" applyAlignment="1">
      <alignment horizontal="center" vertical="center" wrapText="1"/>
    </xf>
    <xf numFmtId="3" fontId="16" fillId="28" borderId="170" xfId="4" applyNumberFormat="1" applyFont="1" applyFill="1" applyBorder="1" applyAlignment="1">
      <alignment vertical="center" shrinkToFit="1"/>
    </xf>
    <xf numFmtId="3" fontId="15" fillId="28" borderId="170" xfId="4" applyNumberFormat="1" applyFont="1" applyFill="1" applyBorder="1" applyAlignment="1">
      <alignment horizontal="center" vertical="center" wrapText="1"/>
    </xf>
    <xf numFmtId="3" fontId="15" fillId="28" borderId="171" xfId="4" applyNumberFormat="1" applyFont="1" applyFill="1" applyBorder="1" applyAlignment="1">
      <alignment horizontal="center" vertical="center" wrapText="1"/>
    </xf>
    <xf numFmtId="0" fontId="15" fillId="0" borderId="166" xfId="3" applyNumberFormat="1" applyFont="1" applyFill="1" applyBorder="1" applyAlignment="1">
      <alignment horizontal="center" vertical="center" wrapText="1" shrinkToFit="1"/>
    </xf>
    <xf numFmtId="0" fontId="15" fillId="0" borderId="168" xfId="3" applyNumberFormat="1" applyFont="1" applyFill="1" applyBorder="1" applyAlignment="1">
      <alignment horizontal="center" vertical="center" wrapText="1" shrinkToFit="1"/>
    </xf>
    <xf numFmtId="0" fontId="15" fillId="0" borderId="175" xfId="3" applyNumberFormat="1" applyFont="1" applyFill="1" applyBorder="1" applyAlignment="1">
      <alignment horizontal="center" vertical="center" wrapText="1" shrinkToFit="1"/>
    </xf>
    <xf numFmtId="3" fontId="16" fillId="0" borderId="166" xfId="4" applyNumberFormat="1" applyFont="1" applyFill="1" applyBorder="1" applyAlignment="1">
      <alignment horizontal="right" vertical="center" shrinkToFit="1"/>
    </xf>
    <xf numFmtId="9" fontId="16" fillId="0" borderId="166" xfId="5" applyFont="1" applyFill="1" applyBorder="1" applyAlignment="1">
      <alignment horizontal="center" vertical="center" wrapText="1"/>
    </xf>
    <xf numFmtId="9" fontId="16" fillId="0" borderId="167" xfId="5" applyFont="1" applyFill="1" applyBorder="1" applyAlignment="1">
      <alignment horizontal="center" vertical="center" wrapText="1"/>
    </xf>
    <xf numFmtId="3" fontId="15" fillId="0" borderId="168" xfId="4" applyNumberFormat="1" applyFont="1" applyFill="1" applyBorder="1" applyAlignment="1">
      <alignment horizontal="right" vertical="center" shrinkToFit="1"/>
    </xf>
    <xf numFmtId="9" fontId="15" fillId="0" borderId="168" xfId="5" applyFont="1" applyFill="1" applyBorder="1" applyAlignment="1">
      <alignment horizontal="center" vertical="center" wrapText="1"/>
    </xf>
    <xf numFmtId="9" fontId="15" fillId="0" borderId="169" xfId="5" applyFont="1" applyFill="1" applyBorder="1" applyAlignment="1">
      <alignment horizontal="center" vertical="center" wrapText="1"/>
    </xf>
    <xf numFmtId="3" fontId="15" fillId="0" borderId="175" xfId="4" applyNumberFormat="1" applyFont="1" applyFill="1" applyBorder="1" applyAlignment="1">
      <alignment horizontal="right" vertical="center" shrinkToFit="1"/>
    </xf>
    <xf numFmtId="9" fontId="15" fillId="0" borderId="175" xfId="5" applyFont="1" applyFill="1" applyBorder="1" applyAlignment="1">
      <alignment horizontal="center" vertical="center" wrapText="1"/>
    </xf>
    <xf numFmtId="9" fontId="15" fillId="0" borderId="176" xfId="5" applyFont="1" applyFill="1" applyBorder="1" applyAlignment="1">
      <alignment horizontal="center" vertical="center" wrapText="1"/>
    </xf>
    <xf numFmtId="0" fontId="15" fillId="0" borderId="162" xfId="3" applyNumberFormat="1" applyFont="1" applyFill="1" applyBorder="1" applyAlignment="1">
      <alignment horizontal="center" vertical="center" shrinkToFit="1"/>
    </xf>
    <xf numFmtId="0" fontId="15" fillId="0" borderId="172" xfId="3" applyNumberFormat="1" applyFont="1" applyFill="1" applyBorder="1" applyAlignment="1">
      <alignment horizontal="center" vertical="center" wrapText="1" shrinkToFit="1"/>
    </xf>
    <xf numFmtId="0" fontId="15" fillId="0" borderId="0" xfId="4" applyNumberFormat="1" applyFont="1" applyFill="1" applyBorder="1" applyAlignment="1">
      <alignment horizontal="right" vertical="center"/>
    </xf>
    <xf numFmtId="0" fontId="16" fillId="7" borderId="10" xfId="3" applyNumberFormat="1" applyFont="1" applyFill="1" applyBorder="1" applyAlignment="1">
      <alignment horizontal="center" vertical="center" wrapText="1"/>
    </xf>
    <xf numFmtId="0" fontId="16" fillId="7" borderId="10" xfId="4" applyNumberFormat="1" applyFont="1" applyFill="1" applyBorder="1" applyAlignment="1">
      <alignment horizontal="center" vertical="center" wrapText="1"/>
    </xf>
    <xf numFmtId="0" fontId="16" fillId="7" borderId="162" xfId="4" applyNumberFormat="1" applyFont="1" applyFill="1" applyBorder="1" applyAlignment="1">
      <alignment horizontal="center" vertical="center" wrapText="1"/>
    </xf>
    <xf numFmtId="0" fontId="16" fillId="7" borderId="160" xfId="3" applyNumberFormat="1" applyFont="1" applyFill="1" applyBorder="1" applyAlignment="1">
      <alignment horizontal="center" vertical="center" wrapText="1"/>
    </xf>
    <xf numFmtId="0" fontId="16" fillId="7" borderId="47" xfId="3" applyNumberFormat="1" applyFont="1" applyFill="1" applyBorder="1" applyAlignment="1">
      <alignment horizontal="center" vertical="center" wrapText="1"/>
    </xf>
    <xf numFmtId="0" fontId="16" fillId="7" borderId="164" xfId="3" applyNumberFormat="1" applyFont="1" applyFill="1" applyBorder="1" applyAlignment="1">
      <alignment horizontal="center" vertical="center" wrapText="1"/>
    </xf>
    <xf numFmtId="0" fontId="16" fillId="7" borderId="162" xfId="3" applyNumberFormat="1" applyFont="1" applyFill="1" applyBorder="1" applyAlignment="1">
      <alignment horizontal="center" vertical="center" wrapText="1"/>
    </xf>
    <xf numFmtId="0" fontId="15" fillId="0" borderId="174" xfId="3" applyNumberFormat="1" applyFont="1" applyFill="1" applyBorder="1" applyAlignment="1">
      <alignment horizontal="center" vertical="center" wrapText="1"/>
    </xf>
    <xf numFmtId="0" fontId="15" fillId="0" borderId="177" xfId="3" applyNumberFormat="1" applyFont="1" applyFill="1" applyBorder="1" applyAlignment="1">
      <alignment horizontal="center" vertical="center" wrapText="1"/>
    </xf>
    <xf numFmtId="0" fontId="15" fillId="0" borderId="166" xfId="3" applyNumberFormat="1" applyFont="1" applyFill="1" applyBorder="1" applyAlignment="1">
      <alignment horizontal="center" vertical="center" shrinkToFit="1"/>
    </xf>
    <xf numFmtId="3" fontId="15" fillId="0" borderId="166" xfId="4" applyNumberFormat="1" applyFont="1" applyFill="1" applyBorder="1" applyAlignment="1">
      <alignment vertical="center" shrinkToFit="1"/>
    </xf>
    <xf numFmtId="3" fontId="15" fillId="0" borderId="168" xfId="4" applyNumberFormat="1" applyFont="1" applyFill="1" applyBorder="1" applyAlignment="1">
      <alignment vertical="center" shrinkToFit="1"/>
    </xf>
    <xf numFmtId="0" fontId="15" fillId="0" borderId="166" xfId="3" applyNumberFormat="1" applyFont="1" applyFill="1" applyBorder="1" applyAlignment="1">
      <alignment horizontal="center" vertical="center" wrapText="1"/>
    </xf>
    <xf numFmtId="0" fontId="15" fillId="0" borderId="167" xfId="3" applyNumberFormat="1" applyFont="1" applyFill="1" applyBorder="1" applyAlignment="1">
      <alignment horizontal="center" vertical="center" wrapText="1"/>
    </xf>
    <xf numFmtId="0" fontId="15" fillId="0" borderId="172" xfId="3" applyNumberFormat="1" applyFont="1" applyFill="1" applyBorder="1" applyAlignment="1">
      <alignment horizontal="center" vertical="center" shrinkToFit="1"/>
    </xf>
    <xf numFmtId="3" fontId="15" fillId="0" borderId="172" xfId="4" applyNumberFormat="1" applyFont="1" applyFill="1" applyBorder="1" applyAlignment="1">
      <alignment horizontal="right" vertical="center" shrinkToFit="1"/>
    </xf>
    <xf numFmtId="3" fontId="15" fillId="0" borderId="185" xfId="4" applyNumberFormat="1" applyFont="1" applyFill="1" applyBorder="1" applyAlignment="1">
      <alignment horizontal="right" vertical="center" shrinkToFit="1"/>
    </xf>
    <xf numFmtId="3" fontId="15" fillId="0" borderId="186" xfId="4" applyNumberFormat="1" applyFont="1" applyFill="1" applyBorder="1" applyAlignment="1">
      <alignment horizontal="right" vertical="center" shrinkToFit="1"/>
    </xf>
    <xf numFmtId="0" fontId="15" fillId="0" borderId="172" xfId="3" applyNumberFormat="1" applyFont="1" applyFill="1" applyBorder="1" applyAlignment="1">
      <alignment horizontal="center" vertical="center" wrapText="1"/>
    </xf>
    <xf numFmtId="0" fontId="15" fillId="0" borderId="173" xfId="3" applyNumberFormat="1" applyFont="1" applyFill="1" applyBorder="1" applyAlignment="1">
      <alignment horizontal="center" vertical="center" wrapText="1"/>
    </xf>
    <xf numFmtId="0" fontId="15" fillId="0" borderId="168" xfId="3" applyNumberFormat="1" applyFont="1" applyFill="1" applyBorder="1" applyAlignment="1">
      <alignment horizontal="center" vertical="center" shrinkToFit="1"/>
    </xf>
    <xf numFmtId="3" fontId="15" fillId="0" borderId="168" xfId="4" applyNumberFormat="1" applyFont="1" applyFill="1" applyBorder="1" applyAlignment="1">
      <alignment horizontal="center" vertical="center" wrapText="1"/>
    </xf>
    <xf numFmtId="3" fontId="15" fillId="0" borderId="169" xfId="4" applyNumberFormat="1" applyFont="1" applyFill="1" applyBorder="1" applyAlignment="1">
      <alignment horizontal="center" vertical="center" wrapText="1"/>
    </xf>
    <xf numFmtId="0" fontId="16" fillId="28" borderId="51" xfId="3" applyNumberFormat="1" applyFont="1" applyFill="1" applyBorder="1" applyAlignment="1">
      <alignment horizontal="center" vertical="center" wrapText="1"/>
    </xf>
    <xf numFmtId="0" fontId="16" fillId="28" borderId="52" xfId="3" applyNumberFormat="1" applyFont="1" applyFill="1" applyBorder="1" applyAlignment="1">
      <alignment horizontal="center" vertical="center" wrapText="1"/>
    </xf>
    <xf numFmtId="3" fontId="15" fillId="28" borderId="52" xfId="4" applyNumberFormat="1" applyFont="1" applyFill="1" applyBorder="1" applyAlignment="1">
      <alignment horizontal="center" vertical="center" wrapText="1"/>
    </xf>
    <xf numFmtId="3" fontId="15" fillId="28" borderId="53" xfId="4" applyNumberFormat="1" applyFont="1" applyFill="1" applyBorder="1" applyAlignment="1">
      <alignment horizontal="center" vertical="center" wrapText="1"/>
    </xf>
    <xf numFmtId="0" fontId="12" fillId="0" borderId="0" xfId="3" applyNumberFormat="1" applyFont="1" applyAlignment="1">
      <alignment horizontal="center" vertical="center"/>
    </xf>
    <xf numFmtId="0" fontId="16" fillId="7" borderId="161" xfId="3" applyNumberFormat="1" applyFont="1" applyFill="1" applyBorder="1" applyAlignment="1">
      <alignment horizontal="center" vertical="center" wrapText="1"/>
    </xf>
    <xf numFmtId="0" fontId="15" fillId="0" borderId="165" xfId="3" applyNumberFormat="1" applyFont="1" applyFill="1" applyBorder="1" applyAlignment="1">
      <alignment horizontal="center" vertical="center" wrapText="1"/>
    </xf>
    <xf numFmtId="0" fontId="15" fillId="0" borderId="48" xfId="3" applyNumberFormat="1" applyFont="1" applyFill="1" applyBorder="1" applyAlignment="1">
      <alignment horizontal="center" vertical="center" wrapText="1"/>
    </xf>
    <xf numFmtId="3" fontId="16" fillId="0" borderId="166" xfId="4" applyNumberFormat="1" applyFont="1" applyFill="1" applyBorder="1" applyAlignment="1">
      <alignment horizontal="center" vertical="center" wrapText="1"/>
    </xf>
    <xf numFmtId="3" fontId="16" fillId="0" borderId="167" xfId="4" applyNumberFormat="1" applyFont="1" applyFill="1" applyBorder="1" applyAlignment="1">
      <alignment horizontal="center" vertical="center" wrapText="1"/>
    </xf>
    <xf numFmtId="3" fontId="15" fillId="0" borderId="172" xfId="4" applyNumberFormat="1" applyFont="1" applyFill="1" applyBorder="1" applyAlignment="1">
      <alignment horizontal="center" vertical="center" wrapText="1"/>
    </xf>
    <xf numFmtId="3" fontId="15" fillId="0" borderId="173" xfId="4" applyNumberFormat="1" applyFont="1" applyFill="1" applyBorder="1" applyAlignment="1">
      <alignment horizontal="center" vertical="center" wrapText="1"/>
    </xf>
    <xf numFmtId="3" fontId="16" fillId="0" borderId="168" xfId="4" applyNumberFormat="1" applyFont="1" applyFill="1" applyBorder="1" applyAlignment="1">
      <alignment horizontal="center" vertical="center" wrapText="1"/>
    </xf>
    <xf numFmtId="3" fontId="16" fillId="0" borderId="169" xfId="4" applyNumberFormat="1" applyFont="1" applyFill="1" applyBorder="1" applyAlignment="1">
      <alignment horizontal="center" vertical="center" wrapText="1"/>
    </xf>
    <xf numFmtId="0" fontId="15" fillId="0" borderId="178" xfId="3" applyNumberFormat="1" applyFont="1" applyFill="1" applyBorder="1" applyAlignment="1">
      <alignment horizontal="center" vertical="center" wrapText="1" shrinkToFit="1"/>
    </xf>
    <xf numFmtId="0" fontId="15" fillId="0" borderId="183" xfId="3" applyNumberFormat="1" applyFont="1" applyFill="1" applyBorder="1" applyAlignment="1">
      <alignment horizontal="center" vertical="center" wrapText="1" shrinkToFit="1"/>
    </xf>
    <xf numFmtId="3" fontId="16" fillId="0" borderId="178" xfId="4" applyNumberFormat="1" applyFont="1" applyFill="1" applyBorder="1" applyAlignment="1">
      <alignment horizontal="right" vertical="center" shrinkToFit="1"/>
    </xf>
    <xf numFmtId="9" fontId="16" fillId="0" borderId="178" xfId="5" applyFont="1" applyFill="1" applyBorder="1" applyAlignment="1">
      <alignment horizontal="center" vertical="center" wrapText="1"/>
    </xf>
    <xf numFmtId="9" fontId="16" fillId="0" borderId="179" xfId="5" applyFont="1" applyFill="1" applyBorder="1" applyAlignment="1">
      <alignment horizontal="center" vertical="center" wrapText="1"/>
    </xf>
    <xf numFmtId="3" fontId="15" fillId="0" borderId="183" xfId="4" applyNumberFormat="1" applyFont="1" applyFill="1" applyBorder="1" applyAlignment="1">
      <alignment horizontal="right" vertical="center" shrinkToFit="1"/>
    </xf>
    <xf numFmtId="9" fontId="15" fillId="0" borderId="183" xfId="5" applyFont="1" applyFill="1" applyBorder="1" applyAlignment="1">
      <alignment horizontal="center" vertical="center" wrapText="1"/>
    </xf>
    <xf numFmtId="9" fontId="15" fillId="0" borderId="184" xfId="5" applyFont="1" applyFill="1" applyBorder="1" applyAlignment="1">
      <alignment horizontal="center" vertical="center" wrapText="1"/>
    </xf>
    <xf numFmtId="3" fontId="15" fillId="0" borderId="187" xfId="4" applyNumberFormat="1" applyFont="1" applyFill="1" applyBorder="1" applyAlignment="1">
      <alignment vertical="center" shrinkToFit="1"/>
    </xf>
    <xf numFmtId="3" fontId="15" fillId="0" borderId="188" xfId="4" applyNumberFormat="1" applyFont="1" applyFill="1" applyBorder="1" applyAlignment="1">
      <alignment vertical="center" shrinkToFit="1"/>
    </xf>
    <xf numFmtId="9" fontId="15" fillId="0" borderId="172" xfId="5" applyFont="1" applyFill="1" applyBorder="1" applyAlignment="1">
      <alignment horizontal="center" vertical="center" wrapText="1"/>
    </xf>
    <xf numFmtId="9" fontId="15" fillId="0" borderId="173" xfId="5" applyFont="1" applyFill="1" applyBorder="1" applyAlignment="1">
      <alignment horizontal="center" vertical="center" wrapText="1"/>
    </xf>
    <xf numFmtId="41" fontId="20" fillId="19" borderId="0" xfId="6" applyFont="1" applyFill="1" applyBorder="1" applyAlignment="1">
      <alignment horizontal="left" vertical="center" shrinkToFit="1"/>
    </xf>
    <xf numFmtId="3" fontId="16" fillId="7" borderId="0" xfId="4" applyNumberFormat="1" applyFont="1" applyFill="1" applyAlignment="1">
      <alignment vertical="center"/>
    </xf>
    <xf numFmtId="0" fontId="27" fillId="9" borderId="0" xfId="9" applyNumberFormat="1" applyFill="1" applyAlignment="1">
      <alignment horizontal="left" vertical="center" shrinkToFit="1"/>
    </xf>
    <xf numFmtId="0" fontId="15" fillId="9" borderId="0" xfId="3" applyNumberFormat="1" applyFont="1" applyFill="1" applyAlignment="1">
      <alignment horizontal="left" vertical="center" shrinkToFit="1"/>
    </xf>
    <xf numFmtId="3" fontId="15" fillId="9" borderId="0" xfId="4" applyNumberFormat="1" applyFont="1" applyFill="1" applyAlignment="1">
      <alignment horizontal="left" vertical="center" shrinkToFit="1"/>
    </xf>
    <xf numFmtId="3" fontId="21" fillId="0" borderId="0" xfId="4" applyNumberFormat="1" applyFont="1" applyAlignment="1">
      <alignment horizontal="center" vertical="center" shrinkToFit="1"/>
    </xf>
    <xf numFmtId="0" fontId="18" fillId="0" borderId="0" xfId="3" applyNumberFormat="1" applyFont="1" applyAlignment="1">
      <alignment horizontal="center" vertical="center"/>
    </xf>
    <xf numFmtId="0" fontId="16" fillId="24" borderId="105" xfId="3" applyNumberFormat="1" applyFont="1" applyFill="1" applyBorder="1" applyAlignment="1">
      <alignment horizontal="left" vertical="center"/>
    </xf>
    <xf numFmtId="3" fontId="16" fillId="24" borderId="105" xfId="3" applyNumberFormat="1" applyFont="1" applyFill="1" applyBorder="1" applyAlignment="1">
      <alignment vertical="center"/>
    </xf>
    <xf numFmtId="3" fontId="15" fillId="0" borderId="0" xfId="4" applyNumberFormat="1" applyFont="1" applyFill="1" applyBorder="1" applyAlignment="1">
      <alignment vertical="center"/>
    </xf>
    <xf numFmtId="3" fontId="15" fillId="0" borderId="78" xfId="4" applyNumberFormat="1" applyFont="1" applyFill="1" applyBorder="1" applyAlignment="1">
      <alignment vertical="center"/>
    </xf>
    <xf numFmtId="0" fontId="16" fillId="7" borderId="11" xfId="4" applyNumberFormat="1" applyFont="1" applyFill="1" applyBorder="1" applyAlignment="1">
      <alignment horizontal="right" vertical="center"/>
    </xf>
    <xf numFmtId="0" fontId="16" fillId="7" borderId="12" xfId="4" applyNumberFormat="1" applyFont="1" applyFill="1" applyBorder="1" applyAlignment="1">
      <alignment horizontal="right" vertical="center"/>
    </xf>
    <xf numFmtId="0" fontId="15" fillId="0" borderId="39" xfId="3" applyNumberFormat="1" applyFont="1" applyBorder="1" applyAlignment="1">
      <alignment horizontal="center" vertical="center"/>
    </xf>
    <xf numFmtId="0" fontId="15" fillId="0" borderId="40" xfId="3" applyNumberFormat="1" applyFont="1" applyBorder="1" applyAlignment="1">
      <alignment horizontal="center" vertical="center"/>
    </xf>
    <xf numFmtId="0" fontId="15" fillId="0" borderId="41" xfId="3" applyNumberFormat="1" applyFont="1" applyBorder="1" applyAlignment="1">
      <alignment horizontal="center" vertical="center"/>
    </xf>
    <xf numFmtId="2" fontId="15" fillId="0" borderId="42" xfId="4" applyNumberFormat="1" applyFont="1" applyBorder="1" applyAlignment="1">
      <alignment horizontal="center" vertical="center"/>
    </xf>
    <xf numFmtId="2" fontId="15" fillId="0" borderId="40" xfId="4" applyNumberFormat="1" applyFont="1" applyBorder="1" applyAlignment="1">
      <alignment horizontal="center" vertical="center"/>
    </xf>
    <xf numFmtId="2" fontId="15" fillId="0" borderId="41" xfId="4" applyNumberFormat="1" applyFont="1" applyBorder="1" applyAlignment="1">
      <alignment horizontal="center" vertical="center"/>
    </xf>
    <xf numFmtId="2" fontId="15" fillId="0" borderId="42" xfId="3" applyNumberFormat="1" applyFont="1" applyBorder="1" applyAlignment="1">
      <alignment horizontal="center" vertical="center"/>
    </xf>
    <xf numFmtId="2" fontId="15" fillId="0" borderId="40" xfId="3" applyNumberFormat="1" applyFont="1" applyBorder="1" applyAlignment="1">
      <alignment horizontal="center" vertical="center"/>
    </xf>
    <xf numFmtId="2" fontId="15" fillId="0" borderId="41" xfId="3" applyNumberFormat="1" applyFont="1" applyBorder="1" applyAlignment="1">
      <alignment horizontal="center" vertical="center"/>
    </xf>
    <xf numFmtId="0" fontId="15" fillId="0" borderId="42" xfId="3" applyNumberFormat="1" applyFont="1" applyBorder="1" applyAlignment="1">
      <alignment horizontal="center" vertical="center"/>
    </xf>
    <xf numFmtId="0" fontId="15" fillId="0" borderId="43" xfId="3" applyNumberFormat="1" applyFont="1" applyBorder="1" applyAlignment="1">
      <alignment horizontal="center" vertical="center"/>
    </xf>
    <xf numFmtId="2" fontId="15" fillId="0" borderId="0" xfId="3" applyNumberFormat="1" applyFont="1" applyBorder="1" applyAlignment="1">
      <alignment vertical="center"/>
    </xf>
    <xf numFmtId="0" fontId="15" fillId="0" borderId="0" xfId="3" applyNumberFormat="1" applyFont="1" applyBorder="1" applyAlignment="1">
      <alignment vertical="center"/>
    </xf>
    <xf numFmtId="0" fontId="16" fillId="0" borderId="105" xfId="3" applyNumberFormat="1" applyFont="1" applyBorder="1" applyAlignment="1">
      <alignment vertical="center"/>
    </xf>
    <xf numFmtId="3" fontId="16" fillId="0" borderId="105" xfId="4" applyNumberFormat="1" applyFont="1" applyBorder="1" applyAlignment="1">
      <alignment vertical="center"/>
    </xf>
    <xf numFmtId="3" fontId="16" fillId="0" borderId="100" xfId="4" applyNumberFormat="1" applyFont="1" applyBorder="1" applyAlignment="1">
      <alignment vertical="center"/>
    </xf>
    <xf numFmtId="3" fontId="15" fillId="0" borderId="23" xfId="4" applyNumberFormat="1" applyFont="1" applyFill="1" applyBorder="1" applyAlignment="1">
      <alignment vertical="center"/>
    </xf>
    <xf numFmtId="3" fontId="15" fillId="0" borderId="26" xfId="4" applyNumberFormat="1" applyFont="1" applyFill="1" applyBorder="1" applyAlignment="1">
      <alignment vertical="center"/>
    </xf>
    <xf numFmtId="3" fontId="16" fillId="0" borderId="77" xfId="4" applyNumberFormat="1" applyFont="1" applyFill="1" applyBorder="1" applyAlignment="1">
      <alignment vertical="center"/>
    </xf>
    <xf numFmtId="3" fontId="16" fillId="0" borderId="14" xfId="4" applyNumberFormat="1" applyFont="1" applyFill="1" applyBorder="1" applyAlignment="1">
      <alignment vertical="center"/>
    </xf>
    <xf numFmtId="3" fontId="15" fillId="0" borderId="77" xfId="4" applyNumberFormat="1" applyFont="1" applyFill="1" applyBorder="1" applyAlignment="1">
      <alignment vertical="center"/>
    </xf>
    <xf numFmtId="3" fontId="15" fillId="0" borderId="14" xfId="4" applyNumberFormat="1" applyFont="1" applyFill="1" applyBorder="1" applyAlignment="1">
      <alignment vertical="center"/>
    </xf>
    <xf numFmtId="0" fontId="16" fillId="7" borderId="27" xfId="3" applyNumberFormat="1" applyFont="1" applyFill="1" applyBorder="1" applyAlignment="1">
      <alignment horizontal="center" vertical="center"/>
    </xf>
    <xf numFmtId="0" fontId="16" fillId="7" borderId="12" xfId="3" applyNumberFormat="1" applyFont="1" applyFill="1" applyBorder="1" applyAlignment="1">
      <alignment horizontal="center" vertical="center"/>
    </xf>
    <xf numFmtId="0" fontId="16" fillId="7" borderId="13" xfId="3" applyNumberFormat="1" applyFont="1" applyFill="1" applyBorder="1" applyAlignment="1">
      <alignment horizontal="center" vertical="center"/>
    </xf>
    <xf numFmtId="0" fontId="16" fillId="7" borderId="11" xfId="3" applyNumberFormat="1" applyFont="1" applyFill="1" applyBorder="1" applyAlignment="1">
      <alignment horizontal="center" vertical="center"/>
    </xf>
    <xf numFmtId="0" fontId="16" fillId="7" borderId="30" xfId="3" applyNumberFormat="1" applyFont="1" applyFill="1" applyBorder="1" applyAlignment="1">
      <alignment horizontal="center" vertical="center"/>
    </xf>
    <xf numFmtId="3" fontId="16" fillId="0" borderId="105" xfId="4" applyNumberFormat="1" applyFont="1" applyFill="1" applyBorder="1" applyAlignment="1">
      <alignment vertical="center"/>
    </xf>
    <xf numFmtId="3" fontId="16" fillId="0" borderId="100" xfId="4" applyNumberFormat="1" applyFont="1" applyFill="1" applyBorder="1" applyAlignment="1">
      <alignment vertical="center"/>
    </xf>
    <xf numFmtId="0" fontId="16" fillId="9" borderId="23" xfId="4" applyNumberFormat="1" applyFont="1" applyFill="1" applyBorder="1" applyAlignment="1">
      <alignment horizontal="center" vertical="center"/>
    </xf>
    <xf numFmtId="0" fontId="15" fillId="0" borderId="23" xfId="3" applyNumberFormat="1" applyFont="1" applyBorder="1" applyAlignment="1">
      <alignment horizontal="left" vertical="center"/>
    </xf>
    <xf numFmtId="0" fontId="15" fillId="0" borderId="38" xfId="3" quotePrefix="1" applyNumberFormat="1" applyFont="1" applyFill="1" applyBorder="1" applyAlignment="1">
      <alignment vertical="center"/>
    </xf>
    <xf numFmtId="0" fontId="15" fillId="0" borderId="0" xfId="3" quotePrefix="1" applyNumberFormat="1" applyFont="1" applyFill="1" applyBorder="1" applyAlignment="1">
      <alignment vertical="center"/>
    </xf>
    <xf numFmtId="0" fontId="15" fillId="0" borderId="22" xfId="3" quotePrefix="1" applyNumberFormat="1" applyFont="1" applyFill="1" applyBorder="1" applyAlignment="1">
      <alignment vertical="center"/>
    </xf>
    <xf numFmtId="0" fontId="15" fillId="0" borderId="23" xfId="3" quotePrefix="1" applyNumberFormat="1" applyFont="1" applyFill="1" applyBorder="1" applyAlignment="1">
      <alignment vertical="center"/>
    </xf>
    <xf numFmtId="2" fontId="15" fillId="0" borderId="0" xfId="3" applyNumberFormat="1" applyFont="1" applyBorder="1" applyAlignment="1">
      <alignment vertical="center" shrinkToFit="1"/>
    </xf>
    <xf numFmtId="0" fontId="15" fillId="0" borderId="0" xfId="3" applyNumberFormat="1" applyFont="1" applyBorder="1" applyAlignment="1">
      <alignment horizontal="right" vertical="center"/>
    </xf>
    <xf numFmtId="2" fontId="15" fillId="0" borderId="0" xfId="4" applyNumberFormat="1" applyFont="1" applyBorder="1" applyAlignment="1">
      <alignment vertical="center"/>
    </xf>
    <xf numFmtId="0" fontId="15" fillId="0" borderId="0" xfId="4" applyNumberFormat="1" applyFont="1" applyBorder="1" applyAlignment="1">
      <alignment vertical="center"/>
    </xf>
    <xf numFmtId="0" fontId="15" fillId="0" borderId="0" xfId="3" applyNumberFormat="1" applyFont="1" applyAlignment="1">
      <alignment horizontal="center" vertical="center"/>
    </xf>
    <xf numFmtId="3" fontId="15" fillId="0" borderId="0" xfId="4" applyNumberFormat="1" applyFont="1" applyFill="1" applyAlignment="1">
      <alignment horizontal="right" vertical="center"/>
    </xf>
    <xf numFmtId="3" fontId="15" fillId="0" borderId="0" xfId="4" applyNumberFormat="1" applyFont="1" applyFill="1" applyAlignment="1">
      <alignment vertical="center"/>
    </xf>
    <xf numFmtId="3" fontId="15" fillId="0" borderId="0" xfId="4" applyNumberFormat="1" applyFont="1" applyAlignment="1">
      <alignment vertical="center"/>
    </xf>
    <xf numFmtId="3" fontId="15" fillId="7" borderId="98" xfId="4" applyNumberFormat="1" applyFont="1" applyFill="1" applyBorder="1" applyAlignment="1">
      <alignment vertical="center"/>
    </xf>
    <xf numFmtId="3" fontId="15" fillId="7" borderId="105" xfId="4" applyNumberFormat="1" applyFont="1" applyFill="1" applyBorder="1" applyAlignment="1">
      <alignment vertical="center"/>
    </xf>
    <xf numFmtId="3" fontId="15" fillId="0" borderId="0" xfId="3" applyNumberFormat="1" applyFont="1" applyBorder="1" applyAlignment="1">
      <alignment horizontal="center" vertical="center"/>
    </xf>
    <xf numFmtId="0" fontId="15" fillId="0" borderId="0" xfId="3" applyNumberFormat="1" applyFont="1" applyBorder="1" applyAlignment="1">
      <alignment horizontal="center" vertical="center"/>
    </xf>
    <xf numFmtId="3" fontId="15" fillId="0" borderId="0" xfId="4" applyNumberFormat="1" applyFont="1" applyAlignment="1">
      <alignment horizontal="right" vertical="center"/>
    </xf>
    <xf numFmtId="41" fontId="20" fillId="7" borderId="0" xfId="6" applyFont="1" applyFill="1" applyBorder="1" applyAlignment="1">
      <alignment horizontal="left" vertical="center" shrinkToFit="1"/>
    </xf>
    <xf numFmtId="3" fontId="15" fillId="0" borderId="0" xfId="4" applyNumberFormat="1" applyFont="1" applyBorder="1" applyAlignment="1">
      <alignment vertical="center"/>
    </xf>
    <xf numFmtId="0" fontId="16" fillId="9" borderId="0" xfId="3" applyNumberFormat="1" applyFont="1" applyFill="1" applyAlignment="1">
      <alignment horizontal="center" vertical="center" shrinkToFit="1"/>
    </xf>
    <xf numFmtId="3" fontId="15" fillId="12" borderId="98" xfId="3" applyNumberFormat="1" applyFont="1" applyFill="1" applyBorder="1" applyAlignment="1">
      <alignment vertical="center"/>
    </xf>
    <xf numFmtId="3" fontId="15" fillId="12" borderId="105" xfId="3" applyNumberFormat="1" applyFont="1" applyFill="1" applyBorder="1" applyAlignment="1">
      <alignment vertical="center"/>
    </xf>
    <xf numFmtId="3" fontId="16" fillId="11" borderId="105" xfId="3" applyNumberFormat="1" applyFont="1" applyFill="1" applyBorder="1" applyAlignment="1">
      <alignment vertical="center"/>
    </xf>
    <xf numFmtId="0" fontId="16" fillId="11" borderId="105" xfId="3" applyNumberFormat="1" applyFont="1" applyFill="1" applyBorder="1" applyAlignment="1">
      <alignment horizontal="left" vertical="center"/>
    </xf>
    <xf numFmtId="0" fontId="15" fillId="0" borderId="76" xfId="3" quotePrefix="1" applyNumberFormat="1" applyFont="1" applyFill="1" applyBorder="1" applyAlignment="1">
      <alignment vertical="center"/>
    </xf>
    <xf numFmtId="0" fontId="15" fillId="0" borderId="77" xfId="3" quotePrefix="1" applyNumberFormat="1" applyFont="1" applyFill="1" applyBorder="1" applyAlignment="1">
      <alignment vertical="center"/>
    </xf>
    <xf numFmtId="3" fontId="16" fillId="0" borderId="0" xfId="3" applyNumberFormat="1" applyFont="1" applyAlignment="1">
      <alignment vertical="center"/>
    </xf>
    <xf numFmtId="0" fontId="16" fillId="0" borderId="0" xfId="3" applyNumberFormat="1" applyFont="1" applyAlignment="1">
      <alignment vertical="center"/>
    </xf>
    <xf numFmtId="3" fontId="16" fillId="11" borderId="0" xfId="3" applyNumberFormat="1" applyFont="1" applyFill="1" applyAlignment="1">
      <alignment vertical="center"/>
    </xf>
    <xf numFmtId="3" fontId="15" fillId="0" borderId="0" xfId="8" applyNumberFormat="1" applyFont="1" applyAlignment="1">
      <alignment vertical="center"/>
    </xf>
    <xf numFmtId="3" fontId="15" fillId="0" borderId="0" xfId="8" applyNumberFormat="1" applyFont="1" applyAlignment="1">
      <alignment horizontal="center" vertical="center"/>
    </xf>
    <xf numFmtId="182" fontId="15" fillId="0" borderId="42" xfId="8" applyNumberFormat="1" applyFont="1" applyBorder="1" applyAlignment="1">
      <alignment horizontal="center" vertical="center"/>
    </xf>
    <xf numFmtId="182" fontId="15" fillId="0" borderId="40" xfId="8" applyNumberFormat="1" applyFont="1" applyBorder="1" applyAlignment="1">
      <alignment horizontal="center" vertical="center"/>
    </xf>
    <xf numFmtId="182" fontId="15" fillId="0" borderId="41" xfId="8" applyNumberFormat="1" applyFont="1" applyBorder="1" applyAlignment="1">
      <alignment horizontal="center" vertical="center"/>
    </xf>
    <xf numFmtId="183" fontId="15" fillId="0" borderId="42" xfId="8" applyNumberFormat="1" applyFont="1" applyBorder="1" applyAlignment="1">
      <alignment horizontal="center" vertical="center"/>
    </xf>
    <xf numFmtId="183" fontId="15" fillId="0" borderId="40" xfId="8" applyNumberFormat="1" applyFont="1" applyBorder="1" applyAlignment="1">
      <alignment horizontal="center" vertical="center"/>
    </xf>
    <xf numFmtId="183" fontId="15" fillId="0" borderId="41" xfId="8" applyNumberFormat="1" applyFont="1" applyBorder="1" applyAlignment="1">
      <alignment horizontal="center" vertical="center"/>
    </xf>
    <xf numFmtId="3" fontId="15" fillId="0" borderId="42" xfId="8" applyNumberFormat="1" applyFont="1" applyBorder="1" applyAlignment="1">
      <alignment horizontal="center" vertical="center"/>
    </xf>
    <xf numFmtId="3" fontId="15" fillId="0" borderId="40" xfId="8" applyNumberFormat="1" applyFont="1" applyBorder="1" applyAlignment="1">
      <alignment horizontal="center" vertical="center"/>
    </xf>
    <xf numFmtId="3" fontId="15" fillId="0" borderId="41" xfId="8" applyNumberFormat="1" applyFont="1" applyBorder="1" applyAlignment="1">
      <alignment horizontal="center" vertical="center"/>
    </xf>
    <xf numFmtId="178" fontId="15" fillId="0" borderId="0" xfId="8" applyNumberFormat="1" applyFont="1" applyAlignment="1">
      <alignment horizontal="center" vertical="center"/>
    </xf>
    <xf numFmtId="181" fontId="15" fillId="0" borderId="0" xfId="8" applyNumberFormat="1" applyFont="1" applyAlignment="1">
      <alignment horizontal="center" vertical="center"/>
    </xf>
    <xf numFmtId="3" fontId="15" fillId="0" borderId="0" xfId="3" applyNumberFormat="1" applyFont="1" applyAlignment="1">
      <alignment vertical="center"/>
    </xf>
    <xf numFmtId="184" fontId="15" fillId="0" borderId="0" xfId="8" applyNumberFormat="1" applyFont="1" applyAlignment="1">
      <alignment horizontal="center" vertical="center"/>
    </xf>
    <xf numFmtId="185" fontId="15" fillId="0" borderId="0" xfId="8" applyNumberFormat="1" applyFont="1" applyAlignment="1">
      <alignment horizontal="center" vertical="center"/>
    </xf>
    <xf numFmtId="0" fontId="11" fillId="0" borderId="0" xfId="3" applyFill="1" applyBorder="1" applyAlignment="1">
      <alignment horizontal="left" vertical="center"/>
    </xf>
    <xf numFmtId="0" fontId="16" fillId="7" borderId="11" xfId="8" applyNumberFormat="1" applyFont="1" applyFill="1" applyBorder="1" applyAlignment="1">
      <alignment horizontal="center" vertical="center"/>
    </xf>
    <xf numFmtId="0" fontId="16" fillId="7" borderId="12" xfId="8" applyNumberFormat="1" applyFont="1" applyFill="1" applyBorder="1" applyAlignment="1">
      <alignment horizontal="center" vertical="center"/>
    </xf>
    <xf numFmtId="0" fontId="16" fillId="7" borderId="13" xfId="8" applyNumberFormat="1" applyFont="1" applyFill="1" applyBorder="1" applyAlignment="1">
      <alignment horizontal="center" vertical="center"/>
    </xf>
    <xf numFmtId="0" fontId="15" fillId="0" borderId="0" xfId="3" applyNumberFormat="1" applyFont="1" applyAlignment="1">
      <alignment vertical="center"/>
    </xf>
    <xf numFmtId="3" fontId="16" fillId="0" borderId="0" xfId="8" applyNumberFormat="1" applyFont="1" applyAlignment="1">
      <alignment vertical="center"/>
    </xf>
    <xf numFmtId="41" fontId="20" fillId="10" borderId="0" xfId="20" applyFont="1" applyFill="1" applyBorder="1" applyAlignment="1">
      <alignment horizontal="center" vertical="center" shrinkToFit="1"/>
    </xf>
    <xf numFmtId="0" fontId="92" fillId="0" borderId="0" xfId="18" applyNumberFormat="1" applyFont="1" applyAlignment="1">
      <alignment horizontal="left" vertical="center" shrinkToFit="1"/>
    </xf>
    <xf numFmtId="0" fontId="94" fillId="0" borderId="0" xfId="18" applyNumberFormat="1" applyFont="1" applyAlignment="1">
      <alignment horizontal="left" vertical="center" shrinkToFit="1"/>
    </xf>
    <xf numFmtId="41" fontId="94" fillId="0" borderId="0" xfId="18" applyNumberFormat="1" applyFont="1" applyAlignment="1">
      <alignment horizontal="right" vertical="center" shrinkToFit="1"/>
    </xf>
    <xf numFmtId="0" fontId="94" fillId="9" borderId="0" xfId="18" applyFont="1" applyFill="1" applyAlignment="1">
      <alignment horizontal="center" vertical="center"/>
    </xf>
    <xf numFmtId="41" fontId="20" fillId="0" borderId="0" xfId="20" applyFont="1" applyBorder="1" applyAlignment="1">
      <alignment horizontal="center" vertical="center" shrinkToFit="1"/>
    </xf>
    <xf numFmtId="41" fontId="94" fillId="0" borderId="0" xfId="18" applyNumberFormat="1" applyFont="1" applyFill="1" applyBorder="1" applyAlignment="1">
      <alignment horizontal="center" vertical="center" shrinkToFit="1"/>
    </xf>
    <xf numFmtId="197" fontId="97" fillId="0" borderId="0" xfId="20" applyNumberFormat="1" applyFont="1" applyFill="1" applyBorder="1" applyAlignment="1">
      <alignment horizontal="right" vertical="center" shrinkToFit="1"/>
    </xf>
    <xf numFmtId="41" fontId="20" fillId="0" borderId="0" xfId="20" applyFont="1" applyFill="1" applyBorder="1" applyAlignment="1">
      <alignment horizontal="center" vertical="center" shrinkToFit="1"/>
    </xf>
    <xf numFmtId="9" fontId="94" fillId="9" borderId="0" xfId="18" applyNumberFormat="1" applyFont="1" applyFill="1" applyAlignment="1">
      <alignment horizontal="center" vertical="center"/>
    </xf>
    <xf numFmtId="41" fontId="94" fillId="0" borderId="0" xfId="18" applyNumberFormat="1" applyFont="1" applyAlignment="1">
      <alignment horizontal="center" vertical="center" shrinkToFit="1"/>
    </xf>
    <xf numFmtId="0" fontId="94" fillId="0" borderId="0" xfId="18" applyFont="1" applyAlignment="1">
      <alignment horizontal="left" vertical="center" shrinkToFit="1"/>
    </xf>
    <xf numFmtId="41" fontId="94" fillId="0" borderId="0" xfId="18" applyNumberFormat="1" applyFont="1" applyAlignment="1">
      <alignment horizontal="center" vertical="center"/>
    </xf>
    <xf numFmtId="0" fontId="94" fillId="0" borderId="0" xfId="18" applyFont="1" applyAlignment="1">
      <alignment horizontal="center" vertical="center"/>
    </xf>
    <xf numFmtId="195" fontId="93" fillId="9" borderId="0" xfId="18" applyNumberFormat="1" applyFont="1" applyFill="1" applyBorder="1" applyAlignment="1">
      <alignment horizontal="center" vertical="center"/>
    </xf>
    <xf numFmtId="193" fontId="93" fillId="0" borderId="0" xfId="18" applyNumberFormat="1" applyFont="1" applyAlignment="1">
      <alignment horizontal="center" vertical="center"/>
    </xf>
    <xf numFmtId="177" fontId="20" fillId="0" borderId="0" xfId="20" applyNumberFormat="1" applyFont="1" applyFill="1" applyBorder="1" applyAlignment="1">
      <alignment horizontal="center" vertical="center"/>
    </xf>
    <xf numFmtId="0" fontId="93" fillId="9" borderId="0" xfId="18" applyFont="1" applyFill="1" applyAlignment="1">
      <alignment horizontal="center" vertical="center"/>
    </xf>
    <xf numFmtId="43" fontId="93" fillId="0" borderId="0" xfId="18" applyNumberFormat="1" applyFont="1" applyAlignment="1">
      <alignment horizontal="center" vertical="center"/>
    </xf>
    <xf numFmtId="41" fontId="93" fillId="0" borderId="0" xfId="18" applyNumberFormat="1" applyFont="1" applyAlignment="1">
      <alignment horizontal="center" vertical="center" shrinkToFit="1"/>
    </xf>
    <xf numFmtId="41" fontId="20" fillId="0" borderId="0" xfId="20" applyFont="1" applyFill="1" applyBorder="1" applyAlignment="1">
      <alignment horizontal="center" vertical="center"/>
    </xf>
    <xf numFmtId="194" fontId="94" fillId="0" borderId="46" xfId="18" applyNumberFormat="1" applyFont="1" applyBorder="1" applyAlignment="1">
      <alignment horizontal="center" vertical="center" shrinkToFit="1"/>
    </xf>
    <xf numFmtId="0" fontId="94" fillId="0" borderId="101" xfId="18" applyFont="1" applyBorder="1" applyAlignment="1">
      <alignment horizontal="center" vertical="center" shrinkToFit="1"/>
    </xf>
    <xf numFmtId="0" fontId="94" fillId="0" borderId="44" xfId="18" applyFont="1" applyBorder="1" applyAlignment="1">
      <alignment horizontal="center" vertical="center" shrinkToFit="1"/>
    </xf>
    <xf numFmtId="43" fontId="94" fillId="0" borderId="59" xfId="18" applyNumberFormat="1" applyFont="1" applyBorder="1" applyAlignment="1">
      <alignment horizontal="center" vertical="center" shrinkToFit="1"/>
    </xf>
    <xf numFmtId="0" fontId="94" fillId="0" borderId="17" xfId="18" applyFont="1" applyBorder="1" applyAlignment="1">
      <alignment horizontal="center" vertical="center" shrinkToFit="1"/>
    </xf>
    <xf numFmtId="0" fontId="20" fillId="0" borderId="18" xfId="20" applyNumberFormat="1" applyFont="1" applyBorder="1" applyAlignment="1">
      <alignment horizontal="center" vertical="center" shrinkToFit="1"/>
    </xf>
    <xf numFmtId="177" fontId="20" fillId="0" borderId="18" xfId="20" applyNumberFormat="1" applyFont="1" applyBorder="1" applyAlignment="1">
      <alignment horizontal="center" vertical="center" shrinkToFit="1"/>
    </xf>
    <xf numFmtId="0" fontId="94" fillId="0" borderId="28" xfId="18" applyFont="1" applyBorder="1" applyAlignment="1">
      <alignment horizontal="center" vertical="center" shrinkToFit="1"/>
    </xf>
    <xf numFmtId="0" fontId="94" fillId="0" borderId="29" xfId="18" applyFont="1" applyBorder="1" applyAlignment="1">
      <alignment horizontal="center" vertical="center" shrinkToFit="1"/>
    </xf>
    <xf numFmtId="193" fontId="20" fillId="0" borderId="44" xfId="20" applyNumberFormat="1" applyFont="1" applyBorder="1" applyAlignment="1">
      <alignment horizontal="center" vertical="center" shrinkToFit="1"/>
    </xf>
    <xf numFmtId="0" fontId="93" fillId="0" borderId="101" xfId="18" applyFont="1" applyBorder="1" applyAlignment="1">
      <alignment horizontal="center" vertical="center"/>
    </xf>
    <xf numFmtId="0" fontId="93" fillId="0" borderId="44" xfId="18" applyFont="1" applyBorder="1" applyAlignment="1">
      <alignment horizontal="center" vertical="center"/>
    </xf>
    <xf numFmtId="193" fontId="94" fillId="0" borderId="46" xfId="18" applyNumberFormat="1" applyFont="1" applyBorder="1" applyAlignment="1">
      <alignment horizontal="center" vertical="center" shrinkToFit="1"/>
    </xf>
    <xf numFmtId="0" fontId="94" fillId="9" borderId="18" xfId="18" applyFont="1" applyFill="1" applyBorder="1" applyAlignment="1">
      <alignment horizontal="center" vertical="center"/>
    </xf>
    <xf numFmtId="0" fontId="94" fillId="0" borderId="58" xfId="18" applyFont="1" applyBorder="1" applyAlignment="1">
      <alignment horizontal="center" vertical="center" shrinkToFit="1"/>
    </xf>
    <xf numFmtId="0" fontId="94" fillId="0" borderId="16" xfId="18" applyFont="1" applyBorder="1" applyAlignment="1">
      <alignment horizontal="center" vertical="center" shrinkToFit="1"/>
    </xf>
    <xf numFmtId="41" fontId="20" fillId="0" borderId="0" xfId="20" applyFont="1" applyAlignment="1">
      <alignment horizontal="center" vertical="center" shrinkToFit="1"/>
    </xf>
    <xf numFmtId="41" fontId="20" fillId="0" borderId="0" xfId="20" applyFont="1" applyAlignment="1">
      <alignment horizontal="center" vertical="center"/>
    </xf>
    <xf numFmtId="0" fontId="94" fillId="0" borderId="18" xfId="18" applyFont="1" applyBorder="1" applyAlignment="1">
      <alignment horizontal="center" vertical="center"/>
    </xf>
    <xf numFmtId="0" fontId="94" fillId="0" borderId="28" xfId="18" applyFont="1" applyBorder="1" applyAlignment="1">
      <alignment horizontal="center" vertical="center"/>
    </xf>
    <xf numFmtId="0" fontId="94" fillId="0" borderId="29" xfId="18" applyFont="1" applyBorder="1" applyAlignment="1">
      <alignment horizontal="center" vertical="center"/>
    </xf>
    <xf numFmtId="0" fontId="93" fillId="0" borderId="28" xfId="18" applyFont="1" applyBorder="1" applyAlignment="1">
      <alignment horizontal="center" vertical="center"/>
    </xf>
    <xf numFmtId="0" fontId="93" fillId="0" borderId="46" xfId="18" applyFont="1" applyBorder="1" applyAlignment="1">
      <alignment horizontal="center" vertical="center"/>
    </xf>
    <xf numFmtId="0" fontId="93" fillId="0" borderId="29" xfId="18" applyFont="1" applyBorder="1" applyAlignment="1">
      <alignment horizontal="center" vertical="center"/>
    </xf>
    <xf numFmtId="182" fontId="94" fillId="9" borderId="0" xfId="18" applyNumberFormat="1" applyFont="1" applyFill="1" applyBorder="1" applyAlignment="1">
      <alignment horizontal="center" vertical="center"/>
    </xf>
    <xf numFmtId="0" fontId="94" fillId="0" borderId="0" xfId="18" applyFont="1" applyBorder="1" applyAlignment="1">
      <alignment horizontal="center" vertical="center"/>
    </xf>
    <xf numFmtId="0" fontId="84" fillId="0" borderId="0" xfId="18" applyFont="1" applyAlignment="1">
      <alignment horizontal="left" vertical="center"/>
    </xf>
    <xf numFmtId="0" fontId="93" fillId="0" borderId="0" xfId="18" applyFont="1" applyFill="1" applyBorder="1" applyAlignment="1">
      <alignment horizontal="left" vertical="center"/>
    </xf>
    <xf numFmtId="0" fontId="94" fillId="0" borderId="0" xfId="18" applyFont="1" applyFill="1" applyBorder="1" applyAlignment="1">
      <alignment horizontal="left" vertical="center"/>
    </xf>
    <xf numFmtId="0" fontId="34" fillId="0" borderId="46" xfId="3" applyNumberFormat="1" applyFont="1" applyBorder="1" applyAlignment="1">
      <alignment horizontal="left" vertical="center"/>
    </xf>
    <xf numFmtId="0" fontId="34" fillId="0" borderId="29" xfId="3" applyNumberFormat="1" applyFont="1" applyBorder="1" applyAlignment="1">
      <alignment horizontal="left" vertical="center"/>
    </xf>
    <xf numFmtId="9" fontId="34" fillId="0" borderId="46" xfId="3" applyNumberFormat="1" applyFont="1" applyBorder="1" applyAlignment="1">
      <alignment horizontal="left" vertical="center"/>
    </xf>
    <xf numFmtId="9" fontId="34" fillId="0" borderId="29" xfId="3" applyNumberFormat="1" applyFont="1" applyBorder="1" applyAlignment="1">
      <alignment horizontal="left" vertical="center"/>
    </xf>
    <xf numFmtId="180" fontId="34" fillId="0" borderId="28" xfId="3" applyNumberFormat="1" applyFont="1" applyBorder="1" applyAlignment="1">
      <alignment horizontal="center" vertical="center" wrapText="1"/>
    </xf>
    <xf numFmtId="180" fontId="34" fillId="0" borderId="29" xfId="3" applyNumberFormat="1" applyFont="1" applyBorder="1" applyAlignment="1">
      <alignment horizontal="center" vertical="center" wrapText="1"/>
    </xf>
    <xf numFmtId="0" fontId="33" fillId="7" borderId="28" xfId="3" applyFont="1" applyFill="1" applyBorder="1" applyAlignment="1">
      <alignment horizontal="center" vertical="center"/>
    </xf>
    <xf numFmtId="0" fontId="33" fillId="7" borderId="29" xfId="3" applyFont="1" applyFill="1" applyBorder="1" applyAlignment="1">
      <alignment horizontal="center" vertical="center"/>
    </xf>
    <xf numFmtId="0" fontId="33" fillId="7" borderId="46" xfId="3" applyFont="1" applyFill="1" applyBorder="1" applyAlignment="1">
      <alignment horizontal="center" vertical="center"/>
    </xf>
    <xf numFmtId="0" fontId="90" fillId="0" borderId="0" xfId="3" applyFont="1" applyAlignment="1">
      <alignment horizontal="left" vertical="center"/>
    </xf>
    <xf numFmtId="180" fontId="34" fillId="0" borderId="28" xfId="3" applyNumberFormat="1" applyFont="1" applyBorder="1" applyAlignment="1">
      <alignment horizontal="right" vertical="center" wrapText="1"/>
    </xf>
    <xf numFmtId="180" fontId="34" fillId="0" borderId="29" xfId="3" applyNumberFormat="1" applyFont="1" applyBorder="1" applyAlignment="1">
      <alignment horizontal="right" vertical="center" wrapText="1"/>
    </xf>
    <xf numFmtId="41" fontId="34" fillId="0" borderId="28" xfId="3" applyNumberFormat="1" applyFont="1" applyFill="1" applyBorder="1" applyAlignment="1">
      <alignment horizontal="center" vertical="center"/>
    </xf>
    <xf numFmtId="41" fontId="34" fillId="0" borderId="29" xfId="3" applyNumberFormat="1" applyFont="1" applyFill="1" applyBorder="1" applyAlignment="1">
      <alignment horizontal="center" vertical="center"/>
    </xf>
    <xf numFmtId="180" fontId="34" fillId="0" borderId="28" xfId="3" applyNumberFormat="1" applyFont="1" applyBorder="1" applyAlignment="1">
      <alignment horizontal="center" vertical="center"/>
    </xf>
    <xf numFmtId="180" fontId="34" fillId="0" borderId="29" xfId="3" applyNumberFormat="1" applyFont="1" applyBorder="1" applyAlignment="1">
      <alignment horizontal="center" vertical="center"/>
    </xf>
    <xf numFmtId="0" fontId="101" fillId="25" borderId="130" xfId="0" applyFont="1" applyFill="1" applyBorder="1" applyAlignment="1">
      <alignment horizontal="center" vertical="center"/>
    </xf>
    <xf numFmtId="0" fontId="101" fillId="25" borderId="131" xfId="0" applyFont="1" applyFill="1" applyBorder="1" applyAlignment="1">
      <alignment horizontal="center" vertical="center"/>
    </xf>
    <xf numFmtId="0" fontId="101" fillId="25" borderId="132" xfId="0" applyFont="1" applyFill="1" applyBorder="1" applyAlignment="1">
      <alignment horizontal="center" vertical="center"/>
    </xf>
    <xf numFmtId="0" fontId="101" fillId="0" borderId="130" xfId="0" applyFont="1" applyFill="1" applyBorder="1" applyAlignment="1">
      <alignment horizontal="center" vertical="center"/>
    </xf>
    <xf numFmtId="0" fontId="101" fillId="0" borderId="131" xfId="0" applyFont="1" applyFill="1" applyBorder="1" applyAlignment="1">
      <alignment horizontal="center" vertical="center"/>
    </xf>
    <xf numFmtId="0" fontId="101" fillId="0" borderId="132" xfId="0" applyFont="1" applyFill="1" applyBorder="1" applyAlignment="1">
      <alignment horizontal="center" vertical="center"/>
    </xf>
    <xf numFmtId="0" fontId="101" fillId="25" borderId="130" xfId="0" quotePrefix="1" applyFont="1" applyFill="1" applyBorder="1" applyAlignment="1">
      <alignment horizontal="center" vertical="center"/>
    </xf>
    <xf numFmtId="177" fontId="101" fillId="0" borderId="106" xfId="1" applyNumberFormat="1" applyFont="1" applyBorder="1" applyAlignment="1">
      <alignment horizontal="center" vertical="center"/>
    </xf>
    <xf numFmtId="0" fontId="102" fillId="0" borderId="144" xfId="0" applyFont="1" applyBorder="1" applyAlignment="1">
      <alignment horizontal="right" vertical="center"/>
    </xf>
    <xf numFmtId="0" fontId="104" fillId="0" borderId="146" xfId="0" applyFont="1" applyFill="1" applyBorder="1" applyAlignment="1">
      <alignment horizontal="center" vertical="center"/>
    </xf>
    <xf numFmtId="0" fontId="104" fillId="0" borderId="147" xfId="0" applyFont="1" applyFill="1" applyBorder="1" applyAlignment="1">
      <alignment horizontal="center" vertical="center"/>
    </xf>
    <xf numFmtId="0" fontId="104" fillId="0" borderId="148" xfId="0" applyFont="1" applyFill="1" applyBorder="1" applyAlignment="1">
      <alignment horizontal="center" vertical="center"/>
    </xf>
    <xf numFmtId="0" fontId="40" fillId="0" borderId="44" xfId="3" applyNumberFormat="1" applyFont="1" applyBorder="1" applyAlignment="1">
      <alignment vertical="center"/>
    </xf>
    <xf numFmtId="0" fontId="16" fillId="7" borderId="19" xfId="3" applyFont="1" applyFill="1" applyBorder="1" applyAlignment="1">
      <alignment horizontal="center" vertical="center" wrapText="1"/>
    </xf>
    <xf numFmtId="0" fontId="16" fillId="7" borderId="47" xfId="3" applyFont="1" applyFill="1" applyBorder="1" applyAlignment="1">
      <alignment horizontal="center" vertical="center" wrapText="1"/>
    </xf>
    <xf numFmtId="0" fontId="16" fillId="7" borderId="18" xfId="3" applyFont="1" applyFill="1" applyBorder="1" applyAlignment="1">
      <alignment horizontal="center" vertical="center" wrapText="1"/>
    </xf>
    <xf numFmtId="3" fontId="49" fillId="15" borderId="64" xfId="12" applyNumberFormat="1" applyFont="1" applyFill="1" applyBorder="1" applyAlignment="1">
      <alignment horizontal="center" vertical="center"/>
    </xf>
    <xf numFmtId="3" fontId="49" fillId="15" borderId="65" xfId="12" applyNumberFormat="1" applyFont="1" applyFill="1" applyBorder="1" applyAlignment="1">
      <alignment horizontal="center" vertical="center"/>
    </xf>
    <xf numFmtId="3" fontId="49" fillId="15" borderId="14" xfId="12" applyNumberFormat="1" applyFont="1" applyFill="1" applyBorder="1" applyAlignment="1">
      <alignment horizontal="center" vertical="center"/>
    </xf>
    <xf numFmtId="3" fontId="49" fillId="15" borderId="69" xfId="12" applyNumberFormat="1" applyFont="1" applyFill="1" applyBorder="1" applyAlignment="1">
      <alignment horizontal="center" vertical="center"/>
    </xf>
    <xf numFmtId="3" fontId="53" fillId="0" borderId="70" xfId="12" applyNumberFormat="1" applyFont="1" applyBorder="1" applyAlignment="1">
      <alignment horizontal="left" vertical="center"/>
    </xf>
    <xf numFmtId="3" fontId="53" fillId="0" borderId="71" xfId="12" applyNumberFormat="1" applyFont="1" applyBorder="1" applyAlignment="1">
      <alignment horizontal="left" vertical="center"/>
    </xf>
    <xf numFmtId="3" fontId="53" fillId="0" borderId="21" xfId="12" applyNumberFormat="1" applyFont="1" applyBorder="1" applyAlignment="1">
      <alignment horizontal="left" vertical="center"/>
    </xf>
    <xf numFmtId="3" fontId="49" fillId="15" borderId="62" xfId="12" applyNumberFormat="1" applyFont="1" applyFill="1" applyBorder="1" applyAlignment="1">
      <alignment horizontal="center" vertical="center"/>
    </xf>
    <xf numFmtId="3" fontId="49" fillId="15" borderId="66" xfId="12" applyNumberFormat="1" applyFont="1" applyFill="1" applyBorder="1" applyAlignment="1">
      <alignment horizontal="center" vertical="center"/>
    </xf>
    <xf numFmtId="3" fontId="49" fillId="15" borderId="63" xfId="12" applyNumberFormat="1" applyFont="1" applyFill="1" applyBorder="1" applyAlignment="1">
      <alignment horizontal="center" vertical="center"/>
    </xf>
    <xf numFmtId="3" fontId="49" fillId="15" borderId="67" xfId="12" applyNumberFormat="1" applyFont="1" applyFill="1" applyBorder="1" applyAlignment="1">
      <alignment horizontal="center" vertical="center"/>
    </xf>
    <xf numFmtId="0" fontId="40" fillId="0" borderId="28" xfId="13" applyFont="1" applyBorder="1" applyAlignment="1">
      <alignment horizontal="left" vertical="center"/>
    </xf>
    <xf numFmtId="0" fontId="40" fillId="0" borderId="29" xfId="13" applyFont="1" applyBorder="1" applyAlignment="1">
      <alignment horizontal="left" vertical="center"/>
    </xf>
    <xf numFmtId="0" fontId="40" fillId="0" borderId="28" xfId="13" applyFont="1" applyBorder="1" applyAlignment="1">
      <alignment horizontal="center" vertical="center"/>
    </xf>
    <xf numFmtId="0" fontId="40" fillId="0" borderId="29" xfId="13" applyFont="1" applyBorder="1" applyAlignment="1">
      <alignment horizontal="center" vertical="center"/>
    </xf>
    <xf numFmtId="187" fontId="40" fillId="0" borderId="28" xfId="14" applyFont="1" applyBorder="1" applyAlignment="1">
      <alignment horizontal="right" vertical="center"/>
    </xf>
    <xf numFmtId="187" fontId="40" fillId="0" borderId="46" xfId="14" applyFont="1" applyBorder="1" applyAlignment="1">
      <alignment horizontal="right" vertical="center"/>
    </xf>
    <xf numFmtId="187" fontId="40" fillId="0" borderId="29" xfId="14" applyFont="1" applyBorder="1" applyAlignment="1">
      <alignment horizontal="right" vertical="center"/>
    </xf>
    <xf numFmtId="0" fontId="47" fillId="0" borderId="28" xfId="13" applyFont="1" applyBorder="1" applyAlignment="1">
      <alignment horizontal="center" vertical="center"/>
    </xf>
    <xf numFmtId="0" fontId="47" fillId="0" borderId="29" xfId="13" applyFont="1" applyBorder="1" applyAlignment="1">
      <alignment horizontal="center" vertical="center"/>
    </xf>
    <xf numFmtId="0" fontId="48" fillId="13" borderId="0" xfId="13" applyFont="1" applyFill="1" applyAlignment="1">
      <alignment horizontal="left" vertical="center"/>
    </xf>
    <xf numFmtId="0" fontId="40" fillId="0" borderId="46" xfId="13" applyFont="1" applyBorder="1" applyAlignment="1">
      <alignment horizontal="center" vertical="center"/>
    </xf>
    <xf numFmtId="187" fontId="45" fillId="0" borderId="102" xfId="14" applyFont="1" applyFill="1" applyBorder="1" applyAlignment="1">
      <alignment horizontal="right" vertical="center"/>
    </xf>
    <xf numFmtId="187" fontId="45" fillId="0" borderId="103" xfId="14" applyFont="1" applyFill="1" applyBorder="1" applyAlignment="1">
      <alignment horizontal="right" vertical="center"/>
    </xf>
    <xf numFmtId="187" fontId="45" fillId="0" borderId="104" xfId="14" applyFont="1" applyFill="1" applyBorder="1" applyAlignment="1">
      <alignment horizontal="right" vertical="center"/>
    </xf>
    <xf numFmtId="9" fontId="40" fillId="0" borderId="28" xfId="13" applyNumberFormat="1" applyFont="1" applyBorder="1" applyAlignment="1">
      <alignment horizontal="center" vertical="center"/>
    </xf>
    <xf numFmtId="9" fontId="40" fillId="0" borderId="29" xfId="13" applyNumberFormat="1" applyFont="1" applyBorder="1" applyAlignment="1">
      <alignment horizontal="center" vertical="center"/>
    </xf>
    <xf numFmtId="187" fontId="40" fillId="0" borderId="16" xfId="14" applyNumberFormat="1" applyFont="1" applyBorder="1" applyAlignment="1">
      <alignment horizontal="right" vertical="center"/>
    </xf>
    <xf numFmtId="187" fontId="40" fillId="0" borderId="44" xfId="14" applyNumberFormat="1" applyFont="1" applyBorder="1" applyAlignment="1">
      <alignment horizontal="right" vertical="center"/>
    </xf>
    <xf numFmtId="187" fontId="40" fillId="0" borderId="17" xfId="14" applyNumberFormat="1" applyFont="1" applyBorder="1" applyAlignment="1">
      <alignment horizontal="right" vertical="center"/>
    </xf>
    <xf numFmtId="187" fontId="40" fillId="0" borderId="58" xfId="14" applyNumberFormat="1" applyFont="1" applyBorder="1" applyAlignment="1">
      <alignment horizontal="right" vertical="center"/>
    </xf>
    <xf numFmtId="187" fontId="40" fillId="0" borderId="101" xfId="14" applyNumberFormat="1" applyFont="1" applyBorder="1" applyAlignment="1">
      <alignment horizontal="right" vertical="center"/>
    </xf>
    <xf numFmtId="187" fontId="40" fillId="0" borderId="59" xfId="14" applyNumberFormat="1" applyFont="1" applyBorder="1" applyAlignment="1">
      <alignment horizontal="right" vertical="center"/>
    </xf>
    <xf numFmtId="0" fontId="12" fillId="0" borderId="0" xfId="13" applyFont="1" applyBorder="1" applyAlignment="1">
      <alignment horizontal="left" vertical="center"/>
    </xf>
    <xf numFmtId="0" fontId="40" fillId="0" borderId="0" xfId="13" applyFont="1" applyBorder="1" applyAlignment="1">
      <alignment horizontal="left" vertical="center"/>
    </xf>
    <xf numFmtId="0" fontId="49" fillId="9" borderId="0" xfId="3" applyFont="1" applyFill="1" applyAlignment="1">
      <alignment vertical="center"/>
    </xf>
    <xf numFmtId="0" fontId="58" fillId="0" borderId="9" xfId="3" applyFont="1" applyFill="1" applyBorder="1" applyAlignment="1">
      <alignment horizontal="center" vertical="center"/>
    </xf>
    <xf numFmtId="0" fontId="58" fillId="0" borderId="15" xfId="3" applyFont="1" applyFill="1" applyBorder="1" applyAlignment="1">
      <alignment horizontal="center" vertical="center"/>
    </xf>
    <xf numFmtId="0" fontId="58" fillId="0" borderId="51" xfId="3" applyFont="1" applyFill="1" applyBorder="1" applyAlignment="1">
      <alignment horizontal="center" vertical="center"/>
    </xf>
    <xf numFmtId="0" fontId="58" fillId="0" borderId="10" xfId="3" applyFont="1" applyFill="1" applyBorder="1" applyAlignment="1">
      <alignment horizontal="center" vertical="center" wrapText="1" shrinkToFit="1"/>
    </xf>
    <xf numFmtId="0" fontId="58" fillId="0" borderId="75" xfId="3" applyFont="1" applyFill="1" applyBorder="1" applyAlignment="1">
      <alignment horizontal="center" vertical="center" wrapText="1" shrinkToFit="1"/>
    </xf>
    <xf numFmtId="0" fontId="58" fillId="0" borderId="18" xfId="3" applyFont="1" applyFill="1" applyBorder="1" applyAlignment="1">
      <alignment horizontal="center" vertical="center" wrapText="1" shrinkToFit="1"/>
    </xf>
    <xf numFmtId="0" fontId="58" fillId="0" borderId="49" xfId="3" applyFont="1" applyFill="1" applyBorder="1" applyAlignment="1">
      <alignment horizontal="center" vertical="center" wrapText="1" shrinkToFit="1"/>
    </xf>
    <xf numFmtId="41" fontId="40" fillId="0" borderId="18" xfId="8" applyFont="1" applyBorder="1" applyAlignment="1">
      <alignment horizontal="center" vertical="center" shrinkToFit="1"/>
    </xf>
    <xf numFmtId="41" fontId="40" fillId="0" borderId="49" xfId="8" applyFont="1" applyBorder="1" applyAlignment="1">
      <alignment horizontal="center" vertical="center" shrinkToFit="1"/>
    </xf>
    <xf numFmtId="0" fontId="58" fillId="0" borderId="18" xfId="3" applyFont="1" applyFill="1" applyBorder="1" applyAlignment="1">
      <alignment horizontal="center" vertical="center" wrapText="1"/>
    </xf>
    <xf numFmtId="0" fontId="58" fillId="0" borderId="49" xfId="3" applyFont="1" applyFill="1" applyBorder="1" applyAlignment="1">
      <alignment horizontal="center" vertical="center" wrapText="1"/>
    </xf>
    <xf numFmtId="0" fontId="40" fillId="0" borderId="37" xfId="3" applyFont="1" applyBorder="1" applyAlignment="1">
      <alignment horizontal="center" vertical="center"/>
    </xf>
    <xf numFmtId="0" fontId="40" fillId="0" borderId="59" xfId="3" applyFont="1" applyBorder="1" applyAlignment="1">
      <alignment horizontal="center" vertical="center"/>
    </xf>
    <xf numFmtId="41" fontId="35" fillId="0" borderId="19" xfId="8" applyFont="1" applyBorder="1" applyAlignment="1">
      <alignment horizontal="center" vertical="center" shrinkToFit="1"/>
    </xf>
    <xf numFmtId="41" fontId="35" fillId="0" borderId="50" xfId="8" applyFont="1" applyBorder="1" applyAlignment="1">
      <alignment horizontal="center" vertical="center" shrinkToFit="1"/>
    </xf>
    <xf numFmtId="0" fontId="40" fillId="16" borderId="51" xfId="3" applyFont="1" applyFill="1" applyBorder="1" applyAlignment="1">
      <alignment horizontal="center" vertical="center"/>
    </xf>
    <xf numFmtId="0" fontId="40" fillId="16" borderId="52" xfId="3" applyFont="1" applyFill="1" applyBorder="1" applyAlignment="1">
      <alignment horizontal="center" vertical="center"/>
    </xf>
    <xf numFmtId="41" fontId="35" fillId="16" borderId="42" xfId="8" applyFont="1" applyFill="1" applyBorder="1" applyAlignment="1">
      <alignment horizontal="center" vertical="center" shrinkToFit="1"/>
    </xf>
    <xf numFmtId="41" fontId="35" fillId="16" borderId="43" xfId="8" applyFont="1" applyFill="1" applyBorder="1" applyAlignment="1">
      <alignment horizontal="center" vertical="center" shrinkToFit="1"/>
    </xf>
    <xf numFmtId="0" fontId="58" fillId="0" borderId="18" xfId="3" applyFont="1" applyBorder="1" applyAlignment="1">
      <alignment horizontal="center" vertical="center" wrapText="1"/>
    </xf>
    <xf numFmtId="0" fontId="58" fillId="0" borderId="49" xfId="3" applyFont="1" applyBorder="1" applyAlignment="1">
      <alignment horizontal="center" vertical="center" wrapText="1"/>
    </xf>
    <xf numFmtId="0" fontId="58" fillId="0" borderId="52" xfId="3" applyFont="1" applyBorder="1" applyAlignment="1">
      <alignment horizontal="center" vertical="center" wrapText="1"/>
    </xf>
    <xf numFmtId="0" fontId="58" fillId="0" borderId="53" xfId="3" applyFont="1" applyBorder="1" applyAlignment="1">
      <alignment horizontal="center" vertical="center" wrapText="1"/>
    </xf>
    <xf numFmtId="0" fontId="40" fillId="4" borderId="11" xfId="3" applyFont="1" applyFill="1" applyBorder="1" applyAlignment="1">
      <alignment horizontal="center" vertical="center"/>
    </xf>
    <xf numFmtId="0" fontId="40" fillId="4" borderId="30" xfId="3" applyFont="1" applyFill="1" applyBorder="1" applyAlignment="1">
      <alignment horizontal="center" vertical="center"/>
    </xf>
    <xf numFmtId="0" fontId="40" fillId="4" borderId="10" xfId="3" applyFont="1" applyFill="1" applyBorder="1" applyAlignment="1">
      <alignment horizontal="center" vertical="center"/>
    </xf>
    <xf numFmtId="0" fontId="40" fillId="4" borderId="75" xfId="3" applyFont="1" applyFill="1" applyBorder="1" applyAlignment="1">
      <alignment horizontal="center" vertical="center"/>
    </xf>
    <xf numFmtId="0" fontId="58" fillId="0" borderId="10" xfId="3" applyFont="1" applyFill="1" applyBorder="1" applyAlignment="1">
      <alignment horizontal="center" vertical="center" wrapText="1"/>
    </xf>
    <xf numFmtId="0" fontId="58" fillId="0" borderId="75" xfId="3" applyFont="1" applyFill="1" applyBorder="1" applyAlignment="1">
      <alignment horizontal="center" vertical="center" wrapText="1"/>
    </xf>
    <xf numFmtId="0" fontId="40" fillId="0" borderId="31" xfId="3" applyFont="1" applyBorder="1" applyAlignment="1">
      <alignment horizontal="center" vertical="center"/>
    </xf>
    <xf numFmtId="0" fontId="40" fillId="0" borderId="32" xfId="3" applyFont="1" applyBorder="1" applyAlignment="1">
      <alignment horizontal="center" vertical="center"/>
    </xf>
    <xf numFmtId="0" fontId="40" fillId="0" borderId="48" xfId="3" applyFont="1" applyBorder="1" applyAlignment="1">
      <alignment horizontal="center" vertical="center"/>
    </xf>
    <xf numFmtId="0" fontId="58" fillId="0" borderId="52" xfId="3" applyFont="1" applyFill="1" applyBorder="1" applyAlignment="1">
      <alignment horizontal="center" vertical="center" wrapText="1"/>
    </xf>
    <xf numFmtId="0" fontId="58" fillId="0" borderId="53" xfId="3" applyFont="1" applyFill="1" applyBorder="1" applyAlignment="1">
      <alignment horizontal="center" vertical="center" wrapText="1"/>
    </xf>
    <xf numFmtId="3" fontId="49" fillId="4" borderId="64" xfId="3" applyNumberFormat="1" applyFont="1" applyFill="1" applyBorder="1" applyAlignment="1">
      <alignment horizontal="center" vertical="center"/>
    </xf>
    <xf numFmtId="3" fontId="49" fillId="4" borderId="65" xfId="3" applyNumberFormat="1" applyFont="1" applyFill="1" applyBorder="1" applyAlignment="1">
      <alignment horizontal="center" vertical="center"/>
    </xf>
    <xf numFmtId="3" fontId="49" fillId="4" borderId="73" xfId="3" applyNumberFormat="1" applyFont="1" applyFill="1" applyBorder="1" applyAlignment="1">
      <alignment horizontal="center" vertical="center"/>
    </xf>
    <xf numFmtId="3" fontId="49" fillId="4" borderId="74" xfId="3" applyNumberFormat="1" applyFont="1" applyFill="1" applyBorder="1" applyAlignment="1">
      <alignment horizontal="center" vertical="center"/>
    </xf>
    <xf numFmtId="0" fontId="56" fillId="0" borderId="0" xfId="3" applyFont="1" applyAlignment="1">
      <alignment horizontal="center" vertical="center"/>
    </xf>
    <xf numFmtId="0" fontId="40" fillId="4" borderId="9" xfId="3" applyFont="1" applyFill="1" applyBorder="1" applyAlignment="1">
      <alignment horizontal="center" vertical="center"/>
    </xf>
    <xf numFmtId="0" fontId="40" fillId="4" borderId="15" xfId="3" applyFont="1" applyFill="1" applyBorder="1" applyAlignment="1">
      <alignment horizontal="center" vertical="center"/>
    </xf>
    <xf numFmtId="0" fontId="40" fillId="4" borderId="18" xfId="3" applyFont="1" applyFill="1" applyBorder="1" applyAlignment="1">
      <alignment horizontal="center" vertical="center"/>
    </xf>
    <xf numFmtId="0" fontId="40" fillId="4" borderId="13" xfId="3" applyFont="1" applyFill="1" applyBorder="1" applyAlignment="1">
      <alignment horizontal="center" vertical="center"/>
    </xf>
    <xf numFmtId="3" fontId="49" fillId="4" borderId="62" xfId="3" applyNumberFormat="1" applyFont="1" applyFill="1" applyBorder="1" applyAlignment="1">
      <alignment horizontal="center" vertical="center"/>
    </xf>
    <xf numFmtId="3" fontId="49" fillId="4" borderId="66" xfId="3" applyNumberFormat="1" applyFont="1" applyFill="1" applyBorder="1" applyAlignment="1">
      <alignment horizontal="center" vertical="center"/>
    </xf>
    <xf numFmtId="3" fontId="49" fillId="4" borderId="63" xfId="3" applyNumberFormat="1" applyFont="1" applyFill="1" applyBorder="1" applyAlignment="1">
      <alignment horizontal="center" vertical="center"/>
    </xf>
    <xf numFmtId="3" fontId="49" fillId="4" borderId="67" xfId="3" applyNumberFormat="1" applyFont="1" applyFill="1" applyBorder="1" applyAlignment="1">
      <alignment horizontal="center" vertical="center"/>
    </xf>
    <xf numFmtId="187" fontId="40" fillId="0" borderId="18" xfId="14" applyNumberFormat="1" applyFont="1" applyBorder="1" applyAlignment="1">
      <alignment horizontal="center" vertical="center"/>
    </xf>
    <xf numFmtId="0" fontId="40" fillId="0" borderId="18" xfId="13" applyFont="1" applyBorder="1" applyAlignment="1">
      <alignment horizontal="center" vertical="center"/>
    </xf>
    <xf numFmtId="187" fontId="35" fillId="0" borderId="18" xfId="14" applyFont="1" applyBorder="1" applyAlignment="1">
      <alignment horizontal="center" vertical="center"/>
    </xf>
    <xf numFmtId="187" fontId="40" fillId="0" borderId="18" xfId="14" applyFont="1" applyBorder="1" applyAlignment="1">
      <alignment horizontal="center" vertical="center"/>
    </xf>
    <xf numFmtId="0" fontId="61" fillId="7" borderId="54" xfId="3" applyFont="1" applyFill="1" applyBorder="1" applyAlignment="1">
      <alignment horizontal="center" vertical="center" wrapText="1"/>
    </xf>
    <xf numFmtId="3" fontId="61" fillId="0" borderId="54" xfId="3" applyNumberFormat="1" applyFont="1" applyBorder="1" applyAlignment="1">
      <alignment horizontal="center" vertical="center" wrapText="1"/>
    </xf>
    <xf numFmtId="3" fontId="61" fillId="0" borderId="81" xfId="3" applyNumberFormat="1" applyFont="1" applyBorder="1" applyAlignment="1">
      <alignment horizontal="center" vertical="center" wrapText="1"/>
    </xf>
    <xf numFmtId="0" fontId="61" fillId="7" borderId="79" xfId="3" applyFont="1" applyFill="1" applyBorder="1" applyAlignment="1">
      <alignment horizontal="center" vertical="center" wrapText="1"/>
    </xf>
    <xf numFmtId="0" fontId="61" fillId="7" borderId="80" xfId="3" applyFont="1" applyFill="1" applyBorder="1" applyAlignment="1">
      <alignment horizontal="center" vertical="center" wrapText="1"/>
    </xf>
    <xf numFmtId="0" fontId="61" fillId="0" borderId="0" xfId="3" applyNumberFormat="1" applyFont="1" applyBorder="1" applyAlignment="1">
      <alignment horizontal="left" vertical="center" wrapText="1"/>
    </xf>
    <xf numFmtId="0" fontId="61" fillId="0" borderId="23" xfId="3" applyNumberFormat="1" applyFont="1" applyBorder="1" applyAlignment="1">
      <alignment horizontal="left" vertical="center" wrapText="1"/>
    </xf>
    <xf numFmtId="0" fontId="35" fillId="12" borderId="83" xfId="3" applyFont="1" applyFill="1" applyBorder="1" applyAlignment="1">
      <alignment horizontal="center" vertical="center"/>
    </xf>
    <xf numFmtId="0" fontId="35" fillId="12" borderId="18" xfId="3" applyFont="1" applyFill="1" applyBorder="1" applyAlignment="1">
      <alignment horizontal="center" vertical="center"/>
    </xf>
    <xf numFmtId="0" fontId="40" fillId="5" borderId="83" xfId="3" applyFont="1" applyFill="1" applyBorder="1" applyAlignment="1">
      <alignment horizontal="center" vertical="center"/>
    </xf>
    <xf numFmtId="0" fontId="40" fillId="5" borderId="18" xfId="3" applyFont="1" applyFill="1" applyBorder="1" applyAlignment="1">
      <alignment horizontal="center" vertical="center"/>
    </xf>
    <xf numFmtId="0" fontId="40" fillId="5" borderId="84" xfId="3" applyFont="1" applyFill="1" applyBorder="1" applyAlignment="1">
      <alignment horizontal="center" vertical="center"/>
    </xf>
    <xf numFmtId="0" fontId="40" fillId="5" borderId="56" xfId="3" applyFont="1" applyFill="1" applyBorder="1" applyAlignment="1">
      <alignment horizontal="center" vertical="center"/>
    </xf>
    <xf numFmtId="0" fontId="40" fillId="5" borderId="47" xfId="3" applyFont="1" applyFill="1" applyBorder="1" applyAlignment="1">
      <alignment horizontal="center" vertical="center"/>
    </xf>
    <xf numFmtId="0" fontId="35" fillId="12" borderId="28" xfId="3" applyFont="1" applyFill="1" applyBorder="1" applyAlignment="1">
      <alignment horizontal="center" vertical="center"/>
    </xf>
    <xf numFmtId="0" fontId="35" fillId="12" borderId="46" xfId="3" applyFont="1" applyFill="1" applyBorder="1" applyAlignment="1">
      <alignment horizontal="center" vertical="center"/>
    </xf>
    <xf numFmtId="0" fontId="35" fillId="12" borderId="29" xfId="3" applyFont="1" applyFill="1" applyBorder="1" applyAlignment="1">
      <alignment horizontal="center" vertical="center"/>
    </xf>
    <xf numFmtId="0" fontId="35" fillId="12" borderId="19" xfId="3" applyFont="1" applyFill="1" applyBorder="1" applyAlignment="1">
      <alignment horizontal="center" vertical="center"/>
    </xf>
    <xf numFmtId="0" fontId="40" fillId="11" borderId="18" xfId="3" applyFont="1" applyFill="1" applyBorder="1" applyAlignment="1">
      <alignment horizontal="center" vertical="center"/>
    </xf>
    <xf numFmtId="0" fontId="40" fillId="5" borderId="18" xfId="3" applyFont="1" applyFill="1" applyBorder="1" applyAlignment="1">
      <alignment horizontal="center" vertical="center" wrapText="1"/>
    </xf>
    <xf numFmtId="0" fontId="40" fillId="5" borderId="82" xfId="3" applyFont="1" applyFill="1" applyBorder="1" applyAlignment="1">
      <alignment horizontal="center" vertical="center"/>
    </xf>
    <xf numFmtId="0" fontId="74" fillId="0" borderId="0" xfId="3" applyFont="1" applyBorder="1" applyAlignment="1">
      <alignment horizontal="left" wrapText="1"/>
    </xf>
    <xf numFmtId="0" fontId="74" fillId="0" borderId="0" xfId="3" applyFont="1" applyAlignment="1">
      <alignment horizontal="left" wrapText="1"/>
    </xf>
    <xf numFmtId="0" fontId="35" fillId="7" borderId="9" xfId="16" applyFont="1" applyFill="1" applyBorder="1" applyAlignment="1">
      <alignment horizontal="center" vertical="center" wrapText="1"/>
    </xf>
    <xf numFmtId="0" fontId="35" fillId="7" borderId="10" xfId="16" applyFont="1" applyFill="1" applyBorder="1" applyAlignment="1">
      <alignment horizontal="center" vertical="center" wrapText="1"/>
    </xf>
    <xf numFmtId="0" fontId="35" fillId="7" borderId="15" xfId="16" applyFont="1" applyFill="1" applyBorder="1" applyAlignment="1">
      <alignment horizontal="center" vertical="center" wrapText="1"/>
    </xf>
    <xf numFmtId="0" fontId="35" fillId="7" borderId="51" xfId="16" applyFont="1" applyFill="1" applyBorder="1" applyAlignment="1">
      <alignment horizontal="center" vertical="center" wrapText="1"/>
    </xf>
    <xf numFmtId="0" fontId="49" fillId="7" borderId="18" xfId="17" applyFont="1" applyFill="1" applyBorder="1" applyAlignment="1">
      <alignment horizontal="center" vertical="center"/>
    </xf>
    <xf numFmtId="0" fontId="49" fillId="7" borderId="18" xfId="17" applyFont="1" applyFill="1" applyBorder="1" applyAlignment="1">
      <alignment horizontal="center" vertical="center" wrapText="1"/>
    </xf>
    <xf numFmtId="0" fontId="33" fillId="7" borderId="75" xfId="19" applyFont="1" applyFill="1" applyBorder="1" applyAlignment="1">
      <alignment horizontal="center" vertical="center" wrapText="1"/>
    </xf>
    <xf numFmtId="0" fontId="33" fillId="7" borderId="49" xfId="19" applyFont="1" applyFill="1" applyBorder="1" applyAlignment="1">
      <alignment horizontal="center" vertical="center" wrapText="1"/>
    </xf>
    <xf numFmtId="0" fontId="34" fillId="0" borderId="15" xfId="19" applyFont="1" applyFill="1" applyBorder="1" applyAlignment="1">
      <alignment horizontal="center" vertical="center"/>
    </xf>
    <xf numFmtId="0" fontId="34" fillId="0" borderId="51" xfId="19" applyFont="1" applyFill="1" applyBorder="1" applyAlignment="1">
      <alignment horizontal="center" vertical="center"/>
    </xf>
    <xf numFmtId="0" fontId="33" fillId="7" borderId="9" xfId="19" applyFont="1" applyFill="1" applyBorder="1" applyAlignment="1">
      <alignment horizontal="center" vertical="center"/>
    </xf>
    <xf numFmtId="0" fontId="33" fillId="7" borderId="10" xfId="19" applyFont="1" applyFill="1" applyBorder="1" applyAlignment="1">
      <alignment horizontal="center" vertical="center"/>
    </xf>
    <xf numFmtId="0" fontId="33" fillId="7" borderId="15" xfId="19" applyFont="1" applyFill="1" applyBorder="1" applyAlignment="1">
      <alignment horizontal="center" vertical="center"/>
    </xf>
    <xf numFmtId="0" fontId="33" fillId="7" borderId="18" xfId="19" applyFont="1" applyFill="1" applyBorder="1" applyAlignment="1">
      <alignment horizontal="center" vertical="center"/>
    </xf>
    <xf numFmtId="0" fontId="16" fillId="9" borderId="76" xfId="3" quotePrefix="1" applyNumberFormat="1" applyFont="1" applyFill="1" applyBorder="1" applyAlignment="1">
      <alignment vertical="center"/>
    </xf>
    <xf numFmtId="0" fontId="16" fillId="9" borderId="77" xfId="3" quotePrefix="1" applyNumberFormat="1" applyFont="1" applyFill="1" applyBorder="1" applyAlignment="1">
      <alignment vertical="center"/>
    </xf>
    <xf numFmtId="0" fontId="16" fillId="9" borderId="38" xfId="3" quotePrefix="1" applyNumberFormat="1" applyFont="1" applyFill="1" applyBorder="1" applyAlignment="1">
      <alignment vertical="center"/>
    </xf>
    <xf numFmtId="0" fontId="16" fillId="9" borderId="0" xfId="3" quotePrefix="1" applyNumberFormat="1" applyFont="1" applyFill="1" applyBorder="1" applyAlignment="1">
      <alignment vertical="center"/>
    </xf>
    <xf numFmtId="0" fontId="15" fillId="9" borderId="38" xfId="3" quotePrefix="1" applyNumberFormat="1" applyFont="1" applyFill="1" applyBorder="1" applyAlignment="1">
      <alignment vertical="center"/>
    </xf>
    <xf numFmtId="0" fontId="15" fillId="9" borderId="0" xfId="3" quotePrefix="1" applyNumberFormat="1" applyFont="1" applyFill="1" applyBorder="1" applyAlignment="1">
      <alignment vertical="center"/>
    </xf>
  </cellXfs>
  <cellStyles count="22">
    <cellStyle name="백분율" xfId="2" builtinId="5"/>
    <cellStyle name="백분율 2" xfId="5" xr:uid="{00000000-0005-0000-0000-000001000000}"/>
    <cellStyle name="백분율 3" xfId="7" xr:uid="{00000000-0005-0000-0000-000002000000}"/>
    <cellStyle name="백분율 3 2" xfId="21" xr:uid="{00000000-0005-0000-0000-000003000000}"/>
    <cellStyle name="쉼표 [0]" xfId="1" builtinId="6"/>
    <cellStyle name="쉼표 [0] 2" xfId="6" xr:uid="{00000000-0005-0000-0000-000005000000}"/>
    <cellStyle name="쉼표 [0] 2 2" xfId="8" xr:uid="{00000000-0005-0000-0000-000006000000}"/>
    <cellStyle name="쉼표 [0] 3" xfId="4" xr:uid="{00000000-0005-0000-0000-000007000000}"/>
    <cellStyle name="쉼표 [0] 5" xfId="11" xr:uid="{00000000-0005-0000-0000-000008000000}"/>
    <cellStyle name="쉼표 [0] 7" xfId="20" xr:uid="{00000000-0005-0000-0000-000009000000}"/>
    <cellStyle name="쉼표 [0]_설계서(서울노이초외 7교 지질조사용역)" xfId="14" xr:uid="{00000000-0005-0000-0000-00000A000000}"/>
    <cellStyle name="표준" xfId="0" builtinId="0"/>
    <cellStyle name="표준 2" xfId="3" xr:uid="{00000000-0005-0000-0000-00000C000000}"/>
    <cellStyle name="표준 2 2" xfId="12" xr:uid="{00000000-0005-0000-0000-00000D000000}"/>
    <cellStyle name="표준 2 3" xfId="19" xr:uid="{00000000-0005-0000-0000-00000E000000}"/>
    <cellStyle name="표준 2 4" xfId="15" xr:uid="{00000000-0005-0000-0000-00000F000000}"/>
    <cellStyle name="표준 2_사업관리내역서(사업관리12개월)20111228 3" xfId="16" xr:uid="{00000000-0005-0000-0000-000010000000}"/>
    <cellStyle name="표준 3" xfId="17" xr:uid="{00000000-0005-0000-0000-000011000000}"/>
    <cellStyle name="표준 4" xfId="10" xr:uid="{00000000-0005-0000-0000-000012000000}"/>
    <cellStyle name="표준 6" xfId="18" xr:uid="{00000000-0005-0000-0000-000013000000}"/>
    <cellStyle name="표준_설계서(서울노이초외 7교 지질조사용역)" xfId="13" xr:uid="{00000000-0005-0000-0000-000014000000}"/>
    <cellStyle name="하이퍼링크 2" xfId="9" xr:uid="{00000000-0005-0000-0000-000015000000}"/>
  </cellStyles>
  <dxfs count="0"/>
  <tableStyles count="0" defaultTableStyle="TableStyleMedium2" defaultPivotStyle="PivotStyleLight16"/>
  <colors>
    <mruColors>
      <color rgb="FFFFF89B"/>
      <color rgb="FFF4E7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26" Type="http://schemas.openxmlformats.org/officeDocument/2006/relationships/externalLink" Target="externalLinks/externalLink7.xml"/><Relationship Id="rId21" Type="http://schemas.openxmlformats.org/officeDocument/2006/relationships/externalLink" Target="externalLinks/externalLink2.xml"/><Relationship Id="rId42" Type="http://schemas.openxmlformats.org/officeDocument/2006/relationships/externalLink" Target="externalLinks/externalLink23.xml"/><Relationship Id="rId47" Type="http://schemas.openxmlformats.org/officeDocument/2006/relationships/externalLink" Target="externalLinks/externalLink28.xml"/><Relationship Id="rId63" Type="http://schemas.openxmlformats.org/officeDocument/2006/relationships/externalLink" Target="externalLinks/externalLink44.xml"/><Relationship Id="rId68" Type="http://schemas.openxmlformats.org/officeDocument/2006/relationships/externalLink" Target="externalLinks/externalLink49.xml"/><Relationship Id="rId84" Type="http://schemas.openxmlformats.org/officeDocument/2006/relationships/externalLink" Target="externalLinks/externalLink65.xml"/><Relationship Id="rId89" Type="http://schemas.openxmlformats.org/officeDocument/2006/relationships/externalLink" Target="externalLinks/externalLink70.xml"/><Relationship Id="rId16" Type="http://schemas.openxmlformats.org/officeDocument/2006/relationships/worksheet" Target="worksheets/sheet16.xml"/><Relationship Id="rId11" Type="http://schemas.openxmlformats.org/officeDocument/2006/relationships/worksheet" Target="worksheets/sheet11.xml"/><Relationship Id="rId32" Type="http://schemas.openxmlformats.org/officeDocument/2006/relationships/externalLink" Target="externalLinks/externalLink13.xml"/><Relationship Id="rId37" Type="http://schemas.openxmlformats.org/officeDocument/2006/relationships/externalLink" Target="externalLinks/externalLink18.xml"/><Relationship Id="rId53" Type="http://schemas.openxmlformats.org/officeDocument/2006/relationships/externalLink" Target="externalLinks/externalLink34.xml"/><Relationship Id="rId58" Type="http://schemas.openxmlformats.org/officeDocument/2006/relationships/externalLink" Target="externalLinks/externalLink39.xml"/><Relationship Id="rId74" Type="http://schemas.openxmlformats.org/officeDocument/2006/relationships/externalLink" Target="externalLinks/externalLink55.xml"/><Relationship Id="rId79" Type="http://schemas.openxmlformats.org/officeDocument/2006/relationships/externalLink" Target="externalLinks/externalLink60.xml"/><Relationship Id="rId102" Type="http://schemas.openxmlformats.org/officeDocument/2006/relationships/styles" Target="styles.xml"/><Relationship Id="rId5" Type="http://schemas.openxmlformats.org/officeDocument/2006/relationships/worksheet" Target="worksheets/sheet5.xml"/><Relationship Id="rId90" Type="http://schemas.openxmlformats.org/officeDocument/2006/relationships/externalLink" Target="externalLinks/externalLink71.xml"/><Relationship Id="rId95" Type="http://schemas.openxmlformats.org/officeDocument/2006/relationships/externalLink" Target="externalLinks/externalLink76.xml"/><Relationship Id="rId22" Type="http://schemas.openxmlformats.org/officeDocument/2006/relationships/externalLink" Target="externalLinks/externalLink3.xml"/><Relationship Id="rId27" Type="http://schemas.openxmlformats.org/officeDocument/2006/relationships/externalLink" Target="externalLinks/externalLink8.xml"/><Relationship Id="rId43" Type="http://schemas.openxmlformats.org/officeDocument/2006/relationships/externalLink" Target="externalLinks/externalLink24.xml"/><Relationship Id="rId48" Type="http://schemas.openxmlformats.org/officeDocument/2006/relationships/externalLink" Target="externalLinks/externalLink29.xml"/><Relationship Id="rId64" Type="http://schemas.openxmlformats.org/officeDocument/2006/relationships/externalLink" Target="externalLinks/externalLink45.xml"/><Relationship Id="rId69" Type="http://schemas.openxmlformats.org/officeDocument/2006/relationships/externalLink" Target="externalLinks/externalLink50.xml"/><Relationship Id="rId80" Type="http://schemas.openxmlformats.org/officeDocument/2006/relationships/externalLink" Target="externalLinks/externalLink61.xml"/><Relationship Id="rId85" Type="http://schemas.openxmlformats.org/officeDocument/2006/relationships/externalLink" Target="externalLinks/externalLink66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externalLink" Target="externalLinks/externalLink6.xml"/><Relationship Id="rId33" Type="http://schemas.openxmlformats.org/officeDocument/2006/relationships/externalLink" Target="externalLinks/externalLink14.xml"/><Relationship Id="rId38" Type="http://schemas.openxmlformats.org/officeDocument/2006/relationships/externalLink" Target="externalLinks/externalLink19.xml"/><Relationship Id="rId46" Type="http://schemas.openxmlformats.org/officeDocument/2006/relationships/externalLink" Target="externalLinks/externalLink27.xml"/><Relationship Id="rId59" Type="http://schemas.openxmlformats.org/officeDocument/2006/relationships/externalLink" Target="externalLinks/externalLink40.xml"/><Relationship Id="rId67" Type="http://schemas.openxmlformats.org/officeDocument/2006/relationships/externalLink" Target="externalLinks/externalLink48.xml"/><Relationship Id="rId103" Type="http://schemas.openxmlformats.org/officeDocument/2006/relationships/sharedStrings" Target="sharedStrings.xml"/><Relationship Id="rId20" Type="http://schemas.openxmlformats.org/officeDocument/2006/relationships/externalLink" Target="externalLinks/externalLink1.xml"/><Relationship Id="rId41" Type="http://schemas.openxmlformats.org/officeDocument/2006/relationships/externalLink" Target="externalLinks/externalLink22.xml"/><Relationship Id="rId54" Type="http://schemas.openxmlformats.org/officeDocument/2006/relationships/externalLink" Target="externalLinks/externalLink35.xml"/><Relationship Id="rId62" Type="http://schemas.openxmlformats.org/officeDocument/2006/relationships/externalLink" Target="externalLinks/externalLink43.xml"/><Relationship Id="rId70" Type="http://schemas.openxmlformats.org/officeDocument/2006/relationships/externalLink" Target="externalLinks/externalLink51.xml"/><Relationship Id="rId75" Type="http://schemas.openxmlformats.org/officeDocument/2006/relationships/externalLink" Target="externalLinks/externalLink56.xml"/><Relationship Id="rId83" Type="http://schemas.openxmlformats.org/officeDocument/2006/relationships/externalLink" Target="externalLinks/externalLink64.xml"/><Relationship Id="rId88" Type="http://schemas.openxmlformats.org/officeDocument/2006/relationships/externalLink" Target="externalLinks/externalLink69.xml"/><Relationship Id="rId91" Type="http://schemas.openxmlformats.org/officeDocument/2006/relationships/externalLink" Target="externalLinks/externalLink72.xml"/><Relationship Id="rId96" Type="http://schemas.openxmlformats.org/officeDocument/2006/relationships/externalLink" Target="externalLinks/externalLink77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5" Type="http://schemas.openxmlformats.org/officeDocument/2006/relationships/worksheet" Target="worksheets/sheet15.xml"/><Relationship Id="rId23" Type="http://schemas.openxmlformats.org/officeDocument/2006/relationships/externalLink" Target="externalLinks/externalLink4.xml"/><Relationship Id="rId28" Type="http://schemas.openxmlformats.org/officeDocument/2006/relationships/externalLink" Target="externalLinks/externalLink9.xml"/><Relationship Id="rId36" Type="http://schemas.openxmlformats.org/officeDocument/2006/relationships/externalLink" Target="externalLinks/externalLink17.xml"/><Relationship Id="rId49" Type="http://schemas.openxmlformats.org/officeDocument/2006/relationships/externalLink" Target="externalLinks/externalLink30.xml"/><Relationship Id="rId57" Type="http://schemas.openxmlformats.org/officeDocument/2006/relationships/externalLink" Target="externalLinks/externalLink38.xml"/><Relationship Id="rId10" Type="http://schemas.openxmlformats.org/officeDocument/2006/relationships/worksheet" Target="worksheets/sheet10.xml"/><Relationship Id="rId31" Type="http://schemas.openxmlformats.org/officeDocument/2006/relationships/externalLink" Target="externalLinks/externalLink12.xml"/><Relationship Id="rId44" Type="http://schemas.openxmlformats.org/officeDocument/2006/relationships/externalLink" Target="externalLinks/externalLink25.xml"/><Relationship Id="rId52" Type="http://schemas.openxmlformats.org/officeDocument/2006/relationships/externalLink" Target="externalLinks/externalLink33.xml"/><Relationship Id="rId60" Type="http://schemas.openxmlformats.org/officeDocument/2006/relationships/externalLink" Target="externalLinks/externalLink41.xml"/><Relationship Id="rId65" Type="http://schemas.openxmlformats.org/officeDocument/2006/relationships/externalLink" Target="externalLinks/externalLink46.xml"/><Relationship Id="rId73" Type="http://schemas.openxmlformats.org/officeDocument/2006/relationships/externalLink" Target="externalLinks/externalLink54.xml"/><Relationship Id="rId78" Type="http://schemas.openxmlformats.org/officeDocument/2006/relationships/externalLink" Target="externalLinks/externalLink59.xml"/><Relationship Id="rId81" Type="http://schemas.openxmlformats.org/officeDocument/2006/relationships/externalLink" Target="externalLinks/externalLink62.xml"/><Relationship Id="rId86" Type="http://schemas.openxmlformats.org/officeDocument/2006/relationships/externalLink" Target="externalLinks/externalLink67.xml"/><Relationship Id="rId94" Type="http://schemas.openxmlformats.org/officeDocument/2006/relationships/externalLink" Target="externalLinks/externalLink75.xml"/><Relationship Id="rId99" Type="http://schemas.openxmlformats.org/officeDocument/2006/relationships/externalLink" Target="externalLinks/externalLink80.xml"/><Relationship Id="rId101" Type="http://schemas.openxmlformats.org/officeDocument/2006/relationships/connections" Target="connection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9" Type="http://schemas.openxmlformats.org/officeDocument/2006/relationships/externalLink" Target="externalLinks/externalLink20.xml"/><Relationship Id="rId34" Type="http://schemas.openxmlformats.org/officeDocument/2006/relationships/externalLink" Target="externalLinks/externalLink15.xml"/><Relationship Id="rId50" Type="http://schemas.openxmlformats.org/officeDocument/2006/relationships/externalLink" Target="externalLinks/externalLink31.xml"/><Relationship Id="rId55" Type="http://schemas.openxmlformats.org/officeDocument/2006/relationships/externalLink" Target="externalLinks/externalLink36.xml"/><Relationship Id="rId76" Type="http://schemas.openxmlformats.org/officeDocument/2006/relationships/externalLink" Target="externalLinks/externalLink57.xml"/><Relationship Id="rId97" Type="http://schemas.openxmlformats.org/officeDocument/2006/relationships/externalLink" Target="externalLinks/externalLink78.xml"/><Relationship Id="rId104" Type="http://schemas.openxmlformats.org/officeDocument/2006/relationships/calcChain" Target="calcChain.xml"/><Relationship Id="rId7" Type="http://schemas.openxmlformats.org/officeDocument/2006/relationships/worksheet" Target="worksheets/sheet7.xml"/><Relationship Id="rId71" Type="http://schemas.openxmlformats.org/officeDocument/2006/relationships/externalLink" Target="externalLinks/externalLink52.xml"/><Relationship Id="rId92" Type="http://schemas.openxmlformats.org/officeDocument/2006/relationships/externalLink" Target="externalLinks/externalLink73.xml"/><Relationship Id="rId2" Type="http://schemas.openxmlformats.org/officeDocument/2006/relationships/worksheet" Target="worksheets/sheet2.xml"/><Relationship Id="rId29" Type="http://schemas.openxmlformats.org/officeDocument/2006/relationships/externalLink" Target="externalLinks/externalLink10.xml"/><Relationship Id="rId24" Type="http://schemas.openxmlformats.org/officeDocument/2006/relationships/externalLink" Target="externalLinks/externalLink5.xml"/><Relationship Id="rId40" Type="http://schemas.openxmlformats.org/officeDocument/2006/relationships/externalLink" Target="externalLinks/externalLink21.xml"/><Relationship Id="rId45" Type="http://schemas.openxmlformats.org/officeDocument/2006/relationships/externalLink" Target="externalLinks/externalLink26.xml"/><Relationship Id="rId66" Type="http://schemas.openxmlformats.org/officeDocument/2006/relationships/externalLink" Target="externalLinks/externalLink47.xml"/><Relationship Id="rId87" Type="http://schemas.openxmlformats.org/officeDocument/2006/relationships/externalLink" Target="externalLinks/externalLink68.xml"/><Relationship Id="rId61" Type="http://schemas.openxmlformats.org/officeDocument/2006/relationships/externalLink" Target="externalLinks/externalLink42.xml"/><Relationship Id="rId82" Type="http://schemas.openxmlformats.org/officeDocument/2006/relationships/externalLink" Target="externalLinks/externalLink63.xml"/><Relationship Id="rId19" Type="http://schemas.openxmlformats.org/officeDocument/2006/relationships/worksheet" Target="worksheets/sheet19.xml"/><Relationship Id="rId14" Type="http://schemas.openxmlformats.org/officeDocument/2006/relationships/worksheet" Target="worksheets/sheet14.xml"/><Relationship Id="rId30" Type="http://schemas.openxmlformats.org/officeDocument/2006/relationships/externalLink" Target="externalLinks/externalLink11.xml"/><Relationship Id="rId35" Type="http://schemas.openxmlformats.org/officeDocument/2006/relationships/externalLink" Target="externalLinks/externalLink16.xml"/><Relationship Id="rId56" Type="http://schemas.openxmlformats.org/officeDocument/2006/relationships/externalLink" Target="externalLinks/externalLink37.xml"/><Relationship Id="rId77" Type="http://schemas.openxmlformats.org/officeDocument/2006/relationships/externalLink" Target="externalLinks/externalLink58.xml"/><Relationship Id="rId100" Type="http://schemas.openxmlformats.org/officeDocument/2006/relationships/theme" Target="theme/theme1.xml"/><Relationship Id="rId8" Type="http://schemas.openxmlformats.org/officeDocument/2006/relationships/worksheet" Target="worksheets/sheet8.xml"/><Relationship Id="rId51" Type="http://schemas.openxmlformats.org/officeDocument/2006/relationships/externalLink" Target="externalLinks/externalLink32.xml"/><Relationship Id="rId72" Type="http://schemas.openxmlformats.org/officeDocument/2006/relationships/externalLink" Target="externalLinks/externalLink53.xml"/><Relationship Id="rId93" Type="http://schemas.openxmlformats.org/officeDocument/2006/relationships/externalLink" Target="externalLinks/externalLink74.xml"/><Relationship Id="rId98" Type="http://schemas.openxmlformats.org/officeDocument/2006/relationships/externalLink" Target="externalLinks/externalLink79.xml"/><Relationship Id="rId3" Type="http://schemas.openxmlformats.org/officeDocument/2006/relationships/worksheet" Target="worksheets/sheet3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12</xdr:col>
      <xdr:colOff>0</xdr:colOff>
      <xdr:row>11</xdr:row>
      <xdr:rowOff>0</xdr:rowOff>
    </xdr:from>
    <xdr:to>
      <xdr:col>19</xdr:col>
      <xdr:colOff>237431</xdr:colOff>
      <xdr:row>36</xdr:row>
      <xdr:rowOff>75744</xdr:rowOff>
    </xdr:to>
    <xdr:pic>
      <xdr:nvPicPr>
        <xdr:cNvPr id="2" name="그림 1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800600" y="2895600"/>
          <a:ext cx="5552381" cy="3647619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20</xdr:col>
      <xdr:colOff>228600</xdr:colOff>
      <xdr:row>11</xdr:row>
      <xdr:rowOff>47625</xdr:rowOff>
    </xdr:from>
    <xdr:to>
      <xdr:col>29</xdr:col>
      <xdr:colOff>152400</xdr:colOff>
      <xdr:row>17</xdr:row>
      <xdr:rowOff>95250</xdr:rowOff>
    </xdr:to>
    <xdr:sp macro="" textlink="">
      <xdr:nvSpPr>
        <xdr:cNvPr id="2" name="직사각형 1">
          <a:extLst>
            <a:ext uri="{FF2B5EF4-FFF2-40B4-BE49-F238E27FC236}">
              <a16:creationId xmlns:a16="http://schemas.microsoft.com/office/drawing/2014/main" id="{00000000-0008-0000-0700-000002000000}"/>
            </a:ext>
          </a:extLst>
        </xdr:cNvPr>
        <xdr:cNvSpPr/>
      </xdr:nvSpPr>
      <xdr:spPr>
        <a:xfrm>
          <a:off x="6943725" y="2038350"/>
          <a:ext cx="7562850" cy="1076325"/>
        </a:xfrm>
        <a:prstGeom prst="rect">
          <a:avLst/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r>
            <a:rPr lang="ko-KR" altLang="en-US" sz="1100"/>
            <a:t>단순공종 </a:t>
          </a:r>
          <a:r>
            <a:rPr lang="en-US" altLang="ko-KR" sz="1100"/>
            <a:t>: </a:t>
          </a:r>
          <a:r>
            <a:rPr lang="ko-KR" altLang="en-US" sz="1100"/>
            <a:t>배전설비</a:t>
          </a:r>
          <a:r>
            <a:rPr lang="en-US" altLang="ko-KR" sz="1100"/>
            <a:t>(</a:t>
          </a:r>
          <a:r>
            <a:rPr lang="ko-KR" altLang="en-US" sz="1100"/>
            <a:t>옥외</a:t>
          </a:r>
          <a:r>
            <a:rPr lang="en-US" altLang="ko-KR" sz="1100"/>
            <a:t>), </a:t>
          </a:r>
          <a:r>
            <a:rPr lang="ko-KR" altLang="en-US" sz="1100"/>
            <a:t>공장</a:t>
          </a:r>
          <a:r>
            <a:rPr lang="en-US" altLang="ko-KR" sz="1100"/>
            <a:t>, </a:t>
          </a:r>
          <a:r>
            <a:rPr lang="ko-KR" altLang="en-US" sz="1100"/>
            <a:t>창고</a:t>
          </a:r>
          <a:r>
            <a:rPr lang="en-US" altLang="ko-KR" sz="1100"/>
            <a:t>, </a:t>
          </a:r>
          <a:r>
            <a:rPr lang="ko-KR" altLang="en-US" sz="1100"/>
            <a:t>주차장</a:t>
          </a:r>
          <a:r>
            <a:rPr lang="en-US" altLang="ko-KR" sz="1100"/>
            <a:t>, </a:t>
          </a:r>
          <a:r>
            <a:rPr lang="ko-KR" altLang="en-US" sz="1100"/>
            <a:t>축사</a:t>
          </a:r>
          <a:r>
            <a:rPr lang="en-US" altLang="ko-KR" sz="1100"/>
            <a:t>, </a:t>
          </a:r>
          <a:r>
            <a:rPr lang="ko-KR" altLang="en-US" sz="1100"/>
            <a:t>식물관련 전력시설물 공사와 전기기기 일부</a:t>
          </a:r>
          <a:endParaRPr lang="en-US" altLang="ko-KR" sz="1100"/>
        </a:p>
        <a:p>
          <a:pPr algn="l"/>
          <a:r>
            <a:rPr lang="ko-KR" altLang="en-US" sz="1100"/>
            <a:t>보통공종 </a:t>
          </a:r>
          <a:r>
            <a:rPr lang="en-US" altLang="ko-KR" sz="1100"/>
            <a:t>: </a:t>
          </a:r>
          <a:r>
            <a:rPr lang="ko-KR" altLang="en-US" sz="1100"/>
            <a:t>단순 또는 복잡공종에 속하지 않는 전력시설물 공사</a:t>
          </a:r>
          <a:endParaRPr lang="en-US" altLang="ko-KR" sz="1100"/>
        </a:p>
        <a:p>
          <a:pPr algn="l"/>
          <a:r>
            <a:rPr lang="ko-KR" altLang="en-US" sz="1100"/>
            <a:t>복잡공종 </a:t>
          </a:r>
          <a:r>
            <a:rPr lang="en-US" altLang="ko-KR" sz="1100"/>
            <a:t>: </a:t>
          </a:r>
          <a:r>
            <a:rPr lang="ko-KR" altLang="en-US" sz="1100"/>
            <a:t>발전설비</a:t>
          </a:r>
          <a:r>
            <a:rPr lang="en-US" altLang="ko-KR" sz="1100"/>
            <a:t>, </a:t>
          </a:r>
          <a:r>
            <a:rPr lang="ko-KR" altLang="en-US" sz="1100"/>
            <a:t>송변전설비</a:t>
          </a:r>
          <a:r>
            <a:rPr lang="en-US" altLang="ko-KR" sz="1100"/>
            <a:t>, </a:t>
          </a:r>
          <a:r>
            <a:rPr lang="ko-KR" altLang="en-US" sz="1100"/>
            <a:t>체육관</a:t>
          </a:r>
          <a:r>
            <a:rPr lang="en-US" altLang="ko-KR" sz="1100"/>
            <a:t>, </a:t>
          </a:r>
          <a:r>
            <a:rPr lang="ko-KR" altLang="en-US" sz="1100"/>
            <a:t>운동장</a:t>
          </a:r>
          <a:r>
            <a:rPr lang="en-US" altLang="ko-KR" sz="1100"/>
            <a:t>, </a:t>
          </a:r>
          <a:r>
            <a:rPr lang="ko-KR" altLang="en-US" sz="1100"/>
            <a:t>공연장</a:t>
          </a:r>
          <a:r>
            <a:rPr lang="en-US" altLang="ko-KR" sz="1100"/>
            <a:t>, </a:t>
          </a:r>
          <a:r>
            <a:rPr lang="ko-KR" altLang="en-US" sz="1100"/>
            <a:t>박물관</a:t>
          </a:r>
          <a:r>
            <a:rPr lang="en-US" altLang="ko-KR" sz="1100"/>
            <a:t>, </a:t>
          </a:r>
          <a:r>
            <a:rPr lang="ko-KR" altLang="en-US" sz="1100"/>
            <a:t>의료시설</a:t>
          </a:r>
          <a:r>
            <a:rPr lang="en-US" altLang="ko-KR" sz="1100"/>
            <a:t>, </a:t>
          </a:r>
          <a:r>
            <a:rPr lang="ko-KR" altLang="en-US" sz="1100"/>
            <a:t>건축물연면적 </a:t>
          </a:r>
          <a:r>
            <a:rPr lang="en-US" altLang="ko-KR" sz="1100"/>
            <a:t>2</a:t>
          </a:r>
          <a:r>
            <a:rPr lang="ko-KR" altLang="en-US" sz="1100"/>
            <a:t>만제곱미터 이상 등 공사시간이 길고 배선수가 많아 복잡한 전력시설물 공사</a:t>
          </a: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4&#51652;&#54840;&#49885;\&#51652;C\DOOSAN\RAHMEN\R1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PC\&#52649;&#49457;&#45824;c.c\KKH\96047\XLS\XLS\ALL-XLS\ULSAN\PRICE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980;&#51333;&#50896;&#52264;&#51109;\&#44277;&#50857;&#51088;&#47308;&#48169;\MSOFFICE\HEXCEL\P\DAECHAG\&#45824;&#44148;&#51068;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microsoft.com/office/2006/relationships/xlExternalLinkPath/xlStartup" Target="&#46020;&#47196;/&#50857;&#49324;/&#51204;&#52404;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TEMP\&#51648;&#44396;&#45800;&#50948;&#44228;&#54925;&#54408;&#49480;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microsoft.com/office/2006/relationships/xlExternalLinkPath/xlStartup" Target="&#46020;&#47196;/&#48512;&#47548;&#44368;/&#51204;&#52404;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50689;&#50724;\07.01%20&#52488;&#51008;&#52488;&#44368;\BAE\&#50857;&#50669;&#51077;&#52272;\&#48264;&#50669;&#47932;\&#48317;&#49328;&#48716;&#46377;\&#49324;&#50629;&#51109;\&#47196;&#45812;&#53076;&#53440;&#50892;\&#50900;&#47568;&#48372;&#44256;&#49436;\MJR\&#44277;&#50976;\&#54620;&#44397;&#51473;&#44277;&#50629;&#49884;&#49444;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50689;&#50724;\07.01%20&#52488;&#51008;&#52488;&#44368;\BAE\&#50857;&#50669;&#51077;&#52272;\&#48264;&#50669;&#47932;\&#48317;&#49328;&#48716;&#46377;\&#49324;&#50629;&#51109;\&#47196;&#45812;&#53076;&#53440;&#50892;\&#50900;&#47568;&#48372;&#44256;&#49436;\MJR\&#44277;&#50976;\&#54620;&#44397;&#51473;&#44277;&#50629;&#48372;&#50504;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&#51089;&#50629;&#48169;\&#51648;&#51109;&#47932;\&#51648;&#51109;&#47932;&#44204;&#51201;(&#48372;&#49345;,&#51064;&#54728;&#44032;)(1).xls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eejunjae\&#54868;&#49457;&#46041;&#48512;&#44221;&#52272;&#49436;%20&#52293;&#44048;&#54788;&#51109;\1-1.&#51312;&#45804;&#52397;%20&#49884;&#49444;&#44277;&#49324;\2-3.&#49828;&#54168;&#51060;&#49828;%20&#52896;&#54532;\9-1.&#52397;&#49548;&#45380;%20&#49828;&#54168;&#51060;&#49828;%20&#52896;&#54532;(&#51089;&#50629;&#51473;%20&#49436;&#47448;)\1-1.&#50756;&#47308;&#50857;%20&#49436;&#47448;\1-2.&#46020;&#49884;&#44228;&#54925;&#50857;&#50669;%20&#44204;&#51201;&#48708;%20&#49328;&#52636;&#49436;(&#51221;&#47532;&#50857;)\aStudy\Excel\Urb_Cost\urban_Survey.xls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4&#51652;&#54840;&#49885;\&#51652;C\project\&#46041;&#47749;\&#51109;&#54637;&#49440;\&#44396;&#51312;&#44228;&#49328;\BO1.XLS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B:\EXCEL\97BUN\DANGA.XLS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eejunjae\&#54868;&#49457;&#46041;&#48512;&#44221;&#52272;&#49436;%20&#52293;&#44048;&#54788;&#51109;\&#44608;&#52380;&#49884;&#44592;&#48376;&#44228;&#54925;&#50696;&#49328;\&#44608;&#52380;&#49884;(GIS)\&#47928;&#49436;&#51221;&#47532;\&#44148;&#49444;&#44368;&#53685;&#48512;\&#44148;&#44368;&#48512;&#51221;&#47532;&#51204;.xls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ong\d\EXCEL\DATAPCS\DDD.XLS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J5\&#44277;&#49324;&#51068;&#44148;01\EXCEL\DATAPCS\DDD.XLS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j4\c\EXCEL\DATAPCS\DDD.XLS" TargetMode="External"/></Relationships>
</file>

<file path=xl/externalLinks/_rels/externalLink1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jb.dr\d\CIVIL\EXCLE\DAT\&#44256;&#50577;&#44288;&#51116;.XLS" TargetMode="External"/></Relationships>
</file>

<file path=xl/externalLinks/_rels/externalLink1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4&#51652;&#54840;&#49885;\&#51652;C\&#51452;&#50836;&#47928;&#49436;\&#49688;&#47049;&#49328;&#52636;&#49436;\&#46020;&#47196;&#44368;\&#51649;&#51217;&#44368;&#45824;.XLS" TargetMode="External"/></Relationships>
</file>

<file path=xl/externalLinks/_rels/externalLink1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8177;&#49849;&#50868;\D\YOUNGDOC\CIVIL\EXCLE\DAT\&#44256;&#50577;&#44288;&#51116;.XLS" TargetMode="External"/></Relationships>
</file>

<file path=xl/externalLinks/_rels/externalLink2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jb.dr\d\YOUNGDOC\CIVIL\EXCLE\DAT\&#44256;&#50577;&#44288;&#51116;.XLS" TargetMode="External"/></Relationships>
</file>

<file path=xl/externalLinks/_rels/externalLink2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4&#51652;&#54840;&#49885;\&#51652;C\&#51452;&#50836;&#47928;&#49436;\&#49688;&#47049;&#49328;&#52636;&#49436;\&#46020;&#47196;&#44368;\&#49345;&#48512;&#49688;&#47049;.xls" TargetMode="External"/></Relationships>
</file>

<file path=xl/externalLinks/_rels/externalLink2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design\&#44221;&#49688;\&#52572;&#51333;\&#48176;&#49688;&#44060;&#49440;\&#44592;&#48376;&#49444;&#44228;\&#45236;&#44396;\excel\&#45236;&#44396;&#44277;&#49324;&#48708;1.xls" TargetMode="External"/></Relationships>
</file>

<file path=xl/externalLinks/_rels/externalLink2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51333;&#54840;\&#50896;&#51452;PROJECT\My%20Documents\&#51060;&#52380;\&#44036;&#51060;&#49345;&#49688;&#46020;\99&#45380;&#46020;\&#45453;&#52492;&#45236;&#50669;(2).xls" TargetMode="External"/></Relationships>
</file>

<file path=xl/externalLinks/_rels/externalLink2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mySingle\Temp\&#49444;&#44228;3&#52264;\5)&#51648;&#47532;&#51221;&#48372;&#49436;&#48708;&#49828;\&#54868;&#49457;&#49884;%20&#46020;&#49884;&#51221;&#48372;&#49884;&#49828;&#53596;%20&#44396;&#52629;(&#51648;&#47532;&#51221;&#48372;&#49436;&#48708;&#49828;).xls" TargetMode="External"/></Relationships>
</file>

<file path=xl/externalLinks/_rels/externalLink2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senedukr-my.sharepoint.com/DOCUME~1/user/LOCALS~1/Temp/handytmp/Documents%20and%20Settings/Owner/Local%20Settings/Temp/ENALATEMP/2&#45236;&#50669;_&#44284;&#50629;&#51648;&#49884;&#49436;/2001/&#51064;&#51228;&#44400;/&#49548;&#54616;&#52380;JH.xls" TargetMode="External"/></Relationships>
</file>

<file path=xl/externalLinks/_rels/externalLink2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&#51089;&#50629;&#54028;&#51068;\&#49324;&#50629;&#44288;&#47532;\2003p124%20&#44592;&#53440;%20&#50689;&#50629;\05%20&#48516;&#50556;&#48324;%20&#50689;&#50629;&#51088;&#47308;\01%20&#49352;&#51452;&#49548;%20&#48512;&#50668;&#49324;&#50629;\2004&#45380;%20&#50689;&#50629;&#51648;&#51088;&#52404;\&#50577;&#54217;&#44400;\&#50577;&#54217;&#44400;%20&#49352;&#51452;&#49548;\2004&#45380;%20&#50689;&#50629;&#51648;&#51088;&#52404;\&#50857;&#51064;&#49884;\2004&#45380;%203&#50900;%2015&#51068;(2&#52264;)\0316%20&#51204;&#45804;&#51088;&#47308;\&#50857;&#51064;&#49884;&#49444;&#44228;&#45236;&#50669;&#49436;(&#50864;&#45824;&#52860;&#49828;_040326).xls" TargetMode="External"/></Relationships>
</file>

<file path=xl/externalLinks/_rels/externalLink2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4889;&#48152;&#51109;\&#51204;&#46972;&#48513;&#46020;\&#52397;&#45812;&#51665;%20work\&#44277;&#49324;&#44288;&#47144;\&#46041;&#51216;&#46041;&#48372;&#46020;&#54252;&#51109;&#44277;&#49324;.xls" TargetMode="External"/></Relationships>
</file>

<file path=xl/externalLinks/_rels/externalLink28.xml.rels><?xml version="1.0" encoding="UTF-8" standalone="yes"?>
<Relationships xmlns="http://schemas.openxmlformats.org/package/2006/relationships"><Relationship Id="rId1" Type="http://schemas.microsoft.com/office/2006/relationships/xlExternalLinkPath/xlPathMissing" Target="Object" TargetMode="External"/></Relationships>
</file>

<file path=xl/externalLinks/_rels/externalLink2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Documents%20and%20Settings\&#49436;&#48512;&#44368;&#50977;&#52397;\My%20Documents\&#51312;&#48393;&#51652;\&#49888;&#51221;&#51452;\&#44368;&#50977;&#52397;\&#49436;&#48512;&#44368;&#50977;&#52397;\&#48708;&#54000;&#50648;(BTL)%20&#44288;&#47144;\&#44288;&#47532;&#44284;%20&#50836;&#52397;&#48516;\&#48537;&#51076;-&#49884;&#49444;&#48372;&#50976;&#54788;&#54889;.xls" TargetMode="External"/></Relationships>
</file>

<file path=xl/externalLinks/_rels/externalLink3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312;&#48276;&#54945;\C\DataBackup\&#49688;&#47049;&#49328;&#52636;&#49436;\09&#54252;&#51109;\&#54869;&#54253;&#48512;.xls" TargetMode="External"/></Relationships>
</file>

<file path=xl/externalLinks/_rels/externalLink3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CIVIL\EXCLE\DAT\&#44256;&#50577;&#44288;&#51116;.XLS" TargetMode="External"/></Relationships>
</file>

<file path=xl/externalLinks/_rels/externalLink3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wp\&#44032;&#49437;&#51648;&#44396;\&#45236;&#50669;&#49436;.xls" TargetMode="External"/></Relationships>
</file>

<file path=xl/externalLinks/_rels/externalLink3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Documents%20and%20Settings\Administrator\My%20Documents\&#46020;&#47196;&#54364;&#51648;&#54032;%20&#49444;&#52824;&#44277;&#49324;.xls" TargetMode="External"/></Relationships>
</file>

<file path=xl/externalLinks/_rels/externalLink3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dmj\c\WINDOWS\EXCEL\KIM.XLS" TargetMode="External"/></Relationships>
</file>

<file path=xl/externalLinks/_rels/externalLink3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My%20Documents\&#45208;&#51452;&#44400;\&#44221;&#51648;&#51221;&#47532;&#49444;&#44228;\&#50976;&#54217;&#44592;&#53440;&#47928;&#49436;.XLS" TargetMode="External"/></Relationships>
</file>

<file path=xl/externalLinks/_rels/externalLink3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&#47588;&#51068;&#47588;&#51068;\23&#51068;\3&#50900;%2023&#51068;\&#44396;&#51312;&#54868;%20&#48143;%20&#49549;&#49457;%20DB&#51077;&#47141;.xls" TargetMode="External"/></Relationships>
</file>

<file path=xl/externalLinks/_rels/externalLink3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jb.dr\d\1&#52397;&#49328;&#47732;\&#49688;&#47049;\CIVIL\EXCLE\DAT\&#44256;&#50577;&#44288;&#51116;.XLS" TargetMode="External"/></Relationships>
</file>

<file path=xl/externalLinks/_rels/externalLink3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1&#52397;&#49328;&#47732;\&#49688;&#47049;\CIVIL\EXCLE\DAT\&#44256;&#50577;&#44288;&#51116;.XLS" TargetMode="External"/></Relationships>
</file>

<file path=xl/externalLinks/_rels/externalLink3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&#45800;&#44032;&#49328;&#52636;\99&#45800;&#49328;~1.XLS" TargetMode="External"/></Relationships>
</file>

<file path=xl/externalLinks/_rels/externalLink4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PC\&#52649;&#49457;&#45824;c.c\&#54616;&#49688;&#52376;&#47532;\&#45236;&#50669;&#49436;&#51089;&#50629;\&#50872;&#51652;&#45236;&#50669;-&#44592;&#44228;.XLS" TargetMode="External"/></Relationships>
</file>

<file path=xl/externalLinks/_rels/externalLink4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&#51116;&#44397;&#44060;&#51064;&#54260;&#45908;\&#51088;&#47308;\&#46020;&#49884;&#44228;&#54925;&#44288;&#47144;&#48277;&#44508;\$&#54408;&#49480;\&#50857;&#50669;&#48708;%20&#49328;&#52636;\1&#54408;&#49480;2002.xls" TargetMode="External"/></Relationships>
</file>

<file path=xl/externalLinks/_rels/externalLink4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312;&#48276;&#54945;\C\DataBackup\&#49688;&#47049;&#49328;&#52636;&#49436;\09&#54252;&#51109;\&#51217;&#49549;&#46020;&#47196;.xls" TargetMode="External"/></Relationships>
</file>

<file path=xl/externalLinks/_rels/externalLink4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&#47928;&#49436;&#54868;&#51068;\&#50857;&#50669;&#48708;&#44288;&#47144;\&#51228;&#51452;&#49888;&#54868;&#50669;&#49324;&#44277;&#50896;\&#54924;&#46041;&#45433;&#51652;&#45236;&#50669;&#49436;.xls" TargetMode="External"/></Relationships>
</file>

<file path=xl/externalLinks/_rels/externalLink4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design\&#44221;&#49688;\&#52572;&#51333;\My%20Documents\&#54924;&#47329;&#44592;&#48376;\&#44277;&#49324;&#48708;.xls" TargetMode="External"/></Relationships>
</file>

<file path=xl/externalLinks/_rels/externalLink4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eejunjae\&#54868;&#49457;&#46041;&#48512;&#44221;&#52272;&#49436;%20&#52293;&#44048;&#54788;&#51109;\1-1.&#51312;&#45804;&#52397;%20&#49884;&#49444;&#44277;&#49324;\2-3.&#49828;&#54168;&#51060;&#49828;%20&#52896;&#54532;\9-1.&#52397;&#49548;&#45380;%20&#49828;&#54168;&#51060;&#49828;%20&#52896;&#54532;(&#51089;&#50629;&#51473;%20&#49436;&#47448;)\1-1.&#50756;&#47308;&#50857;%20&#49436;&#47448;\1-2.&#46020;&#49884;&#44228;&#54925;&#50857;&#50669;%20&#44204;&#51201;&#48708;%20&#49328;&#52636;&#49436;(&#51221;&#47532;&#50857;)\project\&#44608;&#54252;\&#48320;&#44221;2&#52264;&#48516;&#45236;&#50669;&#49436;(2003.2.10).xls" TargetMode="External"/></Relationships>
</file>

<file path=xl/externalLinks/_rels/externalLink4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&#45224;&#49328;-&#45733;&#49440;&#44036;(&#49884;&#54665;)\&#48176;&#49688;&#44288;.xls" TargetMode="External"/></Relationships>
</file>

<file path=xl/externalLinks/_rels/externalLink4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&#51648;&#51088;&#52404;&#48324;\&#50668;&#49688;&#49884;\&#45453;&#50612;&#52492;%20&#49345;&#49688;&#46020;(&#49892;&#49884;&#49444;&#44228;)\&#49892;&#51221;&#48372;&#44256;(2004-12)\&#44228;&#50557;&#48320;&#44221;(&#51613;&#50529;&#49884;)\WINDOWS\TEMP\_hztmp_\&#44032;&#51256;&#44032;&#49800;\&#12615;&#12615;&#51648;&#44396;%20&#46020;&#49884;&#44060;&#48156;&#49324;&#50629;.xls" TargetMode="External"/></Relationships>
</file>

<file path=xl/externalLinks/_rels/externalLink4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Documents%20and%20Settings\&#51060;&#50689;&#44600;&#44284;&#51109;\My%20Documents\My%20Work\&#49340;&#50500;\&#50689;&#50629;&#54876;&#46041;\2006&#45380;&#46020;\&#52397;&#50896;&#44400;\ysw_data\2003\&#54620;&#48120;&#47476;\&#51228;&#50504;&#51089;&#50629;\&#48324;&#52392;4%20&#54620;&#48120;&#47476;%20&#49324;&#50629;&#49444;&#44228;&#49436;.xls" TargetMode="External"/></Relationships>
</file>

<file path=xl/externalLinks/_rels/externalLink4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50689;&#50724;\07.01%20&#52488;&#51008;&#52488;&#44368;\BAE\&#50857;&#50669;&#51077;&#52272;\&#48264;&#50669;&#47932;\&#48317;&#49328;&#48716;&#46377;\&#49324;&#50629;&#51109;\&#47196;&#45812;&#53076;&#53440;&#50892;\&#50900;&#47568;&#48372;&#44256;&#49436;\MJR\&#44277;&#50976;\&#47196;&#45812;&#53076;&#52509;&#44292;&#51228;&#50504;&#44204;&#51201;3.XLS" TargetMode="External"/></Relationships>
</file>

<file path=xl/externalLinks/_rels/externalLink5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senedukr-my.sharepoint.com/&#48337;&#50500;&#47532;/KKK.XLS" TargetMode="External"/></Relationships>
</file>

<file path=xl/externalLinks/_rels/externalLink5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50689;&#50724;\07.01%20&#52488;&#51008;&#52488;&#44368;\BAE\&#50857;&#50669;&#51077;&#52272;\&#48120;&#53000;&#46976;\&#44033;&#51333;&#51228;&#50504;&#49436;\2005\&#51204;&#51452;&#53076;&#50517;&#49660;&#54609;&#47792;\&#50696;&#49328;(&#53076;&#50517;&#49660;&#54609;&#47792;).xls" TargetMode="External"/></Relationships>
</file>

<file path=xl/externalLinks/_rels/externalLink5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503_04\c\My%20Documents\b-s\ENG\HANSUK\ENG\SAMAN\DOHWA03.XLS" TargetMode="External"/></Relationships>
</file>

<file path=xl/externalLinks/_rels/externalLink5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DATA\&#49888;&#54868;\&#44032;&#54217;&#51648;&#44396;\&#46020;&#47732;\&#44256;&#52285;&#51200;&#49688;&#51648;\&#44277;&#49324;&#48708;&#52509;&#44292;\&#44032;&#54217;&#44277;&#49324;&#48708;.XLS" TargetMode="External"/></Relationships>
</file>

<file path=xl/externalLinks/_rels/externalLink5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5432;&#44592;&#45224;\TEMP\yunchun2\yunchun\&#50672;&#52380;&#51088;&#47308;\&#45224;&#49324;&#44060;&#47029;&#44277;&#49324;&#48708;&#49328;&#52636;&#44592;&#51456;.xls" TargetMode="External"/></Relationships>
</file>

<file path=xl/externalLinks/_rels/externalLink5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Documents%20and%20Settings\&#51060;&#50689;&#44600;&#44284;&#51109;\My%20Documents\My%20Work\&#49340;&#50500;\&#50689;&#50629;&#54876;&#46041;\2006&#45380;&#46020;\&#52397;&#50896;&#44400;\&#52397;&#50896;(06&#45380;&#46020;)&#45236;&#50669;&#49436;.xls" TargetMode="External"/></Relationships>
</file>

<file path=xl/externalLinks/_rels/externalLink5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Documents%20and%20Settings\&#51060;&#50689;&#44600;&#44284;&#51109;\My%20Documents\My%20Work\&#49340;&#50500;\&#50689;&#50629;&#54876;&#46041;\2006&#45380;&#46020;\&#52397;&#50896;&#44400;\2003\&#51032;&#51221;&#48512;&#49884;\&#51032;&#51221;&#48512;%20%20&#49345;&#54616;&#49688;&#46020;%20&#49444;&#44228;&#45236;&#50669;&#49436;_1.2.xls" TargetMode="External"/></Relationships>
</file>

<file path=xl/externalLinks/_rels/externalLink5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B:\&#44553;&#50672;97.xls" TargetMode="External"/></Relationships>
</file>

<file path=xl/externalLinks/_rels/externalLink5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HNOH2\&#51453;&#47548;\WINDOWS\TEMP\_hztmp_\&#44032;&#51256;&#44032;&#49800;\&#12615;&#12615;&#51648;&#44396;%20&#46020;&#49884;&#44060;&#48156;&#49324;&#50629;.xls" TargetMode="External"/></Relationships>
</file>

<file path=xl/externalLinks/_rels/externalLink5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221;&#54868;&#51088;1\&#51648;&#47532;&#51221;&#48372;\Documents%20and%20Settings\Administrator\My%20Documents\&#50836;&#54616;&#45768;&#47928;&#49436;\&#50629;&#47924;&#54260;&#45908;\&#44204;&#51201;&#49436;\&#44204;&#51201;&#49436;&#50577;&#49885;\&#54364;&#51456;&#45800;&#44032;&#49328;&#52636;&#50577;&#49885;.xls" TargetMode="External"/></Relationships>
</file>

<file path=xl/externalLinks/_rels/externalLink6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&#54200;&#51648;&#54632;\&#54872;&#44221;&#48512;\&#48156;&#51452;&#49436;&#47448;\02&#44592;&#53440;&#44277;&#49324;\&#53664;&#47785;&#44592;&#51456;-&#52397;&#45812;\&#50868;&#51204;&#47732;&#54728;&#49884;&#54744;&#51109;\My%20Documents\&#46041;&#48156;&#51452;.XLS" TargetMode="External"/></Relationships>
</file>

<file path=xl/externalLinks/_rels/externalLink6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jb.dr\d\CIVIL\EXCLE\DAT\&#44288;&#51116;&#47308;.XLS" TargetMode="External"/></Relationships>
</file>

<file path=xl/externalLinks/_rels/externalLink6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design\&#44221;&#49688;\&#52572;&#51333;\BAEKPO\DAN1.XLS" TargetMode="External"/></Relationships>
</file>

<file path=xl/externalLinks/_rels/externalLink6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MSOFFICE\Excel\DATA1\DDD.XLS" TargetMode="External"/></Relationships>
</file>

<file path=xl/externalLinks/_rels/externalLink6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053;&#44032;&#46360;\C\EL&#52968;&#49444;&#54021;\PROJECT\&#50977;&#44400;&#48376;&#48512;\&#45236;&#50669;&#52572;&#51333;\&#44288;&#49324;\&#45236;&#50669;&#49436;(&#44288;&#49324;).xls" TargetMode="External"/></Relationships>
</file>

<file path=xl/externalLinks/_rels/externalLink65.xml.rels><?xml version="1.0" encoding="UTF-8" standalone="yes"?>
<Relationships xmlns="http://schemas.openxmlformats.org/package/2006/relationships"><Relationship Id="rId1" Type="http://schemas.openxmlformats.org/officeDocument/2006/relationships/externalLinkPath" Target="/&#49352;%20&#54260;&#45908;/&#50504;&#46041;&#54840;&#44288;&#44305;&#51648;/&#44277;&#45800;.XLS" TargetMode="External"/></Relationships>
</file>

<file path=xl/externalLinks/_rels/externalLink6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49849;&#54805;\&#54200;&#51648;&#54632;\&#49352;%20&#54260;&#45908;\&#50504;&#46041;&#54840;&#44288;&#44305;&#51648;\&#44277;&#45800;.XLS" TargetMode="External"/></Relationships>
</file>

<file path=xl/externalLinks/_rels/externalLink6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&#44608;&#49345;&#51068;\&#49444;&#44228;&#49436;\&#49688;&#48393;&#47560;&#51012;%20&#54616;&#49688;&#46020;\&#49345;&#49436;\&#44592;&#52488;&#51088;&#47308;\&#51068;&#50948;.&#45800;&#44032;.xls" TargetMode="External"/></Relationships>
</file>

<file path=xl/externalLinks/_rels/externalLink6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up&amp;down\&#54217;&#44032;\&#44032;&#51256;&#44032;&#49800;\&#12615;&#12615;&#51648;&#44396;%20&#46020;&#49884;&#44060;&#48156;&#49324;&#50629;.xls" TargetMode="External"/></Relationships>
</file>

<file path=xl/externalLinks/_rels/externalLink6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My%20Documents\&#44033;&#51333;&#49444;&#44228;&#45236;&#50669;\&#44221;&#51648;&#51221;&#47532;&#49444;&#44228;\&#51652;&#46020;&#45208;&#47532;&#44221;&#51648;&#51221;&#47532;&#49444;&#44228;&#52509;\&#50976;&#54217;&#44592;&#53440;&#47928;&#49436;.XLS" TargetMode="External"/></Relationships>
</file>

<file path=xl/externalLinks/_rels/externalLink7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&#49884;&#55141;&#49884;&#51116;&#51221;&#48708;\&#51116;&#51221;&#48708;2.xls" TargetMode="External"/></Relationships>
</file>

<file path=xl/externalLinks/_rels/externalLink7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4&#51652;&#54840;&#49885;\&#51652;C\BANDAL\EXCEL\RAHMEN\RAHMEN.XLS" TargetMode="External"/></Relationships>
</file>

<file path=xl/externalLinks/_rels/externalLink7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221;&#54868;&#51088;1\&#51648;&#47532;&#51221;&#48372;\Documents%20and%20Settings\Administrator\My%20Documents\&#50836;&#54616;&#45768;&#47928;&#49436;\&#50629;&#47924;&#54260;&#45908;\&#44204;&#51201;&#49436;\&#44204;&#51201;&#49436;&#50577;&#49885;\&#48148;&#53461;&#54868;&#47732;%20%20%20&#47928;&#49436;\&#44032;&#44201;&#49328;&#52636;2.xls" TargetMode="External"/></Relationships>
</file>

<file path=xl/externalLinks/_rels/externalLink7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design\&#44221;&#49688;\&#52572;&#51333;\&#48176;&#49688;&#44060;&#49440;\&#49892;&#49884;&#49444;&#44228;\&#50864;&#44053;\&#49888;&#50864;&#44053;\excel\&#49888;&#50864;&#44053;&#49324;&#50629;&#48708;2.xls" TargetMode="External"/></Relationships>
</file>

<file path=xl/externalLinks/_rels/externalLink7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49437;&#44260;&#48512;&#51109;\C\&#49884;&#44277;&#51089;&#50629;\&#49688;&#45768;\&#52264;&#51452;&#51076;\KKK.XLS" TargetMode="External"/></Relationships>
</file>

<file path=xl/externalLinks/_rels/externalLink7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hpark\&#50672;&#44592;&#44400;%20&#53685;&#54633;&#54616;&#49688;&#46020;&#51221;&#48708;\WORK\&#44277;&#51452;&#54616;&#49688;&#52376;&#47532;&#51109;\xls\&#44228;&#50557;&#45236;&#50669;&#49492;\WORK\&#51613;\Work\&#50857;&#51064;&#44160;&#53664;\&#49884;&#55141;\XLS\&#50672;&#44592;.xls" TargetMode="External"/></Relationships>
</file>

<file path=xl/externalLinks/_rels/externalLink7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eejunjae\&#54868;&#49457;&#46041;&#48512;&#44221;&#52272;&#49436;%20&#52293;&#44048;&#54788;&#51109;\1-1.&#51312;&#45804;&#52397;%20&#49884;&#49444;&#44277;&#49324;\2-3.&#49828;&#54168;&#51060;&#49828;%20&#52896;&#54532;\9-1.&#52397;&#49548;&#45380;%20&#49828;&#54168;&#51060;&#49828;%20&#52896;&#54532;(&#51089;&#50629;&#51473;%20&#49436;&#47448;)\1-1.&#50756;&#47308;&#50857;%20&#49436;&#47448;\1-2.&#46020;&#49884;&#44228;&#54925;&#50857;&#50669;%20&#44204;&#51201;&#48708;%20&#49328;&#52636;&#49436;(&#51221;&#47532;&#50857;)\&#54200;&#51648;&#54632;\&#51473;&#50521;\&#49444;&#44228;&#49436;00_&#51021;&#51068;&#48512;.xls" TargetMode="External"/></Relationships>
</file>

<file path=xl/externalLinks/_rels/externalLink7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&#49324;&#50629;\&#44288;&#44277;&#49436;\&#44221;&#44592;&#46020;\&#54028;&#51452;&#49884;\&#51648;&#47532;&#51221;&#48372;\&#49888;&#49688;&#44221;\&#54028;&#51452;&#49884;_UIS&#49444;&#44228;&#49436;&#49440;&#46020;(0302).xls" TargetMode="External"/></Relationships>
</file>

<file path=xl/externalLinks/_rels/externalLink7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&#45804;&#49328;\&#45804;&#49328;-&#45224;&#51221;\1&#52264;&#48516;\&#45804;&#49328;\&#45804;&#49328;-&#45224;&#51221;\1&#52264;&#48516;\dong%20hee\&#47924;&#52285;&#49688;&#48708;\&#47924;&#52285;&#51204;&#52404;\&#49444;&#44228;&#48320;&#44221;5&#54924;\&#44288;&#44553;&#52509;&#44292;.XLS" TargetMode="External"/></Relationships>
</file>

<file path=xl/externalLinks/_rels/externalLink7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8149;&#48124;&#51221;\C\1766\1790\1790.xls" TargetMode="External"/></Relationships>
</file>

<file path=xl/externalLinks/_rels/externalLink8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&#51109;&#49328;&#51648;&#44396;\&#50857;&#49688;&#44036;&#49440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표지"/>
      <sheetName val="설계조건"/>
      <sheetName val="단면가정"/>
      <sheetName val="전산입력자료"/>
      <sheetName val="하중조합"/>
      <sheetName val="단면력집계"/>
      <sheetName val="FOOTING1"/>
      <sheetName val="FOOTING2"/>
      <sheetName val="FOOTING3"/>
      <sheetName val="말뚝기초설계"/>
      <sheetName val="FOOTING 배근도"/>
      <sheetName val="날개벽"/>
      <sheetName val="처짐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노임"/>
      <sheetName val="기계총괄"/>
      <sheetName val="기계"/>
      <sheetName val="설비"/>
      <sheetName val="집계표"/>
      <sheetName val="시운전비"/>
      <sheetName val="기자재"/>
      <sheetName val="기1"/>
      <sheetName val="기2"/>
      <sheetName val="기3"/>
      <sheetName val="기4"/>
      <sheetName val="기5"/>
      <sheetName val="기6"/>
      <sheetName val="기7"/>
      <sheetName val="기8"/>
      <sheetName val="기9"/>
      <sheetName val="기10"/>
      <sheetName val="기11"/>
      <sheetName val="기12"/>
      <sheetName val="기자재설치"/>
      <sheetName val="기설1"/>
      <sheetName val="기설2"/>
      <sheetName val="기설3"/>
      <sheetName val="기설4"/>
      <sheetName val="기설5"/>
      <sheetName val="기설6"/>
      <sheetName val="기설7"/>
      <sheetName val="기설8"/>
      <sheetName val="기설9"/>
      <sheetName val="기설10"/>
      <sheetName val="기설11"/>
      <sheetName val="기설12"/>
      <sheetName val="배관자재"/>
      <sheetName val="배관1"/>
      <sheetName val="배관2"/>
      <sheetName val="배관3"/>
      <sheetName val="배관4"/>
      <sheetName val="배관5"/>
      <sheetName val="배관6"/>
      <sheetName val="배관7"/>
      <sheetName val="배관8"/>
      <sheetName val="배관9"/>
      <sheetName val="배관10"/>
      <sheetName val="배관11"/>
      <sheetName val="배관12"/>
      <sheetName val="배관설치"/>
      <sheetName val="배설1"/>
      <sheetName val="배설2 "/>
      <sheetName val="배설3 "/>
      <sheetName val="배설4 "/>
      <sheetName val="배설5 "/>
      <sheetName val="배설6 "/>
      <sheetName val="배설7"/>
      <sheetName val="배설8 "/>
      <sheetName val="배설9"/>
      <sheetName val="배설10 "/>
      <sheetName val="배설11"/>
      <sheetName val="배설12"/>
      <sheetName val="철거배관"/>
      <sheetName val="배관단가"/>
      <sheetName val="기자재단가비교"/>
      <sheetName val="일위대가목차"/>
      <sheetName val="일위(1)"/>
      <sheetName val="일위(2)"/>
      <sheetName val="기기설치 (2)"/>
      <sheetName val="금액내역서"/>
      <sheetName val="화재 탐지 설비"/>
      <sheetName val="교각계산"/>
      <sheetName val="현장관리비 산출내역"/>
      <sheetName val="총괄"/>
      <sheetName val="을"/>
      <sheetName val="내역서01"/>
      <sheetName val="원내역"/>
      <sheetName val="설계개요"/>
      <sheetName val="시설일위"/>
      <sheetName val="상 부"/>
      <sheetName val="수목표준대가"/>
      <sheetName val="집수정(600-700)"/>
      <sheetName val="입찰안"/>
      <sheetName val="IW-LIST"/>
      <sheetName val="토공사"/>
      <sheetName val="일위대가(가설)"/>
      <sheetName val="PRICE"/>
      <sheetName val="연돌일위집계"/>
      <sheetName val="계정"/>
      <sheetName val="노무"/>
      <sheetName val="토공집계표"/>
      <sheetName val="일위대가(여기까지)"/>
      <sheetName val="품셈"/>
      <sheetName val="DATA"/>
      <sheetName val="woo(mac)"/>
      <sheetName val="001"/>
      <sheetName val="cable-data"/>
      <sheetName val="SG"/>
      <sheetName val="1.설계조건"/>
      <sheetName val="수목데이타 "/>
      <sheetName val="하수급견적대비"/>
      <sheetName val="현장관리비_산출내역"/>
      <sheetName val="상_부"/>
      <sheetName val="현장관리비_산출내역1"/>
      <sheetName val="상_부1"/>
      <sheetName val="결과조달"/>
      <sheetName val="노단"/>
      <sheetName val="일위대가(계측기설치)"/>
      <sheetName val="부대공Ⅱ"/>
      <sheetName val="설계가"/>
      <sheetName val="0226"/>
      <sheetName val="01"/>
      <sheetName val="건축2"/>
      <sheetName val="EQ-R1"/>
      <sheetName val="1.경관조명산출"/>
      <sheetName val="1.경관조명산출집계"/>
      <sheetName val="원형1호맨홀토공수량"/>
      <sheetName val="S0"/>
      <sheetName val="Sheet1"/>
      <sheetName val="기기리스트"/>
      <sheetName val="ExcelObject"/>
      <sheetName val="1TL종점(1)"/>
      <sheetName val="이름표지정"/>
      <sheetName val="Pier 3"/>
      <sheetName val="2.대외공문"/>
      <sheetName val="#REF"/>
      <sheetName val="A-4"/>
      <sheetName val="목표세부명세"/>
      <sheetName val="공문"/>
      <sheetName val="낙찰표"/>
      <sheetName val="ⴭⴭⴭⴭⴭ"/>
      <sheetName val="총괄내역서"/>
      <sheetName val="list"/>
      <sheetName val="PAINT"/>
      <sheetName val="일위대가"/>
      <sheetName val="●내역"/>
      <sheetName val="건축단가"/>
      <sheetName val="일위목록"/>
      <sheetName val="갑지"/>
      <sheetName val="Sheet9"/>
      <sheetName val="전기자료"/>
      <sheetName val="Sheet14"/>
      <sheetName val="Sheet10"/>
      <sheetName val="Sheet13"/>
      <sheetName val="건축내역"/>
      <sheetName val="내역"/>
      <sheetName val="계수시트"/>
      <sheetName val="원가계산서"/>
      <sheetName val="BID"/>
      <sheetName val="GI-LIST"/>
      <sheetName val="기계경비일람"/>
      <sheetName val="공사비증감"/>
      <sheetName val="설계"/>
      <sheetName val="데이타"/>
      <sheetName val="Sheet1 (2)"/>
      <sheetName val="노임단가"/>
      <sheetName val="입찰내역 발주처 양식"/>
      <sheetName val="Sheet4"/>
      <sheetName val="수로단위수량"/>
      <sheetName val="6PILE  (돌출)"/>
      <sheetName val="예가표"/>
      <sheetName val="일위대가 (PM)"/>
      <sheetName val="조명시설"/>
      <sheetName val="Eq. Mobilization"/>
      <sheetName val="토공실행"/>
      <sheetName val="실행대비"/>
      <sheetName val="인건비"/>
      <sheetName val="MAT_N048"/>
      <sheetName val="대전21토목내역서"/>
      <sheetName val="전차선로 물량표"/>
      <sheetName val="제출내역 (2)"/>
      <sheetName val="제수변수량"/>
      <sheetName val="96노임기준"/>
      <sheetName val="충돌 내용"/>
      <sheetName val="수량산출서LP-GA"/>
      <sheetName val="산출서집계LP-GA"/>
      <sheetName val="수량산출서LP-GB"/>
      <sheetName val="PAD TR보호대기초"/>
      <sheetName val="가로등기초"/>
      <sheetName val="HANDHOLE(2)"/>
      <sheetName val=" 내역"/>
      <sheetName val="기성내역1"/>
      <sheetName val="배수내역(98년도분)"/>
      <sheetName val="P.M 별"/>
      <sheetName val="1ST"/>
      <sheetName val="타견적(을)"/>
      <sheetName val="공종별자재"/>
      <sheetName val="정SW(원)"/>
      <sheetName val="발신정보"/>
      <sheetName val="직재"/>
      <sheetName val="백암비스타내역"/>
      <sheetName val="내역서"/>
      <sheetName val="일위대가목록"/>
      <sheetName val="일위대가(4층원격)"/>
      <sheetName val="N賃率-職"/>
      <sheetName val="2공구산출내역"/>
      <sheetName val="금액총괄표"/>
      <sheetName val="노무비목록표"/>
      <sheetName val="자재단가대비표"/>
      <sheetName val="중기목록표"/>
      <sheetName val="기계경비"/>
      <sheetName val="단가산출근거목록표"/>
      <sheetName val="내역산근"/>
      <sheetName val="총괄내역서 (2)"/>
      <sheetName val="내역서 (2)"/>
      <sheetName val="일위대가목록표"/>
      <sheetName val="일위대가 (2)"/>
      <sheetName val="내역산근 (2)"/>
      <sheetName val="laroux"/>
      <sheetName val="단가조사서"/>
      <sheetName val="장비단가비교표"/>
      <sheetName val="산출서"/>
      <sheetName val="SUPPORT산출서"/>
      <sheetName val="support집계"/>
      <sheetName val="WALKWAY 집계"/>
      <sheetName val="HOISTRAIL집계"/>
      <sheetName val="2공구관급"/>
      <sheetName val="2공구도급"/>
      <sheetName val="VXXXXXX"/>
      <sheetName val="기자재단가"/>
      <sheetName val="일위대가표"/>
      <sheetName val="단가표"/>
      <sheetName val="단가구분"/>
      <sheetName val="PCODE"/>
      <sheetName val="XXXXXX"/>
      <sheetName val="년차사용내역"/>
      <sheetName val="전기1과자료"/>
      <sheetName val="각서(교통사고)"/>
      <sheetName val="개별계획서"/>
      <sheetName val="공사내용"/>
      <sheetName val="증설CM보수"/>
      <sheetName val="용접기현황"/>
      <sheetName val="무전기"/>
      <sheetName val="경위서"/>
      <sheetName val="작업일지"/>
      <sheetName val="일지"/>
      <sheetName val="월간공정"/>
      <sheetName val="계측관리(가로)"/>
      <sheetName val="당직표"/>
      <sheetName val="안전관리과일지"/>
      <sheetName val="공사현황보고"/>
      <sheetName val="산출내역"/>
      <sheetName val="토목"/>
      <sheetName val="품질관리비"/>
      <sheetName val="건축"/>
      <sheetName val="기계 "/>
      <sheetName val="시운전비(계약직)"/>
      <sheetName val="배관자재 단가조사서"/>
      <sheetName val="수량산출서"/>
      <sheetName val="설치공사"/>
      <sheetName val="000000"/>
      <sheetName val="VXXXX"/>
      <sheetName val="사급자재대"/>
      <sheetName val="단가비교"/>
      <sheetName val="4. 배관공사"/>
      <sheetName val="3.시운전비"/>
      <sheetName val="원가계산"/>
      <sheetName val="총괄내역"/>
      <sheetName val="침출배관"/>
      <sheetName val="WORK"/>
      <sheetName val="실행철강하도"/>
      <sheetName val="견적서"/>
      <sheetName val="ELECTRIC"/>
      <sheetName val="CTEMCOST"/>
      <sheetName val="SCHEDULE"/>
      <sheetName val="¿ø°¡°è»ê¼­"/>
      <sheetName val="±Ý¾×ÃÑ°ýÇ¥"/>
      <sheetName val="±Ý¾×³»¿ª¼­"/>
      <sheetName val="´Ü°¡Á¶»ç¼­"/>
      <sheetName val="Àåºñ´Ü°¡ºñ±³Ç¥"/>
      <sheetName val="ÀÏÀ§´ë°¡¸ñÂ÷"/>
      <sheetName val="ÀÏÀ§´ë°¡"/>
      <sheetName val="»êÃâ¼­"/>
      <sheetName val="Áý°èÇ¥"/>
      <sheetName val="SUPPORT»êÃâ¼­"/>
      <sheetName val="supportÁý°è"/>
      <sheetName val="WALKWAY Áý°è"/>
      <sheetName val="HOISTRAILÁý°è"/>
      <sheetName val="2°ø±¸°ü±Þ"/>
      <sheetName val="2°ø±¸µµ±Þ"/>
      <sheetName val="³»¿ª¼­"/>
      <sheetName val="±âÀÚÀç´Ü°¡"/>
      <sheetName val="¹è°ü´Ü°¡"/>
      <sheetName val="ÀÏÀ§´ë°¡Ç¥"/>
      <sheetName val="´Ü°¡Ç¥"/>
      <sheetName val="´Ü°¡±¸ºÐ"/>
      <sheetName val="³âÂ÷»ç¿ë³»¿ª"/>
      <sheetName val="Àü±â1°úÀÚ·á"/>
      <sheetName val="°¢¼­(±³Åë»ç°í)"/>
      <sheetName val="°³º°°èÈ¹¼­"/>
      <sheetName val="°ø»ç³»¿ë"/>
      <sheetName val="Áõ¼³CMº¸¼ö"/>
      <sheetName val="¿ëÁ¢±âÇöÈ²"/>
      <sheetName val="¹«Àü±â"/>
      <sheetName val="°æÀ§¼­"/>
      <sheetName val="ÀÛ¾÷ÀÏÁö"/>
      <sheetName val="ÀÏÁö"/>
      <sheetName val="¿ù°£°øÁ¤"/>
      <sheetName val="°èÃø°ü¸®(°¡·Î)"/>
      <sheetName val="´çÁ÷Ç¥"/>
      <sheetName val="¾ÈÀü°ü¸®°úÀÏÁö"/>
      <sheetName val="°ø»çÇöÈ²º¸°í"/>
      <sheetName val="ÀÎ°Çºñ"/>
      <sheetName val="¹è°üÀÚÀç ´Ü°¡Á¶»ç¼­"/>
      <sheetName val="¼ö·®»êÃâ¼­"/>
      <sheetName val="»êÃâ³»¿ª"/>
      <sheetName val="Åä¸ñ"/>
      <sheetName val="Ç°Áú°ü¸®ºñ"/>
      <sheetName val="°ÇÃà"/>
      <sheetName val="±â°è "/>
      <sheetName val="¼³Ä¡°ø»ç"/>
      <sheetName val="»ç±ÞÀÚÀç´ë"/>
      <sheetName val="´Ü°¡ºñ±³"/>
      <sheetName val="4. ¹è°ü°ø»ç"/>
      <sheetName val="3.½Ã¿îÀüºñ"/>
      <sheetName val="¿ø°¡°è»ê"/>
      <sheetName val="ÃÑ°ý³»¿ª"/>
      <sheetName val="½Ã¿îÀüºñ(°è¾àÁ÷)"/>
      <sheetName val="Ä§Ãâ¹è°ü"/>
      <sheetName val="°á°úÁ¶´Þ"/>
      <sheetName val="½ÇÇàÃ¶°­ÇÏµµ"/>
      <sheetName val="¼³°è"/>
      <sheetName val="°ßÀû¼­"/>
      <sheetName val="¿¬µ¹ÀÏÀ§Áý°è"/>
      <sheetName val="?????"/>
      <sheetName val="2000년1차"/>
      <sheetName val="Y-WORK"/>
      <sheetName val="Macro1"/>
      <sheetName val="관로내역원"/>
      <sheetName val="1안"/>
      <sheetName val="_________E_SE0_DWG____XLS_ALL_2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>
        <row r="3">
          <cell r="D3">
            <v>1195330</v>
          </cell>
        </row>
        <row r="4">
          <cell r="D4">
            <v>1095268</v>
          </cell>
        </row>
        <row r="5">
          <cell r="D5">
            <v>996108</v>
          </cell>
        </row>
        <row r="6">
          <cell r="D6">
            <v>846691</v>
          </cell>
        </row>
        <row r="7">
          <cell r="D7">
            <v>1912532</v>
          </cell>
        </row>
        <row r="8">
          <cell r="D8">
            <v>1752432</v>
          </cell>
        </row>
        <row r="9">
          <cell r="D9">
            <v>1593775</v>
          </cell>
        </row>
        <row r="10">
          <cell r="D10">
            <v>1354707</v>
          </cell>
        </row>
      </sheetData>
      <sheetData sheetId="62"/>
      <sheetData sheetId="63"/>
      <sheetData sheetId="64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/>
      <sheetData sheetId="98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/>
      <sheetData sheetId="194"/>
      <sheetData sheetId="195"/>
      <sheetData sheetId="196"/>
      <sheetData sheetId="197"/>
      <sheetData sheetId="198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/>
      <sheetData sheetId="238"/>
      <sheetData sheetId="239"/>
      <sheetData sheetId="240"/>
      <sheetData sheetId="241"/>
      <sheetData sheetId="242"/>
      <sheetData sheetId="243" refreshError="1"/>
      <sheetData sheetId="244" refreshError="1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입력시트"/>
      <sheetName val="Module3"/>
      <sheetName val="Module1"/>
      <sheetName val="박스만들기"/>
      <sheetName val="자재추출"/>
      <sheetName val="자재리스트"/>
      <sheetName val="대-건-일"/>
      <sheetName val="Sheet1"/>
      <sheetName val="원가서"/>
      <sheetName val="설비"/>
      <sheetName val="대건일"/>
      <sheetName val="DATE"/>
      <sheetName val="일위(토,포,부)"/>
      <sheetName val="파이프류"/>
      <sheetName val="일위대가(1)"/>
      <sheetName val="일위대가(가설)"/>
      <sheetName val="터파기및재료"/>
      <sheetName val="98수문일위"/>
      <sheetName val="조명시설"/>
      <sheetName val="#REF"/>
      <sheetName val="단조-노임"/>
      <sheetName val="토공산근"/>
      <sheetName val="일위대가표"/>
      <sheetName val="단가"/>
      <sheetName val="실행철강하도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총괄증감"/>
      <sheetName val="표지"/>
      <sheetName val="TOTAL1"/>
      <sheetName val="TOTAL2"/>
      <sheetName val="TOTAL3 "/>
      <sheetName val="일위대가"/>
      <sheetName val="수량증감"/>
      <sheetName val="단가결정조서"/>
      <sheetName val="물량증감"/>
      <sheetName val="Sheet1"/>
      <sheetName val="Sheet9"/>
      <sheetName val="Sheet8"/>
      <sheetName val="Sheet7"/>
      <sheetName val="Sheet6"/>
      <sheetName val="Sheet5"/>
      <sheetName val="Sheet4"/>
      <sheetName val="Sheet3"/>
      <sheetName val="TOTAL3"/>
      <sheetName val="B부대공"/>
      <sheetName val="환경평가"/>
      <sheetName val="인구"/>
      <sheetName val="일위대가(가설)"/>
      <sheetName val="터파기및재료"/>
      <sheetName val="단면가정"/>
      <sheetName val="부재력정리"/>
      <sheetName val="물가시세표지"/>
      <sheetName val="물가시세표"/>
      <sheetName val="노임단가표지"/>
      <sheetName val="노임단가"/>
      <sheetName val="일위대가조견표"/>
      <sheetName val="물가시세비교"/>
      <sheetName val="9GNG운반"/>
      <sheetName val="공비대비"/>
      <sheetName val="DATE"/>
      <sheetName val="직접경비"/>
      <sheetName val="직접인건비"/>
      <sheetName val="예가표"/>
      <sheetName val="신표지1"/>
      <sheetName val="SCHE"/>
      <sheetName val="하천제원"/>
      <sheetName val="내역서 "/>
      <sheetName val="설계조건"/>
      <sheetName val="견적대비표"/>
      <sheetName val="1. 설계조건 2.단면가정 3. 하중계산"/>
      <sheetName val="DATA 입력란"/>
      <sheetName val="가로등기초"/>
      <sheetName val="교각1"/>
      <sheetName val="입찰안"/>
      <sheetName val="전기일위대가"/>
      <sheetName val="총괄"/>
      <sheetName val="교평단위개요-3"/>
      <sheetName val="교통영향-2"/>
      <sheetName val="갑지"/>
      <sheetName val="예정공정"/>
      <sheetName val="지구단위개요-2"/>
      <sheetName val="지구단위계획-1"/>
      <sheetName val="1단계"/>
      <sheetName val="N賃率-職"/>
      <sheetName val="입력"/>
      <sheetName val="6PILE  (돌출)"/>
      <sheetName val="3.골재원검토의견서 갑지"/>
      <sheetName val="계산서(곡선부)"/>
      <sheetName val="포장재료집계표"/>
      <sheetName val="기본"/>
      <sheetName val="내역서"/>
      <sheetName val="교각계산"/>
      <sheetName val="전체"/>
      <sheetName val="표준계약서"/>
      <sheetName val="날개벽"/>
      <sheetName val="덕소내역"/>
      <sheetName val="부안변전"/>
      <sheetName val="신우"/>
      <sheetName val="Sheet1 (2)"/>
      <sheetName val="11"/>
      <sheetName val="8.PILE  (돌출)"/>
      <sheetName val="간지"/>
      <sheetName val="산출근거"/>
      <sheetName val="약품공급2"/>
      <sheetName val="중기일위대가"/>
      <sheetName val="제출내역 (2)"/>
      <sheetName val="공문"/>
      <sheetName val="차액보증"/>
      <sheetName val="TOTAL3_"/>
      <sheetName val="GI-LIST"/>
      <sheetName val="공내역"/>
      <sheetName val="대림경상68억"/>
      <sheetName val="내역서_"/>
      <sheetName val="1__설계조건_2_단면가정_3__하중계산"/>
      <sheetName val="DATA_입력란"/>
      <sheetName val="3_골재원검토의견서_갑지"/>
      <sheetName val="6PILE__(돌출)"/>
      <sheetName val="제출내역_(2)"/>
      <sheetName val="Sheet1_(2)"/>
      <sheetName val="8_PILE__(돌출)"/>
      <sheetName val="건축"/>
      <sheetName val="정부노임단가"/>
      <sheetName val="단가"/>
      <sheetName val="변수"/>
      <sheetName val="책임감리공제요율"/>
      <sheetName val="등급별_배치기준"/>
      <sheetName val="단위모델"/>
      <sheetName val="TOTAL3_1"/>
      <sheetName val="내역서_1"/>
      <sheetName val="1__설계조건_2_단면가정_3__하중계산1"/>
      <sheetName val="DATA_입력란1"/>
      <sheetName val="3_골재원검토의견서_갑지1"/>
      <sheetName val="제출내역_(2)1"/>
      <sheetName val="6PILE__(돌출)1"/>
      <sheetName val="Sheet1_(2)1"/>
      <sheetName val="경상비"/>
      <sheetName val="설계내역"/>
      <sheetName val="입력시트"/>
      <sheetName val="#REF"/>
      <sheetName val="05 토적"/>
      <sheetName val="01 도시관리"/>
      <sheetName val="약품설비"/>
      <sheetName val="전기"/>
      <sheetName val="밸브설치"/>
      <sheetName val="마산방향"/>
      <sheetName val="진주방향"/>
      <sheetName val="대비"/>
      <sheetName val="차수공개요"/>
      <sheetName val="참조자료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/>
      <sheetData sheetId="12"/>
      <sheetData sheetId="13"/>
      <sheetData sheetId="14"/>
      <sheetData sheetId="15"/>
      <sheetData sheetId="16"/>
      <sheetData sheetId="17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/>
      <sheetData sheetId="28"/>
      <sheetData sheetId="29"/>
      <sheetData sheetId="30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도시계획(재정비)"/>
      <sheetName val="도시계획시설(변경)결정"/>
      <sheetName val="도시(지역)교통계획"/>
      <sheetName val="지구단위계획"/>
      <sheetName val="지형도면고시계획"/>
      <sheetName val="노임단가"/>
      <sheetName val="기본DATA"/>
      <sheetName val="입찰안"/>
      <sheetName val="단가"/>
      <sheetName val="포장복구집계"/>
      <sheetName val="중기사용료"/>
      <sheetName val="적용노임"/>
      <sheetName val="일반자재"/>
      <sheetName val="직접경비"/>
      <sheetName val="DATE"/>
      <sheetName val="5지구단위"/>
      <sheetName val="ABUT수량-A1"/>
      <sheetName val="입력변수"/>
      <sheetName val="일위대가(계측기설치)"/>
      <sheetName val="증감대비"/>
      <sheetName val="1.설계기준"/>
      <sheetName val="차선도색현황"/>
      <sheetName val="날개벽수량표"/>
      <sheetName val="설계"/>
      <sheetName val="내역서"/>
      <sheetName val="공사내역"/>
      <sheetName val="상수도토공집계표"/>
      <sheetName val="수량산출"/>
      <sheetName val="원가계산서"/>
      <sheetName val="I一般比"/>
      <sheetName val="개발계획수립"/>
      <sheetName val="데리네이타현황"/>
      <sheetName val="통합"/>
      <sheetName val="11.우각부 보강"/>
      <sheetName val="3지구단위"/>
      <sheetName val="단가조사"/>
      <sheetName val="도장수량(하1)"/>
      <sheetName val="주형"/>
      <sheetName val="각종양식"/>
      <sheetName val="표지"/>
      <sheetName val="별표집계"/>
      <sheetName val="INPUT"/>
      <sheetName val="지구단위계획품셈"/>
      <sheetName val="범용개발순소요비용"/>
      <sheetName val="입출재고현황 (2)"/>
      <sheetName val="DATA"/>
      <sheetName val="갑지"/>
      <sheetName val="집수정"/>
      <sheetName val="일위대가시트"/>
      <sheetName val="심사계산"/>
      <sheetName val="1호맨홀토공"/>
      <sheetName val="날개벽"/>
      <sheetName val="환경평가"/>
      <sheetName val="수습"/>
      <sheetName val="BID"/>
      <sheetName val="표준계약서"/>
      <sheetName val="내역서 "/>
      <sheetName val="Sheet1"/>
      <sheetName val="#REF"/>
      <sheetName val="Sheet1 (2)"/>
      <sheetName val="분배내역서(당초)"/>
      <sheetName val="배치표(당초변경)"/>
      <sheetName val="예정공정표"/>
      <sheetName val="총계"/>
      <sheetName val="설계예산서"/>
      <sheetName val="예산내역서"/>
      <sheetName val="4.장비손료"/>
      <sheetName val="화산경계"/>
      <sheetName val="세부내역(직접인건비)"/>
      <sheetName val="우배수"/>
      <sheetName val="재해-호표"/>
      <sheetName val="각종단가"/>
      <sheetName val="총괄내역서"/>
      <sheetName val="건축내역"/>
      <sheetName val="설비"/>
      <sheetName val="을지"/>
      <sheetName val="4공철탑검토"/>
      <sheetName val="횡배수관토공수량"/>
      <sheetName val="9GNG운반"/>
      <sheetName val="(2)"/>
      <sheetName val="피벗테이블데이터분석"/>
      <sheetName val="적용단위길이"/>
      <sheetName val="특수기호강도거푸집"/>
      <sheetName val="종배수관면벽신"/>
      <sheetName val="종배수관(신)"/>
      <sheetName val="자료입력"/>
      <sheetName val="배수공"/>
      <sheetName val="N賃率-職"/>
      <sheetName val="45,46"/>
      <sheetName val="Sheet6"/>
      <sheetName val="국공유지및사유지"/>
      <sheetName val="Sheet17"/>
      <sheetName val="교각토공"/>
      <sheetName val="TOTAL3"/>
      <sheetName val="취수탑"/>
    </sheetNames>
    <sheetDataSet>
      <sheetData sheetId="0"/>
      <sheetData sheetId="1"/>
      <sheetData sheetId="2"/>
      <sheetData sheetId="3"/>
      <sheetData sheetId="4"/>
      <sheetData sheetId="5">
        <row r="9">
          <cell r="Q9">
            <v>176713</v>
          </cell>
        </row>
        <row r="11">
          <cell r="M11">
            <v>155637</v>
          </cell>
          <cell r="Q11">
            <v>159658</v>
          </cell>
        </row>
        <row r="13">
          <cell r="M13">
            <v>124025</v>
          </cell>
          <cell r="Q13">
            <v>124903</v>
          </cell>
          <cell r="Z13">
            <v>93309</v>
          </cell>
        </row>
        <row r="15">
          <cell r="M15">
            <v>103036</v>
          </cell>
          <cell r="Q15">
            <v>101968</v>
          </cell>
          <cell r="Z15">
            <v>77131</v>
          </cell>
        </row>
        <row r="17">
          <cell r="M17">
            <v>83228</v>
          </cell>
          <cell r="Q17">
            <v>78894</v>
          </cell>
          <cell r="Z17">
            <v>59569</v>
          </cell>
        </row>
        <row r="19">
          <cell r="I19">
            <v>79018</v>
          </cell>
          <cell r="M19">
            <v>0</v>
          </cell>
          <cell r="Q19">
            <v>77109</v>
          </cell>
          <cell r="Z19">
            <v>70840</v>
          </cell>
          <cell r="AD19">
            <v>86679</v>
          </cell>
          <cell r="AH19">
            <v>106782</v>
          </cell>
          <cell r="AL19">
            <v>91404</v>
          </cell>
        </row>
        <row r="21">
          <cell r="M21" t="str">
            <v xml:space="preserve"> </v>
          </cell>
          <cell r="Q21">
            <v>66126</v>
          </cell>
          <cell r="Z21">
            <v>55480</v>
          </cell>
          <cell r="AD21">
            <v>65169</v>
          </cell>
          <cell r="AH21">
            <v>82210</v>
          </cell>
          <cell r="AL21">
            <v>74874</v>
          </cell>
        </row>
        <row r="23">
          <cell r="I23">
            <v>52348</v>
          </cell>
          <cell r="M23">
            <v>0</v>
          </cell>
          <cell r="Q23">
            <v>48713</v>
          </cell>
          <cell r="Z23">
            <v>44587</v>
          </cell>
          <cell r="AD23">
            <v>52677</v>
          </cell>
          <cell r="AH23">
            <v>62987</v>
          </cell>
        </row>
        <row r="25">
          <cell r="I25">
            <v>33755</v>
          </cell>
        </row>
        <row r="27">
          <cell r="Z27">
            <v>138828</v>
          </cell>
        </row>
        <row r="29">
          <cell r="Z29">
            <v>67437</v>
          </cell>
        </row>
        <row r="31">
          <cell r="Z31">
            <v>122395</v>
          </cell>
        </row>
        <row r="33">
          <cell r="Z33">
            <v>131059</v>
          </cell>
        </row>
      </sheetData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laroux"/>
      <sheetName val="표지"/>
      <sheetName val="TOTAL1"/>
      <sheetName val="TOTAL2"/>
      <sheetName val="TOTAL3 "/>
      <sheetName val="증감대비"/>
      <sheetName val="증감대비1"/>
      <sheetName val="일위대가 (2)"/>
      <sheetName val="T토공"/>
      <sheetName val="구조물1"/>
      <sheetName val="B부대공"/>
      <sheetName val="수량증감"/>
      <sheetName val="단가결정조서"/>
      <sheetName val="물량증감"/>
      <sheetName val="Sheet1"/>
      <sheetName val="TOTAL3"/>
      <sheetName val="단면 (2)"/>
      <sheetName val="단가조사"/>
      <sheetName val="노임단가"/>
      <sheetName val="교각1"/>
      <sheetName val="버스운행안내"/>
      <sheetName val="예방접종계획"/>
      <sheetName val="근태계획서"/>
      <sheetName val="교각계산"/>
      <sheetName val="공사비예산서(토목분)"/>
      <sheetName val="지구단위계획"/>
      <sheetName val="단가산출(T)"/>
      <sheetName val="물가시세표지"/>
      <sheetName val="물가시세표"/>
      <sheetName val="물가시세비교"/>
      <sheetName val="노임단가표지"/>
      <sheetName val="일위대가조견표"/>
      <sheetName val="일위대가"/>
      <sheetName val="포장복구집계"/>
      <sheetName val="제수변수량"/>
      <sheetName val="공기변수량"/>
      <sheetName val="상수구조화편집부표"/>
      <sheetName val="환경평가"/>
      <sheetName val="인구"/>
      <sheetName val="전체"/>
      <sheetName val="상수도토공집계표"/>
      <sheetName val="우배수"/>
      <sheetName val="개발계획수립"/>
      <sheetName val="내역서"/>
      <sheetName val="INPUT"/>
      <sheetName val="재정비직인"/>
      <sheetName val="재정비내역"/>
      <sheetName val="지적고시내역"/>
      <sheetName val="3지구단위"/>
      <sheetName val="직재"/>
      <sheetName val="진주방향"/>
      <sheetName val="마산방향"/>
      <sheetName val="ABUT수량-A1"/>
      <sheetName val="세부내역(직접인건비)"/>
      <sheetName val="단가 및 재료비"/>
      <sheetName val="간선계산"/>
      <sheetName val="수량산출"/>
      <sheetName val="1.설계조건"/>
      <sheetName val="AS복구"/>
      <sheetName val="중기터파기"/>
      <sheetName val="변수값"/>
      <sheetName val="중기상차"/>
      <sheetName val="98수문일위"/>
      <sheetName val="9GNG운반"/>
      <sheetName val="일위대가(목록)"/>
      <sheetName val="산근(목록)"/>
      <sheetName val="재료비"/>
      <sheetName val="토공"/>
      <sheetName val="자재단가비교표"/>
      <sheetName val="수로교총재료집계"/>
      <sheetName val="부대내역"/>
      <sheetName val="일위대가(계측기설치)"/>
      <sheetName val="Sheet2"/>
      <sheetName val="5지구단위"/>
      <sheetName val="CABLE SIZE-3"/>
      <sheetName val="#REF"/>
      <sheetName val="B2BERP"/>
      <sheetName val="DATE"/>
      <sheetName val="용수개거 내역수량집계표"/>
      <sheetName val="수문일1"/>
      <sheetName val="맨홀수량"/>
      <sheetName val="역T형"/>
      <sheetName val="차선도색현황"/>
      <sheetName val="말뚝물량"/>
      <sheetName val="내역"/>
      <sheetName val="96보완계획7.12"/>
      <sheetName val="도장수량(하1)"/>
      <sheetName val="주형"/>
      <sheetName val="터파기및재료"/>
      <sheetName val="부대공"/>
      <sheetName val="방호벽"/>
      <sheetName val="낙석방지책"/>
      <sheetName val="날개벽(시점좌측)"/>
      <sheetName val="이형관중량"/>
      <sheetName val="자(3.0m)"/>
      <sheetName val="계산서(곡선부)"/>
      <sheetName val="-치수표(곡선부)"/>
      <sheetName val="TOTAL3_"/>
      <sheetName val="일위대가_(2)"/>
      <sheetName val="단면_(2)"/>
      <sheetName val="품셈TABLE"/>
      <sheetName val="집수정"/>
      <sheetName val="원가계산서"/>
      <sheetName val="94"/>
      <sheetName val="Macro1"/>
      <sheetName val="예정공정표"/>
      <sheetName val="총계"/>
      <sheetName val="설계예산서"/>
      <sheetName val="예산내역서"/>
      <sheetName val="집계표(육상)"/>
      <sheetName val="단가"/>
      <sheetName val="토목주소"/>
      <sheetName val="프랜트면허"/>
      <sheetName val="평자재단가"/>
      <sheetName val="중기손료"/>
      <sheetName val="날개벽"/>
      <sheetName val="갑지"/>
      <sheetName val="data"/>
      <sheetName val="NNV"/>
      <sheetName val="2000년1차"/>
      <sheetName val="정렬"/>
      <sheetName val="토사(PE)"/>
      <sheetName val="BID"/>
      <sheetName val="guard(mac)"/>
      <sheetName val="공비대비"/>
      <sheetName val="200"/>
      <sheetName val="공작물조직표(용배수)"/>
    </sheet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/>
      <sheetData sheetId="32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인원배정"/>
      <sheetName val="인원산출"/>
      <sheetName val="노무비"/>
      <sheetName val="운영"/>
      <sheetName val="장비"/>
      <sheetName val="견적"/>
      <sheetName val="견적서"/>
      <sheetName val="견적내역"/>
      <sheetName val="산출기준"/>
      <sheetName val="인건"/>
      <sheetName val="근무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인원배정"/>
      <sheetName val="인원산출"/>
      <sheetName val="노무비"/>
      <sheetName val="운영"/>
      <sheetName val="장비"/>
      <sheetName val="근무"/>
      <sheetName val="견적"/>
      <sheetName val="견적서"/>
      <sheetName val="견적내역"/>
      <sheetName val="산출기준"/>
      <sheetName val="인건"/>
      <sheetName val="소모품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설계표지"/>
      <sheetName val="지장물견적서"/>
      <sheetName val="2. 10호표)"/>
      <sheetName val="3. 현장조사(인,허가용)"/>
      <sheetName val="별표"/>
    </sheetNames>
    <sheetDataSet>
      <sheetData sheetId="0"/>
      <sheetData sheetId="1"/>
      <sheetData sheetId="2"/>
      <sheetData sheetId="3"/>
      <sheetData sheetId="4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기초조사(도시관리계획)"/>
      <sheetName val="기초조사(기타계획)내역서"/>
      <sheetName val="기초조사(기타계획)"/>
      <sheetName val="토지적성평가(관리지역세분화)"/>
      <sheetName val="토지적성평가내역서"/>
      <sheetName val="토지적성평가내역서 (2003)"/>
      <sheetName val="토지적성평가(기타관리계획)"/>
      <sheetName val="도시경관계획"/>
      <sheetName val="지구경관계획"/>
      <sheetName val="노임단가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>
        <row r="9">
          <cell r="I9">
            <v>197001</v>
          </cell>
        </row>
        <row r="11">
          <cell r="I11">
            <v>162903</v>
          </cell>
        </row>
        <row r="13">
          <cell r="I13">
            <v>131950</v>
          </cell>
        </row>
        <row r="15">
          <cell r="I15">
            <v>108828</v>
          </cell>
        </row>
        <row r="17">
          <cell r="I17">
            <v>79518</v>
          </cell>
        </row>
        <row r="21">
          <cell r="I21">
            <v>79392</v>
          </cell>
        </row>
      </sheetData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표지"/>
      <sheetName val="설계조건"/>
      <sheetName val="단면가정"/>
      <sheetName val="하중계산"/>
      <sheetName val="입력자료"/>
      <sheetName val="지반반력계수"/>
      <sheetName val="Sheet1"/>
      <sheetName val="하중재하 "/>
      <sheetName val="안정검토-상시"/>
      <sheetName val="하중조합"/>
      <sheetName val="배근도"/>
      <sheetName val="거더기둥계산"/>
      <sheetName val="deep beam"/>
      <sheetName val="우각부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laroux"/>
      <sheetName val="danga"/>
      <sheetName val="ilch"/>
      <sheetName val="설계명세서"/>
      <sheetName val="2F 회의실견적(5_14 일대)"/>
      <sheetName val="을"/>
      <sheetName val="단면가정"/>
      <sheetName val="Y-WORK"/>
      <sheetName val="일위대가목차"/>
      <sheetName val="맨홀수량집계"/>
      <sheetName val="공통가설"/>
      <sheetName val="일위대가"/>
      <sheetName val="LEGEND"/>
      <sheetName val="직공비"/>
      <sheetName val="내역서"/>
      <sheetName val="총괄-1"/>
      <sheetName val="대비"/>
      <sheetName val="직노"/>
      <sheetName val="계화배수"/>
      <sheetName val="3BL공동구 수량"/>
      <sheetName val="설산1.나"/>
      <sheetName val="본사S"/>
      <sheetName val="공통부대비"/>
      <sheetName val="일반물자(한국통신)"/>
      <sheetName val="I一般比"/>
      <sheetName val="1월"/>
      <sheetName val="공사비명세서"/>
      <sheetName val="TABLE"/>
      <sheetName val="토공"/>
      <sheetName val="20관리비율"/>
      <sheetName val="평가데이터"/>
      <sheetName val="날개벽(시점좌측)"/>
      <sheetName val="기본단가표"/>
      <sheetName val="정부노임단가"/>
      <sheetName val="교각계산"/>
      <sheetName val="INPUT(덕도방향-시점)"/>
      <sheetName val="기둥(원형)"/>
      <sheetName val="일위대가표"/>
      <sheetName val="토목내역"/>
      <sheetName val="포장절단"/>
      <sheetName val="정보매체A동"/>
      <sheetName val="code"/>
      <sheetName val="집계표"/>
      <sheetName val="변화치수"/>
      <sheetName val="DATA"/>
      <sheetName val="JUCKEYK"/>
      <sheetName val="열린교실"/>
      <sheetName val="COPING"/>
      <sheetName val="3.하중산정4.지지력"/>
      <sheetName val="VXXXXXXX"/>
      <sheetName val="SLAB&quot;1&quot;"/>
      <sheetName val="품셈"/>
      <sheetName val="내역"/>
      <sheetName val="모니터"/>
      <sheetName val="조작대(1연)"/>
      <sheetName val="우배수"/>
      <sheetName val="조건표"/>
      <sheetName val="DATA-1"/>
      <sheetName val="차액보증"/>
      <sheetName val="현장"/>
      <sheetName val="전기"/>
      <sheetName val="연령현황"/>
      <sheetName val=" 견적서"/>
      <sheetName val="가공비"/>
      <sheetName val="작성"/>
      <sheetName val="산출내역"/>
      <sheetName val="96수출"/>
      <sheetName val="Sheet5"/>
      <sheetName val="토공(완충)"/>
      <sheetName val="input"/>
      <sheetName val="1-1"/>
      <sheetName val="SORCE1"/>
      <sheetName val="가시설단위수량"/>
      <sheetName val="원형맨홀수량"/>
      <sheetName val="수량3"/>
      <sheetName val="투찰"/>
      <sheetName val="교각1"/>
      <sheetName val="단위수량"/>
      <sheetName val="TB-내역서"/>
      <sheetName val="증감분석"/>
      <sheetName val="가설건물"/>
      <sheetName val="공사비예산서(토목분)"/>
      <sheetName val="부대내역"/>
      <sheetName val="표지"/>
      <sheetName val="설계조건"/>
      <sheetName val="안정계산"/>
      <sheetName val="대치판정"/>
      <sheetName val="목록"/>
      <sheetName val="데이타"/>
      <sheetName val="기성내역"/>
      <sheetName val="설계변경원가계산총괄표"/>
      <sheetName val="BID"/>
      <sheetName val="Sheet4"/>
      <sheetName val="Total"/>
      <sheetName val="부하(성남)"/>
      <sheetName val="쌍송교"/>
      <sheetName val="일반맨홀수량집계(A-7 LINE)"/>
      <sheetName val="일반맨홀수량집계"/>
      <sheetName val="LOPCALC"/>
      <sheetName val="관람석제출"/>
      <sheetName val="케이블"/>
      <sheetName val="CONCRETE"/>
      <sheetName val="EACT10"/>
      <sheetName val="자재"/>
      <sheetName val="목표세부명세"/>
      <sheetName val="공문"/>
      <sheetName val="N賃率-職"/>
      <sheetName val="마산방향철근집계"/>
      <sheetName val="진주방향"/>
      <sheetName val="마산방향"/>
      <sheetName val="토목품셈"/>
      <sheetName val="BSD (2)"/>
      <sheetName val="UserData"/>
      <sheetName val="공사비 내역 (가)"/>
      <sheetName val="노임단가"/>
      <sheetName val="단가조사서"/>
      <sheetName val="DATA1"/>
      <sheetName val="수량산출"/>
      <sheetName val="11.단가비교표_"/>
      <sheetName val="16.기계경비산출내역_"/>
      <sheetName val="물량산출근거"/>
      <sheetName val="공사개요"/>
      <sheetName val="부속동"/>
      <sheetName val="금액내역서"/>
      <sheetName val="예산서"/>
      <sheetName val="Sheet1"/>
      <sheetName val="인테리어세부내역"/>
      <sheetName val="영업.일1"/>
      <sheetName val="광혁기성"/>
      <sheetName val="2공구산출내역"/>
      <sheetName val="피엘"/>
      <sheetName val="ETC"/>
      <sheetName val="b_gunmul"/>
      <sheetName val="b_balju (2)"/>
      <sheetName val="P.M 별"/>
      <sheetName val="D-3503"/>
      <sheetName val="RING WALL"/>
      <sheetName val="DATA(BAC)"/>
      <sheetName val="배수관공"/>
      <sheetName val="기계내역"/>
      <sheetName val="배"/>
      <sheetName val="cross beam"/>
      <sheetName val="안정검토"/>
      <sheetName val="#REF"/>
      <sheetName val="품목"/>
      <sheetName val="J直材4"/>
      <sheetName val="연부97-1"/>
      <sheetName val="갑지1"/>
      <sheetName val="공정집계_국별"/>
      <sheetName val="적용률"/>
      <sheetName val="기본일위"/>
      <sheetName val="총괄"/>
      <sheetName val="깨기"/>
      <sheetName val="기계경비"/>
      <sheetName val="인건비(환율)"/>
      <sheetName val="단가표 "/>
      <sheetName val="woo(mac)"/>
      <sheetName val="방송일위대가"/>
      <sheetName val="기초공"/>
      <sheetName val="내역1"/>
      <sheetName val="건축내역"/>
      <sheetName val="CAT_5"/>
      <sheetName val="방송노임"/>
      <sheetName val="공사비"/>
      <sheetName val="입찰안"/>
      <sheetName val="단가"/>
      <sheetName val="2F_회의실견적(5_14_일대)"/>
      <sheetName val="3BL공동구_수량"/>
      <sheetName val="백암비스타내역"/>
      <sheetName val="세부내역"/>
      <sheetName val="자재단가비교표"/>
      <sheetName val="단면검토"/>
      <sheetName val="간선계산"/>
      <sheetName val="남양시작동자105노65기1.3화1.2"/>
      <sheetName val="주경기-오배수"/>
      <sheetName val="간노_콘"/>
      <sheetName val="CIVIL"/>
      <sheetName val="전기품산출"/>
      <sheetName val="DATE"/>
      <sheetName val="제품"/>
      <sheetName val="경산"/>
      <sheetName val="전압강하계산"/>
      <sheetName val="단면 (2)"/>
      <sheetName val="견적대비표"/>
      <sheetName val="ABUT수량-A1"/>
      <sheetName val="SLAB"/>
      <sheetName val="Baby일위대가"/>
      <sheetName val="우각부보강"/>
      <sheetName val="WORK"/>
      <sheetName val="월선수금"/>
      <sheetName val="식재품셈"/>
      <sheetName val="치수표"/>
      <sheetName val="을지"/>
      <sheetName val="TEL"/>
      <sheetName val="기둥"/>
      <sheetName val="저판(버림100)"/>
      <sheetName val="내역서form"/>
      <sheetName val="guard(mac)"/>
      <sheetName val="1.우편집중내역서"/>
      <sheetName val="ITB COST"/>
      <sheetName val="Macro1"/>
      <sheetName val="갑지(추정)"/>
      <sheetName val="부재력정리"/>
      <sheetName val="하중계산"/>
      <sheetName val="실행내역 "/>
      <sheetName val="XL4Poppy"/>
      <sheetName val="설계명세서(선로)"/>
      <sheetName val="공통가설공사"/>
      <sheetName val="BEND LOSS"/>
      <sheetName val="공구원가계산"/>
      <sheetName val="내역서(갑)"/>
      <sheetName val="출력X"/>
      <sheetName val="토사(PE)"/>
      <sheetName val="중기사용료산출근거"/>
      <sheetName val="단가 및 재료비"/>
      <sheetName val="총계"/>
      <sheetName val="허용전류-IEC"/>
      <sheetName val="허용전류-IEC DATA"/>
      <sheetName val="Sheet2"/>
      <sheetName val="C-직노1"/>
      <sheetName val="날개벽"/>
      <sheetName val="FRT_O"/>
      <sheetName val="FAB_I"/>
      <sheetName val="CPM챠트"/>
      <sheetName val="기본"/>
      <sheetName val="계산근거"/>
      <sheetName val="Tables"/>
      <sheetName val="일위대가목록"/>
      <sheetName val="기흥하도용"/>
      <sheetName val="L형옹벽(key)"/>
      <sheetName val="단면(RW1)"/>
      <sheetName val="원가계산서"/>
      <sheetName val="옹벽"/>
      <sheetName val="경비2내역"/>
      <sheetName val="배수장공사비명세서"/>
      <sheetName val="전기일위대가"/>
      <sheetName val="1단계"/>
      <sheetName val="정렬"/>
      <sheetName val="실행내역"/>
      <sheetName val="KMT물량"/>
      <sheetName val="전장품(관리용)"/>
      <sheetName val="내역서2안"/>
      <sheetName val="SILICATE"/>
      <sheetName val="06-BATCH "/>
      <sheetName val="97년추정손익계산서"/>
      <sheetName val="단가산출2"/>
      <sheetName val="TYPE-A"/>
      <sheetName val="내역서-CCTV"/>
      <sheetName val="공종집계"/>
      <sheetName val="설직재-1"/>
      <sheetName val="제직재"/>
      <sheetName val="제-노임"/>
      <sheetName val="부하"/>
      <sheetName val="960318-1"/>
      <sheetName val="단중표"/>
      <sheetName val="소비자가"/>
      <sheetName val="삼성전기"/>
      <sheetName val="Sheet1 (2)"/>
      <sheetName val="A-4"/>
      <sheetName val="입찰보고"/>
      <sheetName val="현장관리비내역서"/>
      <sheetName val="2.냉난방설비공사"/>
      <sheetName val="A"/>
      <sheetName val="민속촌메뉴"/>
      <sheetName val="공사요율"/>
      <sheetName val="제원.설계조건"/>
      <sheetName val="기초1"/>
      <sheetName val="별표집계"/>
      <sheetName val="단가견적조사표"/>
      <sheetName val="설계"/>
      <sheetName val="식재인부"/>
      <sheetName val="마감물량3"/>
      <sheetName val="ITEM"/>
      <sheetName val="공통자료"/>
      <sheetName val="별표"/>
      <sheetName val="약품공급2"/>
      <sheetName val="단면치수"/>
      <sheetName val="물가자료"/>
      <sheetName val="리터팬내장형"/>
      <sheetName val="토공(우물통,기타) "/>
      <sheetName val="수량산출서"/>
      <sheetName val="각종양식"/>
      <sheetName val="설비"/>
      <sheetName val="보차도경계석"/>
      <sheetName val="CABLE SIZE-3"/>
      <sheetName val="집1"/>
      <sheetName val="도급"/>
      <sheetName val="폐토수익화 "/>
      <sheetName val="종합일지"/>
      <sheetName val="06 일위대가목록"/>
      <sheetName val="대전월평내역"/>
      <sheetName val="단가조사"/>
      <sheetName val="BLOCK(1)"/>
      <sheetName val="샘플표지"/>
      <sheetName val="대,유,램"/>
      <sheetName val="ASP"/>
      <sheetName val="직재"/>
      <sheetName val="금액"/>
      <sheetName val="Customer Databas"/>
      <sheetName val="월별수입"/>
      <sheetName val="빙장비사양"/>
      <sheetName val="장비사양"/>
      <sheetName val="감시제어"/>
      <sheetName val="목차임시"/>
      <sheetName val="견적대비"/>
      <sheetName val="적용기준"/>
      <sheetName val="공사비내역서"/>
      <sheetName val="시설물일위"/>
      <sheetName val="계수시트"/>
      <sheetName val="항목별"/>
      <sheetName val="합천내역"/>
      <sheetName val="내외국인총괄"/>
      <sheetName val="1을"/>
      <sheetName val="Mc1"/>
      <sheetName val="copy"/>
      <sheetName val="서식"/>
      <sheetName val="3_하중산정4_지지력"/>
      <sheetName val="_견적서"/>
      <sheetName val="설산1_나"/>
      <sheetName val="일반맨홀수량집계(A-7_LINE)"/>
      <sheetName val="b_balju_(2)"/>
      <sheetName val="지장물C"/>
      <sheetName val="터파기및재료"/>
      <sheetName val="주관사업"/>
      <sheetName val="Sheet6"/>
      <sheetName val="FACTOR"/>
      <sheetName val="지중자재단가"/>
      <sheetName val="환율"/>
      <sheetName val="FAB별"/>
      <sheetName val="CP-E2 (품셈표)"/>
      <sheetName val="보합"/>
      <sheetName val="말뚝지지력산정"/>
      <sheetName val="원형1호맨홀토공수량"/>
      <sheetName val="단"/>
      <sheetName val="단가일람"/>
      <sheetName val="1.설계조건"/>
      <sheetName val="기초자료"/>
      <sheetName val="견적집계표"/>
      <sheetName val="특2호하천산근"/>
      <sheetName val="특2호부관하천산근"/>
      <sheetName val="산근(PE,300)"/>
      <sheetName val="상부하중"/>
      <sheetName val="풍하중1"/>
      <sheetName val="HW"/>
      <sheetName val="DS-최종"/>
      <sheetName val="한강운반비"/>
      <sheetName val="개요"/>
      <sheetName val="5지구단위"/>
      <sheetName val="4.2유효폭의 계산"/>
      <sheetName val=" HIT-&gt;HMC 견적(3900)"/>
      <sheetName val="조도계산서 (도서)"/>
      <sheetName val="PRE"/>
      <sheetName val="PLCAL"/>
      <sheetName val="IMPEADENCE MAP 취수장"/>
      <sheetName val="일위"/>
      <sheetName val="기별"/>
      <sheetName val="단가산출1"/>
      <sheetName val="2F_회의실견적(5_14_일대)1"/>
      <sheetName val="3_하중산정4_지지력1"/>
      <sheetName val="3BL공동구_수량1"/>
      <sheetName val="_견적서1"/>
      <sheetName val="설산1_나1"/>
      <sheetName val="일반맨홀수량집계(A-7_LINE)1"/>
      <sheetName val="b_balju_(2)1"/>
      <sheetName val="단가표_"/>
      <sheetName val="영업_일1"/>
      <sheetName val="BSD_(2)"/>
      <sheetName val="BEND_LOSS"/>
      <sheetName val="1_우편집중내역서"/>
      <sheetName val="06-BATCH_"/>
      <sheetName val="RING_WALL"/>
      <sheetName val="허용전류-IEC_DATA"/>
      <sheetName val="ITB_COST"/>
      <sheetName val="P_M_별"/>
      <sheetName val="남양시작동자105노65기1_3화1_2"/>
      <sheetName val="Sheet1_(2)"/>
      <sheetName val="2_냉난방설비공사"/>
      <sheetName val="보도경계블럭"/>
      <sheetName val="경비_원본"/>
      <sheetName val="설비내역서"/>
      <sheetName val="건축내역서"/>
      <sheetName val="전기내역서"/>
      <sheetName val="Sheet3"/>
      <sheetName val="6.수량산출서(설치공사)"/>
      <sheetName val="기별(종합)"/>
      <sheetName val="골재산출"/>
      <sheetName val="사급자재"/>
      <sheetName val="입출재고현황 (2)"/>
      <sheetName val="자재대"/>
      <sheetName val="내역서_1.(3)"/>
      <sheetName val="특별교실"/>
      <sheetName val="F-Assump"/>
      <sheetName val="내역(입찰)"/>
      <sheetName val="Facility Information"/>
      <sheetName val="General"/>
      <sheetName val="Instructions"/>
      <sheetName val="People"/>
      <sheetName val="Quality"/>
      <sheetName val="Risk"/>
      <sheetName val="Training"/>
      <sheetName val="부대비율"/>
      <sheetName val="CDU"/>
      <sheetName val="本体適用"/>
      <sheetName val="기초DATA(2)"/>
      <sheetName val="FKM_장애분류별"/>
      <sheetName val="기초DATA(5)"/>
      <sheetName val="단가표"/>
      <sheetName val="_산근2_"/>
      <sheetName val="_산근4_"/>
      <sheetName val="_산근5_"/>
      <sheetName val="COPING-1"/>
      <sheetName val="역T형교대-2수량"/>
      <sheetName val="조명시설"/>
      <sheetName val="방음벽기초-수량"/>
      <sheetName val="도장수량(하1)"/>
      <sheetName val="주형"/>
      <sheetName val="외자내역"/>
      <sheetName val="외자배분"/>
      <sheetName val="2F È¸ÀÇ½Ç°ßÀû(5_14 ÀÏ´ë)"/>
      <sheetName val="À»"/>
      <sheetName val="ÀÏÀ§´ë°¡"/>
      <sheetName val="´Ü¸é°¡Á¤"/>
      <sheetName val="Á÷°øºñ"/>
      <sheetName val="³»¿ª¼­"/>
      <sheetName val="Á÷³ë"/>
      <sheetName val="°èÈ­¹è¼ö"/>
      <sheetName val="IìéÚõÝï"/>
      <sheetName val="1¿ù"/>
      <sheetName val="Á¤º¸¸ÅÃ¼Aµ¿"/>
      <sheetName val="±âº»´Ü°¡Ç¥"/>
      <sheetName val="20°ü¸®ºñÀ²"/>
      <sheetName val="Æò°¡µ¥ÀÌÅÍ"/>
      <sheetName val="³¯°³º®(½ÃÁ¡ÁÂÃø)"/>
      <sheetName val="Á¤ºÎ³ëÀÓ´Ü°¡"/>
      <sheetName val="°øÅë°¡¼³"/>
      <sheetName val="ÀÏÀ§´ë°¡¸ñÂ÷"/>
      <sheetName val="¸ÇÈ¦¼ö·®Áý°è"/>
      <sheetName val="¹°·®»êÃâ±Ù°Å"/>
      <sheetName val="°ø»ç°³¿ä"/>
      <sheetName val="TB-³»¿ª¼­"/>
      <sheetName val="INPUT(´öµµ¹æÇâ-½ÃÁ¡)"/>
      <sheetName val="³»¿ª"/>
      <sheetName val="Åä¸ñ³»¿ª"/>
      <sheetName val="3BL°øµ¿±¸ ¼ö·®"/>
      <sheetName val="ÀÏÀ§´ë°¡Ç¥"/>
      <sheetName val="±³°¢°è»ê"/>
      <sheetName val="±âµÕ(¿øÇü)"/>
      <sheetName val="Åä°ø"/>
      <sheetName val="Áý°èÇ¥"/>
      <sheetName val="ÀÏ¹Ý¹°ÀÚ(ÇÑ±¹Åë½Å)"/>
      <sheetName val="3.ÇÏÁß»êÁ¤4.ÁöÁö·Â"/>
      <sheetName val="°ø»çºñ¸í¼¼¼­"/>
      <sheetName val="Æ÷ÀåÀý´Ü"/>
      <sheetName val="Àü±â"/>
      <sheetName val="¿¬·ÉÇöÈ²"/>
      <sheetName val="¿­¸°±³½Ç"/>
      <sheetName val="archi(본사)"/>
      <sheetName val="말뚝물량"/>
      <sheetName val="흄관기초"/>
      <sheetName val="원가"/>
      <sheetName val="실행"/>
      <sheetName val="대전21토목내역서"/>
      <sheetName val="산출근거"/>
      <sheetName val="조명율표"/>
      <sheetName val="B부대공"/>
      <sheetName val="배수공"/>
      <sheetName val="토공대가"/>
      <sheetName val="구조대가"/>
      <sheetName val="포설대가1"/>
      <sheetName val="부대대가"/>
      <sheetName val="토공연장"/>
      <sheetName val="슬래브"/>
      <sheetName val="협조전"/>
      <sheetName val="변경총괄지(1)"/>
      <sheetName val="J"/>
      <sheetName val="집수정"/>
      <sheetName val="와동25-3(변경)"/>
      <sheetName val="b_balju"/>
      <sheetName val="노임"/>
      <sheetName val="공종별 집계"/>
      <sheetName val="2.가정단면"/>
      <sheetName val="인공LIST"/>
      <sheetName val="CAL."/>
      <sheetName val="건설노임"/>
      <sheetName val="금액집계"/>
      <sheetName val="SANTOGO"/>
      <sheetName val="SANBAISU"/>
      <sheetName val="전체"/>
      <sheetName val="토공총괄표"/>
      <sheetName val="심사계산"/>
      <sheetName val="심사물량"/>
      <sheetName val="갑지"/>
      <sheetName val="관리비"/>
      <sheetName val="plan&amp;section of foundation"/>
      <sheetName val="98수문일위"/>
      <sheetName val="Proposal"/>
      <sheetName val="비교표"/>
      <sheetName val="가정단면"/>
      <sheetName val="기둥(하중)"/>
      <sheetName val="재료집계"/>
      <sheetName val="기타 정보통신공사"/>
      <sheetName val="자재단가"/>
      <sheetName val="원가입력"/>
      <sheetName val="전신환매도율"/>
      <sheetName val="일반수량집계표"/>
      <sheetName val="점수계산1-2"/>
      <sheetName val="교각1(좌)"/>
      <sheetName val="손익분석"/>
      <sheetName val="재1"/>
      <sheetName val="MATRLDATA"/>
      <sheetName val="견적"/>
      <sheetName val="2000.05"/>
      <sheetName val="6PILE  (돌출)"/>
      <sheetName val="현장관리비집계표"/>
      <sheetName val="기계경비일람"/>
      <sheetName val="근고 블록 유형별 수량"/>
      <sheetName val="심사내역서(선감길외).xlsx"/>
      <sheetName val="일위_파일"/>
      <sheetName val="연결임시"/>
      <sheetName val="산출금액내역"/>
      <sheetName val="내역서1999.8최종"/>
      <sheetName val="신우"/>
      <sheetName val="운임"/>
      <sheetName val="충주"/>
      <sheetName val="과천MAIN"/>
      <sheetName val="일 위 대 가 표"/>
      <sheetName val="소모"/>
      <sheetName val="석축단"/>
      <sheetName val="법면수집"/>
      <sheetName val="석축설면"/>
      <sheetName val="법면단"/>
      <sheetName val="모래운반"/>
      <sheetName val="타공종이기"/>
      <sheetName val="대전-교대(A1-A2)"/>
      <sheetName val="수량산출내역1115"/>
      <sheetName val="재집"/>
      <sheetName val="이토변실제원"/>
      <sheetName val="세부내역(직접인건비)"/>
      <sheetName val="송라터널총괄"/>
      <sheetName val="단락전류-A"/>
      <sheetName val="노무산출서"/>
      <sheetName val="일위대가(가설)"/>
      <sheetName val="부하계산서"/>
      <sheetName val="단가대비표"/>
      <sheetName val="CABdata"/>
      <sheetName val="버스운행안내"/>
      <sheetName val="예방접종계획"/>
      <sheetName val="근태계획서"/>
      <sheetName val="dg"/>
      <sheetName val="wall"/>
      <sheetName val="PAINT"/>
      <sheetName val="인건-측정"/>
      <sheetName val="차수"/>
      <sheetName val="인건비"/>
      <sheetName val="공주-교대(A1)"/>
      <sheetName val="사통"/>
      <sheetName val="견"/>
      <sheetName val="Macro(전선)"/>
      <sheetName val="DESIGN"/>
      <sheetName val="11.자재단가"/>
      <sheetName val="LABTOTAL"/>
      <sheetName val="내역서1"/>
      <sheetName val="예산M12A"/>
      <sheetName val="준검 내역서"/>
      <sheetName val="매장-시행견적"/>
      <sheetName val="수리결과"/>
      <sheetName val="BS Prior"/>
      <sheetName val="Threshold Table"/>
      <sheetName val="조직"/>
      <sheetName val="UNIT"/>
      <sheetName val="재료-CODE"/>
      <sheetName val="내역_FILE"/>
      <sheetName val="9.2단가산출서"/>
      <sheetName val="손료"/>
      <sheetName val="현장지지물물량"/>
      <sheetName val="부표총괄"/>
      <sheetName val="품셈1-17"/>
      <sheetName val="Parts"/>
      <sheetName val="Menu A"/>
      <sheetName val="일위목록"/>
      <sheetName val="1공구 건정토건 토공"/>
      <sheetName val="파일의이용"/>
      <sheetName val="비용"/>
      <sheetName val="산출내역서"/>
      <sheetName val="선로정수계산"/>
      <sheetName val="입력시트"/>
      <sheetName val="중기일위대가"/>
      <sheetName val="인건비 "/>
      <sheetName val="member design"/>
      <sheetName val="design criteria"/>
      <sheetName val="working load at the btm ft."/>
      <sheetName val="soil bearing check"/>
      <sheetName val="일위(시설)"/>
      <sheetName val="OCT.FDN"/>
      <sheetName val="노단"/>
      <sheetName val="암거공"/>
      <sheetName val="기기리스트"/>
      <sheetName val="품질 및 특성 보정계수"/>
      <sheetName val="동관마찰손실표"/>
      <sheetName val="하수실행"/>
      <sheetName val="부대공Ⅱ"/>
      <sheetName val="sum"/>
      <sheetName val="FB25JN"/>
      <sheetName val="품셈TABLE"/>
      <sheetName val="가설공사"/>
      <sheetName val="단가결정"/>
      <sheetName val="내역아"/>
      <sheetName val="울타리"/>
      <sheetName val="참조 (2)"/>
      <sheetName val="횡분배정리(DB)"/>
      <sheetName val="공사비증감"/>
      <sheetName val="인사자료총집계"/>
      <sheetName val="참조"/>
      <sheetName val="8.PILE  (돌출)"/>
      <sheetName val="type-F"/>
      <sheetName val="공사비총괄표"/>
      <sheetName val="국별인원"/>
      <sheetName val="Sheet17"/>
      <sheetName val="OPT손익 내수"/>
      <sheetName val="OPT손익 수출"/>
      <sheetName val="#1,2"/>
      <sheetName val="예산분석"/>
      <sheetName val="gvl"/>
      <sheetName val="2000전체분"/>
      <sheetName val="SG"/>
      <sheetName val="토적표"/>
      <sheetName val="환률"/>
      <sheetName val="화산경계"/>
      <sheetName val="1차증가원가계산"/>
      <sheetName val="운동장 (2)"/>
      <sheetName val="간접재료비산출표-27-30"/>
      <sheetName val="사용자정의"/>
      <sheetName val="제품표준규격"/>
      <sheetName val="가로내역"/>
      <sheetName val="Imp-Data"/>
      <sheetName val="1.관로"/>
      <sheetName val="계단수량집계"/>
      <sheetName val="계화배수(3대)"/>
      <sheetName val="자재집계표"/>
      <sheetName val="여방토적"/>
      <sheetName val="묘곡여방 철근"/>
      <sheetName val="경상비"/>
      <sheetName val="감가상각"/>
      <sheetName val="가격정보"/>
      <sheetName val="노무비"/>
      <sheetName val="9."/>
      <sheetName val="터널조도"/>
      <sheetName val="단가_및_재료비"/>
      <sheetName val="1_설계조건"/>
      <sheetName val="단면_(2)"/>
      <sheetName val="토공(우물통,기타)_"/>
      <sheetName val="CABLE_SIZE-3"/>
      <sheetName val="Customer_Databas"/>
      <sheetName val="cross_beam"/>
      <sheetName val="실행내역_"/>
      <sheetName val="제원_설계조건"/>
      <sheetName val="3BL공동구_수량2"/>
      <sheetName val="2F_회의실견적(5_14_일대)2"/>
      <sheetName val="남양시작동자105노65기1_3화1_21"/>
      <sheetName val="단가_및_재료비1"/>
      <sheetName val="cross_beam1"/>
      <sheetName val="P_M_별1"/>
      <sheetName val="BEND_LOSS1"/>
      <sheetName val="BSD_(2)1"/>
      <sheetName val="RING_WALL1"/>
      <sheetName val="ITB_COST1"/>
      <sheetName val="Sheet1_(2)1"/>
      <sheetName val="1_설계조건1"/>
      <sheetName val="단면_(2)1"/>
      <sheetName val="토공(우물통,기타)_1"/>
      <sheetName val="단가표_1"/>
      <sheetName val="CABLE_SIZE-31"/>
      <sheetName val="Customer_Databas1"/>
      <sheetName val="1_우편집중내역서1"/>
      <sheetName val="실행내역_1"/>
      <sheetName val="제원_설계조건1"/>
      <sheetName val="영업_일11"/>
      <sheetName val="06-BATCH_1"/>
      <sheetName val="허용전류-IEC_DATA1"/>
      <sheetName val="2_냉난방설비공사1"/>
      <sheetName val="집계"/>
      <sheetName val="3련 BOX"/>
      <sheetName val="제수"/>
      <sheetName val="공기"/>
      <sheetName val="수목데이타 "/>
      <sheetName val="요율"/>
      <sheetName val="단가산출"/>
      <sheetName val="일위대가(목록)"/>
      <sheetName val="산근(목록)"/>
      <sheetName val="재료비"/>
      <sheetName val="이형관중량"/>
      <sheetName val="음료실행"/>
      <sheetName val="해외 연수비용 계산-삭제"/>
      <sheetName val="카메라"/>
      <sheetName val="해외 기술훈련비 (합계)"/>
      <sheetName val="국공유지및사유지"/>
      <sheetName val="고정단포트구조계산서"/>
      <sheetName val="포장수량집계"/>
      <sheetName val="물량표"/>
      <sheetName val="데리네이타현황"/>
      <sheetName val="NNV"/>
      <sheetName val="802191"/>
      <sheetName val="공사비집계표(서해안고속도로)"/>
      <sheetName val="70%"/>
      <sheetName val="부대공"/>
      <sheetName val="지급자재"/>
      <sheetName val="외상매"/>
      <sheetName val="부표총괄표"/>
      <sheetName val="1. 설계조건 2.단면가정 3. 하중계산"/>
      <sheetName val="DATA 입력란"/>
      <sheetName val="적용건축"/>
      <sheetName val="가정급수관"/>
      <sheetName val="대로근거"/>
      <sheetName val="지출결의서(1-3)"/>
      <sheetName val="2.단면가정"/>
      <sheetName val="4.말뚝설계"/>
      <sheetName val="노임이"/>
      <sheetName val="DAN"/>
      <sheetName val="회사99"/>
      <sheetName val="공사비집계"/>
      <sheetName val="setup"/>
      <sheetName val="CostData"/>
      <sheetName val="IncomeData"/>
      <sheetName val="Summary"/>
      <sheetName val="PropertyData"/>
      <sheetName val="MCC제원"/>
      <sheetName val="교량전기"/>
      <sheetName val="입출재고현황_(2)"/>
      <sheetName val="상호참고자료"/>
      <sheetName val="11.우각부 보강"/>
      <sheetName val="플랜트 설치"/>
      <sheetName val="000000"/>
      <sheetName val="공사시행계획"/>
      <sheetName val="정산서"/>
      <sheetName val="매장-정산내역"/>
      <sheetName val="매장-공사완료보고서"/>
      <sheetName val="매장-시행합의"/>
      <sheetName val="공사완료보고"/>
      <sheetName val="빌트인시행합의"/>
      <sheetName val="사무실-시행합의"/>
      <sheetName val="집기견적서"/>
      <sheetName val="B2BERP"/>
      <sheetName val="자판실행"/>
      <sheetName val="뚝토공"/>
      <sheetName val="자료입력"/>
      <sheetName val="1.취수장"/>
      <sheetName val="가시설수량"/>
      <sheetName val="CALCULATION"/>
      <sheetName val="비열TABLE"/>
      <sheetName val="MOTOR"/>
      <sheetName val="ML"/>
      <sheetName val="5공철탑검토표"/>
      <sheetName val="4공철탑검토"/>
      <sheetName val="Sheet1(X)"/>
      <sheetName val="index"/>
      <sheetName val="직원현황(최근)"/>
      <sheetName val="수처리사업"/>
      <sheetName val="해외법인"/>
      <sheetName val="LD일"/>
      <sheetName val="FA설치명세"/>
      <sheetName val="FD"/>
      <sheetName val="CC Down load 0716"/>
      <sheetName val="년판01"/>
      <sheetName val="배치1"/>
      <sheetName val="일반관리비"/>
      <sheetName val="Tbom-tot"/>
      <sheetName val="과거교육훈련비"/>
      <sheetName val="XXXXXXXX"/>
      <sheetName val="BS"/>
      <sheetName val="BS_Prior"/>
      <sheetName val="Threshold_Table"/>
      <sheetName val="11_자재단가"/>
      <sheetName val="BS_Prior1"/>
      <sheetName val="Threshold_Table1"/>
      <sheetName val="11_자재단가1"/>
      <sheetName val="Asset9809CAK"/>
      <sheetName val="일위집계표"/>
      <sheetName val="건축총괄원가"/>
      <sheetName val="연습"/>
      <sheetName val="토공정보"/>
      <sheetName val="중기조종사 단위단가"/>
      <sheetName val="설계내역"/>
      <sheetName val="42 고급화검토"/>
      <sheetName val="입면고급화단가표"/>
      <sheetName val="Macro(차단기)"/>
      <sheetName val="I.설계조건"/>
      <sheetName val="2F_회의실견적(5_14_일대)3"/>
      <sheetName val="3BL공동구_수량3"/>
      <sheetName val="3_하중산정4_지지력3"/>
      <sheetName val="_견적서3"/>
      <sheetName val="설산1_나3"/>
      <sheetName val="일반맨홀수량집계(A-7_LINE)3"/>
      <sheetName val="b_balju_(2)3"/>
      <sheetName val="3_하중산정4_지지력2"/>
      <sheetName val="_견적서2"/>
      <sheetName val="설산1_나2"/>
      <sheetName val="일반맨홀수량집계(A-7_LINE)2"/>
      <sheetName val="b_balju_(2)2"/>
      <sheetName val="Project Information In-Out"/>
      <sheetName val="케이블(6)"/>
      <sheetName val="구조물"/>
      <sheetName val="횡배수관토공수량"/>
      <sheetName val="SE-611"/>
      <sheetName val="ACDIM6D"/>
      <sheetName val="도급철콘내역"/>
      <sheetName val="토공사"/>
      <sheetName val="3.하중산정"/>
      <sheetName val="총집계표"/>
      <sheetName val="간접비내역-1"/>
      <sheetName val="내역색인"/>
      <sheetName val="표준내역"/>
      <sheetName val="산업"/>
      <sheetName val="NAI"/>
      <sheetName val="0"/>
      <sheetName val="IMP(MAIN)"/>
      <sheetName val="IMP (REACTOR)"/>
      <sheetName val="소각로"/>
      <sheetName val="가압장(토목)"/>
      <sheetName val="B탱크"/>
      <sheetName val="Y_WORK"/>
      <sheetName val="BM"/>
      <sheetName val="TONG HOP VL-NC"/>
      <sheetName val="DON GIA"/>
      <sheetName val="예산"/>
      <sheetName val="주요가정"/>
      <sheetName val="200"/>
      <sheetName val="L형옹벽"/>
      <sheetName val="FOOTING단면력"/>
      <sheetName val="목차"/>
      <sheetName val="plan&amp;section o_x0000__x0000__x0005__x0000_֠ꑏȶ_x0000__x0000__x0000__x0001__x0000_"/>
      <sheetName val="BS Prio䁾"/>
    </sheetNames>
    <sheetDataSet>
      <sheetData sheetId="0">
        <row r="1">
          <cell r="A1" t="str">
            <v>코드</v>
          </cell>
        </row>
      </sheetData>
      <sheetData sheetId="1" refreshError="1">
        <row r="1">
          <cell r="A1" t="str">
            <v>코드</v>
          </cell>
          <cell r="B1">
            <v>0</v>
          </cell>
          <cell r="C1">
            <v>0</v>
          </cell>
          <cell r="D1" t="str">
            <v xml:space="preserve"> </v>
          </cell>
          <cell r="E1" t="str">
            <v xml:space="preserve"> </v>
          </cell>
          <cell r="F1">
            <v>0</v>
          </cell>
          <cell r="G1" t="str">
            <v>단위당 소요인원</v>
          </cell>
        </row>
        <row r="2">
          <cell r="A2" t="str">
            <v>번호</v>
          </cell>
          <cell r="B2">
            <v>0</v>
          </cell>
          <cell r="C2">
            <v>0</v>
          </cell>
          <cell r="D2">
            <v>0</v>
          </cell>
          <cell r="E2">
            <v>0</v>
          </cell>
          <cell r="F2">
            <v>0</v>
          </cell>
          <cell r="G2" t="str">
            <v>내선전공</v>
          </cell>
          <cell r="H2" t="str">
            <v>프랜트전공</v>
          </cell>
          <cell r="I2" t="str">
            <v>통신내선공</v>
          </cell>
          <cell r="J2" t="str">
            <v>통신CA공</v>
          </cell>
          <cell r="K2" t="str">
            <v>통신설비공</v>
          </cell>
          <cell r="L2" t="str">
            <v>배관공</v>
          </cell>
          <cell r="M2" t="str">
            <v>보통인부</v>
          </cell>
        </row>
        <row r="3">
          <cell r="A3" t="str">
            <v>d001</v>
          </cell>
          <cell r="B3">
            <v>1</v>
          </cell>
          <cell r="C3" t="str">
            <v>노 무 비</v>
          </cell>
          <cell r="D3" t="str">
            <v>특고압케이블전공</v>
          </cell>
          <cell r="E3" t="str">
            <v>인</v>
          </cell>
          <cell r="F3">
            <v>86408</v>
          </cell>
          <cell r="G3">
            <v>1693</v>
          </cell>
          <cell r="H3">
            <v>1693</v>
          </cell>
          <cell r="I3">
            <v>11024</v>
          </cell>
          <cell r="J3">
            <v>11024</v>
          </cell>
        </row>
        <row r="4">
          <cell r="A4" t="str">
            <v>d002</v>
          </cell>
          <cell r="B4">
            <v>2</v>
          </cell>
          <cell r="C4" t="str">
            <v>노 무 비</v>
          </cell>
          <cell r="D4" t="str">
            <v>기계공</v>
          </cell>
          <cell r="E4" t="str">
            <v>인</v>
          </cell>
          <cell r="F4">
            <v>58509</v>
          </cell>
          <cell r="G4">
            <v>1733</v>
          </cell>
          <cell r="H4">
            <v>1733</v>
          </cell>
          <cell r="I4">
            <v>11024</v>
          </cell>
          <cell r="J4">
            <v>11024</v>
          </cell>
        </row>
        <row r="5">
          <cell r="A5" t="str">
            <v>d003</v>
          </cell>
          <cell r="B5">
            <v>3</v>
          </cell>
          <cell r="C5" t="str">
            <v>노 무 비</v>
          </cell>
          <cell r="D5" t="str">
            <v>기계설치공</v>
          </cell>
          <cell r="E5" t="str">
            <v>인</v>
          </cell>
          <cell r="F5">
            <v>52520</v>
          </cell>
          <cell r="G5">
            <v>1755</v>
          </cell>
          <cell r="H5">
            <v>1755</v>
          </cell>
          <cell r="I5">
            <v>1101</v>
          </cell>
          <cell r="J5">
            <v>1101</v>
          </cell>
        </row>
        <row r="6">
          <cell r="A6" t="str">
            <v>d004</v>
          </cell>
          <cell r="B6">
            <v>4</v>
          </cell>
          <cell r="C6" t="str">
            <v>노 무 비</v>
          </cell>
          <cell r="D6" t="str">
            <v>내선전공</v>
          </cell>
          <cell r="E6" t="str">
            <v>인</v>
          </cell>
          <cell r="F6">
            <v>53181</v>
          </cell>
          <cell r="G6">
            <v>1775</v>
          </cell>
          <cell r="H6">
            <v>1775</v>
          </cell>
          <cell r="I6">
            <v>1101</v>
          </cell>
          <cell r="J6">
            <v>1101</v>
          </cell>
        </row>
        <row r="7">
          <cell r="A7" t="str">
            <v>d005</v>
          </cell>
          <cell r="B7">
            <v>5</v>
          </cell>
          <cell r="C7" t="str">
            <v>노 무 비</v>
          </cell>
          <cell r="D7" t="str">
            <v>목도</v>
          </cell>
          <cell r="E7" t="str">
            <v>인</v>
          </cell>
          <cell r="F7">
            <v>58119</v>
          </cell>
          <cell r="G7">
            <v>1799</v>
          </cell>
          <cell r="H7">
            <v>1799</v>
          </cell>
          <cell r="I7">
            <v>1101</v>
          </cell>
          <cell r="J7">
            <v>1101</v>
          </cell>
        </row>
        <row r="8">
          <cell r="A8" t="str">
            <v>d006</v>
          </cell>
          <cell r="B8">
            <v>6</v>
          </cell>
          <cell r="C8" t="str">
            <v>노 무 비</v>
          </cell>
          <cell r="D8" t="str">
            <v>무선안테나공</v>
          </cell>
          <cell r="E8" t="str">
            <v>인</v>
          </cell>
          <cell r="F8">
            <v>103707</v>
          </cell>
          <cell r="G8">
            <v>2075</v>
          </cell>
          <cell r="H8">
            <v>2075</v>
          </cell>
          <cell r="I8">
            <v>1101</v>
          </cell>
          <cell r="J8">
            <v>1101</v>
          </cell>
        </row>
        <row r="9">
          <cell r="A9" t="str">
            <v>d007</v>
          </cell>
          <cell r="B9">
            <v>7</v>
          </cell>
          <cell r="C9" t="str">
            <v>노 무 비</v>
          </cell>
          <cell r="D9" t="str">
            <v>배관공</v>
          </cell>
          <cell r="E9" t="str">
            <v>인</v>
          </cell>
          <cell r="F9">
            <v>53408</v>
          </cell>
          <cell r="G9">
            <v>2201</v>
          </cell>
          <cell r="H9">
            <v>2201</v>
          </cell>
          <cell r="I9">
            <v>1101</v>
          </cell>
          <cell r="J9">
            <v>1101</v>
          </cell>
        </row>
        <row r="10">
          <cell r="A10" t="str">
            <v>d008</v>
          </cell>
          <cell r="B10">
            <v>8</v>
          </cell>
          <cell r="C10" t="str">
            <v>노 무 비</v>
          </cell>
          <cell r="D10" t="str">
            <v>배전전공</v>
          </cell>
          <cell r="E10" t="str">
            <v>인</v>
          </cell>
          <cell r="F10">
            <v>176675</v>
          </cell>
          <cell r="G10">
            <v>2457</v>
          </cell>
          <cell r="H10">
            <v>2457</v>
          </cell>
          <cell r="I10">
            <v>1101</v>
          </cell>
          <cell r="J10">
            <v>1101</v>
          </cell>
        </row>
        <row r="11">
          <cell r="A11" t="str">
            <v>d009</v>
          </cell>
          <cell r="B11">
            <v>9</v>
          </cell>
          <cell r="C11" t="str">
            <v>노 무 비</v>
          </cell>
          <cell r="D11" t="str">
            <v>배전활선전공</v>
          </cell>
          <cell r="E11" t="str">
            <v>인</v>
          </cell>
          <cell r="F11">
            <v>202051</v>
          </cell>
          <cell r="G11">
            <v>591.86800000000005</v>
          </cell>
          <cell r="H11">
            <v>591.86800000000005</v>
          </cell>
          <cell r="I11">
            <v>1787</v>
          </cell>
          <cell r="J11">
            <v>1787</v>
          </cell>
        </row>
        <row r="12">
          <cell r="A12" t="str">
            <v>d010</v>
          </cell>
          <cell r="B12">
            <v>10</v>
          </cell>
          <cell r="C12" t="str">
            <v>노 무 비</v>
          </cell>
          <cell r="D12" t="str">
            <v>보일러공</v>
          </cell>
          <cell r="E12" t="str">
            <v>인</v>
          </cell>
          <cell r="F12">
            <v>53408</v>
          </cell>
          <cell r="G12">
            <v>236.34500000000003</v>
          </cell>
          <cell r="H12">
            <v>236.34500000000003</v>
          </cell>
          <cell r="I12">
            <v>3216</v>
          </cell>
          <cell r="J12">
            <v>3216</v>
          </cell>
        </row>
        <row r="13">
          <cell r="A13" t="str">
            <v>d011</v>
          </cell>
          <cell r="B13">
            <v>11</v>
          </cell>
          <cell r="C13" t="str">
            <v>노 무 비</v>
          </cell>
          <cell r="D13" t="str">
            <v>보통인부</v>
          </cell>
          <cell r="E13" t="str">
            <v>인</v>
          </cell>
          <cell r="F13">
            <v>34947</v>
          </cell>
          <cell r="G13">
            <v>27913</v>
          </cell>
          <cell r="H13">
            <v>27913</v>
          </cell>
          <cell r="I13">
            <v>2176675</v>
          </cell>
          <cell r="J13">
            <v>2176675</v>
          </cell>
        </row>
        <row r="14">
          <cell r="A14" t="str">
            <v>d012</v>
          </cell>
          <cell r="B14">
            <v>12</v>
          </cell>
          <cell r="C14" t="str">
            <v>노 무 비</v>
          </cell>
          <cell r="D14" t="str">
            <v>비계공</v>
          </cell>
          <cell r="E14" t="str">
            <v>인</v>
          </cell>
          <cell r="F14">
            <v>78568</v>
          </cell>
          <cell r="G14">
            <v>54876</v>
          </cell>
          <cell r="H14">
            <v>54876</v>
          </cell>
          <cell r="I14">
            <v>196800</v>
          </cell>
          <cell r="J14">
            <v>196800</v>
          </cell>
        </row>
        <row r="15">
          <cell r="A15" t="str">
            <v>d013</v>
          </cell>
          <cell r="B15">
            <v>13</v>
          </cell>
          <cell r="C15" t="str">
            <v>노 무 비</v>
          </cell>
          <cell r="D15" t="str">
            <v>송전전공</v>
          </cell>
          <cell r="E15" t="str">
            <v>인</v>
          </cell>
          <cell r="F15">
            <v>213858</v>
          </cell>
          <cell r="G15">
            <v>0</v>
          </cell>
          <cell r="H15">
            <v>0</v>
          </cell>
          <cell r="I15">
            <v>10483</v>
          </cell>
          <cell r="J15">
            <v>10483</v>
          </cell>
        </row>
        <row r="16">
          <cell r="A16" t="str">
            <v>d014</v>
          </cell>
          <cell r="B16">
            <v>14</v>
          </cell>
          <cell r="C16" t="str">
            <v>노 무 비</v>
          </cell>
          <cell r="D16" t="str">
            <v>철공</v>
          </cell>
          <cell r="E16" t="str">
            <v>인</v>
          </cell>
          <cell r="F16">
            <v>67900</v>
          </cell>
          <cell r="G16">
            <v>7188.4515000000001</v>
          </cell>
          <cell r="H16">
            <v>7188.4515000000001</v>
          </cell>
          <cell r="I16">
            <v>166035.663</v>
          </cell>
          <cell r="J16">
            <v>166035.663</v>
          </cell>
        </row>
        <row r="17">
          <cell r="A17" t="str">
            <v>d015</v>
          </cell>
          <cell r="B17">
            <v>15</v>
          </cell>
          <cell r="C17" t="str">
            <v>노 무 비</v>
          </cell>
          <cell r="D17" t="str">
            <v>안전관리기사 1급</v>
          </cell>
          <cell r="E17" t="str">
            <v>인</v>
          </cell>
          <cell r="F17">
            <v>42091</v>
          </cell>
          <cell r="G17">
            <v>167121</v>
          </cell>
          <cell r="H17">
            <v>167121</v>
          </cell>
          <cell r="I17">
            <v>244058</v>
          </cell>
          <cell r="J17">
            <v>244058</v>
          </cell>
        </row>
        <row r="18">
          <cell r="A18" t="str">
            <v>d016</v>
          </cell>
          <cell r="B18">
            <v>16</v>
          </cell>
          <cell r="C18" t="str">
            <v>노 무 비</v>
          </cell>
          <cell r="D18" t="str">
            <v>안전관리기사 2급</v>
          </cell>
          <cell r="E18" t="str">
            <v>인</v>
          </cell>
          <cell r="F18">
            <v>36222</v>
          </cell>
          <cell r="G18">
            <v>209376</v>
          </cell>
          <cell r="H18">
            <v>209376</v>
          </cell>
          <cell r="I18">
            <v>213125</v>
          </cell>
          <cell r="J18">
            <v>213125</v>
          </cell>
        </row>
        <row r="19">
          <cell r="A19" t="str">
            <v>d017</v>
          </cell>
          <cell r="B19">
            <v>17</v>
          </cell>
          <cell r="C19" t="str">
            <v>노 무 비</v>
          </cell>
          <cell r="D19" t="str">
            <v>용접공(일반)</v>
          </cell>
          <cell r="E19" t="str">
            <v>인</v>
          </cell>
          <cell r="F19">
            <v>65529</v>
          </cell>
          <cell r="G19">
            <v>773105</v>
          </cell>
          <cell r="H19">
            <v>773105</v>
          </cell>
          <cell r="I19">
            <v>130426.31999999999</v>
          </cell>
          <cell r="J19">
            <v>130426.31999999999</v>
          </cell>
        </row>
        <row r="20">
          <cell r="A20" t="str">
            <v>d018</v>
          </cell>
          <cell r="B20">
            <v>18</v>
          </cell>
          <cell r="C20" t="str">
            <v>노 무 비</v>
          </cell>
          <cell r="D20" t="str">
            <v>저압케이블전공</v>
          </cell>
          <cell r="E20" t="str">
            <v>인</v>
          </cell>
          <cell r="F20">
            <v>63007</v>
          </cell>
          <cell r="G20">
            <v>3296</v>
          </cell>
          <cell r="H20">
            <v>3296</v>
          </cell>
          <cell r="I20">
            <v>8508</v>
          </cell>
          <cell r="J20">
            <v>8508</v>
          </cell>
        </row>
        <row r="21">
          <cell r="A21" t="str">
            <v>d019</v>
          </cell>
          <cell r="B21">
            <v>19</v>
          </cell>
          <cell r="C21" t="str">
            <v>노 무 비</v>
          </cell>
          <cell r="D21" t="str">
            <v>전기공사 기사1급</v>
          </cell>
          <cell r="E21" t="str">
            <v>인</v>
          </cell>
          <cell r="F21">
            <v>65241</v>
          </cell>
          <cell r="G21">
            <v>3566</v>
          </cell>
          <cell r="H21">
            <v>3566</v>
          </cell>
          <cell r="I21">
            <v>8508</v>
          </cell>
          <cell r="J21">
            <v>8508</v>
          </cell>
        </row>
        <row r="22">
          <cell r="A22" t="str">
            <v>d020</v>
          </cell>
          <cell r="B22">
            <v>20</v>
          </cell>
          <cell r="C22" t="str">
            <v>노 무 비</v>
          </cell>
          <cell r="D22" t="str">
            <v>전기공사 기사2급</v>
          </cell>
          <cell r="E22" t="str">
            <v>인</v>
          </cell>
          <cell r="F22">
            <v>57636</v>
          </cell>
          <cell r="G22">
            <v>55680</v>
          </cell>
          <cell r="H22">
            <v>55680</v>
          </cell>
          <cell r="I22">
            <v>13827</v>
          </cell>
          <cell r="J22">
            <v>13827</v>
          </cell>
        </row>
        <row r="23">
          <cell r="A23" t="str">
            <v>d021</v>
          </cell>
          <cell r="B23">
            <v>21</v>
          </cell>
          <cell r="C23" t="str">
            <v>노 무 비</v>
          </cell>
          <cell r="D23" t="str">
            <v>통신 기능사</v>
          </cell>
          <cell r="E23" t="str">
            <v>인</v>
          </cell>
          <cell r="F23">
            <v>72145</v>
          </cell>
          <cell r="G23">
            <v>524487</v>
          </cell>
          <cell r="H23">
            <v>524487</v>
          </cell>
          <cell r="I23">
            <v>881611</v>
          </cell>
          <cell r="J23">
            <v>881611</v>
          </cell>
        </row>
        <row r="24">
          <cell r="A24" t="str">
            <v>d022</v>
          </cell>
          <cell r="B24">
            <v>22</v>
          </cell>
          <cell r="C24" t="str">
            <v>노 무 비</v>
          </cell>
          <cell r="D24" t="str">
            <v>통신기사 1급</v>
          </cell>
          <cell r="E24" t="str">
            <v>인</v>
          </cell>
          <cell r="F24">
            <v>89527</v>
          </cell>
        </row>
        <row r="25">
          <cell r="A25" t="str">
            <v>d023</v>
          </cell>
          <cell r="B25">
            <v>23</v>
          </cell>
          <cell r="C25" t="str">
            <v>노 무 비</v>
          </cell>
          <cell r="D25" t="str">
            <v>통신기사 2급</v>
          </cell>
          <cell r="E25" t="str">
            <v>인</v>
          </cell>
          <cell r="F25">
            <v>78395</v>
          </cell>
        </row>
        <row r="26">
          <cell r="A26" t="str">
            <v>d024</v>
          </cell>
          <cell r="B26">
            <v>24</v>
          </cell>
          <cell r="C26" t="str">
            <v>노 무 비</v>
          </cell>
          <cell r="D26" t="str">
            <v>통신내선공</v>
          </cell>
          <cell r="E26" t="str">
            <v>인</v>
          </cell>
          <cell r="F26">
            <v>70804</v>
          </cell>
        </row>
        <row r="27">
          <cell r="A27" t="str">
            <v>d025</v>
          </cell>
          <cell r="B27">
            <v>25</v>
          </cell>
          <cell r="C27" t="str">
            <v>노 무 비</v>
          </cell>
          <cell r="D27" t="str">
            <v>통신설비공</v>
          </cell>
          <cell r="E27" t="str">
            <v>인</v>
          </cell>
          <cell r="F27">
            <v>73709</v>
          </cell>
        </row>
        <row r="28">
          <cell r="A28" t="str">
            <v>d026</v>
          </cell>
          <cell r="B28">
            <v>26</v>
          </cell>
          <cell r="C28" t="str">
            <v>노 무 비</v>
          </cell>
          <cell r="D28" t="str">
            <v>통신외선공</v>
          </cell>
          <cell r="E28" t="str">
            <v>인</v>
          </cell>
          <cell r="F28">
            <v>84302</v>
          </cell>
        </row>
        <row r="29">
          <cell r="A29" t="str">
            <v>d027</v>
          </cell>
          <cell r="B29">
            <v>27</v>
          </cell>
          <cell r="C29" t="str">
            <v>노 무 비</v>
          </cell>
          <cell r="D29" t="str">
            <v>통신케이블공</v>
          </cell>
          <cell r="E29" t="str">
            <v>인</v>
          </cell>
          <cell r="F29">
            <v>87823</v>
          </cell>
        </row>
        <row r="30">
          <cell r="A30" t="str">
            <v>d028</v>
          </cell>
          <cell r="B30">
            <v>28</v>
          </cell>
          <cell r="C30" t="str">
            <v>노 무 비</v>
          </cell>
          <cell r="D30" t="str">
            <v>특별인부</v>
          </cell>
          <cell r="E30" t="str">
            <v>인</v>
          </cell>
          <cell r="F30">
            <v>55074</v>
          </cell>
        </row>
        <row r="31">
          <cell r="A31" t="str">
            <v>d029</v>
          </cell>
          <cell r="B31">
            <v>29</v>
          </cell>
          <cell r="C31" t="str">
            <v>노 무 비</v>
          </cell>
          <cell r="D31" t="str">
            <v>프랜트전공</v>
          </cell>
          <cell r="E31" t="str">
            <v>인</v>
          </cell>
          <cell r="F31">
            <v>62877</v>
          </cell>
        </row>
        <row r="32">
          <cell r="A32" t="str">
            <v>d030</v>
          </cell>
          <cell r="B32">
            <v>30</v>
          </cell>
          <cell r="C32" t="str">
            <v>노 무 비</v>
          </cell>
          <cell r="D32" t="str">
            <v>형틀목공</v>
          </cell>
          <cell r="E32" t="str">
            <v>인</v>
          </cell>
          <cell r="F32">
            <v>70616</v>
          </cell>
        </row>
        <row r="33">
          <cell r="A33" t="str">
            <v>d031</v>
          </cell>
          <cell r="B33">
            <v>31</v>
          </cell>
          <cell r="C33" t="str">
            <v>노 무 비</v>
          </cell>
          <cell r="D33" t="str">
            <v>CPU 시험기사</v>
          </cell>
          <cell r="E33" t="str">
            <v>인</v>
          </cell>
          <cell r="F33">
            <v>76241</v>
          </cell>
        </row>
        <row r="34">
          <cell r="A34" t="str">
            <v>d032</v>
          </cell>
          <cell r="B34">
            <v>32</v>
          </cell>
          <cell r="C34" t="str">
            <v>노 무 비</v>
          </cell>
          <cell r="D34" t="str">
            <v>H/W 설치기사</v>
          </cell>
          <cell r="E34" t="str">
            <v>인</v>
          </cell>
          <cell r="F34">
            <v>79720</v>
          </cell>
        </row>
        <row r="35">
          <cell r="A35" t="str">
            <v>d033</v>
          </cell>
          <cell r="B35">
            <v>33</v>
          </cell>
          <cell r="C35" t="str">
            <v>노 무 비</v>
          </cell>
          <cell r="D35" t="str">
            <v>H/W 시험기사</v>
          </cell>
          <cell r="E35" t="str">
            <v>인</v>
          </cell>
          <cell r="F35">
            <v>75373</v>
          </cell>
        </row>
        <row r="36">
          <cell r="A36" t="str">
            <v>d034</v>
          </cell>
          <cell r="B36">
            <v>34</v>
          </cell>
          <cell r="C36" t="str">
            <v>노 무 비</v>
          </cell>
          <cell r="D36" t="str">
            <v>S/W 시험기사</v>
          </cell>
          <cell r="E36" t="str">
            <v>인</v>
          </cell>
          <cell r="F36">
            <v>75292</v>
          </cell>
        </row>
        <row r="37">
          <cell r="A37" t="str">
            <v>d035</v>
          </cell>
          <cell r="B37">
            <v>35</v>
          </cell>
          <cell r="C37" t="str">
            <v>노 무 비</v>
          </cell>
          <cell r="D37" t="str">
            <v>도장공</v>
          </cell>
          <cell r="E37" t="str">
            <v>인</v>
          </cell>
          <cell r="F37">
            <v>59569</v>
          </cell>
        </row>
        <row r="38">
          <cell r="A38" t="str">
            <v>d186</v>
          </cell>
          <cell r="B38">
            <v>186</v>
          </cell>
          <cell r="C38" t="str">
            <v>90도 H Elbow</v>
          </cell>
          <cell r="D38" t="str">
            <v>W=300</v>
          </cell>
          <cell r="E38" t="str">
            <v>EA</v>
          </cell>
          <cell r="F38">
            <v>18000</v>
          </cell>
        </row>
        <row r="39">
          <cell r="A39" t="str">
            <v>d185</v>
          </cell>
          <cell r="B39">
            <v>185</v>
          </cell>
          <cell r="C39" t="str">
            <v>90도 V Elbow</v>
          </cell>
          <cell r="D39" t="str">
            <v>W=300</v>
          </cell>
          <cell r="E39" t="str">
            <v>EA</v>
          </cell>
          <cell r="F39">
            <v>13500</v>
          </cell>
        </row>
        <row r="40">
          <cell r="A40" t="str">
            <v>d036</v>
          </cell>
          <cell r="B40">
            <v>36</v>
          </cell>
          <cell r="C40" t="str">
            <v>가요전선관</v>
          </cell>
          <cell r="D40" t="str">
            <v>방수 16mm</v>
          </cell>
          <cell r="E40" t="str">
            <v>M</v>
          </cell>
          <cell r="F40">
            <v>240</v>
          </cell>
          <cell r="G40">
            <v>5.8799999999999998E-2</v>
          </cell>
        </row>
        <row r="41">
          <cell r="A41" t="str">
            <v>d037</v>
          </cell>
          <cell r="B41">
            <v>37</v>
          </cell>
          <cell r="C41" t="str">
            <v>가요전선관</v>
          </cell>
          <cell r="D41" t="str">
            <v>방수 22mm</v>
          </cell>
          <cell r="E41" t="str">
            <v>M</v>
          </cell>
          <cell r="F41">
            <v>330</v>
          </cell>
          <cell r="G41">
            <v>7.5600000000000001E-2</v>
          </cell>
        </row>
        <row r="42">
          <cell r="A42" t="str">
            <v>d038</v>
          </cell>
          <cell r="B42">
            <v>38</v>
          </cell>
          <cell r="C42" t="str">
            <v>가요전선관</v>
          </cell>
          <cell r="D42" t="str">
            <v>비방수 16mm</v>
          </cell>
          <cell r="E42" t="str">
            <v>M</v>
          </cell>
          <cell r="F42">
            <v>160</v>
          </cell>
          <cell r="G42">
            <v>4.9000000000000002E-2</v>
          </cell>
        </row>
        <row r="43">
          <cell r="A43" t="str">
            <v>d039</v>
          </cell>
          <cell r="B43">
            <v>39</v>
          </cell>
          <cell r="C43" t="str">
            <v>가요전선관</v>
          </cell>
          <cell r="D43" t="str">
            <v>비방수 22mm</v>
          </cell>
          <cell r="E43" t="str">
            <v>M</v>
          </cell>
          <cell r="F43">
            <v>190</v>
          </cell>
          <cell r="G43">
            <v>6.3E-2</v>
          </cell>
        </row>
        <row r="44">
          <cell r="A44" t="str">
            <v>d040</v>
          </cell>
          <cell r="B44">
            <v>40</v>
          </cell>
          <cell r="C44" t="str">
            <v>감지기</v>
          </cell>
          <cell r="D44" t="str">
            <v>연기식</v>
          </cell>
          <cell r="E44" t="str">
            <v>EA</v>
          </cell>
          <cell r="F44">
            <v>4500</v>
          </cell>
          <cell r="G44">
            <v>0.13</v>
          </cell>
        </row>
        <row r="45">
          <cell r="A45" t="str">
            <v>d041</v>
          </cell>
          <cell r="B45">
            <v>41</v>
          </cell>
          <cell r="C45" t="str">
            <v>감지기</v>
          </cell>
          <cell r="D45" t="str">
            <v>차동식</v>
          </cell>
          <cell r="E45" t="str">
            <v>EA</v>
          </cell>
          <cell r="F45">
            <v>4500</v>
          </cell>
          <cell r="G45">
            <v>0.13</v>
          </cell>
        </row>
        <row r="46">
          <cell r="A46" t="str">
            <v>d042</v>
          </cell>
          <cell r="B46">
            <v>42</v>
          </cell>
          <cell r="C46" t="str">
            <v>강관</v>
          </cell>
          <cell r="D46" t="str">
            <v>백관 32mm</v>
          </cell>
          <cell r="E46" t="str">
            <v>M</v>
          </cell>
          <cell r="F46">
            <v>1485</v>
          </cell>
        </row>
        <row r="47">
          <cell r="A47" t="str">
            <v>d043</v>
          </cell>
          <cell r="B47">
            <v>43</v>
          </cell>
          <cell r="C47" t="str">
            <v>강관</v>
          </cell>
          <cell r="D47" t="str">
            <v>백관 40mm</v>
          </cell>
          <cell r="E47" t="str">
            <v>M</v>
          </cell>
          <cell r="F47">
            <v>1710</v>
          </cell>
        </row>
        <row r="48">
          <cell r="A48" t="str">
            <v>d044</v>
          </cell>
          <cell r="B48">
            <v>44</v>
          </cell>
          <cell r="C48" t="str">
            <v>경종</v>
          </cell>
          <cell r="D48" t="str">
            <v>DC 24V MBD</v>
          </cell>
          <cell r="E48" t="str">
            <v>EA</v>
          </cell>
          <cell r="F48">
            <v>5000</v>
          </cell>
          <cell r="G48">
            <v>0.15</v>
          </cell>
        </row>
        <row r="49">
          <cell r="A49" t="str">
            <v>d046</v>
          </cell>
          <cell r="B49">
            <v>46</v>
          </cell>
          <cell r="C49" t="str">
            <v>계량기 함</v>
          </cell>
          <cell r="D49" t="str">
            <v>1Ø2W 3-4세대용(SUS)</v>
          </cell>
          <cell r="E49" t="str">
            <v>EA</v>
          </cell>
          <cell r="F49">
            <v>36400</v>
          </cell>
          <cell r="G49">
            <v>0.3</v>
          </cell>
        </row>
        <row r="50">
          <cell r="A50" t="str">
            <v>d045</v>
          </cell>
          <cell r="B50">
            <v>45</v>
          </cell>
          <cell r="C50" t="str">
            <v>계량기 함</v>
          </cell>
          <cell r="D50" t="str">
            <v>합성수지 3Ø4W 중형</v>
          </cell>
          <cell r="E50" t="str">
            <v>EA</v>
          </cell>
          <cell r="F50">
            <v>17100</v>
          </cell>
          <cell r="G50">
            <v>0.3</v>
          </cell>
        </row>
        <row r="51">
          <cell r="A51" t="str">
            <v>d047</v>
          </cell>
          <cell r="B51">
            <v>47</v>
          </cell>
          <cell r="C51" t="str">
            <v>고압 애폭시애자</v>
          </cell>
          <cell r="D51" t="str">
            <v>7.2KV 55mm x 80mm</v>
          </cell>
          <cell r="E51" t="str">
            <v>EA</v>
          </cell>
          <cell r="F51">
            <v>3000</v>
          </cell>
          <cell r="G51">
            <v>0</v>
          </cell>
          <cell r="H51">
            <v>0.21</v>
          </cell>
          <cell r="I51">
            <v>0</v>
          </cell>
          <cell r="J51">
            <v>0</v>
          </cell>
          <cell r="K51">
            <v>0</v>
          </cell>
          <cell r="L51">
            <v>0</v>
          </cell>
          <cell r="M51">
            <v>0.15</v>
          </cell>
        </row>
        <row r="52">
          <cell r="A52" t="str">
            <v>d048</v>
          </cell>
          <cell r="B52">
            <v>48</v>
          </cell>
          <cell r="C52" t="str">
            <v>고조도 반삿갓</v>
          </cell>
          <cell r="D52" t="str">
            <v>220(V)x20Wx2등</v>
          </cell>
          <cell r="E52" t="str">
            <v>EA</v>
          </cell>
          <cell r="F52">
            <v>5780</v>
          </cell>
        </row>
        <row r="53">
          <cell r="A53" t="str">
            <v>d049</v>
          </cell>
          <cell r="B53">
            <v>49</v>
          </cell>
          <cell r="C53" t="str">
            <v>고조도 반삿갓</v>
          </cell>
          <cell r="D53" t="str">
            <v>220(V)x40Wx2등</v>
          </cell>
          <cell r="E53" t="str">
            <v>EA</v>
          </cell>
          <cell r="F53">
            <v>8000</v>
          </cell>
        </row>
        <row r="54">
          <cell r="A54" t="str">
            <v>d050</v>
          </cell>
          <cell r="B54">
            <v>50</v>
          </cell>
          <cell r="C54" t="str">
            <v>나이프 S/W</v>
          </cell>
          <cell r="D54" t="str">
            <v>4P 200A</v>
          </cell>
          <cell r="E54" t="str">
            <v>EA</v>
          </cell>
          <cell r="F54">
            <v>45000</v>
          </cell>
          <cell r="G54">
            <v>0.68899999999999995</v>
          </cell>
        </row>
        <row r="55">
          <cell r="A55" t="str">
            <v>d051</v>
          </cell>
          <cell r="B55">
            <v>51</v>
          </cell>
          <cell r="C55" t="str">
            <v>넛트 와샤</v>
          </cell>
          <cell r="D55" t="str">
            <v>Ø10</v>
          </cell>
          <cell r="E55" t="str">
            <v>EA</v>
          </cell>
          <cell r="F55">
            <v>11.34</v>
          </cell>
        </row>
        <row r="56">
          <cell r="A56" t="str">
            <v>d208</v>
          </cell>
          <cell r="B56">
            <v>208</v>
          </cell>
          <cell r="C56" t="str">
            <v>넝         마</v>
          </cell>
          <cell r="D56">
            <v>0</v>
          </cell>
          <cell r="E56">
            <v>0</v>
          </cell>
          <cell r="F56">
            <v>0</v>
          </cell>
        </row>
        <row r="57">
          <cell r="A57" t="str">
            <v>d052</v>
          </cell>
          <cell r="B57">
            <v>52</v>
          </cell>
          <cell r="C57" t="str">
            <v>노말밴드</v>
          </cell>
          <cell r="D57" t="str">
            <v>HIPVC28mm</v>
          </cell>
          <cell r="E57" t="str">
            <v>EA</v>
          </cell>
          <cell r="F57">
            <v>585</v>
          </cell>
        </row>
        <row r="58">
          <cell r="A58" t="str">
            <v>d053</v>
          </cell>
          <cell r="B58">
            <v>53</v>
          </cell>
          <cell r="C58" t="str">
            <v>노말밴드</v>
          </cell>
          <cell r="D58" t="str">
            <v>HIPVC36mm</v>
          </cell>
          <cell r="E58" t="str">
            <v>EA</v>
          </cell>
          <cell r="F58">
            <v>750</v>
          </cell>
        </row>
        <row r="59">
          <cell r="A59" t="str">
            <v>d054</v>
          </cell>
          <cell r="B59">
            <v>54</v>
          </cell>
          <cell r="C59" t="str">
            <v>노말밴드</v>
          </cell>
          <cell r="D59" t="str">
            <v>HIPVC42mm</v>
          </cell>
          <cell r="E59" t="str">
            <v>EA</v>
          </cell>
          <cell r="F59">
            <v>950</v>
          </cell>
        </row>
        <row r="60">
          <cell r="A60" t="str">
            <v>d055</v>
          </cell>
          <cell r="B60">
            <v>55</v>
          </cell>
          <cell r="C60" t="str">
            <v>노말밴드</v>
          </cell>
          <cell r="D60" t="str">
            <v>HIPVC54mm</v>
          </cell>
          <cell r="E60" t="str">
            <v>EA</v>
          </cell>
          <cell r="F60">
            <v>1430</v>
          </cell>
        </row>
        <row r="61">
          <cell r="A61" t="str">
            <v>d056</v>
          </cell>
          <cell r="B61">
            <v>56</v>
          </cell>
          <cell r="C61" t="str">
            <v>노말밴드</v>
          </cell>
          <cell r="D61" t="str">
            <v>S/T 28mm</v>
          </cell>
          <cell r="E61" t="str">
            <v>EA</v>
          </cell>
          <cell r="F61">
            <v>1440</v>
          </cell>
        </row>
        <row r="62">
          <cell r="A62" t="str">
            <v>d057</v>
          </cell>
          <cell r="B62">
            <v>57</v>
          </cell>
          <cell r="C62" t="str">
            <v>노말밴드</v>
          </cell>
          <cell r="D62" t="str">
            <v>S/T 36mm</v>
          </cell>
          <cell r="E62" t="str">
            <v>EA</v>
          </cell>
          <cell r="F62">
            <v>2240</v>
          </cell>
        </row>
        <row r="63">
          <cell r="A63" t="str">
            <v>d058</v>
          </cell>
          <cell r="B63">
            <v>58</v>
          </cell>
          <cell r="C63" t="str">
            <v>노말밴드</v>
          </cell>
          <cell r="D63" t="str">
            <v>S/T 42mm</v>
          </cell>
          <cell r="E63" t="str">
            <v>EA</v>
          </cell>
          <cell r="F63">
            <v>2640</v>
          </cell>
        </row>
        <row r="64">
          <cell r="A64" t="str">
            <v>d059</v>
          </cell>
          <cell r="B64">
            <v>59</v>
          </cell>
          <cell r="C64" t="str">
            <v>노말밴드</v>
          </cell>
          <cell r="D64" t="str">
            <v>S/T 54mm</v>
          </cell>
          <cell r="E64" t="str">
            <v>EA</v>
          </cell>
          <cell r="F64">
            <v>4000</v>
          </cell>
        </row>
        <row r="65">
          <cell r="A65" t="str">
            <v>d230</v>
          </cell>
          <cell r="B65">
            <v>230</v>
          </cell>
          <cell r="C65" t="str">
            <v>노말밴드</v>
          </cell>
          <cell r="D65" t="str">
            <v>S/T 104mm</v>
          </cell>
          <cell r="E65" t="str">
            <v>EA</v>
          </cell>
          <cell r="F65">
            <v>18400</v>
          </cell>
        </row>
        <row r="66">
          <cell r="A66" t="str">
            <v>d206</v>
          </cell>
          <cell r="B66">
            <v>206</v>
          </cell>
          <cell r="C66" t="str">
            <v>녹막이  페 인 트</v>
          </cell>
          <cell r="D66" t="str">
            <v>2종 1급</v>
          </cell>
          <cell r="E66" t="str">
            <v>ℓ</v>
          </cell>
          <cell r="F66">
            <v>0</v>
          </cell>
        </row>
        <row r="67">
          <cell r="A67" t="str">
            <v>d211</v>
          </cell>
          <cell r="B67">
            <v>211</v>
          </cell>
          <cell r="C67" t="str">
            <v>ㄷ 형강</v>
          </cell>
          <cell r="D67" t="str">
            <v>5.0t 100x50</v>
          </cell>
          <cell r="E67" t="str">
            <v>EA</v>
          </cell>
          <cell r="F67">
            <v>300</v>
          </cell>
        </row>
        <row r="68">
          <cell r="A68" t="str">
            <v>d064</v>
          </cell>
          <cell r="B68">
            <v>64</v>
          </cell>
          <cell r="C68" t="str">
            <v>동 압착 슬리브</v>
          </cell>
          <cell r="D68" t="str">
            <v>C형 100-38㎟</v>
          </cell>
          <cell r="E68" t="str">
            <v>EA</v>
          </cell>
          <cell r="F68">
            <v>2000</v>
          </cell>
          <cell r="G68">
            <v>0.15</v>
          </cell>
        </row>
        <row r="69">
          <cell r="A69" t="str">
            <v>d065</v>
          </cell>
          <cell r="B69">
            <v>65</v>
          </cell>
          <cell r="C69" t="str">
            <v>동 압착 슬리브</v>
          </cell>
          <cell r="D69" t="str">
            <v>C형 100㎟</v>
          </cell>
          <cell r="E69" t="str">
            <v>EA</v>
          </cell>
          <cell r="F69">
            <v>2375</v>
          </cell>
          <cell r="G69">
            <v>0.15</v>
          </cell>
        </row>
        <row r="70">
          <cell r="A70" t="str">
            <v>d066</v>
          </cell>
          <cell r="B70">
            <v>66</v>
          </cell>
          <cell r="C70" t="str">
            <v>동 압착 슬리브</v>
          </cell>
          <cell r="D70" t="str">
            <v>C형 150㎟</v>
          </cell>
          <cell r="E70" t="str">
            <v>EA</v>
          </cell>
          <cell r="F70">
            <v>2850</v>
          </cell>
          <cell r="G70">
            <v>0.15</v>
          </cell>
        </row>
        <row r="71">
          <cell r="A71" t="str">
            <v>d067</v>
          </cell>
          <cell r="B71">
            <v>67</v>
          </cell>
          <cell r="C71" t="str">
            <v>동 압착 슬리브</v>
          </cell>
          <cell r="D71" t="str">
            <v>C형 200㎟</v>
          </cell>
          <cell r="E71" t="str">
            <v>EA</v>
          </cell>
          <cell r="F71">
            <v>3800</v>
          </cell>
          <cell r="G71">
            <v>0.15</v>
          </cell>
        </row>
        <row r="72">
          <cell r="A72" t="str">
            <v>d060</v>
          </cell>
          <cell r="B72">
            <v>60</v>
          </cell>
          <cell r="C72" t="str">
            <v>동 압착 슬리브</v>
          </cell>
          <cell r="D72" t="str">
            <v>C형 22㎟</v>
          </cell>
          <cell r="E72" t="str">
            <v>EA</v>
          </cell>
          <cell r="F72">
            <v>950</v>
          </cell>
          <cell r="G72">
            <v>0.15</v>
          </cell>
        </row>
        <row r="73">
          <cell r="A73" t="str">
            <v>d068</v>
          </cell>
          <cell r="B73">
            <v>68</v>
          </cell>
          <cell r="C73" t="str">
            <v>동 압착 슬리브</v>
          </cell>
          <cell r="D73" t="str">
            <v>C형 250㎟</v>
          </cell>
          <cell r="E73" t="str">
            <v>EA</v>
          </cell>
          <cell r="F73">
            <v>4940</v>
          </cell>
          <cell r="G73">
            <v>0.15</v>
          </cell>
        </row>
        <row r="74">
          <cell r="A74" t="str">
            <v>d061</v>
          </cell>
          <cell r="B74">
            <v>61</v>
          </cell>
          <cell r="C74" t="str">
            <v>동 압착 슬리브</v>
          </cell>
          <cell r="D74" t="str">
            <v>C형 38㎟</v>
          </cell>
          <cell r="E74" t="str">
            <v>EA</v>
          </cell>
          <cell r="F74">
            <v>1235</v>
          </cell>
          <cell r="G74">
            <v>0.15</v>
          </cell>
        </row>
        <row r="75">
          <cell r="A75" t="str">
            <v>d069</v>
          </cell>
          <cell r="B75">
            <v>69</v>
          </cell>
          <cell r="C75" t="str">
            <v>동 압착 슬리브</v>
          </cell>
          <cell r="D75" t="str">
            <v>C형 400-50㎟</v>
          </cell>
          <cell r="E75" t="str">
            <v>EA</v>
          </cell>
          <cell r="F75">
            <v>11000</v>
          </cell>
          <cell r="G75">
            <v>0.15</v>
          </cell>
        </row>
        <row r="76">
          <cell r="A76" t="str">
            <v>d062</v>
          </cell>
          <cell r="B76">
            <v>62</v>
          </cell>
          <cell r="C76" t="str">
            <v>동 압착 슬리브</v>
          </cell>
          <cell r="D76" t="str">
            <v>C형 50㎟</v>
          </cell>
          <cell r="E76" t="str">
            <v>EA</v>
          </cell>
          <cell r="F76">
            <v>1520</v>
          </cell>
          <cell r="G76">
            <v>0.15</v>
          </cell>
        </row>
        <row r="77">
          <cell r="A77" t="str">
            <v>d063</v>
          </cell>
          <cell r="B77">
            <v>63</v>
          </cell>
          <cell r="C77" t="str">
            <v>동 압착 슬리브</v>
          </cell>
          <cell r="D77" t="str">
            <v>C형 80㎟</v>
          </cell>
          <cell r="E77" t="str">
            <v>EA</v>
          </cell>
          <cell r="F77">
            <v>1900</v>
          </cell>
          <cell r="G77">
            <v>0.15</v>
          </cell>
        </row>
        <row r="78">
          <cell r="A78" t="str">
            <v>d070</v>
          </cell>
          <cell r="B78">
            <v>70</v>
          </cell>
          <cell r="C78" t="str">
            <v>동 피뢰침</v>
          </cell>
          <cell r="D78" t="str">
            <v>14 x 485mm</v>
          </cell>
          <cell r="E78" t="str">
            <v>EA</v>
          </cell>
          <cell r="F78">
            <v>9000</v>
          </cell>
          <cell r="G78">
            <v>1.5</v>
          </cell>
        </row>
        <row r="79">
          <cell r="A79" t="str">
            <v>d077</v>
          </cell>
          <cell r="B79">
            <v>77</v>
          </cell>
          <cell r="C79" t="str">
            <v>동관단자</v>
          </cell>
          <cell r="D79" t="str">
            <v>2홀 100㎟</v>
          </cell>
          <cell r="E79" t="str">
            <v>EA</v>
          </cell>
          <cell r="F79">
            <v>1500</v>
          </cell>
        </row>
        <row r="80">
          <cell r="A80" t="str">
            <v>d072</v>
          </cell>
          <cell r="B80">
            <v>72</v>
          </cell>
          <cell r="C80" t="str">
            <v>동관단자</v>
          </cell>
          <cell r="D80" t="str">
            <v>2홀 14㎟</v>
          </cell>
          <cell r="E80" t="str">
            <v>EA</v>
          </cell>
          <cell r="F80">
            <v>330</v>
          </cell>
        </row>
        <row r="81">
          <cell r="A81" t="str">
            <v>d078</v>
          </cell>
          <cell r="B81">
            <v>78</v>
          </cell>
          <cell r="C81" t="str">
            <v>동관단자</v>
          </cell>
          <cell r="D81" t="str">
            <v>2홀 150㎟</v>
          </cell>
          <cell r="E81" t="str">
            <v>EA</v>
          </cell>
          <cell r="F81">
            <v>2400</v>
          </cell>
        </row>
        <row r="82">
          <cell r="A82" t="str">
            <v>d079</v>
          </cell>
          <cell r="B82">
            <v>79</v>
          </cell>
          <cell r="C82" t="str">
            <v>동관단자</v>
          </cell>
          <cell r="D82" t="str">
            <v>2홀 200㎟</v>
          </cell>
          <cell r="E82" t="str">
            <v>EA</v>
          </cell>
          <cell r="F82">
            <v>2800</v>
          </cell>
        </row>
        <row r="83">
          <cell r="A83" t="str">
            <v>d073</v>
          </cell>
          <cell r="B83">
            <v>73</v>
          </cell>
          <cell r="C83" t="str">
            <v>동관단자</v>
          </cell>
          <cell r="D83" t="str">
            <v>2홀 22㎟</v>
          </cell>
          <cell r="E83" t="str">
            <v>EA</v>
          </cell>
          <cell r="F83">
            <v>380</v>
          </cell>
        </row>
        <row r="84">
          <cell r="A84" t="str">
            <v>d080</v>
          </cell>
          <cell r="B84">
            <v>80</v>
          </cell>
          <cell r="C84" t="str">
            <v>동관단자</v>
          </cell>
          <cell r="D84" t="str">
            <v>2홀 250㎟</v>
          </cell>
          <cell r="E84" t="str">
            <v>EA</v>
          </cell>
          <cell r="F84">
            <v>3800</v>
          </cell>
        </row>
        <row r="85">
          <cell r="A85" t="str">
            <v>d081</v>
          </cell>
          <cell r="B85">
            <v>81</v>
          </cell>
          <cell r="C85" t="str">
            <v>동관단자</v>
          </cell>
          <cell r="D85" t="str">
            <v>2홀 325㎟</v>
          </cell>
          <cell r="E85" t="str">
            <v>EA</v>
          </cell>
          <cell r="F85">
            <v>6500</v>
          </cell>
        </row>
        <row r="86">
          <cell r="A86" t="str">
            <v>d074</v>
          </cell>
          <cell r="B86">
            <v>74</v>
          </cell>
          <cell r="C86" t="str">
            <v>동관단자</v>
          </cell>
          <cell r="D86" t="str">
            <v>2홀 38㎟</v>
          </cell>
          <cell r="E86" t="str">
            <v>EA</v>
          </cell>
          <cell r="F86">
            <v>520</v>
          </cell>
        </row>
        <row r="87">
          <cell r="A87" t="str">
            <v>d082</v>
          </cell>
          <cell r="B87">
            <v>82</v>
          </cell>
          <cell r="C87" t="str">
            <v>동관단자</v>
          </cell>
          <cell r="D87" t="str">
            <v>2홀 400㎟</v>
          </cell>
          <cell r="E87" t="str">
            <v>EA</v>
          </cell>
          <cell r="F87">
            <v>8000</v>
          </cell>
        </row>
        <row r="88">
          <cell r="A88" t="str">
            <v>d075</v>
          </cell>
          <cell r="B88">
            <v>75</v>
          </cell>
          <cell r="C88" t="str">
            <v>동관단자</v>
          </cell>
          <cell r="D88" t="str">
            <v>2홀 60㎟</v>
          </cell>
          <cell r="E88" t="str">
            <v>EA</v>
          </cell>
          <cell r="F88">
            <v>800</v>
          </cell>
        </row>
        <row r="89">
          <cell r="A89" t="str">
            <v>d076</v>
          </cell>
          <cell r="B89">
            <v>76</v>
          </cell>
          <cell r="C89" t="str">
            <v>동관단자</v>
          </cell>
          <cell r="D89" t="str">
            <v>2홀 80㎟</v>
          </cell>
          <cell r="E89" t="str">
            <v>EA</v>
          </cell>
          <cell r="F89">
            <v>990</v>
          </cell>
        </row>
        <row r="90">
          <cell r="A90" t="str">
            <v>d071</v>
          </cell>
          <cell r="B90">
            <v>71</v>
          </cell>
          <cell r="C90" t="str">
            <v>동관단자</v>
          </cell>
          <cell r="D90" t="str">
            <v>2홀 8㎟</v>
          </cell>
          <cell r="E90" t="str">
            <v>EA</v>
          </cell>
          <cell r="F90">
            <v>280</v>
          </cell>
        </row>
        <row r="91">
          <cell r="A91" t="str">
            <v>d083</v>
          </cell>
          <cell r="B91">
            <v>83</v>
          </cell>
          <cell r="C91" t="str">
            <v>동축케이블(T.V)</v>
          </cell>
          <cell r="D91" t="str">
            <v>ECX 5C-2V</v>
          </cell>
          <cell r="E91" t="str">
            <v>M</v>
          </cell>
          <cell r="F91">
            <v>330</v>
          </cell>
          <cell r="G91">
            <v>0</v>
          </cell>
          <cell r="H91">
            <v>0</v>
          </cell>
          <cell r="I91">
            <v>0</v>
          </cell>
          <cell r="J91">
            <v>0</v>
          </cell>
          <cell r="K91">
            <v>1.7999999999999999E-2</v>
          </cell>
        </row>
        <row r="92">
          <cell r="A92" t="str">
            <v>d084</v>
          </cell>
          <cell r="B92">
            <v>84</v>
          </cell>
          <cell r="C92" t="str">
            <v>리미트 S/W</v>
          </cell>
          <cell r="D92" t="str">
            <v>250V15A 로라레바형</v>
          </cell>
          <cell r="E92" t="str">
            <v>EA</v>
          </cell>
          <cell r="F92">
            <v>5100</v>
          </cell>
          <cell r="G92">
            <v>0.12</v>
          </cell>
        </row>
        <row r="93">
          <cell r="A93" t="str">
            <v>d085</v>
          </cell>
          <cell r="B93">
            <v>85</v>
          </cell>
          <cell r="C93" t="str">
            <v>모  래</v>
          </cell>
          <cell r="D93" t="str">
            <v>세사</v>
          </cell>
          <cell r="E93" t="str">
            <v>㎣</v>
          </cell>
          <cell r="F93">
            <v>7000</v>
          </cell>
        </row>
        <row r="94">
          <cell r="A94" t="str">
            <v>d086</v>
          </cell>
          <cell r="B94">
            <v>86</v>
          </cell>
          <cell r="C94" t="str">
            <v>발신기</v>
          </cell>
          <cell r="D94" t="str">
            <v>2급(보통형)</v>
          </cell>
          <cell r="E94" t="str">
            <v>EA</v>
          </cell>
          <cell r="F94">
            <v>3400</v>
          </cell>
          <cell r="G94">
            <v>0.3</v>
          </cell>
        </row>
        <row r="95">
          <cell r="A95" t="str">
            <v>d200</v>
          </cell>
          <cell r="B95">
            <v>200</v>
          </cell>
          <cell r="C95" t="str">
            <v>발전기 접속함</v>
          </cell>
          <cell r="D95" t="str">
            <v>접속자 200A</v>
          </cell>
          <cell r="E95" t="str">
            <v>면</v>
          </cell>
          <cell r="F95">
            <v>0</v>
          </cell>
          <cell r="G95">
            <v>0.92200000000000004</v>
          </cell>
        </row>
        <row r="96">
          <cell r="A96" t="str">
            <v>d087</v>
          </cell>
          <cell r="B96">
            <v>87</v>
          </cell>
          <cell r="C96" t="str">
            <v>백열등기구</v>
          </cell>
          <cell r="D96" t="str">
            <v>220V 100W 방폭증</v>
          </cell>
          <cell r="E96" t="str">
            <v>SET</v>
          </cell>
          <cell r="F96">
            <v>56000</v>
          </cell>
          <cell r="G96">
            <v>0.36</v>
          </cell>
        </row>
        <row r="97">
          <cell r="A97" t="str">
            <v>d197</v>
          </cell>
          <cell r="B97">
            <v>197</v>
          </cell>
          <cell r="C97" t="str">
            <v>백열등기구</v>
          </cell>
          <cell r="D97" t="str">
            <v>직부형</v>
          </cell>
          <cell r="E97" t="str">
            <v>SET</v>
          </cell>
          <cell r="F97">
            <v>5000</v>
          </cell>
          <cell r="G97">
            <v>0.18</v>
          </cell>
        </row>
        <row r="98">
          <cell r="A98" t="str">
            <v>d088</v>
          </cell>
          <cell r="B98">
            <v>88</v>
          </cell>
          <cell r="C98" t="str">
            <v>백열전구</v>
          </cell>
          <cell r="D98" t="str">
            <v>220V 60W</v>
          </cell>
          <cell r="E98" t="str">
            <v>EA</v>
          </cell>
          <cell r="F98">
            <v>220</v>
          </cell>
        </row>
        <row r="99">
          <cell r="A99" t="str">
            <v>d091</v>
          </cell>
          <cell r="B99">
            <v>91</v>
          </cell>
          <cell r="C99" t="str">
            <v>브스바</v>
          </cell>
          <cell r="D99" t="str">
            <v>100x100x1000mm(8.9)</v>
          </cell>
          <cell r="E99" t="str">
            <v>Kg</v>
          </cell>
          <cell r="F99">
            <v>2850</v>
          </cell>
          <cell r="G99">
            <v>0</v>
          </cell>
          <cell r="H99">
            <v>0.13</v>
          </cell>
          <cell r="I99">
            <v>0</v>
          </cell>
          <cell r="J99">
            <v>0</v>
          </cell>
          <cell r="K99">
            <v>0</v>
          </cell>
          <cell r="L99">
            <v>0</v>
          </cell>
          <cell r="M99">
            <v>0.09</v>
          </cell>
        </row>
        <row r="100">
          <cell r="A100" t="str">
            <v>d089</v>
          </cell>
          <cell r="B100">
            <v>89</v>
          </cell>
          <cell r="C100" t="str">
            <v>브스바</v>
          </cell>
          <cell r="D100" t="str">
            <v>3.0mm x 25(0.66)</v>
          </cell>
          <cell r="E100" t="str">
            <v>Kg</v>
          </cell>
          <cell r="F100">
            <v>2850</v>
          </cell>
          <cell r="G100">
            <v>0</v>
          </cell>
          <cell r="H100">
            <v>0.12</v>
          </cell>
          <cell r="I100">
            <v>0</v>
          </cell>
          <cell r="J100">
            <v>0</v>
          </cell>
          <cell r="K100">
            <v>0</v>
          </cell>
          <cell r="L100">
            <v>0</v>
          </cell>
          <cell r="M100">
            <v>0.08</v>
          </cell>
        </row>
        <row r="101">
          <cell r="A101" t="str">
            <v>d090</v>
          </cell>
          <cell r="B101">
            <v>90</v>
          </cell>
          <cell r="C101" t="str">
            <v>브스바</v>
          </cell>
          <cell r="D101" t="str">
            <v>3.0mm x 50(1.33)</v>
          </cell>
          <cell r="E101" t="str">
            <v>Kg</v>
          </cell>
          <cell r="F101">
            <v>2850</v>
          </cell>
          <cell r="G101">
            <v>0</v>
          </cell>
          <cell r="H101">
            <v>0.12</v>
          </cell>
          <cell r="I101">
            <v>0</v>
          </cell>
          <cell r="J101">
            <v>0</v>
          </cell>
          <cell r="K101">
            <v>0</v>
          </cell>
          <cell r="L101">
            <v>0</v>
          </cell>
          <cell r="M101">
            <v>0.08</v>
          </cell>
        </row>
        <row r="102">
          <cell r="A102" t="str">
            <v>d092</v>
          </cell>
          <cell r="B102">
            <v>92</v>
          </cell>
          <cell r="C102" t="str">
            <v>비디오폰</v>
          </cell>
          <cell r="D102" t="str">
            <v xml:space="preserve">CH 911SV 화재,방범,가스 </v>
          </cell>
          <cell r="E102" t="str">
            <v>SET</v>
          </cell>
          <cell r="F102">
            <v>440000</v>
          </cell>
          <cell r="G102">
            <v>0.44</v>
          </cell>
        </row>
        <row r="103">
          <cell r="A103" t="str">
            <v>d095</v>
          </cell>
          <cell r="B103">
            <v>95</v>
          </cell>
          <cell r="C103" t="str">
            <v>세프티 S/W</v>
          </cell>
          <cell r="D103" t="str">
            <v>3P 100A</v>
          </cell>
          <cell r="E103" t="str">
            <v>EA</v>
          </cell>
          <cell r="F103">
            <v>56300</v>
          </cell>
          <cell r="G103">
            <v>0.4</v>
          </cell>
        </row>
        <row r="104">
          <cell r="A104" t="str">
            <v>d096</v>
          </cell>
          <cell r="B104">
            <v>96</v>
          </cell>
          <cell r="C104" t="str">
            <v>세프티 S/W</v>
          </cell>
          <cell r="D104" t="str">
            <v>3P 200A</v>
          </cell>
          <cell r="E104" t="str">
            <v>EA</v>
          </cell>
          <cell r="F104">
            <v>112500</v>
          </cell>
          <cell r="G104">
            <v>0.55000000000000004</v>
          </cell>
        </row>
        <row r="105">
          <cell r="A105" t="str">
            <v>d093</v>
          </cell>
          <cell r="B105">
            <v>93</v>
          </cell>
          <cell r="C105" t="str">
            <v>세프티 S/W</v>
          </cell>
          <cell r="D105" t="str">
            <v>3P 30A</v>
          </cell>
          <cell r="E105" t="str">
            <v>EA</v>
          </cell>
          <cell r="F105">
            <v>22500</v>
          </cell>
          <cell r="G105">
            <v>0.2</v>
          </cell>
        </row>
        <row r="106">
          <cell r="A106" t="str">
            <v>d094</v>
          </cell>
          <cell r="B106">
            <v>94</v>
          </cell>
          <cell r="C106" t="str">
            <v>세프티 S/W</v>
          </cell>
          <cell r="D106" t="str">
            <v>3P 60A</v>
          </cell>
          <cell r="E106" t="str">
            <v>EA</v>
          </cell>
          <cell r="F106">
            <v>30400</v>
          </cell>
          <cell r="G106">
            <v>0.3</v>
          </cell>
        </row>
        <row r="107">
          <cell r="A107" t="str">
            <v>d097</v>
          </cell>
          <cell r="B107">
            <v>97</v>
          </cell>
          <cell r="C107" t="str">
            <v>셋트 앙카</v>
          </cell>
          <cell r="D107" t="str">
            <v>1/2" x 100</v>
          </cell>
          <cell r="E107" t="str">
            <v>EA</v>
          </cell>
          <cell r="F107">
            <v>140</v>
          </cell>
          <cell r="G107">
            <v>0.08</v>
          </cell>
          <cell r="H107">
            <v>0</v>
          </cell>
          <cell r="I107">
            <v>0</v>
          </cell>
          <cell r="J107">
            <v>0</v>
          </cell>
          <cell r="K107">
            <v>0</v>
          </cell>
          <cell r="L107">
            <v>0</v>
          </cell>
          <cell r="M107">
            <v>3.5999999999999997E-2</v>
          </cell>
        </row>
        <row r="108">
          <cell r="A108" t="str">
            <v>d098</v>
          </cell>
          <cell r="B108">
            <v>98</v>
          </cell>
          <cell r="C108" t="str">
            <v>수신기</v>
          </cell>
          <cell r="D108" t="str">
            <v>P형 1급 5CC</v>
          </cell>
          <cell r="E108" t="str">
            <v>대</v>
          </cell>
          <cell r="F108">
            <v>180000</v>
          </cell>
          <cell r="G108">
            <v>7.5</v>
          </cell>
        </row>
        <row r="109">
          <cell r="A109" t="str">
            <v>d099</v>
          </cell>
          <cell r="B109">
            <v>99</v>
          </cell>
          <cell r="C109" t="str">
            <v>스위치 박스</v>
          </cell>
          <cell r="D109" t="str">
            <v>S/W BOX 54mm 1EA</v>
          </cell>
          <cell r="E109" t="str">
            <v>EA</v>
          </cell>
          <cell r="F109">
            <v>440</v>
          </cell>
          <cell r="G109">
            <v>0.2</v>
          </cell>
        </row>
        <row r="110">
          <cell r="A110" t="str">
            <v>d100</v>
          </cell>
          <cell r="B110">
            <v>100</v>
          </cell>
          <cell r="C110" t="str">
            <v>스위치(매입램프)</v>
          </cell>
          <cell r="D110" t="str">
            <v>250V15A1구 ALW1111</v>
          </cell>
          <cell r="E110" t="str">
            <v>EA</v>
          </cell>
          <cell r="F110">
            <v>820</v>
          </cell>
          <cell r="G110">
            <v>6.5000000000000002E-2</v>
          </cell>
        </row>
        <row r="111">
          <cell r="A111" t="str">
            <v>d101</v>
          </cell>
          <cell r="B111">
            <v>101</v>
          </cell>
          <cell r="C111" t="str">
            <v>스위치(매입램프)</v>
          </cell>
          <cell r="D111" t="str">
            <v>250V15A2구 ALW1111</v>
          </cell>
          <cell r="E111" t="str">
            <v>EA</v>
          </cell>
          <cell r="F111">
            <v>1080</v>
          </cell>
          <cell r="G111">
            <v>7.8E-2</v>
          </cell>
        </row>
        <row r="112">
          <cell r="A112" t="str">
            <v>d102</v>
          </cell>
          <cell r="B112">
            <v>102</v>
          </cell>
          <cell r="C112" t="str">
            <v>스위치(매입램프)</v>
          </cell>
          <cell r="D112" t="str">
            <v>250V15A3구 ALW1111</v>
          </cell>
          <cell r="E112" t="str">
            <v>EA</v>
          </cell>
          <cell r="F112">
            <v>2600</v>
          </cell>
          <cell r="G112">
            <v>9.0999999999999998E-2</v>
          </cell>
        </row>
        <row r="113">
          <cell r="A113" t="str">
            <v>d103</v>
          </cell>
          <cell r="B113">
            <v>103</v>
          </cell>
          <cell r="C113" t="str">
            <v>스위치(매입램프)</v>
          </cell>
          <cell r="D113" t="str">
            <v>250V15A3로 ALW1111</v>
          </cell>
          <cell r="E113" t="str">
            <v>EA</v>
          </cell>
          <cell r="F113">
            <v>1004</v>
          </cell>
          <cell r="G113">
            <v>9.5000000000000001E-2</v>
          </cell>
        </row>
        <row r="114">
          <cell r="A114" t="str">
            <v>d207</v>
          </cell>
          <cell r="B114">
            <v>207</v>
          </cell>
          <cell r="C114" t="str">
            <v>신         너</v>
          </cell>
          <cell r="D114" t="str">
            <v>1종 1급 DR291</v>
          </cell>
          <cell r="E114" t="str">
            <v>ℓ</v>
          </cell>
          <cell r="F114">
            <v>0</v>
          </cell>
        </row>
        <row r="115">
          <cell r="A115" t="str">
            <v>d104</v>
          </cell>
          <cell r="B115">
            <v>104</v>
          </cell>
          <cell r="C115" t="str">
            <v>아우트레트 박스</v>
          </cell>
          <cell r="D115" t="str">
            <v>4각BOX 54mm</v>
          </cell>
          <cell r="E115" t="str">
            <v>EA</v>
          </cell>
          <cell r="F115">
            <v>489</v>
          </cell>
          <cell r="G115">
            <v>0.2</v>
          </cell>
        </row>
        <row r="116">
          <cell r="A116" t="str">
            <v>d105</v>
          </cell>
          <cell r="B116">
            <v>105</v>
          </cell>
          <cell r="C116" t="str">
            <v>아우트레트 박스</v>
          </cell>
          <cell r="D116" t="str">
            <v>8각BOX 54mm</v>
          </cell>
          <cell r="E116" t="str">
            <v>EA</v>
          </cell>
          <cell r="F116">
            <v>445</v>
          </cell>
          <cell r="G116">
            <v>0.2</v>
          </cell>
        </row>
        <row r="117">
          <cell r="A117" t="str">
            <v>d106</v>
          </cell>
          <cell r="B117">
            <v>106</v>
          </cell>
          <cell r="C117" t="str">
            <v>아우트레트 박스</v>
          </cell>
          <cell r="D117" t="str">
            <v>S/WBOX 54mm</v>
          </cell>
          <cell r="E117" t="str">
            <v>EA</v>
          </cell>
          <cell r="F117">
            <v>360</v>
          </cell>
          <cell r="G117">
            <v>0.2</v>
          </cell>
        </row>
        <row r="118">
          <cell r="A118" t="str">
            <v>d213</v>
          </cell>
          <cell r="B118">
            <v>213</v>
          </cell>
          <cell r="C118" t="str">
            <v>앵 카 볼 트</v>
          </cell>
          <cell r="D118" t="str">
            <v>13MM(1/2)x125L</v>
          </cell>
          <cell r="E118" t="str">
            <v>EA</v>
          </cell>
          <cell r="F118">
            <v>145</v>
          </cell>
        </row>
        <row r="119">
          <cell r="A119" t="str">
            <v>d210</v>
          </cell>
          <cell r="B119">
            <v>210</v>
          </cell>
          <cell r="C119" t="str">
            <v>연   마   지</v>
          </cell>
          <cell r="D119" t="str">
            <v>22.8 x 25Cm</v>
          </cell>
          <cell r="E119">
            <v>0</v>
          </cell>
          <cell r="F119">
            <v>0</v>
          </cell>
        </row>
        <row r="120">
          <cell r="A120" t="str">
            <v>d107</v>
          </cell>
          <cell r="B120">
            <v>107</v>
          </cell>
          <cell r="C120" t="str">
            <v>오뚜기식 제어기</v>
          </cell>
          <cell r="D120" t="str">
            <v>부력식형</v>
          </cell>
          <cell r="E120" t="str">
            <v>EA</v>
          </cell>
          <cell r="F120">
            <v>33000</v>
          </cell>
          <cell r="G120">
            <v>0.08</v>
          </cell>
        </row>
        <row r="121">
          <cell r="A121" t="str">
            <v>d108</v>
          </cell>
          <cell r="B121">
            <v>108</v>
          </cell>
          <cell r="C121" t="str">
            <v>위샤캡</v>
          </cell>
          <cell r="D121" t="str">
            <v>S/T 28mm</v>
          </cell>
          <cell r="E121" t="str">
            <v>EA</v>
          </cell>
          <cell r="F121">
            <v>2100</v>
          </cell>
          <cell r="G121">
            <v>0.03</v>
          </cell>
        </row>
        <row r="122">
          <cell r="A122" t="str">
            <v>d109</v>
          </cell>
          <cell r="B122">
            <v>109</v>
          </cell>
          <cell r="C122" t="str">
            <v>위샤캡</v>
          </cell>
          <cell r="D122" t="str">
            <v>S/T 36mm</v>
          </cell>
          <cell r="E122" t="str">
            <v>EA</v>
          </cell>
          <cell r="F122">
            <v>2480</v>
          </cell>
          <cell r="G122">
            <v>0.04</v>
          </cell>
        </row>
        <row r="123">
          <cell r="A123" t="str">
            <v>d110</v>
          </cell>
          <cell r="B123">
            <v>110</v>
          </cell>
          <cell r="C123" t="str">
            <v>위샤캡</v>
          </cell>
          <cell r="D123" t="str">
            <v>S/T 42mm</v>
          </cell>
          <cell r="E123" t="str">
            <v>EA</v>
          </cell>
          <cell r="F123">
            <v>2770</v>
          </cell>
          <cell r="G123">
            <v>0.04</v>
          </cell>
        </row>
        <row r="124">
          <cell r="A124" t="str">
            <v>d111</v>
          </cell>
          <cell r="B124">
            <v>111</v>
          </cell>
          <cell r="C124" t="str">
            <v>위샤캡</v>
          </cell>
          <cell r="D124" t="str">
            <v>S/T 54mm</v>
          </cell>
          <cell r="E124" t="str">
            <v>EA</v>
          </cell>
          <cell r="F124">
            <v>3440</v>
          </cell>
          <cell r="G124">
            <v>0.04</v>
          </cell>
        </row>
        <row r="125">
          <cell r="A125" t="str">
            <v>d229</v>
          </cell>
          <cell r="B125">
            <v>229</v>
          </cell>
          <cell r="C125" t="str">
            <v>위샤캡</v>
          </cell>
          <cell r="D125" t="str">
            <v>S/T 104mm</v>
          </cell>
          <cell r="E125" t="str">
            <v>EA</v>
          </cell>
          <cell r="F125">
            <v>23906</v>
          </cell>
          <cell r="G125">
            <v>0.04</v>
          </cell>
        </row>
        <row r="126">
          <cell r="A126" t="str">
            <v>d212</v>
          </cell>
          <cell r="B126">
            <v>212</v>
          </cell>
          <cell r="C126" t="str">
            <v>유니스트러트 챤넬</v>
          </cell>
          <cell r="D126" t="str">
            <v>2.3t 42x42</v>
          </cell>
          <cell r="E126" t="str">
            <v>EA</v>
          </cell>
          <cell r="F126">
            <v>0</v>
          </cell>
        </row>
        <row r="127">
          <cell r="A127" t="str">
            <v>d205</v>
          </cell>
          <cell r="B127">
            <v>205</v>
          </cell>
          <cell r="C127" t="str">
            <v>은            분</v>
          </cell>
          <cell r="D127">
            <v>0</v>
          </cell>
          <cell r="E127" t="str">
            <v>ℓ</v>
          </cell>
          <cell r="F127">
            <v>0</v>
          </cell>
        </row>
        <row r="128">
          <cell r="A128" t="str">
            <v>d112</v>
          </cell>
          <cell r="B128">
            <v>112</v>
          </cell>
          <cell r="C128" t="str">
            <v>작은나사</v>
          </cell>
          <cell r="D128" t="str">
            <v>황동 1/8"x1 1/4"</v>
          </cell>
          <cell r="E128" t="str">
            <v>EA</v>
          </cell>
          <cell r="F128">
            <v>4.5999999999999996</v>
          </cell>
        </row>
        <row r="129">
          <cell r="A129" t="str">
            <v>d113</v>
          </cell>
          <cell r="B129">
            <v>113</v>
          </cell>
          <cell r="C129" t="str">
            <v>장미전구</v>
          </cell>
          <cell r="D129" t="str">
            <v>220(V) x 20W전자식</v>
          </cell>
          <cell r="E129" t="str">
            <v>EA</v>
          </cell>
          <cell r="F129">
            <v>7500</v>
          </cell>
          <cell r="G129">
            <v>0.245</v>
          </cell>
        </row>
        <row r="130">
          <cell r="A130" t="str">
            <v>d116</v>
          </cell>
          <cell r="B130">
            <v>116</v>
          </cell>
          <cell r="C130" t="str">
            <v>전  선</v>
          </cell>
          <cell r="D130" t="str">
            <v>CPEV 0.65mm 10P</v>
          </cell>
          <cell r="E130" t="str">
            <v>M</v>
          </cell>
          <cell r="F130">
            <v>523</v>
          </cell>
          <cell r="G130">
            <v>0</v>
          </cell>
          <cell r="H130">
            <v>0</v>
          </cell>
          <cell r="I130">
            <v>0</v>
          </cell>
          <cell r="J130">
            <v>0.18</v>
          </cell>
        </row>
        <row r="131">
          <cell r="A131" t="str">
            <v>d114</v>
          </cell>
          <cell r="B131">
            <v>114</v>
          </cell>
          <cell r="C131" t="str">
            <v>전극봉식 제어기</v>
          </cell>
          <cell r="D131" t="str">
            <v>3선 3극</v>
          </cell>
          <cell r="E131" t="str">
            <v>EA</v>
          </cell>
          <cell r="F131">
            <v>33000</v>
          </cell>
          <cell r="G131">
            <v>0.08</v>
          </cell>
        </row>
        <row r="132">
          <cell r="A132" t="str">
            <v>d115</v>
          </cell>
          <cell r="B132">
            <v>115</v>
          </cell>
          <cell r="C132" t="str">
            <v>전기맨홀</v>
          </cell>
          <cell r="D132" t="str">
            <v>Ø950(Ø750)소형</v>
          </cell>
          <cell r="E132" t="str">
            <v>EA</v>
          </cell>
          <cell r="F132">
            <v>365000</v>
          </cell>
        </row>
        <row r="133">
          <cell r="A133" t="str">
            <v>d117</v>
          </cell>
          <cell r="B133">
            <v>117</v>
          </cell>
          <cell r="C133" t="str">
            <v>전선</v>
          </cell>
          <cell r="D133" t="str">
            <v>CV 5.5㎟/1C</v>
          </cell>
          <cell r="E133" t="str">
            <v>M</v>
          </cell>
          <cell r="F133">
            <v>270</v>
          </cell>
          <cell r="G133">
            <v>0.01</v>
          </cell>
        </row>
        <row r="134">
          <cell r="A134" t="str">
            <v>d118</v>
          </cell>
          <cell r="B134">
            <v>118</v>
          </cell>
          <cell r="C134" t="str">
            <v>전선</v>
          </cell>
          <cell r="D134" t="str">
            <v>CV 8㎟/1C</v>
          </cell>
          <cell r="E134" t="str">
            <v>M</v>
          </cell>
          <cell r="F134">
            <v>350</v>
          </cell>
          <cell r="G134">
            <v>0.02</v>
          </cell>
        </row>
        <row r="135">
          <cell r="A135" t="str">
            <v>d119</v>
          </cell>
          <cell r="B135">
            <v>119</v>
          </cell>
          <cell r="C135" t="str">
            <v>전선</v>
          </cell>
          <cell r="D135" t="str">
            <v>CV 14㎟/1C</v>
          </cell>
          <cell r="E135" t="str">
            <v>M</v>
          </cell>
          <cell r="F135">
            <v>615</v>
          </cell>
          <cell r="G135">
            <v>0.02</v>
          </cell>
        </row>
        <row r="136">
          <cell r="A136" t="str">
            <v>d120</v>
          </cell>
          <cell r="B136">
            <v>120</v>
          </cell>
          <cell r="C136" t="str">
            <v>전선</v>
          </cell>
          <cell r="D136" t="str">
            <v>CV 22㎟/1C</v>
          </cell>
          <cell r="E136" t="str">
            <v>M</v>
          </cell>
          <cell r="F136">
            <v>812</v>
          </cell>
          <cell r="G136">
            <v>3.1E-2</v>
          </cell>
        </row>
        <row r="137">
          <cell r="A137" t="str">
            <v>d121</v>
          </cell>
          <cell r="B137">
            <v>121</v>
          </cell>
          <cell r="C137" t="str">
            <v>전선</v>
          </cell>
          <cell r="D137" t="str">
            <v>CV 38㎟/1C</v>
          </cell>
          <cell r="E137" t="str">
            <v>M</v>
          </cell>
          <cell r="F137">
            <v>1250</v>
          </cell>
          <cell r="G137">
            <v>3.1E-2</v>
          </cell>
        </row>
        <row r="138">
          <cell r="A138" t="str">
            <v>d228</v>
          </cell>
          <cell r="B138">
            <v>228</v>
          </cell>
          <cell r="C138" t="str">
            <v>전선</v>
          </cell>
          <cell r="D138" t="str">
            <v>CV 100㎟/1C</v>
          </cell>
          <cell r="E138" t="str">
            <v>M</v>
          </cell>
          <cell r="F138">
            <v>3518</v>
          </cell>
          <cell r="G138">
            <v>6.4000000000000001E-2</v>
          </cell>
        </row>
        <row r="139">
          <cell r="A139" t="str">
            <v>d122</v>
          </cell>
          <cell r="B139">
            <v>122</v>
          </cell>
          <cell r="C139" t="str">
            <v>전선</v>
          </cell>
          <cell r="D139" t="str">
            <v>CVV 2.0㎟/1C</v>
          </cell>
          <cell r="E139" t="str">
            <v>M</v>
          </cell>
          <cell r="F139">
            <v>95</v>
          </cell>
          <cell r="G139">
            <v>0.01</v>
          </cell>
        </row>
        <row r="140">
          <cell r="A140" t="str">
            <v>d125</v>
          </cell>
          <cell r="B140">
            <v>125</v>
          </cell>
          <cell r="C140" t="str">
            <v>전선</v>
          </cell>
          <cell r="D140" t="str">
            <v>GV 100㎟</v>
          </cell>
          <cell r="E140" t="str">
            <v>M</v>
          </cell>
          <cell r="F140">
            <v>3518</v>
          </cell>
          <cell r="G140">
            <v>0.02</v>
          </cell>
        </row>
        <row r="141">
          <cell r="A141" t="str">
            <v>d128</v>
          </cell>
          <cell r="B141">
            <v>128</v>
          </cell>
          <cell r="C141" t="str">
            <v>전선</v>
          </cell>
          <cell r="D141" t="str">
            <v>GV 14㎟</v>
          </cell>
          <cell r="E141" t="str">
            <v>M</v>
          </cell>
          <cell r="F141">
            <v>715</v>
          </cell>
          <cell r="G141">
            <v>0.02</v>
          </cell>
        </row>
        <row r="142">
          <cell r="A142" t="str">
            <v>d123</v>
          </cell>
          <cell r="B142">
            <v>123</v>
          </cell>
          <cell r="C142" t="str">
            <v>전선</v>
          </cell>
          <cell r="D142" t="str">
            <v>GV 38㎟</v>
          </cell>
          <cell r="E142" t="str">
            <v>M</v>
          </cell>
          <cell r="F142">
            <v>1494</v>
          </cell>
          <cell r="G142">
            <v>3.1E-2</v>
          </cell>
        </row>
        <row r="143">
          <cell r="A143" t="str">
            <v>d126</v>
          </cell>
          <cell r="B143">
            <v>126</v>
          </cell>
          <cell r="C143" t="str">
            <v>전선</v>
          </cell>
          <cell r="D143" t="str">
            <v>GV 400㎟</v>
          </cell>
          <cell r="E143" t="str">
            <v>M</v>
          </cell>
          <cell r="F143">
            <v>13768</v>
          </cell>
          <cell r="G143">
            <v>2.5000000000000001E-2</v>
          </cell>
        </row>
        <row r="144">
          <cell r="A144" t="str">
            <v>d124</v>
          </cell>
          <cell r="B144">
            <v>124</v>
          </cell>
          <cell r="C144" t="str">
            <v>전선</v>
          </cell>
          <cell r="D144" t="str">
            <v>GV 50㎟</v>
          </cell>
          <cell r="E144" t="str">
            <v>M</v>
          </cell>
          <cell r="F144">
            <v>2006</v>
          </cell>
          <cell r="G144">
            <v>1.4999999999999999E-2</v>
          </cell>
        </row>
        <row r="145">
          <cell r="A145" t="str">
            <v>d214</v>
          </cell>
          <cell r="B145">
            <v>214</v>
          </cell>
          <cell r="C145" t="str">
            <v>전선</v>
          </cell>
          <cell r="D145" t="str">
            <v>GV 8㎟</v>
          </cell>
          <cell r="E145" t="str">
            <v>M</v>
          </cell>
          <cell r="F145">
            <v>414</v>
          </cell>
          <cell r="G145">
            <v>0.02</v>
          </cell>
        </row>
        <row r="146">
          <cell r="A146" t="str">
            <v>d127</v>
          </cell>
          <cell r="B146">
            <v>127</v>
          </cell>
          <cell r="C146" t="str">
            <v>전선</v>
          </cell>
          <cell r="D146" t="str">
            <v>HIV 2.0mm</v>
          </cell>
          <cell r="E146" t="str">
            <v>M</v>
          </cell>
          <cell r="F146">
            <v>94</v>
          </cell>
          <cell r="G146">
            <v>0.01</v>
          </cell>
        </row>
        <row r="147">
          <cell r="A147" t="str">
            <v>d129</v>
          </cell>
          <cell r="B147">
            <v>129</v>
          </cell>
          <cell r="C147" t="str">
            <v>전선</v>
          </cell>
          <cell r="D147" t="str">
            <v>HIV 5.5㎟</v>
          </cell>
          <cell r="E147" t="str">
            <v>M</v>
          </cell>
          <cell r="F147">
            <v>183</v>
          </cell>
          <cell r="G147">
            <v>0.01</v>
          </cell>
        </row>
        <row r="148">
          <cell r="A148" t="str">
            <v>d130</v>
          </cell>
          <cell r="B148">
            <v>130</v>
          </cell>
          <cell r="C148" t="str">
            <v>전선</v>
          </cell>
          <cell r="D148" t="str">
            <v>HIV 8㎟</v>
          </cell>
          <cell r="E148" t="str">
            <v>M</v>
          </cell>
          <cell r="F148">
            <v>265</v>
          </cell>
          <cell r="G148">
            <v>0.02</v>
          </cell>
        </row>
        <row r="149">
          <cell r="A149" t="str">
            <v>d131</v>
          </cell>
          <cell r="B149">
            <v>131</v>
          </cell>
          <cell r="C149" t="str">
            <v>전선</v>
          </cell>
          <cell r="D149" t="str">
            <v>TIV 0.8mm/2C</v>
          </cell>
          <cell r="E149" t="str">
            <v>M</v>
          </cell>
          <cell r="F149">
            <v>38</v>
          </cell>
          <cell r="G149">
            <v>0</v>
          </cell>
          <cell r="H149">
            <v>0</v>
          </cell>
          <cell r="I149">
            <v>1.4999999999999999E-2</v>
          </cell>
        </row>
        <row r="150">
          <cell r="A150" t="str">
            <v>d217</v>
          </cell>
          <cell r="B150">
            <v>217</v>
          </cell>
          <cell r="C150" t="str">
            <v>전선관</v>
          </cell>
          <cell r="D150" t="str">
            <v>ELP D : 30</v>
          </cell>
          <cell r="E150" t="str">
            <v>M</v>
          </cell>
          <cell r="F150">
            <v>305</v>
          </cell>
          <cell r="G150">
            <v>1.2E-2</v>
          </cell>
          <cell r="H150">
            <v>0</v>
          </cell>
          <cell r="I150">
            <v>0</v>
          </cell>
          <cell r="J150">
            <v>0</v>
          </cell>
          <cell r="K150">
            <v>0</v>
          </cell>
          <cell r="L150">
            <v>0</v>
          </cell>
          <cell r="M150">
            <v>2.9000000000000001E-2</v>
          </cell>
        </row>
        <row r="151">
          <cell r="A151" t="str">
            <v>d218</v>
          </cell>
          <cell r="B151">
            <v>218</v>
          </cell>
          <cell r="C151" t="str">
            <v>전선관</v>
          </cell>
          <cell r="D151" t="str">
            <v>ELP D : 40</v>
          </cell>
          <cell r="E151" t="str">
            <v>M</v>
          </cell>
          <cell r="F151">
            <v>500</v>
          </cell>
          <cell r="G151">
            <v>1.2E-2</v>
          </cell>
          <cell r="H151">
            <v>0</v>
          </cell>
          <cell r="I151">
            <v>0</v>
          </cell>
          <cell r="J151">
            <v>0</v>
          </cell>
          <cell r="K151">
            <v>0</v>
          </cell>
          <cell r="L151">
            <v>0</v>
          </cell>
          <cell r="M151">
            <v>2.9000000000000001E-2</v>
          </cell>
        </row>
        <row r="152">
          <cell r="A152" t="str">
            <v>d219</v>
          </cell>
          <cell r="B152">
            <v>219</v>
          </cell>
          <cell r="C152" t="str">
            <v>전선관</v>
          </cell>
          <cell r="D152" t="str">
            <v>ELP D : 50</v>
          </cell>
          <cell r="E152" t="str">
            <v>M</v>
          </cell>
          <cell r="F152">
            <v>630</v>
          </cell>
          <cell r="G152">
            <v>1.2E-2</v>
          </cell>
          <cell r="H152">
            <v>0</v>
          </cell>
          <cell r="I152">
            <v>0</v>
          </cell>
          <cell r="J152">
            <v>0</v>
          </cell>
          <cell r="K152">
            <v>0</v>
          </cell>
          <cell r="L152">
            <v>0</v>
          </cell>
          <cell r="M152">
            <v>2.9000000000000001E-2</v>
          </cell>
        </row>
        <row r="153">
          <cell r="A153" t="str">
            <v>d220</v>
          </cell>
          <cell r="B153">
            <v>220</v>
          </cell>
          <cell r="C153" t="str">
            <v>전선관</v>
          </cell>
          <cell r="D153" t="str">
            <v>ELP D : 65</v>
          </cell>
          <cell r="E153" t="str">
            <v>M</v>
          </cell>
          <cell r="F153">
            <v>925</v>
          </cell>
          <cell r="G153">
            <v>1.4999999999999999E-2</v>
          </cell>
          <cell r="H153">
            <v>0</v>
          </cell>
          <cell r="I153">
            <v>0</v>
          </cell>
          <cell r="J153">
            <v>0</v>
          </cell>
          <cell r="K153">
            <v>0</v>
          </cell>
          <cell r="L153">
            <v>0</v>
          </cell>
          <cell r="M153">
            <v>3.5000000000000003E-2</v>
          </cell>
        </row>
        <row r="154">
          <cell r="A154" t="str">
            <v>d132</v>
          </cell>
          <cell r="B154">
            <v>132</v>
          </cell>
          <cell r="C154" t="str">
            <v>전선관</v>
          </cell>
          <cell r="D154" t="str">
            <v>HIPVC 16mm</v>
          </cell>
          <cell r="E154" t="str">
            <v>M</v>
          </cell>
          <cell r="F154">
            <v>235</v>
          </cell>
          <cell r="G154">
            <v>0.05</v>
          </cell>
        </row>
        <row r="155">
          <cell r="A155" t="str">
            <v>d133</v>
          </cell>
          <cell r="B155">
            <v>133</v>
          </cell>
          <cell r="C155" t="str">
            <v>전선관</v>
          </cell>
          <cell r="D155" t="str">
            <v>HIPVC 22mm</v>
          </cell>
          <cell r="E155" t="str">
            <v>M</v>
          </cell>
          <cell r="F155">
            <v>283</v>
          </cell>
          <cell r="G155">
            <v>0.06</v>
          </cell>
        </row>
        <row r="156">
          <cell r="A156" t="str">
            <v>d134</v>
          </cell>
          <cell r="B156">
            <v>134</v>
          </cell>
          <cell r="C156" t="str">
            <v>전선관</v>
          </cell>
          <cell r="D156" t="str">
            <v>HIPVC 28mm</v>
          </cell>
          <cell r="E156" t="str">
            <v>M</v>
          </cell>
          <cell r="F156">
            <v>548</v>
          </cell>
          <cell r="G156">
            <v>0.08</v>
          </cell>
        </row>
        <row r="157">
          <cell r="A157" t="str">
            <v>d135</v>
          </cell>
          <cell r="B157">
            <v>135</v>
          </cell>
          <cell r="C157" t="str">
            <v>전선관</v>
          </cell>
          <cell r="D157" t="str">
            <v>HIPVC 36mm</v>
          </cell>
          <cell r="E157" t="str">
            <v>M</v>
          </cell>
          <cell r="F157">
            <v>760</v>
          </cell>
          <cell r="G157">
            <v>0.01</v>
          </cell>
        </row>
        <row r="158">
          <cell r="A158" t="str">
            <v>d136</v>
          </cell>
          <cell r="B158">
            <v>136</v>
          </cell>
          <cell r="C158" t="str">
            <v>전선관</v>
          </cell>
          <cell r="D158" t="str">
            <v>HIPVC 42mm</v>
          </cell>
          <cell r="E158" t="str">
            <v>M</v>
          </cell>
          <cell r="F158">
            <v>996</v>
          </cell>
          <cell r="G158">
            <v>0.13</v>
          </cell>
        </row>
        <row r="159">
          <cell r="A159" t="str">
            <v>d137</v>
          </cell>
          <cell r="B159">
            <v>137</v>
          </cell>
          <cell r="C159" t="str">
            <v>전선관</v>
          </cell>
          <cell r="D159" t="str">
            <v>HIPVC 54mm</v>
          </cell>
          <cell r="E159" t="str">
            <v>M</v>
          </cell>
          <cell r="F159">
            <v>1413</v>
          </cell>
          <cell r="G159">
            <v>0.19</v>
          </cell>
        </row>
        <row r="160">
          <cell r="A160" t="str">
            <v>d138</v>
          </cell>
          <cell r="B160">
            <v>138</v>
          </cell>
          <cell r="C160" t="str">
            <v>전선관</v>
          </cell>
          <cell r="D160" t="str">
            <v>S/T 16mm</v>
          </cell>
          <cell r="E160" t="str">
            <v>M</v>
          </cell>
          <cell r="F160">
            <v>665</v>
          </cell>
          <cell r="G160">
            <v>0.08</v>
          </cell>
        </row>
        <row r="161">
          <cell r="A161" t="str">
            <v>d139</v>
          </cell>
          <cell r="B161">
            <v>139</v>
          </cell>
          <cell r="C161" t="str">
            <v>전선관</v>
          </cell>
          <cell r="D161" t="str">
            <v>S/T 22mm</v>
          </cell>
          <cell r="E161" t="str">
            <v>M</v>
          </cell>
          <cell r="F161">
            <v>852</v>
          </cell>
          <cell r="G161">
            <v>0.11</v>
          </cell>
        </row>
        <row r="162">
          <cell r="A162" t="str">
            <v>d140</v>
          </cell>
          <cell r="B162">
            <v>140</v>
          </cell>
          <cell r="C162" t="str">
            <v>전선관</v>
          </cell>
          <cell r="D162" t="str">
            <v>S/T 28mm</v>
          </cell>
          <cell r="E162" t="str">
            <v>M</v>
          </cell>
          <cell r="F162">
            <v>1112</v>
          </cell>
          <cell r="G162">
            <v>0.14000000000000001</v>
          </cell>
        </row>
        <row r="163">
          <cell r="A163" t="str">
            <v>d141</v>
          </cell>
          <cell r="B163">
            <v>141</v>
          </cell>
          <cell r="C163" t="str">
            <v>전선관</v>
          </cell>
          <cell r="D163" t="str">
            <v>S/T 36mm</v>
          </cell>
          <cell r="E163" t="str">
            <v>M</v>
          </cell>
          <cell r="F163">
            <v>1365</v>
          </cell>
          <cell r="G163">
            <v>0.2</v>
          </cell>
        </row>
        <row r="164">
          <cell r="A164" t="str">
            <v>d142</v>
          </cell>
          <cell r="B164">
            <v>142</v>
          </cell>
          <cell r="C164" t="str">
            <v>전선관</v>
          </cell>
          <cell r="D164" t="str">
            <v>S/T 42mm</v>
          </cell>
          <cell r="E164" t="str">
            <v>M</v>
          </cell>
          <cell r="F164">
            <v>1582</v>
          </cell>
          <cell r="G164">
            <v>0.25</v>
          </cell>
        </row>
        <row r="165">
          <cell r="A165" t="str">
            <v>d143</v>
          </cell>
          <cell r="B165">
            <v>143</v>
          </cell>
          <cell r="C165" t="str">
            <v>전선관</v>
          </cell>
          <cell r="D165" t="str">
            <v>S/T 54mm</v>
          </cell>
          <cell r="E165" t="str">
            <v>M</v>
          </cell>
          <cell r="F165">
            <v>2206</v>
          </cell>
          <cell r="G165">
            <v>0.34</v>
          </cell>
        </row>
        <row r="166">
          <cell r="A166" t="str">
            <v>d227</v>
          </cell>
          <cell r="B166">
            <v>143</v>
          </cell>
          <cell r="C166" t="str">
            <v>전선관</v>
          </cell>
          <cell r="D166" t="str">
            <v>S/T 104mm</v>
          </cell>
          <cell r="E166" t="str">
            <v>M</v>
          </cell>
          <cell r="F166">
            <v>5019</v>
          </cell>
          <cell r="G166">
            <v>0.71</v>
          </cell>
        </row>
        <row r="167">
          <cell r="A167" t="str">
            <v>d144</v>
          </cell>
          <cell r="B167">
            <v>144</v>
          </cell>
          <cell r="C167" t="str">
            <v>전화 콘센트</v>
          </cell>
          <cell r="D167" t="str">
            <v>4P</v>
          </cell>
          <cell r="E167" t="str">
            <v>EA</v>
          </cell>
          <cell r="F167">
            <v>730</v>
          </cell>
          <cell r="G167">
            <v>0</v>
          </cell>
          <cell r="H167">
            <v>0</v>
          </cell>
          <cell r="I167">
            <v>7.0000000000000007E-2</v>
          </cell>
        </row>
        <row r="168">
          <cell r="A168" t="str">
            <v>d145</v>
          </cell>
          <cell r="B168">
            <v>145</v>
          </cell>
          <cell r="C168" t="str">
            <v>접지 단자함(SUS)</v>
          </cell>
          <cell r="D168" t="str">
            <v>1 CCT</v>
          </cell>
          <cell r="E168" t="str">
            <v>EA</v>
          </cell>
          <cell r="F168">
            <v>70000</v>
          </cell>
          <cell r="G168">
            <v>0.66</v>
          </cell>
        </row>
        <row r="169">
          <cell r="A169" t="str">
            <v>d146</v>
          </cell>
          <cell r="B169">
            <v>146</v>
          </cell>
          <cell r="C169" t="str">
            <v>접지동봉</v>
          </cell>
          <cell r="D169" t="str">
            <v>ø18 x 2400</v>
          </cell>
          <cell r="E169" t="str">
            <v>본</v>
          </cell>
          <cell r="F169">
            <v>5300</v>
          </cell>
          <cell r="G169">
            <v>0.2</v>
          </cell>
          <cell r="H169">
            <v>0</v>
          </cell>
          <cell r="I169">
            <v>0</v>
          </cell>
          <cell r="J169">
            <v>0</v>
          </cell>
          <cell r="K169">
            <v>0</v>
          </cell>
          <cell r="L169">
            <v>0</v>
          </cell>
          <cell r="M169">
            <v>0.1</v>
          </cell>
        </row>
        <row r="170">
          <cell r="A170" t="str">
            <v>d195</v>
          </cell>
          <cell r="B170">
            <v>195</v>
          </cell>
          <cell r="C170" t="str">
            <v>접지목</v>
          </cell>
          <cell r="D170" t="str">
            <v>100x100x1000</v>
          </cell>
          <cell r="E170" t="str">
            <v>EA</v>
          </cell>
          <cell r="F170">
            <v>30000</v>
          </cell>
        </row>
        <row r="171">
          <cell r="A171" t="str">
            <v>d147</v>
          </cell>
          <cell r="B171">
            <v>147</v>
          </cell>
          <cell r="C171" t="str">
            <v>접지저항 저감제</v>
          </cell>
          <cell r="D171" t="str">
            <v>아스판-M</v>
          </cell>
          <cell r="E171" t="str">
            <v>포</v>
          </cell>
          <cell r="F171">
            <v>15000</v>
          </cell>
        </row>
        <row r="172">
          <cell r="A172" t="str">
            <v>d148</v>
          </cell>
          <cell r="B172">
            <v>148</v>
          </cell>
          <cell r="C172" t="str">
            <v>정온전선</v>
          </cell>
          <cell r="D172" t="str">
            <v>15W/M 220V</v>
          </cell>
          <cell r="E172" t="str">
            <v>M</v>
          </cell>
          <cell r="F172">
            <v>5600</v>
          </cell>
          <cell r="G172">
            <v>0.4</v>
          </cell>
        </row>
        <row r="173">
          <cell r="A173" t="str">
            <v>d149</v>
          </cell>
          <cell r="B173">
            <v>149</v>
          </cell>
          <cell r="C173" t="str">
            <v>주택용 분전반</v>
          </cell>
          <cell r="D173" t="str">
            <v>ME-4회로</v>
          </cell>
          <cell r="E173" t="str">
            <v>면</v>
          </cell>
          <cell r="F173">
            <v>21000</v>
          </cell>
          <cell r="G173">
            <v>0.43</v>
          </cell>
        </row>
        <row r="174">
          <cell r="A174" t="str">
            <v>d152</v>
          </cell>
          <cell r="B174">
            <v>152</v>
          </cell>
          <cell r="C174" t="str">
            <v>중간 단자함</v>
          </cell>
          <cell r="D174" t="str">
            <v>SUS 10P</v>
          </cell>
          <cell r="E174" t="str">
            <v>EA</v>
          </cell>
          <cell r="F174">
            <v>24800</v>
          </cell>
          <cell r="G174">
            <v>0</v>
          </cell>
          <cell r="H174">
            <v>0</v>
          </cell>
          <cell r="I174">
            <v>0.55000000000000004</v>
          </cell>
          <cell r="J174">
            <v>0</v>
          </cell>
          <cell r="K174">
            <v>0</v>
          </cell>
          <cell r="L174">
            <v>0</v>
          </cell>
          <cell r="M174">
            <v>0.45</v>
          </cell>
        </row>
        <row r="175">
          <cell r="A175" t="str">
            <v>d153</v>
          </cell>
          <cell r="B175">
            <v>153</v>
          </cell>
          <cell r="C175" t="str">
            <v>중간단자함</v>
          </cell>
          <cell r="D175" t="str">
            <v>SUS 20P</v>
          </cell>
          <cell r="E175" t="str">
            <v>EA</v>
          </cell>
          <cell r="F175">
            <v>27600</v>
          </cell>
          <cell r="G175">
            <v>0</v>
          </cell>
          <cell r="H175">
            <v>0</v>
          </cell>
          <cell r="I175">
            <v>0.55000000000000004</v>
          </cell>
          <cell r="J175">
            <v>0</v>
          </cell>
          <cell r="K175">
            <v>0</v>
          </cell>
          <cell r="L175">
            <v>0</v>
          </cell>
          <cell r="M175">
            <v>0.45</v>
          </cell>
        </row>
        <row r="176">
          <cell r="A176" t="str">
            <v>d150</v>
          </cell>
          <cell r="B176">
            <v>150</v>
          </cell>
          <cell r="C176" t="str">
            <v>철재분전함(D:SUS)</v>
          </cell>
          <cell r="D176" t="str">
            <v>450x300x150</v>
          </cell>
          <cell r="E176" t="str">
            <v>EA</v>
          </cell>
          <cell r="F176">
            <v>18000</v>
          </cell>
        </row>
        <row r="177">
          <cell r="A177" t="str">
            <v>d151</v>
          </cell>
          <cell r="B177">
            <v>151</v>
          </cell>
          <cell r="C177" t="str">
            <v>철재분전함(D:SUS)</v>
          </cell>
          <cell r="D177" t="str">
            <v>450x360X180</v>
          </cell>
          <cell r="E177" t="str">
            <v>EA</v>
          </cell>
          <cell r="F177">
            <v>21000</v>
          </cell>
        </row>
        <row r="178">
          <cell r="A178" t="str">
            <v>d154</v>
          </cell>
          <cell r="B178">
            <v>154</v>
          </cell>
          <cell r="C178" t="str">
            <v>커버 나이프 S/W</v>
          </cell>
          <cell r="D178" t="str">
            <v>3P 30A</v>
          </cell>
          <cell r="E178" t="str">
            <v>EA</v>
          </cell>
          <cell r="F178">
            <v>2304</v>
          </cell>
          <cell r="G178">
            <v>0.2</v>
          </cell>
        </row>
        <row r="179">
          <cell r="A179" t="str">
            <v>d155</v>
          </cell>
          <cell r="B179">
            <v>155</v>
          </cell>
          <cell r="C179" t="str">
            <v>커버 나이프 S/W</v>
          </cell>
          <cell r="D179" t="str">
            <v>쌍투 3P30A</v>
          </cell>
          <cell r="E179" t="str">
            <v>EA</v>
          </cell>
          <cell r="F179">
            <v>3372</v>
          </cell>
          <cell r="G179">
            <v>0.24</v>
          </cell>
        </row>
        <row r="180">
          <cell r="A180" t="str">
            <v>d156</v>
          </cell>
          <cell r="B180">
            <v>156</v>
          </cell>
          <cell r="C180" t="str">
            <v>콘센트</v>
          </cell>
          <cell r="D180" t="str">
            <v>250V15A1구(무)</v>
          </cell>
          <cell r="E180" t="str">
            <v>EA</v>
          </cell>
          <cell r="F180">
            <v>820</v>
          </cell>
          <cell r="G180">
            <v>6.5000000000000002E-2</v>
          </cell>
        </row>
        <row r="181">
          <cell r="A181" t="str">
            <v>d157</v>
          </cell>
          <cell r="B181">
            <v>157</v>
          </cell>
          <cell r="C181" t="str">
            <v>콘센트</v>
          </cell>
          <cell r="D181" t="str">
            <v>250V15A2구(접)</v>
          </cell>
          <cell r="E181" t="str">
            <v>EA</v>
          </cell>
          <cell r="F181">
            <v>1045</v>
          </cell>
          <cell r="G181">
            <v>6.5000000000000002E-2</v>
          </cell>
        </row>
        <row r="182">
          <cell r="A182" t="str">
            <v>d158</v>
          </cell>
          <cell r="B182">
            <v>158</v>
          </cell>
          <cell r="C182" t="str">
            <v>타임머(24H)</v>
          </cell>
          <cell r="D182" t="str">
            <v>220V25A최소15분</v>
          </cell>
          <cell r="E182" t="str">
            <v>EA</v>
          </cell>
          <cell r="F182">
            <v>22600</v>
          </cell>
          <cell r="G182">
            <v>0.2</v>
          </cell>
        </row>
        <row r="183">
          <cell r="A183" t="str">
            <v>d165</v>
          </cell>
          <cell r="B183">
            <v>165</v>
          </cell>
          <cell r="C183" t="str">
            <v>통로유도등</v>
          </cell>
          <cell r="D183" t="str">
            <v>매입 10W 소형</v>
          </cell>
          <cell r="E183" t="str">
            <v>EA</v>
          </cell>
          <cell r="F183">
            <v>24500</v>
          </cell>
          <cell r="G183">
            <v>0.2</v>
          </cell>
        </row>
        <row r="184">
          <cell r="A184" t="str">
            <v>d194</v>
          </cell>
          <cell r="B184">
            <v>194</v>
          </cell>
          <cell r="C184" t="str">
            <v>통신용 접지함</v>
          </cell>
          <cell r="D184" t="str">
            <v>아크릴 5t</v>
          </cell>
          <cell r="E184" t="str">
            <v>EA</v>
          </cell>
          <cell r="F184">
            <v>130000</v>
          </cell>
          <cell r="G184">
            <v>0.66</v>
          </cell>
        </row>
        <row r="185">
          <cell r="A185" t="str">
            <v>d199</v>
          </cell>
          <cell r="B185">
            <v>199</v>
          </cell>
          <cell r="C185" t="str">
            <v>통합분전반</v>
          </cell>
          <cell r="D185" t="str">
            <v>ATS 200A 3Ø4W</v>
          </cell>
          <cell r="E185" t="str">
            <v>면</v>
          </cell>
          <cell r="F185">
            <v>0</v>
          </cell>
          <cell r="G185">
            <v>0.92200000000000004</v>
          </cell>
        </row>
        <row r="186">
          <cell r="A186" t="str">
            <v>d159</v>
          </cell>
          <cell r="B186">
            <v>159</v>
          </cell>
          <cell r="C186" t="str">
            <v>파이프 행거</v>
          </cell>
          <cell r="D186" t="str">
            <v>16C</v>
          </cell>
          <cell r="E186" t="str">
            <v>EA</v>
          </cell>
          <cell r="F186">
            <v>435</v>
          </cell>
        </row>
        <row r="187">
          <cell r="A187" t="str">
            <v>d160</v>
          </cell>
          <cell r="B187">
            <v>160</v>
          </cell>
          <cell r="C187" t="str">
            <v>파이프 행거</v>
          </cell>
          <cell r="D187" t="str">
            <v>22C</v>
          </cell>
          <cell r="E187" t="str">
            <v>EA</v>
          </cell>
          <cell r="F187">
            <v>445</v>
          </cell>
        </row>
        <row r="188">
          <cell r="A188" t="str">
            <v>d161</v>
          </cell>
          <cell r="B188">
            <v>161</v>
          </cell>
          <cell r="C188" t="str">
            <v>파이프 행거</v>
          </cell>
          <cell r="D188" t="str">
            <v>28C</v>
          </cell>
          <cell r="E188" t="str">
            <v>EA</v>
          </cell>
          <cell r="F188">
            <v>457</v>
          </cell>
        </row>
        <row r="189">
          <cell r="A189" t="str">
            <v>d162</v>
          </cell>
          <cell r="B189">
            <v>162</v>
          </cell>
          <cell r="C189" t="str">
            <v>파이프 행거</v>
          </cell>
          <cell r="D189" t="str">
            <v>36C</v>
          </cell>
          <cell r="E189" t="str">
            <v>EA</v>
          </cell>
          <cell r="F189">
            <v>595</v>
          </cell>
        </row>
        <row r="190">
          <cell r="A190" t="str">
            <v>d163</v>
          </cell>
          <cell r="B190">
            <v>163</v>
          </cell>
          <cell r="C190" t="str">
            <v>파이프 행거</v>
          </cell>
          <cell r="D190" t="str">
            <v>42C</v>
          </cell>
          <cell r="E190" t="str">
            <v>EA</v>
          </cell>
          <cell r="F190">
            <v>658</v>
          </cell>
        </row>
        <row r="191">
          <cell r="A191" t="str">
            <v>d164</v>
          </cell>
          <cell r="B191">
            <v>164</v>
          </cell>
          <cell r="C191" t="str">
            <v>파이프 행거</v>
          </cell>
          <cell r="D191" t="str">
            <v>54C</v>
          </cell>
          <cell r="E191" t="str">
            <v>EA</v>
          </cell>
          <cell r="F191">
            <v>786</v>
          </cell>
        </row>
        <row r="192">
          <cell r="A192" t="str">
            <v>d166</v>
          </cell>
          <cell r="B192">
            <v>166</v>
          </cell>
          <cell r="C192" t="str">
            <v>표시등</v>
          </cell>
          <cell r="D192" t="str">
            <v>DC 24V (IL-D24)</v>
          </cell>
          <cell r="E192" t="str">
            <v>EA</v>
          </cell>
          <cell r="F192">
            <v>1000</v>
          </cell>
          <cell r="G192">
            <v>0.2</v>
          </cell>
        </row>
        <row r="193">
          <cell r="A193" t="str">
            <v>d167</v>
          </cell>
          <cell r="B193">
            <v>167</v>
          </cell>
          <cell r="C193" t="str">
            <v>풀박스</v>
          </cell>
          <cell r="D193" t="str">
            <v>200x200x100</v>
          </cell>
          <cell r="E193" t="str">
            <v>EA</v>
          </cell>
          <cell r="F193">
            <v>2790</v>
          </cell>
          <cell r="G193">
            <v>0.66</v>
          </cell>
        </row>
        <row r="194">
          <cell r="A194" t="str">
            <v>d168</v>
          </cell>
          <cell r="B194">
            <v>168</v>
          </cell>
          <cell r="C194" t="str">
            <v>풀박스</v>
          </cell>
          <cell r="D194" t="str">
            <v>250x250x150</v>
          </cell>
          <cell r="E194" t="str">
            <v>EA</v>
          </cell>
          <cell r="F194">
            <v>4500</v>
          </cell>
          <cell r="G194">
            <v>0.66</v>
          </cell>
        </row>
        <row r="195">
          <cell r="A195" t="str">
            <v>d169</v>
          </cell>
          <cell r="B195">
            <v>169</v>
          </cell>
          <cell r="C195" t="str">
            <v>풀박스</v>
          </cell>
          <cell r="D195" t="str">
            <v>300x300x150</v>
          </cell>
          <cell r="E195" t="str">
            <v>EA</v>
          </cell>
          <cell r="F195">
            <v>5180</v>
          </cell>
          <cell r="G195">
            <v>0.66</v>
          </cell>
        </row>
        <row r="196">
          <cell r="A196" t="str">
            <v>d170</v>
          </cell>
          <cell r="B196">
            <v>170</v>
          </cell>
          <cell r="C196" t="str">
            <v>풀박스</v>
          </cell>
          <cell r="D196" t="str">
            <v>FRP 200x150x130</v>
          </cell>
          <cell r="E196" t="str">
            <v>EA</v>
          </cell>
          <cell r="F196">
            <v>35000</v>
          </cell>
          <cell r="G196">
            <v>0.66</v>
          </cell>
        </row>
        <row r="197">
          <cell r="A197" t="str">
            <v>d171</v>
          </cell>
          <cell r="B197">
            <v>171</v>
          </cell>
          <cell r="C197" t="str">
            <v>피난구 유도등</v>
          </cell>
          <cell r="D197" t="str">
            <v>노출 10W 소형</v>
          </cell>
          <cell r="E197" t="str">
            <v>EA</v>
          </cell>
          <cell r="F197">
            <v>24500</v>
          </cell>
          <cell r="G197">
            <v>0.2</v>
          </cell>
        </row>
        <row r="198">
          <cell r="A198" t="str">
            <v>d181</v>
          </cell>
          <cell r="B198">
            <v>181</v>
          </cell>
          <cell r="C198" t="str">
            <v>행거볼트</v>
          </cell>
          <cell r="D198" t="str">
            <v>Ø9x1000</v>
          </cell>
          <cell r="E198" t="str">
            <v>EA</v>
          </cell>
          <cell r="F198">
            <v>404</v>
          </cell>
        </row>
        <row r="199">
          <cell r="A199" t="str">
            <v>d172</v>
          </cell>
          <cell r="B199">
            <v>172</v>
          </cell>
          <cell r="C199" t="str">
            <v>형광등기구(매입루바)</v>
          </cell>
          <cell r="D199" t="str">
            <v>220(V)x20Wx2등 전자</v>
          </cell>
          <cell r="E199" t="str">
            <v>SET</v>
          </cell>
          <cell r="F199">
            <v>34260</v>
          </cell>
          <cell r="G199">
            <v>0.3</v>
          </cell>
        </row>
        <row r="200">
          <cell r="A200" t="str">
            <v>d173</v>
          </cell>
          <cell r="B200">
            <v>173</v>
          </cell>
          <cell r="C200" t="str">
            <v>형광등기구(매입루바)</v>
          </cell>
          <cell r="D200" t="str">
            <v>220(V)x40Wx2등 전자</v>
          </cell>
          <cell r="E200" t="str">
            <v>SET</v>
          </cell>
          <cell r="F200">
            <v>43120</v>
          </cell>
          <cell r="G200">
            <v>0.46</v>
          </cell>
        </row>
        <row r="201">
          <cell r="A201" t="str">
            <v>d174</v>
          </cell>
          <cell r="B201">
            <v>174</v>
          </cell>
          <cell r="C201" t="str">
            <v>형광등기구(안전증)</v>
          </cell>
          <cell r="D201" t="str">
            <v>220(V)x20Wx2등</v>
          </cell>
          <cell r="E201" t="str">
            <v>SET</v>
          </cell>
          <cell r="F201">
            <v>80000</v>
          </cell>
          <cell r="G201">
            <v>0.6</v>
          </cell>
        </row>
        <row r="202">
          <cell r="A202" t="str">
            <v>d175</v>
          </cell>
          <cell r="B202">
            <v>175</v>
          </cell>
          <cell r="C202" t="str">
            <v>형광등기구(안전증)</v>
          </cell>
          <cell r="D202" t="str">
            <v>220(V)x40Wx2등</v>
          </cell>
          <cell r="E202" t="str">
            <v>SET</v>
          </cell>
          <cell r="F202">
            <v>114000</v>
          </cell>
          <cell r="G202">
            <v>0.92</v>
          </cell>
        </row>
        <row r="203">
          <cell r="A203" t="str">
            <v>d215</v>
          </cell>
          <cell r="B203">
            <v>215</v>
          </cell>
          <cell r="C203" t="str">
            <v>형광등기구(직부)</v>
          </cell>
          <cell r="D203" t="str">
            <v>220(V)x20Wx2등 전자</v>
          </cell>
          <cell r="E203" t="str">
            <v>SET</v>
          </cell>
          <cell r="F203">
            <v>29000</v>
          </cell>
          <cell r="G203">
            <v>0.19500000000000001</v>
          </cell>
        </row>
        <row r="204">
          <cell r="A204" t="str">
            <v>d216</v>
          </cell>
          <cell r="B204">
            <v>216</v>
          </cell>
          <cell r="C204" t="str">
            <v>형광등기구(직부)</v>
          </cell>
          <cell r="D204" t="str">
            <v>220(V)x40Wx2등 전자</v>
          </cell>
          <cell r="E204" t="str">
            <v>SET</v>
          </cell>
          <cell r="F204">
            <v>39400</v>
          </cell>
          <cell r="G204">
            <v>0.30499999999999999</v>
          </cell>
        </row>
        <row r="205">
          <cell r="A205" t="str">
            <v>d176</v>
          </cell>
          <cell r="B205">
            <v>176</v>
          </cell>
          <cell r="C205" t="str">
            <v>형광램프</v>
          </cell>
          <cell r="D205" t="str">
            <v>220(V)x20W</v>
          </cell>
          <cell r="E205" t="str">
            <v>EA</v>
          </cell>
          <cell r="F205">
            <v>650</v>
          </cell>
        </row>
        <row r="206">
          <cell r="A206" t="str">
            <v>d177</v>
          </cell>
          <cell r="B206">
            <v>177</v>
          </cell>
          <cell r="C206" t="str">
            <v>형광램프</v>
          </cell>
          <cell r="D206" t="str">
            <v>220(V)x40W</v>
          </cell>
          <cell r="E206" t="str">
            <v>EA</v>
          </cell>
          <cell r="F206">
            <v>1050</v>
          </cell>
        </row>
        <row r="207">
          <cell r="A207" t="str">
            <v>d178</v>
          </cell>
          <cell r="B207">
            <v>178</v>
          </cell>
          <cell r="C207" t="str">
            <v>환풍기(일반용)</v>
          </cell>
          <cell r="D207" t="str">
            <v>300 x 300</v>
          </cell>
          <cell r="E207" t="str">
            <v>EA</v>
          </cell>
          <cell r="F207">
            <v>16000</v>
          </cell>
          <cell r="G207">
            <v>0.48</v>
          </cell>
        </row>
        <row r="208">
          <cell r="A208" t="str">
            <v>d179</v>
          </cell>
          <cell r="B208">
            <v>179</v>
          </cell>
          <cell r="C208" t="str">
            <v>황동 볼트너트</v>
          </cell>
          <cell r="D208" t="str">
            <v>M10 x 40</v>
          </cell>
          <cell r="E208" t="str">
            <v>EA</v>
          </cell>
          <cell r="F208">
            <v>183</v>
          </cell>
        </row>
        <row r="209">
          <cell r="A209" t="str">
            <v>d180</v>
          </cell>
          <cell r="B209">
            <v>180</v>
          </cell>
          <cell r="C209" t="str">
            <v>황동 평와셔</v>
          </cell>
          <cell r="D209" t="str">
            <v>3/8" 0.5mm</v>
          </cell>
          <cell r="E209" t="str">
            <v>EA</v>
          </cell>
          <cell r="F209">
            <v>6.5</v>
          </cell>
        </row>
        <row r="210">
          <cell r="A210" t="str">
            <v>d209</v>
          </cell>
          <cell r="B210">
            <v>209</v>
          </cell>
          <cell r="C210" t="str">
            <v>휘 발 유</v>
          </cell>
          <cell r="D210">
            <v>0</v>
          </cell>
          <cell r="E210" t="str">
            <v>ℓ</v>
          </cell>
          <cell r="F210">
            <v>0</v>
          </cell>
        </row>
        <row r="211">
          <cell r="A211" t="str">
            <v>d196</v>
          </cell>
          <cell r="B211">
            <v>196</v>
          </cell>
          <cell r="C211" t="str">
            <v>BASE PLAT</v>
          </cell>
          <cell r="D211" t="str">
            <v>200x200x9t</v>
          </cell>
          <cell r="E211" t="str">
            <v>EA</v>
          </cell>
          <cell r="F211">
            <v>1500</v>
          </cell>
        </row>
        <row r="212">
          <cell r="A212" t="str">
            <v>d182</v>
          </cell>
          <cell r="B212">
            <v>182</v>
          </cell>
          <cell r="C212" t="str">
            <v>BOX 및 DOOR</v>
          </cell>
          <cell r="D212" t="str">
            <v>400x500x200x1.5t</v>
          </cell>
          <cell r="E212" t="str">
            <v>SET</v>
          </cell>
          <cell r="F212">
            <v>40000</v>
          </cell>
        </row>
        <row r="213">
          <cell r="A213" t="str">
            <v>d183</v>
          </cell>
          <cell r="B213">
            <v>183</v>
          </cell>
          <cell r="C213" t="str">
            <v>BOX COVER</v>
          </cell>
          <cell r="D213" t="str">
            <v>평 4각 &amp; 8각</v>
          </cell>
          <cell r="E213" t="str">
            <v>EA</v>
          </cell>
          <cell r="F213">
            <v>160</v>
          </cell>
        </row>
        <row r="214">
          <cell r="A214" t="str">
            <v>d184</v>
          </cell>
          <cell r="B214">
            <v>184</v>
          </cell>
          <cell r="C214" t="str">
            <v>CABLE TRAY</v>
          </cell>
          <cell r="D214" t="str">
            <v>STRAIGHT TRAY W300</v>
          </cell>
          <cell r="E214" t="str">
            <v>M</v>
          </cell>
          <cell r="F214">
            <v>11340</v>
          </cell>
          <cell r="G214">
            <v>0.28499999999999998</v>
          </cell>
        </row>
        <row r="215">
          <cell r="A215" t="str">
            <v>d198</v>
          </cell>
          <cell r="B215">
            <v>198</v>
          </cell>
          <cell r="C215" t="str">
            <v>DOWN LIGHT</v>
          </cell>
          <cell r="D215" t="str">
            <v>5" 반사매입형</v>
          </cell>
          <cell r="E215" t="str">
            <v>EA</v>
          </cell>
          <cell r="F215">
            <v>6000</v>
          </cell>
          <cell r="G215">
            <v>0.245</v>
          </cell>
        </row>
        <row r="216">
          <cell r="A216" t="str">
            <v>d187</v>
          </cell>
          <cell r="B216">
            <v>187</v>
          </cell>
          <cell r="C216" t="str">
            <v>ELB</v>
          </cell>
          <cell r="D216" t="str">
            <v>2P 30AF 20AT</v>
          </cell>
          <cell r="E216" t="str">
            <v>EA</v>
          </cell>
          <cell r="F216">
            <v>5300</v>
          </cell>
          <cell r="G216">
            <v>0.19</v>
          </cell>
        </row>
        <row r="217">
          <cell r="A217" t="str">
            <v>d188</v>
          </cell>
          <cell r="B217">
            <v>188</v>
          </cell>
          <cell r="C217" t="str">
            <v>NFB</v>
          </cell>
          <cell r="D217" t="str">
            <v>ABE 3P 50AF 30AT</v>
          </cell>
          <cell r="E217" t="str">
            <v>EA</v>
          </cell>
          <cell r="F217">
            <v>21800</v>
          </cell>
          <cell r="G217">
            <v>0.26</v>
          </cell>
        </row>
        <row r="218">
          <cell r="A218" t="str">
            <v>d231</v>
          </cell>
          <cell r="B218">
            <v>231</v>
          </cell>
          <cell r="C218" t="str">
            <v>NFB</v>
          </cell>
          <cell r="D218" t="str">
            <v>ABS 4P 400AF 400AT</v>
          </cell>
          <cell r="E218" t="str">
            <v>EA</v>
          </cell>
          <cell r="F218">
            <v>250000</v>
          </cell>
          <cell r="G218">
            <v>0.68</v>
          </cell>
        </row>
        <row r="219">
          <cell r="A219" t="str">
            <v>d189</v>
          </cell>
          <cell r="B219">
            <v>189</v>
          </cell>
          <cell r="C219" t="str">
            <v>NFB</v>
          </cell>
          <cell r="D219" t="str">
            <v>ABS 4P 100AF 75AT</v>
          </cell>
          <cell r="E219" t="str">
            <v>EA</v>
          </cell>
          <cell r="F219">
            <v>51100</v>
          </cell>
          <cell r="G219">
            <v>0.46800000000000003</v>
          </cell>
        </row>
        <row r="220">
          <cell r="A220" t="str">
            <v>d190</v>
          </cell>
          <cell r="B220">
            <v>190</v>
          </cell>
          <cell r="C220" t="str">
            <v>NFB</v>
          </cell>
          <cell r="D220" t="str">
            <v>ABS 4P 50AF 50AT</v>
          </cell>
          <cell r="E220" t="str">
            <v>EA</v>
          </cell>
          <cell r="F220">
            <v>28200</v>
          </cell>
          <cell r="G220">
            <v>0.33800000000000002</v>
          </cell>
        </row>
        <row r="221">
          <cell r="A221" t="str">
            <v>d191</v>
          </cell>
          <cell r="B221">
            <v>191</v>
          </cell>
          <cell r="C221" t="str">
            <v>T.V 유니트</v>
          </cell>
          <cell r="D221" t="str">
            <v>AUV 7-3-3</v>
          </cell>
          <cell r="E221" t="str">
            <v>조</v>
          </cell>
          <cell r="F221">
            <v>1700</v>
          </cell>
          <cell r="G221">
            <v>0</v>
          </cell>
          <cell r="H221">
            <v>0</v>
          </cell>
          <cell r="I221">
            <v>0.08</v>
          </cell>
        </row>
        <row r="222">
          <cell r="A222" t="str">
            <v>d192</v>
          </cell>
          <cell r="B222">
            <v>192</v>
          </cell>
          <cell r="C222" t="str">
            <v>U-CHANNEL</v>
          </cell>
          <cell r="D222" t="str">
            <v>42x25x2.3t</v>
          </cell>
          <cell r="E222" t="str">
            <v>M</v>
          </cell>
          <cell r="F222">
            <v>2800</v>
          </cell>
        </row>
        <row r="223">
          <cell r="A223" t="str">
            <v>d193</v>
          </cell>
          <cell r="B223">
            <v>193</v>
          </cell>
          <cell r="C223" t="str">
            <v>U-CHANNEL</v>
          </cell>
          <cell r="D223" t="str">
            <v>42x42x2.6t</v>
          </cell>
          <cell r="E223" t="str">
            <v>M</v>
          </cell>
          <cell r="F223">
            <v>3000</v>
          </cell>
        </row>
        <row r="224">
          <cell r="A224" t="str">
            <v>d204</v>
          </cell>
          <cell r="B224">
            <v>0</v>
          </cell>
          <cell r="C224">
            <v>0</v>
          </cell>
          <cell r="D224">
            <v>0</v>
          </cell>
          <cell r="E224">
            <v>0</v>
          </cell>
          <cell r="F224">
            <v>0</v>
          </cell>
        </row>
        <row r="225">
          <cell r="A225" t="str">
            <v>d201</v>
          </cell>
          <cell r="B225">
            <v>201</v>
          </cell>
          <cell r="C225" t="str">
            <v>부속품율</v>
          </cell>
          <cell r="D225" t="str">
            <v>전선관의 15%</v>
          </cell>
          <cell r="E225" t="str">
            <v>식</v>
          </cell>
          <cell r="F225">
            <v>0</v>
          </cell>
        </row>
        <row r="226">
          <cell r="A226" t="str">
            <v>d202</v>
          </cell>
          <cell r="B226">
            <v>202</v>
          </cell>
          <cell r="C226" t="str">
            <v>잡자재비</v>
          </cell>
          <cell r="D226" t="str">
            <v>배관.배선의 2%</v>
          </cell>
          <cell r="E226" t="str">
            <v>식</v>
          </cell>
          <cell r="F226">
            <v>0</v>
          </cell>
        </row>
        <row r="227">
          <cell r="A227" t="str">
            <v>d203</v>
          </cell>
          <cell r="B227">
            <v>203</v>
          </cell>
          <cell r="C227" t="str">
            <v>공구손료</v>
          </cell>
          <cell r="D227" t="str">
            <v>인건비의 3%</v>
          </cell>
          <cell r="E227" t="str">
            <v>식</v>
          </cell>
          <cell r="F227">
            <v>0</v>
          </cell>
        </row>
        <row r="228">
          <cell r="F228">
            <v>0</v>
          </cell>
        </row>
        <row r="229">
          <cell r="A229" t="str">
            <v>d221</v>
          </cell>
          <cell r="B229">
            <v>221</v>
          </cell>
          <cell r="C229" t="str">
            <v>케이블 덕트(W/C)</v>
          </cell>
          <cell r="D229" t="str">
            <v>W 200 x 150</v>
          </cell>
          <cell r="E229" t="str">
            <v>M</v>
          </cell>
          <cell r="F229">
            <v>19000</v>
          </cell>
          <cell r="G229">
            <v>0.5</v>
          </cell>
        </row>
        <row r="230">
          <cell r="A230" t="str">
            <v>d222</v>
          </cell>
          <cell r="B230">
            <v>222</v>
          </cell>
          <cell r="C230" t="str">
            <v>케이블 덕트(W/C)</v>
          </cell>
          <cell r="D230" t="str">
            <v>W 300 x 150</v>
          </cell>
          <cell r="E230" t="str">
            <v>M</v>
          </cell>
          <cell r="F230">
            <v>20560</v>
          </cell>
          <cell r="G230">
            <v>0.5</v>
          </cell>
        </row>
        <row r="231">
          <cell r="A231" t="str">
            <v>d223</v>
          </cell>
          <cell r="B231">
            <v>223</v>
          </cell>
          <cell r="C231" t="str">
            <v>수평용 엘보</v>
          </cell>
          <cell r="D231" t="str">
            <v>W 200 x 150</v>
          </cell>
          <cell r="E231" t="str">
            <v>EA</v>
          </cell>
          <cell r="F231">
            <v>14190</v>
          </cell>
          <cell r="G231">
            <v>0.5</v>
          </cell>
        </row>
        <row r="232">
          <cell r="A232" t="str">
            <v>d224</v>
          </cell>
          <cell r="B232">
            <v>224</v>
          </cell>
          <cell r="C232" t="str">
            <v>수평용 엘보</v>
          </cell>
          <cell r="D232" t="str">
            <v>W 300 x 150</v>
          </cell>
          <cell r="E232" t="str">
            <v>EA</v>
          </cell>
          <cell r="F232">
            <v>16200</v>
          </cell>
          <cell r="G232">
            <v>0.5</v>
          </cell>
        </row>
        <row r="233">
          <cell r="A233" t="str">
            <v>d225</v>
          </cell>
          <cell r="B233">
            <v>225</v>
          </cell>
          <cell r="C233" t="str">
            <v>수직용 엘보</v>
          </cell>
          <cell r="D233" t="str">
            <v>W 200 x 150</v>
          </cell>
          <cell r="E233" t="str">
            <v>EA</v>
          </cell>
          <cell r="F233">
            <v>13500</v>
          </cell>
          <cell r="G233">
            <v>0.5</v>
          </cell>
        </row>
        <row r="234">
          <cell r="A234" t="str">
            <v>d226</v>
          </cell>
          <cell r="B234">
            <v>226</v>
          </cell>
          <cell r="C234" t="str">
            <v>수직용 엘보</v>
          </cell>
          <cell r="D234" t="str">
            <v>W 300 x 150</v>
          </cell>
          <cell r="E234" t="str">
            <v>EA</v>
          </cell>
          <cell r="F234">
            <v>14180</v>
          </cell>
          <cell r="G234">
            <v>0.5</v>
          </cell>
        </row>
        <row r="235">
          <cell r="A235" t="str">
            <v>d232</v>
          </cell>
          <cell r="B235">
            <v>232</v>
          </cell>
        </row>
      </sheetData>
      <sheetData sheetId="2" refreshError="1">
        <row r="1">
          <cell r="A1" t="str">
            <v>코드</v>
          </cell>
        </row>
        <row r="3">
          <cell r="A3" t="str">
            <v>t0001</v>
          </cell>
          <cell r="B3">
            <v>1</v>
          </cell>
          <cell r="C3" t="str">
            <v>전선관 지지행거</v>
          </cell>
          <cell r="D3" t="str">
            <v>W:200</v>
          </cell>
          <cell r="E3" t="str">
            <v>개소</v>
          </cell>
          <cell r="F3">
            <v>1</v>
          </cell>
          <cell r="G3">
            <v>1693</v>
          </cell>
          <cell r="H3">
            <v>1693</v>
          </cell>
          <cell r="I3">
            <v>11024</v>
          </cell>
          <cell r="J3">
            <v>11024</v>
          </cell>
        </row>
        <row r="4">
          <cell r="A4" t="str">
            <v>t0002</v>
          </cell>
          <cell r="B4">
            <v>2</v>
          </cell>
          <cell r="C4" t="str">
            <v>전선관 지지행거</v>
          </cell>
          <cell r="D4" t="str">
            <v>W:300</v>
          </cell>
          <cell r="E4" t="str">
            <v>개소</v>
          </cell>
          <cell r="F4">
            <v>1</v>
          </cell>
          <cell r="G4">
            <v>1733</v>
          </cell>
          <cell r="H4">
            <v>1733</v>
          </cell>
          <cell r="I4">
            <v>11024</v>
          </cell>
          <cell r="J4">
            <v>11024</v>
          </cell>
        </row>
        <row r="5">
          <cell r="A5" t="str">
            <v>t0003</v>
          </cell>
          <cell r="B5">
            <v>3</v>
          </cell>
          <cell r="C5" t="str">
            <v>전선관 지지행거</v>
          </cell>
          <cell r="D5" t="str">
            <v>16C</v>
          </cell>
          <cell r="E5" t="str">
            <v>개소</v>
          </cell>
          <cell r="F5">
            <v>1</v>
          </cell>
          <cell r="G5">
            <v>1755</v>
          </cell>
          <cell r="H5">
            <v>1755</v>
          </cell>
          <cell r="I5">
            <v>1101</v>
          </cell>
          <cell r="J5">
            <v>1101</v>
          </cell>
        </row>
        <row r="6">
          <cell r="A6" t="str">
            <v>t0004</v>
          </cell>
          <cell r="B6">
            <v>4</v>
          </cell>
          <cell r="C6" t="str">
            <v>전선관 지지행거</v>
          </cell>
          <cell r="D6" t="str">
            <v>22C</v>
          </cell>
          <cell r="E6" t="str">
            <v>개소</v>
          </cell>
          <cell r="F6">
            <v>1</v>
          </cell>
          <cell r="G6">
            <v>1775</v>
          </cell>
          <cell r="H6">
            <v>1775</v>
          </cell>
          <cell r="I6">
            <v>1101</v>
          </cell>
          <cell r="J6">
            <v>1101</v>
          </cell>
        </row>
        <row r="7">
          <cell r="A7" t="str">
            <v>t0005</v>
          </cell>
          <cell r="B7">
            <v>5</v>
          </cell>
          <cell r="C7" t="str">
            <v>전선관 지지행거</v>
          </cell>
          <cell r="D7" t="str">
            <v>28C</v>
          </cell>
          <cell r="E7" t="str">
            <v>개소</v>
          </cell>
          <cell r="F7">
            <v>1</v>
          </cell>
          <cell r="G7">
            <v>1799</v>
          </cell>
          <cell r="H7">
            <v>1799</v>
          </cell>
          <cell r="I7">
            <v>1101</v>
          </cell>
          <cell r="J7">
            <v>1101</v>
          </cell>
        </row>
        <row r="8">
          <cell r="A8" t="str">
            <v>t0006</v>
          </cell>
          <cell r="B8">
            <v>6</v>
          </cell>
          <cell r="C8" t="str">
            <v>전선관 지지행거</v>
          </cell>
          <cell r="D8" t="str">
            <v>36C</v>
          </cell>
          <cell r="E8" t="str">
            <v>개소</v>
          </cell>
          <cell r="F8">
            <v>1</v>
          </cell>
          <cell r="G8">
            <v>2075</v>
          </cell>
          <cell r="H8">
            <v>2075</v>
          </cell>
          <cell r="I8">
            <v>1101</v>
          </cell>
          <cell r="J8">
            <v>1101</v>
          </cell>
        </row>
        <row r="9">
          <cell r="A9" t="str">
            <v>t0007</v>
          </cell>
          <cell r="B9">
            <v>7</v>
          </cell>
          <cell r="C9" t="str">
            <v>전선관 지지행거</v>
          </cell>
          <cell r="D9" t="str">
            <v>42C</v>
          </cell>
          <cell r="E9" t="str">
            <v>개소</v>
          </cell>
          <cell r="F9">
            <v>1</v>
          </cell>
          <cell r="G9">
            <v>2201</v>
          </cell>
          <cell r="H9">
            <v>2201</v>
          </cell>
          <cell r="I9">
            <v>1101</v>
          </cell>
          <cell r="J9">
            <v>1101</v>
          </cell>
        </row>
        <row r="10">
          <cell r="A10" t="str">
            <v>t0008</v>
          </cell>
          <cell r="B10">
            <v>8</v>
          </cell>
          <cell r="C10" t="str">
            <v>전선관 지지행거</v>
          </cell>
          <cell r="D10" t="str">
            <v>54C</v>
          </cell>
          <cell r="E10" t="str">
            <v>개소</v>
          </cell>
          <cell r="F10">
            <v>1</v>
          </cell>
          <cell r="G10">
            <v>2457</v>
          </cell>
          <cell r="H10">
            <v>2457</v>
          </cell>
          <cell r="I10">
            <v>1101</v>
          </cell>
          <cell r="J10">
            <v>1101</v>
          </cell>
        </row>
        <row r="11">
          <cell r="A11" t="str">
            <v>t0009</v>
          </cell>
          <cell r="B11">
            <v>9</v>
          </cell>
          <cell r="C11" t="str">
            <v xml:space="preserve">녹막이 페이트 </v>
          </cell>
          <cell r="D11" t="str">
            <v>2회</v>
          </cell>
          <cell r="E11" t="str">
            <v>식</v>
          </cell>
          <cell r="F11">
            <v>1</v>
          </cell>
          <cell r="G11">
            <v>591.86800000000005</v>
          </cell>
          <cell r="H11">
            <v>591.86800000000005</v>
          </cell>
          <cell r="I11">
            <v>1787</v>
          </cell>
          <cell r="J11">
            <v>1787</v>
          </cell>
        </row>
        <row r="12">
          <cell r="A12" t="str">
            <v>t0010</v>
          </cell>
          <cell r="B12">
            <v>10</v>
          </cell>
          <cell r="C12" t="str">
            <v>은분도장</v>
          </cell>
          <cell r="D12" t="str">
            <v>2회</v>
          </cell>
          <cell r="E12" t="str">
            <v>식</v>
          </cell>
          <cell r="F12">
            <v>1</v>
          </cell>
          <cell r="G12">
            <v>236.34500000000003</v>
          </cell>
          <cell r="H12">
            <v>236.34500000000003</v>
          </cell>
          <cell r="I12">
            <v>3216</v>
          </cell>
          <cell r="J12">
            <v>3216</v>
          </cell>
        </row>
        <row r="13">
          <cell r="A13" t="str">
            <v>t0011</v>
          </cell>
          <cell r="B13">
            <v>11</v>
          </cell>
          <cell r="C13" t="str">
            <v>철재류 가공 및 조립</v>
          </cell>
          <cell r="D13" t="str">
            <v>현장제작</v>
          </cell>
          <cell r="E13" t="str">
            <v>식</v>
          </cell>
          <cell r="F13">
            <v>1</v>
          </cell>
          <cell r="G13">
            <v>27913</v>
          </cell>
          <cell r="H13">
            <v>27913</v>
          </cell>
          <cell r="I13">
            <v>2176675</v>
          </cell>
          <cell r="J13">
            <v>2176675</v>
          </cell>
        </row>
        <row r="14">
          <cell r="A14" t="str">
            <v>t0012</v>
          </cell>
          <cell r="B14">
            <v>12</v>
          </cell>
          <cell r="C14" t="str">
            <v>콘크리트 기초</v>
          </cell>
          <cell r="D14" t="str">
            <v>무근</v>
          </cell>
          <cell r="E14" t="str">
            <v>식</v>
          </cell>
          <cell r="F14">
            <v>1</v>
          </cell>
          <cell r="G14">
            <v>54876</v>
          </cell>
          <cell r="H14">
            <v>54876</v>
          </cell>
          <cell r="I14">
            <v>196800</v>
          </cell>
          <cell r="J14">
            <v>196800</v>
          </cell>
        </row>
        <row r="15">
          <cell r="A15" t="str">
            <v>t0013</v>
          </cell>
          <cell r="B15">
            <v>13</v>
          </cell>
          <cell r="C15" t="str">
            <v>터파기 데메우기</v>
          </cell>
          <cell r="D15" t="str">
            <v>1M 이하</v>
          </cell>
          <cell r="E15" t="str">
            <v>㎥</v>
          </cell>
          <cell r="F15">
            <v>1</v>
          </cell>
          <cell r="G15">
            <v>0</v>
          </cell>
          <cell r="H15">
            <v>0</v>
          </cell>
          <cell r="I15">
            <v>10483</v>
          </cell>
          <cell r="J15">
            <v>10483</v>
          </cell>
        </row>
        <row r="16">
          <cell r="A16" t="str">
            <v>t0014</v>
          </cell>
          <cell r="B16">
            <v>14</v>
          </cell>
          <cell r="C16" t="str">
            <v>동력배관 지지가대</v>
          </cell>
          <cell r="D16" t="str">
            <v>ㄷ앵글</v>
          </cell>
          <cell r="E16" t="str">
            <v>㎥</v>
          </cell>
          <cell r="F16">
            <v>1</v>
          </cell>
          <cell r="G16">
            <v>7188.4515000000001</v>
          </cell>
          <cell r="H16">
            <v>7188.4515000000001</v>
          </cell>
          <cell r="I16">
            <v>166035.663</v>
          </cell>
          <cell r="J16">
            <v>166035.663</v>
          </cell>
        </row>
        <row r="17">
          <cell r="A17" t="str">
            <v>t0015</v>
          </cell>
          <cell r="B17">
            <v>15</v>
          </cell>
          <cell r="C17" t="str">
            <v>전등 전열 분전반</v>
          </cell>
          <cell r="D17" t="str">
            <v>L-1</v>
          </cell>
          <cell r="E17" t="str">
            <v>식</v>
          </cell>
          <cell r="F17">
            <v>1</v>
          </cell>
          <cell r="G17">
            <v>167121</v>
          </cell>
          <cell r="H17">
            <v>167121</v>
          </cell>
          <cell r="I17">
            <v>244058</v>
          </cell>
          <cell r="J17">
            <v>244058</v>
          </cell>
        </row>
        <row r="18">
          <cell r="A18" t="str">
            <v>t0016</v>
          </cell>
          <cell r="B18">
            <v>16</v>
          </cell>
          <cell r="C18" t="str">
            <v>전등 전열 분전반</v>
          </cell>
          <cell r="D18" t="str">
            <v>L-2</v>
          </cell>
          <cell r="E18" t="str">
            <v>식</v>
          </cell>
          <cell r="F18">
            <v>1</v>
          </cell>
          <cell r="G18">
            <v>209376</v>
          </cell>
          <cell r="H18">
            <v>209376</v>
          </cell>
          <cell r="I18">
            <v>213125</v>
          </cell>
          <cell r="J18">
            <v>213125</v>
          </cell>
        </row>
        <row r="19">
          <cell r="A19" t="str">
            <v>t0017</v>
          </cell>
          <cell r="B19">
            <v>17</v>
          </cell>
          <cell r="C19" t="str">
            <v>보안용 접지공사</v>
          </cell>
          <cell r="D19" t="str">
            <v>100Ω이하</v>
          </cell>
          <cell r="E19" t="str">
            <v>식</v>
          </cell>
          <cell r="F19">
            <v>1</v>
          </cell>
          <cell r="G19">
            <v>773105</v>
          </cell>
          <cell r="H19">
            <v>773105</v>
          </cell>
          <cell r="I19">
            <v>130426.31999999999</v>
          </cell>
          <cell r="J19">
            <v>130426.31999999999</v>
          </cell>
        </row>
        <row r="20">
          <cell r="A20" t="str">
            <v>t0018</v>
          </cell>
          <cell r="B20">
            <v>18</v>
          </cell>
          <cell r="C20" t="str">
            <v>덕트 지지행거</v>
          </cell>
          <cell r="D20" t="str">
            <v>W : 200</v>
          </cell>
          <cell r="E20" t="str">
            <v>개소</v>
          </cell>
          <cell r="F20">
            <v>1</v>
          </cell>
          <cell r="G20">
            <v>3296</v>
          </cell>
          <cell r="H20">
            <v>3296</v>
          </cell>
          <cell r="I20">
            <v>8508</v>
          </cell>
          <cell r="J20">
            <v>8508</v>
          </cell>
        </row>
        <row r="21">
          <cell r="A21" t="str">
            <v>t0019</v>
          </cell>
          <cell r="B21">
            <v>19</v>
          </cell>
          <cell r="C21" t="str">
            <v>덕트 지지행거</v>
          </cell>
          <cell r="D21" t="str">
            <v>W : 300</v>
          </cell>
          <cell r="E21" t="str">
            <v>개소</v>
          </cell>
          <cell r="F21">
            <v>1</v>
          </cell>
          <cell r="G21">
            <v>3566</v>
          </cell>
          <cell r="H21">
            <v>3566</v>
          </cell>
          <cell r="I21">
            <v>8508</v>
          </cell>
          <cell r="J21">
            <v>8508</v>
          </cell>
        </row>
        <row r="22">
          <cell r="A22" t="str">
            <v>t0020</v>
          </cell>
          <cell r="B22">
            <v>20</v>
          </cell>
          <cell r="C22" t="str">
            <v>냉방기 분전반</v>
          </cell>
          <cell r="D22" t="str">
            <v>M - 50A(노출)</v>
          </cell>
          <cell r="E22" t="str">
            <v>면</v>
          </cell>
          <cell r="F22">
            <v>1</v>
          </cell>
          <cell r="G22">
            <v>55680</v>
          </cell>
          <cell r="H22">
            <v>55680</v>
          </cell>
          <cell r="I22">
            <v>13827</v>
          </cell>
          <cell r="J22">
            <v>13827</v>
          </cell>
        </row>
        <row r="23">
          <cell r="A23" t="str">
            <v>t0021</v>
          </cell>
          <cell r="B23">
            <v>21</v>
          </cell>
          <cell r="C23" t="str">
            <v>동력 분전반</v>
          </cell>
          <cell r="D23" t="str">
            <v>P - 1</v>
          </cell>
          <cell r="E23" t="str">
            <v>면</v>
          </cell>
          <cell r="F23">
            <v>1</v>
          </cell>
          <cell r="G23">
            <v>524487</v>
          </cell>
          <cell r="H23">
            <v>524487</v>
          </cell>
          <cell r="I23">
            <v>881611</v>
          </cell>
          <cell r="J23">
            <v>881611</v>
          </cell>
        </row>
        <row r="24">
          <cell r="A24" t="str">
            <v>t0022</v>
          </cell>
          <cell r="B24">
            <v>22</v>
          </cell>
          <cell r="C24" t="str">
            <v>노 무 비</v>
          </cell>
          <cell r="D24" t="str">
            <v>통신기사 1급</v>
          </cell>
          <cell r="E24" t="str">
            <v>인</v>
          </cell>
          <cell r="F24">
            <v>89527</v>
          </cell>
        </row>
        <row r="25">
          <cell r="A25" t="str">
            <v>t0023</v>
          </cell>
          <cell r="B25">
            <v>25</v>
          </cell>
          <cell r="C25" t="str">
            <v>노 무 비</v>
          </cell>
          <cell r="D25" t="str">
            <v>통신기사 2급</v>
          </cell>
          <cell r="E25" t="str">
            <v>인</v>
          </cell>
          <cell r="F25">
            <v>78395</v>
          </cell>
        </row>
      </sheetData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/>
      <sheetData sheetId="380"/>
      <sheetData sheetId="381"/>
      <sheetData sheetId="382" refreshError="1"/>
      <sheetData sheetId="383" refreshError="1"/>
      <sheetData sheetId="384" refreshError="1"/>
      <sheetData sheetId="385" refreshError="1"/>
      <sheetData sheetId="386"/>
      <sheetData sheetId="387" refreshError="1"/>
      <sheetData sheetId="388" refreshError="1"/>
      <sheetData sheetId="389" refreshError="1"/>
      <sheetData sheetId="390" refreshError="1"/>
      <sheetData sheetId="39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/>
      <sheetData sheetId="486"/>
      <sheetData sheetId="487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/>
      <sheetData sheetId="585"/>
      <sheetData sheetId="586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/>
      <sheetData sheetId="653" refreshError="1"/>
      <sheetData sheetId="654" refreshError="1"/>
      <sheetData sheetId="655" refreshError="1"/>
      <sheetData sheetId="656"/>
      <sheetData sheetId="657"/>
      <sheetData sheetId="658"/>
      <sheetData sheetId="659" refreshError="1"/>
      <sheetData sheetId="660" refreshError="1"/>
      <sheetData sheetId="661" refreshError="1"/>
      <sheetData sheetId="662"/>
      <sheetData sheetId="663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/>
      <sheetData sheetId="671" refreshError="1"/>
      <sheetData sheetId="672" refreshError="1"/>
      <sheetData sheetId="673"/>
      <sheetData sheetId="674" refreshError="1"/>
      <sheetData sheetId="675" refreshError="1"/>
      <sheetData sheetId="676"/>
      <sheetData sheetId="677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 refreshError="1"/>
      <sheetData sheetId="754" refreshError="1"/>
      <sheetData sheetId="755" refreshError="1"/>
      <sheetData sheetId="756" refreshError="1"/>
      <sheetData sheetId="757" refreshError="1"/>
      <sheetData sheetId="758" refreshError="1"/>
      <sheetData sheetId="759" refreshError="1"/>
      <sheetData sheetId="760" refreshError="1"/>
      <sheetData sheetId="761" refreshError="1"/>
      <sheetData sheetId="762" refreshError="1"/>
      <sheetData sheetId="763" refreshError="1"/>
      <sheetData sheetId="764" refreshError="1"/>
      <sheetData sheetId="765" refreshError="1"/>
      <sheetData sheetId="766" refreshError="1"/>
      <sheetData sheetId="767"/>
      <sheetData sheetId="768"/>
      <sheetData sheetId="769"/>
      <sheetData sheetId="770"/>
      <sheetData sheetId="771"/>
      <sheetData sheetId="772"/>
      <sheetData sheetId="773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/>
      <sheetData sheetId="78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 refreshError="1"/>
      <sheetData sheetId="788" refreshError="1"/>
      <sheetData sheetId="789" refreshError="1"/>
      <sheetData sheetId="790" refreshError="1"/>
      <sheetData sheetId="791" refreshError="1"/>
      <sheetData sheetId="792" refreshError="1"/>
      <sheetData sheetId="793" refreshError="1"/>
      <sheetData sheetId="794" refreshError="1"/>
      <sheetData sheetId="795" refreshError="1"/>
      <sheetData sheetId="796" refreshError="1"/>
      <sheetData sheetId="797" refreshError="1"/>
      <sheetData sheetId="798" refreshError="1"/>
      <sheetData sheetId="799" refreshError="1"/>
      <sheetData sheetId="800" refreshError="1"/>
      <sheetData sheetId="801" refreshError="1"/>
      <sheetData sheetId="802" refreshError="1"/>
      <sheetData sheetId="803" refreshError="1"/>
      <sheetData sheetId="804" refreshError="1"/>
      <sheetData sheetId="805" refreshError="1"/>
      <sheetData sheetId="806" refreshError="1"/>
      <sheetData sheetId="807" refreshError="1"/>
      <sheetData sheetId="808" refreshError="1"/>
      <sheetData sheetId="809" refreshError="1"/>
      <sheetData sheetId="810" refreshError="1"/>
      <sheetData sheetId="811" refreshError="1"/>
      <sheetData sheetId="812" refreshError="1"/>
      <sheetData sheetId="813" refreshError="1"/>
      <sheetData sheetId="814" refreshError="1"/>
      <sheetData sheetId="815" refreshError="1"/>
      <sheetData sheetId="816" refreshError="1"/>
      <sheetData sheetId="817" refreshError="1"/>
      <sheetData sheetId="818" refreshError="1"/>
      <sheetData sheetId="819" refreshError="1"/>
      <sheetData sheetId="820" refreshError="1"/>
      <sheetData sheetId="821" refreshError="1"/>
      <sheetData sheetId="822" refreshError="1"/>
      <sheetData sheetId="823" refreshError="1"/>
      <sheetData sheetId="824" refreshError="1"/>
      <sheetData sheetId="825"/>
      <sheetData sheetId="826"/>
      <sheetData sheetId="827"/>
      <sheetData sheetId="828" refreshError="1"/>
      <sheetData sheetId="829" refreshError="1"/>
      <sheetData sheetId="830" refreshError="1"/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총괄표"/>
      <sheetName val="개발"/>
      <sheetName val="일위대가"/>
      <sheetName val="신산출"/>
      <sheetName val="산출근거(1)"/>
      <sheetName val="산출근거(2)"/>
      <sheetName val="계산"/>
      <sheetName val="심사출력"/>
      <sheetName val="심사물량"/>
      <sheetName val="심사계산"/>
      <sheetName val="집계표"/>
    </sheetNames>
    <sheetDataSet>
      <sheetData sheetId="0"/>
      <sheetData sheetId="1"/>
      <sheetData sheetId="2"/>
      <sheetData sheetId="3"/>
      <sheetData sheetId="4"/>
      <sheetData sheetId="5" refreshError="1"/>
      <sheetData sheetId="6"/>
      <sheetData sheetId="7"/>
      <sheetData sheetId="8">
        <row r="4">
          <cell r="C4">
            <v>93321</v>
          </cell>
        </row>
        <row r="5">
          <cell r="C5">
            <v>78211</v>
          </cell>
        </row>
        <row r="6">
          <cell r="C6">
            <v>78613</v>
          </cell>
        </row>
        <row r="7">
          <cell r="C7">
            <v>58567</v>
          </cell>
        </row>
        <row r="8">
          <cell r="C8">
            <v>41470</v>
          </cell>
        </row>
        <row r="9">
          <cell r="C9">
            <v>33750</v>
          </cell>
        </row>
      </sheetData>
      <sheetData sheetId="9">
        <row r="87">
          <cell r="D87">
            <v>1177.9000000000001</v>
          </cell>
        </row>
        <row r="88">
          <cell r="D88">
            <v>857.26</v>
          </cell>
          <cell r="F88">
            <v>706</v>
          </cell>
        </row>
        <row r="90">
          <cell r="I90">
            <v>108566</v>
          </cell>
        </row>
        <row r="93">
          <cell r="I93">
            <v>24125</v>
          </cell>
        </row>
        <row r="96">
          <cell r="I96">
            <v>36078</v>
          </cell>
        </row>
        <row r="99">
          <cell r="I99">
            <v>8017</v>
          </cell>
        </row>
      </sheetData>
      <sheetData sheetId="10"/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수리계산(5년)1유역"/>
      <sheetName val="수리계산(5년)2유역"/>
      <sheetName val="수리계산(5년)3유역"/>
      <sheetName val="수리계산(10년)4유역"/>
      <sheetName val="수리계산(10년)5유역"/>
      <sheetName val="표지(목차)"/>
      <sheetName val="표지(자재집계표)"/>
      <sheetName val="표지(토공)"/>
      <sheetName val="표지(배수공)"/>
      <sheetName val="표지(포장공)"/>
      <sheetName val="표지(부대공)"/>
      <sheetName val="공사원가계산서"/>
      <sheetName val="공사원가계산서(전기)"/>
      <sheetName val="총괄재료집계표"/>
      <sheetName val="골재량산출"/>
      <sheetName val="토공집계표"/>
      <sheetName val="토적계산"/>
      <sheetName val="P,E이중관Φ400"/>
      <sheetName val="P,E이중관Φ800"/>
      <sheetName val="P.E이중관보호공800(터파기)"/>
      <sheetName val="우수집수정터파기(A-TYPE)"/>
      <sheetName val="우수집수정터파기(B-TYPE)"/>
      <sheetName val="콘크리트포장깨기"/>
      <sheetName val="배수공수량집계표"/>
      <sheetName val="배수공재료집계표"/>
      <sheetName val="배수몰탈수량"/>
      <sheetName val="L형측구(화강암)A&quot;"/>
      <sheetName val="L형측구(화강암)B&quot;"/>
      <sheetName val="P.E이중관보호공800"/>
      <sheetName val="우수집수정(A-TYPE)"/>
      <sheetName val="우수집수정(B-TYPE)"/>
      <sheetName val="횡배수관날개벽"/>
      <sheetName val="날개벽수량표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수리계산(5년)1유역"/>
      <sheetName val="수리계산(5년)2유역"/>
      <sheetName val="수리계산(5년)3유역"/>
      <sheetName val="수리계산(10년)4유역"/>
      <sheetName val="수리계산(10년)5유역"/>
      <sheetName val="표지(목차)"/>
      <sheetName val="표지(자재집계표)"/>
      <sheetName val="표지(토공)"/>
      <sheetName val="표지(배수공)"/>
      <sheetName val="표지(포장공)"/>
      <sheetName val="표지(부대공)"/>
      <sheetName val="공사원가계산서"/>
      <sheetName val="공사원가계산서(전기)"/>
      <sheetName val="총괄재료집계표"/>
      <sheetName val="골재량산출"/>
      <sheetName val="토공집계표"/>
      <sheetName val="토적계산"/>
      <sheetName val="P,E이중관Φ400"/>
      <sheetName val="P,E이중관Φ800"/>
      <sheetName val="P.E이중관보호공800(터파기)"/>
      <sheetName val="우수집수정터파기(A-TYPE)"/>
      <sheetName val="우수집수정터파기(B-TYPE)"/>
      <sheetName val="콘크리트포장깨기"/>
      <sheetName val="배수공수량집계표"/>
      <sheetName val="배수공재료집계표"/>
      <sheetName val="배수몰탈수량"/>
      <sheetName val="L형측구(화강암)A&quot;"/>
      <sheetName val="L형측구(화강암)B&quot;"/>
      <sheetName val="P.E이중관보호공800"/>
      <sheetName val="우수집수정(A-TYPE)"/>
      <sheetName val="우수집수정(B-TYPE)"/>
      <sheetName val="횡배수관날개벽"/>
      <sheetName val="날개벽수량표"/>
      <sheetName val="ⴭⴭⴭⴭ"/>
      <sheetName val="덕전리"/>
      <sheetName val="일반공사"/>
      <sheetName val="안정계산"/>
      <sheetName val="단면검토"/>
      <sheetName val="보집계표"/>
      <sheetName val="5지구단위"/>
      <sheetName val="ABUT수량-A1"/>
      <sheetName val="정부노임단가"/>
      <sheetName val="토공A"/>
      <sheetName val="ilch"/>
      <sheetName val="설계조건"/>
      <sheetName val="#REF"/>
      <sheetName val="MOTOR"/>
      <sheetName val=" 견적서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</sheetDataSet>
  </externalBook>
</externalLink>
</file>

<file path=xl/externalLinks/externalLink1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수리계산(5년)1유역"/>
      <sheetName val="수리계산(5년)2유역"/>
      <sheetName val="수리계산(5년)3유역"/>
      <sheetName val="수리계산(10년)4유역"/>
      <sheetName val="수리계산(10년)5유역"/>
      <sheetName val="표지(목차)"/>
      <sheetName val="표지(자재집계표)"/>
      <sheetName val="표지(토공)"/>
      <sheetName val="표지(배수공)"/>
      <sheetName val="표지(포장공)"/>
      <sheetName val="표지(부대공)"/>
      <sheetName val="공사원가계산서"/>
      <sheetName val="공사원가계산서(전기)"/>
      <sheetName val="총괄재료집계표"/>
      <sheetName val="골재량산출"/>
      <sheetName val="토공집계표"/>
      <sheetName val="토적계산"/>
      <sheetName val="P,E이중관Φ400"/>
      <sheetName val="P,E이중관Φ800"/>
      <sheetName val="P.E이중관보호공800(터파기)"/>
      <sheetName val="우수집수정터파기(A-TYPE)"/>
      <sheetName val="우수집수정터파기(B-TYPE)"/>
      <sheetName val="콘크리트포장깨기"/>
      <sheetName val="배수공수량집계표"/>
      <sheetName val="배수공재료집계표"/>
      <sheetName val="배수몰탈수량"/>
      <sheetName val="L형측구(화강암)A&quot;"/>
      <sheetName val="L형측구(화강암)B&quot;"/>
      <sheetName val="P.E이중관보호공800"/>
      <sheetName val="우수집수정(A-TYPE)"/>
      <sheetName val="우수집수정(B-TYPE)"/>
      <sheetName val="횡배수관날개벽"/>
      <sheetName val="날개벽수량표"/>
      <sheetName val="조서및연장산출"/>
      <sheetName val="배수공수량"/>
      <sheetName val="암거공수량집계"/>
      <sheetName val="횡배수공집계"/>
      <sheetName val="수로관및집수정수량집계"/>
      <sheetName val="횡배수토공(P.E,BOX) "/>
      <sheetName val="수로관및집수정"/>
      <sheetName val="지수벽 및 파라피트"/>
      <sheetName val="암거수량"/>
      <sheetName val="암거날개벽수량"/>
      <sheetName val="암거날개벽토공"/>
      <sheetName val="횡배수관날개벽잔토 "/>
      <sheetName val="횡배수관날개벽수량표"/>
      <sheetName val="횡배수관날개벽잔토산식치수표"/>
      <sheetName val="토적계산서"/>
      <sheetName val="포장자재수량집계"/>
      <sheetName val="콘크리트포장"/>
      <sheetName val="토사측구"/>
      <sheetName val="표 지 "/>
      <sheetName val="자재집계"/>
      <sheetName val="토공집계"/>
      <sheetName val="총괄자재집계"/>
      <sheetName val="암거날개벽수량(1.5M)"/>
      <sheetName val="암거날개벽토공(1.5)"/>
      <sheetName val="토공집계(소계)"/>
      <sheetName val="관급자재대"/>
      <sheetName val="면벽수량"/>
      <sheetName val="흄관(보호)(1연)"/>
      <sheetName val="흄관 보호토공(1연)"/>
      <sheetName val="집계표"/>
      <sheetName val="덕전리"/>
      <sheetName val="DDD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</sheetDataSet>
  </externalBook>
</externalLink>
</file>

<file path=xl/externalLinks/externalLink1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ATE"/>
    </sheetNames>
    <sheetDataSet>
      <sheetData sheetId="0" refreshError="1">
        <row r="24">
          <cell r="B24" t="str">
            <v>수평곡관</v>
          </cell>
          <cell r="C24" t="str">
            <v>D=100×11¼˚</v>
          </cell>
          <cell r="D24" t="str">
            <v xml:space="preserve"> ⊃</v>
          </cell>
          <cell r="E24">
            <v>10</v>
          </cell>
        </row>
        <row r="25">
          <cell r="B25" t="str">
            <v>수평곡관</v>
          </cell>
          <cell r="C25" t="str">
            <v>D=150×11¼˚</v>
          </cell>
          <cell r="D25" t="str">
            <v xml:space="preserve"> ⊃</v>
          </cell>
          <cell r="E25">
            <v>12</v>
          </cell>
        </row>
        <row r="26">
          <cell r="B26" t="str">
            <v>수평곡관</v>
          </cell>
          <cell r="C26" t="str">
            <v>D=100×11¼˚</v>
          </cell>
          <cell r="D26" t="str">
            <v xml:space="preserve"> ⊃</v>
          </cell>
          <cell r="E26">
            <v>17</v>
          </cell>
        </row>
        <row r="27">
          <cell r="B27" t="str">
            <v>수평곡관</v>
          </cell>
          <cell r="C27" t="str">
            <v>D=100×22½˚</v>
          </cell>
          <cell r="D27" t="str">
            <v xml:space="preserve"> ⊃</v>
          </cell>
          <cell r="E27">
            <v>20</v>
          </cell>
        </row>
        <row r="28">
          <cell r="B28" t="str">
            <v>수평곡관</v>
          </cell>
          <cell r="C28" t="str">
            <v>D=150×22½˚</v>
          </cell>
          <cell r="D28" t="str">
            <v xml:space="preserve"> ⊃</v>
          </cell>
          <cell r="E28">
            <v>4</v>
          </cell>
        </row>
        <row r="29">
          <cell r="B29" t="str">
            <v>수평곡관</v>
          </cell>
          <cell r="C29" t="str">
            <v>D=100×22½˚</v>
          </cell>
          <cell r="D29" t="str">
            <v xml:space="preserve"> ⊃</v>
          </cell>
          <cell r="E29">
            <v>5</v>
          </cell>
        </row>
        <row r="30">
          <cell r="B30" t="str">
            <v>수평곡관</v>
          </cell>
          <cell r="C30" t="str">
            <v>D=100×45˚</v>
          </cell>
          <cell r="D30" t="str">
            <v xml:space="preserve"> ⊃</v>
          </cell>
          <cell r="E30">
            <v>5</v>
          </cell>
        </row>
        <row r="31">
          <cell r="B31" t="str">
            <v>수평곡관</v>
          </cell>
          <cell r="C31" t="str">
            <v>D=150×45˚</v>
          </cell>
          <cell r="D31" t="str">
            <v xml:space="preserve"> ⊃</v>
          </cell>
          <cell r="E31">
            <v>5</v>
          </cell>
        </row>
        <row r="32">
          <cell r="B32" t="str">
            <v>수평곡관</v>
          </cell>
          <cell r="C32" t="str">
            <v>D=100×45˚</v>
          </cell>
          <cell r="D32" t="str">
            <v xml:space="preserve"> ⊃</v>
          </cell>
          <cell r="E32">
            <v>4</v>
          </cell>
        </row>
        <row r="33">
          <cell r="B33" t="str">
            <v>수평곡관</v>
          </cell>
          <cell r="C33" t="str">
            <v>D=100×90˚</v>
          </cell>
          <cell r="D33" t="str">
            <v xml:space="preserve"> ⊃</v>
          </cell>
          <cell r="E33">
            <v>6</v>
          </cell>
        </row>
        <row r="34">
          <cell r="B34" t="str">
            <v>수평곡관</v>
          </cell>
          <cell r="C34" t="str">
            <v>D=100×90˚</v>
          </cell>
          <cell r="D34" t="str">
            <v xml:space="preserve"> ⊃</v>
          </cell>
          <cell r="E34">
            <v>5</v>
          </cell>
        </row>
        <row r="35">
          <cell r="B35" t="str">
            <v>수평곡관</v>
          </cell>
          <cell r="C35" t="str">
            <v>D=100×90˚</v>
          </cell>
          <cell r="D35" t="str">
            <v xml:space="preserve"> ⊃</v>
          </cell>
          <cell r="E35">
            <v>55</v>
          </cell>
        </row>
        <row r="36">
          <cell r="B36" t="str">
            <v>소켓플랜지T형관</v>
          </cell>
          <cell r="C36" t="str">
            <v>D=100×100</v>
          </cell>
          <cell r="E36">
            <v>5</v>
          </cell>
        </row>
        <row r="37">
          <cell r="B37" t="str">
            <v>소켓플랜지T형관</v>
          </cell>
          <cell r="C37" t="str">
            <v>D=100×100</v>
          </cell>
          <cell r="E37">
            <v>5</v>
          </cell>
        </row>
        <row r="38">
          <cell r="B38" t="str">
            <v>소켓플랜지T형관</v>
          </cell>
          <cell r="C38" t="str">
            <v>D=100×100</v>
          </cell>
          <cell r="E38">
            <v>6</v>
          </cell>
        </row>
        <row r="39">
          <cell r="B39" t="str">
            <v>소켓T형관</v>
          </cell>
          <cell r="C39" t="str">
            <v>D=100×100</v>
          </cell>
          <cell r="E39">
            <v>4</v>
          </cell>
        </row>
        <row r="40">
          <cell r="B40" t="str">
            <v>소켓T형관</v>
          </cell>
          <cell r="C40" t="str">
            <v>D=100×100</v>
          </cell>
          <cell r="E40">
            <v>5</v>
          </cell>
        </row>
        <row r="41">
          <cell r="B41" t="str">
            <v>소켓T형관</v>
          </cell>
          <cell r="C41" t="str">
            <v>D=100×100</v>
          </cell>
          <cell r="E41">
            <v>8</v>
          </cell>
        </row>
        <row r="42">
          <cell r="B42" t="str">
            <v>이 음 관</v>
          </cell>
          <cell r="C42" t="str">
            <v>D=80</v>
          </cell>
          <cell r="E42">
            <v>9</v>
          </cell>
        </row>
        <row r="43">
          <cell r="B43" t="str">
            <v>이 음 관</v>
          </cell>
          <cell r="C43" t="str">
            <v>D=100</v>
          </cell>
          <cell r="E43">
            <v>10</v>
          </cell>
        </row>
        <row r="44">
          <cell r="B44" t="str">
            <v>이 음 관</v>
          </cell>
          <cell r="C44" t="str">
            <v>D=150</v>
          </cell>
          <cell r="E44">
            <v>12</v>
          </cell>
        </row>
        <row r="45">
          <cell r="B45" t="str">
            <v>이 음 관</v>
          </cell>
          <cell r="C45" t="str">
            <v>D=200</v>
          </cell>
          <cell r="E45">
            <v>18</v>
          </cell>
        </row>
        <row r="46">
          <cell r="B46" t="str">
            <v>이 음 관</v>
          </cell>
          <cell r="C46" t="str">
            <v>D=250</v>
          </cell>
          <cell r="E46">
            <v>25</v>
          </cell>
        </row>
        <row r="47">
          <cell r="B47" t="str">
            <v>이 음 관</v>
          </cell>
          <cell r="C47" t="str">
            <v>D=300</v>
          </cell>
          <cell r="E47">
            <v>34</v>
          </cell>
        </row>
        <row r="48">
          <cell r="B48" t="str">
            <v>플랜지관</v>
          </cell>
          <cell r="C48" t="str">
            <v>D=80</v>
          </cell>
          <cell r="E48">
            <v>7.9</v>
          </cell>
        </row>
        <row r="49">
          <cell r="B49" t="str">
            <v>플랜지관</v>
          </cell>
          <cell r="C49" t="str">
            <v>D=100</v>
          </cell>
          <cell r="E49">
            <v>9.6</v>
          </cell>
        </row>
        <row r="50">
          <cell r="B50" t="str">
            <v>플랜지관</v>
          </cell>
          <cell r="C50" t="str">
            <v>D=150</v>
          </cell>
          <cell r="E50">
            <v>15.6</v>
          </cell>
        </row>
        <row r="51">
          <cell r="B51" t="str">
            <v>플랜지관</v>
          </cell>
          <cell r="C51" t="str">
            <v>D=200</v>
          </cell>
          <cell r="E51">
            <v>22.5</v>
          </cell>
        </row>
        <row r="52">
          <cell r="B52" t="str">
            <v>플랜지관</v>
          </cell>
          <cell r="C52" t="str">
            <v>D=250</v>
          </cell>
          <cell r="E52">
            <v>31.5</v>
          </cell>
        </row>
        <row r="53">
          <cell r="B53" t="str">
            <v>플랜지관</v>
          </cell>
          <cell r="C53" t="str">
            <v>D=300</v>
          </cell>
          <cell r="E53">
            <v>41.5</v>
          </cell>
        </row>
        <row r="54">
          <cell r="B54" t="str">
            <v>제 수 변</v>
          </cell>
          <cell r="C54" t="str">
            <v>D=80</v>
          </cell>
          <cell r="E54">
            <v>42</v>
          </cell>
        </row>
        <row r="55">
          <cell r="B55" t="str">
            <v>제 수 변</v>
          </cell>
          <cell r="C55" t="str">
            <v>D=100</v>
          </cell>
          <cell r="E55">
            <v>50</v>
          </cell>
        </row>
        <row r="56">
          <cell r="B56" t="str">
            <v>제 수 변</v>
          </cell>
          <cell r="C56" t="str">
            <v>D=150</v>
          </cell>
          <cell r="E56">
            <v>90</v>
          </cell>
        </row>
        <row r="57">
          <cell r="B57" t="str">
            <v>제 수 변</v>
          </cell>
          <cell r="C57" t="str">
            <v>D=200</v>
          </cell>
          <cell r="E57">
            <v>140</v>
          </cell>
        </row>
        <row r="58">
          <cell r="B58" t="str">
            <v>제 수 변</v>
          </cell>
          <cell r="C58" t="str">
            <v>D=300</v>
          </cell>
          <cell r="E58">
            <v>280</v>
          </cell>
        </row>
        <row r="59">
          <cell r="B59" t="str">
            <v>공 기 변</v>
          </cell>
          <cell r="C59" t="str">
            <v>D=80</v>
          </cell>
          <cell r="E59">
            <v>94</v>
          </cell>
        </row>
        <row r="60">
          <cell r="B60" t="str">
            <v>공 기 변</v>
          </cell>
          <cell r="C60" t="str">
            <v>D=100</v>
          </cell>
          <cell r="E60">
            <v>110</v>
          </cell>
        </row>
        <row r="61">
          <cell r="B61" t="str">
            <v>단    관</v>
          </cell>
          <cell r="C61" t="str">
            <v>D=80</v>
          </cell>
          <cell r="E61">
            <v>13.5</v>
          </cell>
          <cell r="H61">
            <v>0.8</v>
          </cell>
          <cell r="I61" t="str">
            <v>×</v>
          </cell>
          <cell r="J61" t="str">
            <v>＋</v>
          </cell>
        </row>
        <row r="62">
          <cell r="B62" t="str">
            <v>플랜지단관</v>
          </cell>
          <cell r="C62" t="str">
            <v>D=100</v>
          </cell>
          <cell r="E62">
            <v>16.399999999999999</v>
          </cell>
          <cell r="H62">
            <v>0.8</v>
          </cell>
          <cell r="I62" t="str">
            <v>×</v>
          </cell>
          <cell r="J62" t="str">
            <v>＋</v>
          </cell>
        </row>
        <row r="63">
          <cell r="B63" t="str">
            <v>플랜지단관</v>
          </cell>
          <cell r="C63" t="str">
            <v>D=100</v>
          </cell>
          <cell r="E63">
            <v>16.399999999999999</v>
          </cell>
          <cell r="H63">
            <v>0.92</v>
          </cell>
          <cell r="I63" t="str">
            <v>×</v>
          </cell>
          <cell r="J63" t="str">
            <v>＋</v>
          </cell>
        </row>
        <row r="64">
          <cell r="B64" t="str">
            <v>플랜지단관</v>
          </cell>
          <cell r="C64" t="str">
            <v>D=100</v>
          </cell>
          <cell r="E64">
            <v>16.399999999999999</v>
          </cell>
          <cell r="H64">
            <v>-2</v>
          </cell>
          <cell r="I64" t="str">
            <v>×</v>
          </cell>
          <cell r="J64" t="str">
            <v>＋</v>
          </cell>
        </row>
        <row r="65">
          <cell r="B65" t="str">
            <v>플랜지단관</v>
          </cell>
          <cell r="C65" t="str">
            <v>D=100</v>
          </cell>
          <cell r="E65">
            <v>16.399999999999999</v>
          </cell>
          <cell r="H65">
            <v>-1</v>
          </cell>
          <cell r="I65" t="str">
            <v>×</v>
          </cell>
          <cell r="J65" t="str">
            <v>＋</v>
          </cell>
        </row>
        <row r="66">
          <cell r="B66" t="str">
            <v>플랜지단관</v>
          </cell>
          <cell r="C66" t="str">
            <v>D=100</v>
          </cell>
          <cell r="E66">
            <v>16.399999999999999</v>
          </cell>
          <cell r="H66">
            <v>0</v>
          </cell>
          <cell r="I66" t="str">
            <v>×</v>
          </cell>
          <cell r="J66" t="str">
            <v>＋</v>
          </cell>
        </row>
        <row r="67">
          <cell r="B67" t="str">
            <v>플랜지단관</v>
          </cell>
          <cell r="C67" t="str">
            <v>D=100</v>
          </cell>
          <cell r="E67">
            <v>16.399999999999999</v>
          </cell>
          <cell r="H67">
            <v>1</v>
          </cell>
          <cell r="I67" t="str">
            <v>×</v>
          </cell>
          <cell r="J67" t="str">
            <v>＋</v>
          </cell>
        </row>
        <row r="68">
          <cell r="B68" t="str">
            <v>플랜지단관</v>
          </cell>
          <cell r="C68" t="str">
            <v>D=100</v>
          </cell>
          <cell r="E68">
            <v>16.399999999999999</v>
          </cell>
          <cell r="H68">
            <v>2</v>
          </cell>
          <cell r="I68" t="str">
            <v>×</v>
          </cell>
          <cell r="J68" t="str">
            <v>＋</v>
          </cell>
        </row>
        <row r="69">
          <cell r="B69" t="str">
            <v>단    관</v>
          </cell>
          <cell r="C69" t="str">
            <v>D=125</v>
          </cell>
          <cell r="E69">
            <v>21</v>
          </cell>
          <cell r="H69">
            <v>3</v>
          </cell>
          <cell r="I69" t="str">
            <v>×</v>
          </cell>
          <cell r="J69" t="str">
            <v>＋</v>
          </cell>
        </row>
        <row r="70">
          <cell r="B70" t="str">
            <v>단    관</v>
          </cell>
          <cell r="C70" t="str">
            <v>D=150</v>
          </cell>
          <cell r="E70">
            <v>25.3</v>
          </cell>
          <cell r="H70">
            <v>4</v>
          </cell>
          <cell r="I70" t="str">
            <v>×</v>
          </cell>
          <cell r="J70" t="str">
            <v>＋</v>
          </cell>
        </row>
        <row r="71">
          <cell r="B71" t="str">
            <v>단    관</v>
          </cell>
          <cell r="C71" t="str">
            <v>D=200</v>
          </cell>
          <cell r="E71">
            <v>33.799999999999997</v>
          </cell>
          <cell r="H71">
            <v>5</v>
          </cell>
          <cell r="I71" t="str">
            <v>×</v>
          </cell>
          <cell r="J71" t="str">
            <v>＋</v>
          </cell>
        </row>
        <row r="72">
          <cell r="B72" t="str">
            <v>단    관</v>
          </cell>
          <cell r="C72" t="str">
            <v>D=250</v>
          </cell>
          <cell r="E72">
            <v>44.3</v>
          </cell>
          <cell r="H72">
            <v>6</v>
          </cell>
          <cell r="I72" t="str">
            <v>×</v>
          </cell>
          <cell r="J72" t="str">
            <v>＋</v>
          </cell>
        </row>
        <row r="73">
          <cell r="B73" t="str">
            <v>단    관</v>
          </cell>
          <cell r="C73" t="str">
            <v>D=300</v>
          </cell>
          <cell r="E73">
            <v>56.3</v>
          </cell>
          <cell r="H73">
            <v>7</v>
          </cell>
          <cell r="I73" t="str">
            <v>×</v>
          </cell>
          <cell r="J73" t="str">
            <v>＋</v>
          </cell>
        </row>
        <row r="74">
          <cell r="B74" t="str">
            <v>단    관</v>
          </cell>
          <cell r="C74" t="str">
            <v>D=350</v>
          </cell>
          <cell r="E74">
            <v>69.599999999999994</v>
          </cell>
          <cell r="H74">
            <v>8</v>
          </cell>
          <cell r="I74" t="str">
            <v>×</v>
          </cell>
          <cell r="J74" t="str">
            <v>＋</v>
          </cell>
        </row>
        <row r="75">
          <cell r="B75" t="str">
            <v>단    관</v>
          </cell>
          <cell r="C75" t="str">
            <v>D=400</v>
          </cell>
          <cell r="E75">
            <v>83.7</v>
          </cell>
          <cell r="H75">
            <v>9</v>
          </cell>
          <cell r="I75" t="str">
            <v>×</v>
          </cell>
          <cell r="J75" t="str">
            <v>＋</v>
          </cell>
        </row>
        <row r="76">
          <cell r="B76" t="str">
            <v>단    관</v>
          </cell>
          <cell r="C76" t="str">
            <v>D=450</v>
          </cell>
          <cell r="E76">
            <v>98.5</v>
          </cell>
          <cell r="H76">
            <v>10</v>
          </cell>
          <cell r="I76" t="str">
            <v>×</v>
          </cell>
          <cell r="J76" t="str">
            <v>＋</v>
          </cell>
        </row>
        <row r="77">
          <cell r="B77" t="str">
            <v>단    관</v>
          </cell>
          <cell r="C77" t="str">
            <v>D=500</v>
          </cell>
          <cell r="E77">
            <v>115.6</v>
          </cell>
          <cell r="H77">
            <v>11</v>
          </cell>
          <cell r="I77" t="str">
            <v>×</v>
          </cell>
          <cell r="J77" t="str">
            <v>＋</v>
          </cell>
        </row>
        <row r="78">
          <cell r="B78" t="str">
            <v>단    관</v>
          </cell>
          <cell r="C78" t="str">
            <v>D=600</v>
          </cell>
          <cell r="E78">
            <v>152</v>
          </cell>
          <cell r="H78">
            <v>12</v>
          </cell>
          <cell r="I78" t="str">
            <v>×</v>
          </cell>
          <cell r="J78" t="str">
            <v>＋</v>
          </cell>
        </row>
        <row r="79">
          <cell r="B79" t="str">
            <v>단    관</v>
          </cell>
          <cell r="C79" t="str">
            <v>D=700</v>
          </cell>
          <cell r="E79">
            <v>193</v>
          </cell>
          <cell r="H79">
            <v>13</v>
          </cell>
          <cell r="I79" t="str">
            <v>×</v>
          </cell>
          <cell r="J79" t="str">
            <v>＋</v>
          </cell>
        </row>
        <row r="80">
          <cell r="B80" t="str">
            <v>단    관</v>
          </cell>
          <cell r="C80" t="str">
            <v>D=800</v>
          </cell>
          <cell r="E80">
            <v>238.7</v>
          </cell>
          <cell r="H80">
            <v>14</v>
          </cell>
          <cell r="I80" t="str">
            <v>×</v>
          </cell>
          <cell r="J80" t="str">
            <v>＋</v>
          </cell>
        </row>
        <row r="81">
          <cell r="B81" t="str">
            <v>단    관</v>
          </cell>
          <cell r="C81" t="str">
            <v>D=900</v>
          </cell>
          <cell r="E81">
            <v>288.7</v>
          </cell>
          <cell r="H81">
            <v>15</v>
          </cell>
          <cell r="I81" t="str">
            <v>×</v>
          </cell>
          <cell r="J81" t="str">
            <v>＋</v>
          </cell>
        </row>
        <row r="82">
          <cell r="B82" t="str">
            <v>단    관</v>
          </cell>
          <cell r="C82" t="str">
            <v>D=1000</v>
          </cell>
          <cell r="E82">
            <v>343.2</v>
          </cell>
          <cell r="H82">
            <v>16</v>
          </cell>
          <cell r="I82" t="str">
            <v>×</v>
          </cell>
          <cell r="J82" t="str">
            <v>＋</v>
          </cell>
        </row>
        <row r="83">
          <cell r="B83" t="str">
            <v>단    관</v>
          </cell>
          <cell r="C83" t="str">
            <v>D=1100</v>
          </cell>
          <cell r="E83">
            <v>399.5</v>
          </cell>
          <cell r="H83">
            <v>17</v>
          </cell>
          <cell r="I83" t="str">
            <v>×</v>
          </cell>
          <cell r="J83" t="str">
            <v>＋</v>
          </cell>
        </row>
        <row r="84">
          <cell r="B84" t="str">
            <v>단    관</v>
          </cell>
          <cell r="C84" t="str">
            <v>D=1200</v>
          </cell>
          <cell r="E84">
            <v>465.9</v>
          </cell>
          <cell r="H84">
            <v>18</v>
          </cell>
          <cell r="I84" t="str">
            <v>×</v>
          </cell>
          <cell r="J84" t="str">
            <v>＋</v>
          </cell>
        </row>
        <row r="85">
          <cell r="B85" t="str">
            <v>없음</v>
          </cell>
        </row>
      </sheetData>
    </sheetDataSet>
  </externalBook>
</externalLink>
</file>

<file path=xl/externalLinks/externalLink1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목차"/>
      <sheetName val="본체"/>
      <sheetName val="교좌받침"/>
      <sheetName val="날개벽"/>
      <sheetName val="접속슬래브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</sheetDataSet>
  </externalBook>
</externalLink>
</file>

<file path=xl/externalLinks/externalLink1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ATE"/>
    </sheetNames>
    <sheetDataSet>
      <sheetData sheetId="0" refreshError="1">
        <row r="61">
          <cell r="I61" t="str">
            <v>×</v>
          </cell>
        </row>
        <row r="62">
          <cell r="I62" t="str">
            <v>×</v>
          </cell>
        </row>
        <row r="63">
          <cell r="I63" t="str">
            <v>×</v>
          </cell>
        </row>
        <row r="64">
          <cell r="I64" t="str">
            <v>×</v>
          </cell>
        </row>
        <row r="65">
          <cell r="I65" t="str">
            <v>×</v>
          </cell>
        </row>
        <row r="66">
          <cell r="I66" t="str">
            <v>×</v>
          </cell>
        </row>
        <row r="67">
          <cell r="I67" t="str">
            <v>×</v>
          </cell>
        </row>
        <row r="68">
          <cell r="I68" t="str">
            <v>×</v>
          </cell>
        </row>
        <row r="69">
          <cell r="I69" t="str">
            <v>×</v>
          </cell>
        </row>
        <row r="70">
          <cell r="I70" t="str">
            <v>×</v>
          </cell>
        </row>
        <row r="71">
          <cell r="I71" t="str">
            <v>×</v>
          </cell>
        </row>
        <row r="72">
          <cell r="I72" t="str">
            <v>×</v>
          </cell>
        </row>
        <row r="73">
          <cell r="I73" t="str">
            <v>×</v>
          </cell>
        </row>
        <row r="74">
          <cell r="I74" t="str">
            <v>×</v>
          </cell>
        </row>
        <row r="75">
          <cell r="I75" t="str">
            <v>×</v>
          </cell>
        </row>
        <row r="76">
          <cell r="I76" t="str">
            <v>×</v>
          </cell>
        </row>
        <row r="77">
          <cell r="I77" t="str">
            <v>×</v>
          </cell>
        </row>
        <row r="78">
          <cell r="I78" t="str">
            <v>×</v>
          </cell>
        </row>
        <row r="79">
          <cell r="I79" t="str">
            <v>×</v>
          </cell>
        </row>
        <row r="80">
          <cell r="I80" t="str">
            <v>×</v>
          </cell>
        </row>
        <row r="81">
          <cell r="I81" t="str">
            <v>×</v>
          </cell>
        </row>
        <row r="82">
          <cell r="I82" t="str">
            <v>×</v>
          </cell>
        </row>
        <row r="83">
          <cell r="I83" t="str">
            <v>×</v>
          </cell>
        </row>
        <row r="84">
          <cell r="I84" t="str">
            <v>×</v>
          </cell>
        </row>
      </sheetData>
    </sheetDataSet>
  </externalBook>
</externalLink>
</file>

<file path=xl/externalLinks/externalLink2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ATE"/>
    </sheetNames>
    <sheetDataSet>
      <sheetData sheetId="0" refreshError="1">
        <row r="61">
          <cell r="I61" t="str">
            <v>×</v>
          </cell>
        </row>
        <row r="62">
          <cell r="I62" t="str">
            <v>×</v>
          </cell>
        </row>
        <row r="63">
          <cell r="I63" t="str">
            <v>×</v>
          </cell>
        </row>
        <row r="64">
          <cell r="I64" t="str">
            <v>×</v>
          </cell>
        </row>
        <row r="65">
          <cell r="I65" t="str">
            <v>×</v>
          </cell>
        </row>
        <row r="66">
          <cell r="I66" t="str">
            <v>×</v>
          </cell>
        </row>
        <row r="67">
          <cell r="I67" t="str">
            <v>×</v>
          </cell>
        </row>
        <row r="68">
          <cell r="I68" t="str">
            <v>×</v>
          </cell>
        </row>
        <row r="69">
          <cell r="I69" t="str">
            <v>×</v>
          </cell>
        </row>
        <row r="70">
          <cell r="I70" t="str">
            <v>×</v>
          </cell>
        </row>
        <row r="71">
          <cell r="I71" t="str">
            <v>×</v>
          </cell>
        </row>
        <row r="72">
          <cell r="I72" t="str">
            <v>×</v>
          </cell>
        </row>
        <row r="73">
          <cell r="I73" t="str">
            <v>×</v>
          </cell>
        </row>
        <row r="74">
          <cell r="I74" t="str">
            <v>×</v>
          </cell>
        </row>
        <row r="75">
          <cell r="I75" t="str">
            <v>×</v>
          </cell>
        </row>
        <row r="76">
          <cell r="I76" t="str">
            <v>×</v>
          </cell>
        </row>
        <row r="77">
          <cell r="I77" t="str">
            <v>×</v>
          </cell>
        </row>
        <row r="78">
          <cell r="I78" t="str">
            <v>×</v>
          </cell>
        </row>
        <row r="79">
          <cell r="I79" t="str">
            <v>×</v>
          </cell>
        </row>
        <row r="80">
          <cell r="I80" t="str">
            <v>×</v>
          </cell>
        </row>
        <row r="81">
          <cell r="I81" t="str">
            <v>×</v>
          </cell>
        </row>
        <row r="82">
          <cell r="I82" t="str">
            <v>×</v>
          </cell>
        </row>
        <row r="83">
          <cell r="I83" t="str">
            <v>×</v>
          </cell>
        </row>
        <row r="84">
          <cell r="I84" t="str">
            <v>×</v>
          </cell>
        </row>
      </sheetData>
    </sheetDataSet>
  </externalBook>
</externalLink>
</file>

<file path=xl/externalLinks/externalLink2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eFlex수량집계"/>
      <sheetName val="집계표"/>
      <sheetName val="왕십리방향-집계"/>
      <sheetName val="궁촌1교집계"/>
      <sheetName val="철근집계표"/>
      <sheetName val="왕십리방향"/>
      <sheetName val="궁촌1교"/>
      <sheetName val="산출근거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>
        <row r="6">
          <cell r="DD6">
            <v>2</v>
          </cell>
        </row>
      </sheetData>
      <sheetData sheetId="6" refreshError="1"/>
      <sheetData sheetId="7" refreshError="1"/>
    </sheetDataSet>
  </externalBook>
</externalLink>
</file>

<file path=xl/externalLinks/externalLink2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XXXXXX"/>
      <sheetName val="수지예산(A4종)"/>
      <sheetName val="측,공,관,잡"/>
      <sheetName val="요율"/>
      <sheetName val="공사비총괄표"/>
      <sheetName val="배수장공사비총괄"/>
      <sheetName val="배수장공사비"/>
      <sheetName val="평야부공사비총괄"/>
      <sheetName val="배수로공사비(총)"/>
      <sheetName val="배수로(토공)"/>
      <sheetName val="배수로(구조물)"/>
      <sheetName val="매립공사비"/>
      <sheetName val="부대공사"/>
      <sheetName val="가설공사"/>
      <sheetName val="중기운반"/>
      <sheetName val="시험비"/>
      <sheetName val="지급자재대"/>
      <sheetName val="토목자재대(총)"/>
      <sheetName val="배수장자재대(토목)"/>
      <sheetName val="배수로자재대"/>
      <sheetName val="배수장자재대(건축) "/>
      <sheetName val="96보완계획7.12"/>
      <sheetName val="단가"/>
      <sheetName val="시설물일위"/>
      <sheetName val="기초도면제작"/>
      <sheetName val="주출입구조사"/>
      <sheetName val="가중치"/>
      <sheetName val="난이도"/>
      <sheetName val="단가 및 재료비"/>
      <sheetName val="중기사용료산출근거"/>
      <sheetName val="코드"/>
      <sheetName val="토목(대안)"/>
      <sheetName val="08인건비 산거"/>
      <sheetName val="05산출내역서"/>
      <sheetName val="내역서"/>
      <sheetName val="측량단가"/>
      <sheetName val="일위대가"/>
      <sheetName val="관접합및부설"/>
      <sheetName val="내구공사비1"/>
      <sheetName val="총괄서"/>
      <sheetName val="데이타"/>
      <sheetName val="식재인부"/>
      <sheetName val="총괄내역서"/>
      <sheetName val="자재단가"/>
      <sheetName val="노임단가"/>
      <sheetName val="재정비직인"/>
      <sheetName val="재정비내역"/>
      <sheetName val="지적고시내역"/>
      <sheetName val="범례표"/>
      <sheetName val="공사비"/>
      <sheetName val="2.재료비"/>
      <sheetName val="12.보오링"/>
      <sheetName val="18.공내수압탄성자연"/>
      <sheetName val="수량산출"/>
      <sheetName val="가제당공사비"/>
      <sheetName val="기초처리공사비"/>
      <sheetName val="본제당공사비"/>
      <sheetName val="자재대"/>
      <sheetName val="중기운반비"/>
      <sheetName val="진입도로공사비"/>
      <sheetName val="취수탑공사비"/>
      <sheetName val="토취장복구"/>
      <sheetName val="증감대비"/>
      <sheetName val="단가결정"/>
      <sheetName val="내역아"/>
      <sheetName val="울타리"/>
      <sheetName val="제경비율"/>
      <sheetName val="실행대비"/>
      <sheetName val="설계서(본관)"/>
      <sheetName val="1차증가원가계산"/>
      <sheetName val="산출내역서집계표"/>
      <sheetName val="라.공사비"/>
      <sheetName val="다.도서인쇄비 "/>
      <sheetName val="다.도서인쇄비"/>
      <sheetName val="정공공사"/>
      <sheetName val="설계기준"/>
      <sheetName val="내역1"/>
      <sheetName val="예산총괄표"/>
      <sheetName val="기계경비"/>
      <sheetName val="구분표"/>
    </sheetNames>
    <sheetDataSet>
      <sheetData sheetId="0"/>
      <sheetData sheetId="1"/>
      <sheetData sheetId="2"/>
      <sheetData sheetId="3" refreshError="1">
        <row r="5">
          <cell r="F5">
            <v>0.15665999999999999</v>
          </cell>
        </row>
        <row r="6">
          <cell r="F6">
            <v>8.8139999999999996E-2</v>
          </cell>
        </row>
        <row r="7">
          <cell r="F7">
            <v>5.5E-2</v>
          </cell>
        </row>
        <row r="8">
          <cell r="F8">
            <v>3.5999999999999997E-2</v>
          </cell>
        </row>
        <row r="9">
          <cell r="F9">
            <v>1.8100000000000002E-2</v>
          </cell>
        </row>
      </sheetData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/>
      <sheetData sheetId="44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</sheetDataSet>
  </externalBook>
</externalLink>
</file>

<file path=xl/externalLinks/externalLink2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내역"/>
      <sheetName val="내역 (최종)"/>
      <sheetName val="간지"/>
      <sheetName val="수량산출"/>
      <sheetName val="배수간지"/>
      <sheetName val="Sheet6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  <sheetName val="요율"/>
      <sheetName val="약품설비"/>
      <sheetName val="데이타"/>
      <sheetName val="식재인부"/>
      <sheetName val="단가 및 재료비"/>
      <sheetName val="중기사용료산출근거"/>
      <sheetName val="내역서"/>
      <sheetName val="현장조사"/>
      <sheetName val="공사비"/>
      <sheetName val="단가산출(T)"/>
      <sheetName val="산근1,2"/>
      <sheetName val="날개벽수량표"/>
      <sheetName val="자재단가"/>
      <sheetName val="노임단가"/>
      <sheetName val="D"/>
      <sheetName val="AS포장복구 "/>
      <sheetName val="재정비직인"/>
      <sheetName val="재정비내역"/>
      <sheetName val="지적고시내역"/>
      <sheetName val="총괄서"/>
      <sheetName val="고시단가"/>
      <sheetName val="설계기준"/>
      <sheetName val="내역1"/>
      <sheetName val="내역서01"/>
      <sheetName val="CODE"/>
      <sheetName val="기초단가"/>
      <sheetName val="DATE"/>
      <sheetName val="날개벽"/>
      <sheetName val="지급자재"/>
      <sheetName val="일위대가(가설)"/>
      <sheetName val="설계예시"/>
      <sheetName val="시설물일위"/>
      <sheetName val="가설공사"/>
      <sheetName val="단가결정"/>
      <sheetName val="내역아"/>
      <sheetName val="울타리"/>
      <sheetName val="2공구산출내역"/>
      <sheetName val="측량단가"/>
      <sheetName val="Sheet1"/>
      <sheetName val="토목(대안)"/>
      <sheetName val="노임"/>
      <sheetName val="기본일위"/>
      <sheetName val="직접경비"/>
      <sheetName val="직접인건비"/>
      <sheetName val="공비대비"/>
      <sheetName val="농촌내역(2)"/>
      <sheetName val="밸브설치"/>
      <sheetName val="2-2. 개발원가 산출근거표"/>
      <sheetName val="구분표"/>
      <sheetName val="코드"/>
      <sheetName val="TOTAL3"/>
      <sheetName val="투자비"/>
      <sheetName val="조성원가DATA"/>
      <sheetName val="사업비"/>
      <sheetName val="터파기및재료"/>
      <sheetName val="데리네이타현황"/>
      <sheetName val="제3장 기술업무"/>
      <sheetName val="단가산출2"/>
      <sheetName val="단가산출1"/>
      <sheetName val="setup"/>
      <sheetName val="토목"/>
      <sheetName val="심사계산"/>
      <sheetName val="심사물량"/>
      <sheetName val="Y-WORK"/>
      <sheetName val="현장관리비 산출내역"/>
      <sheetName val="토목주소"/>
      <sheetName val="Sheet1 (2)"/>
      <sheetName val="100만평"/>
      <sheetName val="라.공사비"/>
      <sheetName val="다.도서인쇄비 "/>
      <sheetName val="간접"/>
      <sheetName val="총괄표"/>
      <sheetName val="직노"/>
      <sheetName val="총괄내역서"/>
      <sheetName val="단가"/>
      <sheetName val="맨홀_공사비"/>
      <sheetName val="중기비"/>
      <sheetName val="제경비요율"/>
      <sheetName val="갑지"/>
      <sheetName val="1안"/>
      <sheetName val="산출내역서"/>
      <sheetName val="퍼스트"/>
      <sheetName val="별표집계"/>
      <sheetName val="예산내역서(총괄)"/>
      <sheetName val="예산내역서"/>
      <sheetName val="공제대산출"/>
      <sheetName val="INPUT"/>
      <sheetName val="총괄집계표"/>
      <sheetName val="제잡비계산"/>
      <sheetName val="수량산출서"/>
      <sheetName val="집계표"/>
      <sheetName val="#REF"/>
      <sheetName val="원가계산"/>
      <sheetName val="원가계산 (2)"/>
      <sheetName val="교각토공"/>
      <sheetName val="Sheet17"/>
      <sheetName val="가제당공사비"/>
      <sheetName val="기초처리공사비"/>
      <sheetName val="본제당공사비"/>
      <sheetName val="시험비"/>
      <sheetName val="자재대"/>
      <sheetName val="중기운반비"/>
      <sheetName val="진입도로공사비"/>
      <sheetName val="취수탑공사비"/>
      <sheetName val="토취장복구"/>
      <sheetName val="가설공사비"/>
      <sheetName val="도로구조공사비"/>
      <sheetName val="도로토공공사비"/>
      <sheetName val="2000.11월설계내역"/>
      <sheetName val="INDEX"/>
      <sheetName val="data"/>
      <sheetName val="골재산출"/>
      <sheetName val="설계내역서"/>
      <sheetName val="가중치"/>
      <sheetName val="난이도"/>
      <sheetName val="재료비"/>
      <sheetName val="기자재비"/>
      <sheetName val="분전함신설"/>
      <sheetName val="접지1종"/>
      <sheetName val="표준품셈DATA(1)"/>
      <sheetName val="표지 (2)"/>
      <sheetName val="기초도면제작"/>
      <sheetName val="주출입구조사"/>
      <sheetName val="설계예산서"/>
      <sheetName val="참조"/>
      <sheetName val="참조M"/>
      <sheetName val="정부노임단가"/>
      <sheetName val="노무비"/>
      <sheetName val="수원공사비"/>
      <sheetName val="약품공급2"/>
      <sheetName val="수로BOX"/>
      <sheetName val="토공"/>
      <sheetName val="관전식시설제원"/>
      <sheetName val="구조물공(집계)"/>
      <sheetName val="이형관중량"/>
      <sheetName val="설계서"/>
      <sheetName val="지하시설물작성"/>
      <sheetName val="일위대가표"/>
      <sheetName val="수목데이타"/>
      <sheetName val="특수기호강도거푸집"/>
      <sheetName val="종배수관면벽신"/>
      <sheetName val="종배수관(신)"/>
      <sheetName val="노무,재료"/>
      <sheetName val="문학간접"/>
      <sheetName val="단가 (2)"/>
      <sheetName val="암거단위"/>
      <sheetName val="횡 연장"/>
      <sheetName val="수안보-MBR1"/>
      <sheetName val="3.하중산정4.지지력"/>
      <sheetName val="일위대가(계측기설치)"/>
      <sheetName val="직재"/>
      <sheetName val="재집"/>
      <sheetName val="조명시설"/>
      <sheetName val="토사(PE)"/>
      <sheetName val="공구원가계산"/>
      <sheetName val="건축-물가변동"/>
      <sheetName val="소운반"/>
      <sheetName val="99노임기준"/>
      <sheetName val="일위대가"/>
      <sheetName val="JOIN(2span)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</sheetDataSet>
  </externalBook>
</externalLink>
</file>

<file path=xl/externalLinks/externalLink2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etup"/>
      <sheetName val="Menu"/>
      <sheetName val="프로젝트개요"/>
      <sheetName val="개발단계"/>
      <sheetName val="개발규모"/>
      <sheetName val="간이법"/>
      <sheetName val="정규법"/>
      <sheetName val="보정계수"/>
      <sheetName val="직접경비"/>
      <sheetName val="개발비"/>
      <sheetName val="인력지원"/>
    </sheetNames>
    <sheetDataSet>
      <sheetData sheetId="0" refreshError="1">
        <row r="4">
          <cell r="T4" t="str">
            <v>Assembly</v>
          </cell>
        </row>
        <row r="5">
          <cell r="T5" t="str">
            <v>기계어</v>
          </cell>
        </row>
        <row r="6">
          <cell r="T6" t="str">
            <v>자연어</v>
          </cell>
        </row>
        <row r="7">
          <cell r="T7" t="str">
            <v>C</v>
          </cell>
        </row>
        <row r="8">
          <cell r="T8" t="str">
            <v>CHILL</v>
          </cell>
        </row>
        <row r="9">
          <cell r="T9" t="str">
            <v>C++</v>
          </cell>
        </row>
        <row r="10">
          <cell r="T10" t="str">
            <v>JAVA</v>
          </cell>
        </row>
        <row r="11">
          <cell r="T11" t="str">
            <v>C#</v>
          </cell>
        </row>
        <row r="12">
          <cell r="T12" t="str">
            <v>PROLOG</v>
          </cell>
        </row>
        <row r="13">
          <cell r="T13" t="str">
            <v>UNIX Shell Scripts</v>
          </cell>
        </row>
        <row r="14">
          <cell r="T14" t="str">
            <v>COBOL</v>
          </cell>
        </row>
        <row r="15">
          <cell r="T15" t="str">
            <v>FORTRAN</v>
          </cell>
        </row>
        <row r="16">
          <cell r="Q16" t="str">
            <v>업무처리용</v>
          </cell>
          <cell r="T16" t="str">
            <v>PL/1</v>
          </cell>
        </row>
        <row r="17">
          <cell r="Q17" t="str">
            <v>과학기술용</v>
          </cell>
          <cell r="T17" t="str">
            <v>PASCAL</v>
          </cell>
        </row>
        <row r="18">
          <cell r="Q18" t="str">
            <v>멀티미디어용</v>
          </cell>
          <cell r="T18" t="str">
            <v>Ada</v>
          </cell>
        </row>
        <row r="19">
          <cell r="Q19" t="str">
            <v>지능정보용</v>
          </cell>
          <cell r="T19" t="str">
            <v>ABAP4</v>
          </cell>
        </row>
        <row r="20">
          <cell r="Q20" t="str">
            <v>시스템용</v>
          </cell>
          <cell r="T20" t="str">
            <v>Delphi</v>
          </cell>
        </row>
        <row r="21">
          <cell r="Q21" t="str">
            <v>통신제어용</v>
          </cell>
          <cell r="T21" t="str">
            <v>HTML</v>
          </cell>
        </row>
        <row r="22">
          <cell r="Q22" t="str">
            <v>공정제어용</v>
          </cell>
          <cell r="T22" t="str">
            <v>Power Builder</v>
          </cell>
        </row>
        <row r="23">
          <cell r="Q23" t="str">
            <v>지휘통제용</v>
          </cell>
          <cell r="T23" t="str">
            <v>Program Generator</v>
          </cell>
        </row>
        <row r="24">
          <cell r="T24" t="str">
            <v>Query default</v>
          </cell>
        </row>
        <row r="25">
          <cell r="T25" t="str">
            <v>Small Talk</v>
          </cell>
        </row>
        <row r="26">
          <cell r="T26" t="str">
            <v>Visual Basic</v>
          </cell>
        </row>
        <row r="27">
          <cell r="T27" t="str">
            <v>SQL</v>
          </cell>
        </row>
        <row r="28">
          <cell r="T28" t="str">
            <v>Statistical default</v>
          </cell>
        </row>
        <row r="29">
          <cell r="T29" t="str">
            <v>XML default</v>
          </cell>
        </row>
        <row r="30">
          <cell r="T30" t="str">
            <v>Script default(JSP, ASP, PHP 등)</v>
          </cell>
        </row>
        <row r="31">
          <cell r="T31" t="str">
            <v>EXCEL</v>
          </cell>
        </row>
        <row r="32">
          <cell r="T32" t="str">
            <v>Spreadsheet default</v>
          </cell>
        </row>
        <row r="33">
          <cell r="T33" t="str">
            <v>Screen painter default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externalLinks/externalLink2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표지"/>
      <sheetName val="내역서"/>
      <sheetName val="내역1"/>
      <sheetName val="1-1"/>
      <sheetName val="1-2"/>
      <sheetName val="내역2"/>
      <sheetName val="종합계획"/>
      <sheetName val="측량수량산출"/>
      <sheetName val="표석수량"/>
      <sheetName val="설계기준"/>
      <sheetName val="환경"/>
      <sheetName val="환경표지"/>
      <sheetName val="환경단가1"/>
      <sheetName val="환경단가2"/>
      <sheetName val="임금"/>
    </sheetNames>
    <sheetDataSet>
      <sheetData sheetId="0" refreshError="1"/>
      <sheetData sheetId="1"/>
      <sheetData sheetId="2"/>
      <sheetData sheetId="3" refreshError="1"/>
      <sheetData sheetId="4" refreshError="1"/>
      <sheetData sheetId="5"/>
      <sheetData sheetId="6" refreshError="1"/>
      <sheetData sheetId="7" refreshError="1"/>
      <sheetData sheetId="8" refreshError="1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2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표지"/>
      <sheetName val="총괄표"/>
      <sheetName val="기초도면제작"/>
      <sheetName val="주출입구조사"/>
      <sheetName val="도면출력"/>
      <sheetName val="입력_기본도수정"/>
      <sheetName val="기초도면제작부표"/>
      <sheetName val="주출입구조사부표"/>
      <sheetName val="노임단가명세서"/>
      <sheetName val="기계경비명세서"/>
      <sheetName val="작업내역(1)"/>
    </sheetNames>
    <sheetDataSet>
      <sheetData sheetId="0" refreshError="1"/>
      <sheetData sheetId="1"/>
      <sheetData sheetId="2">
        <row r="14">
          <cell r="F14">
            <v>271507</v>
          </cell>
          <cell r="J14">
            <v>18617</v>
          </cell>
        </row>
      </sheetData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externalLinks/externalLink2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설명"/>
      <sheetName val="총괄서"/>
      <sheetName val="내역서"/>
      <sheetName val="토공집계표"/>
      <sheetName val="자재집계표"/>
      <sheetName val="토적계산서"/>
      <sheetName val="토량산출근거"/>
      <sheetName val="포장산출근거"/>
      <sheetName val="산출근거"/>
      <sheetName val="일위대가표"/>
      <sheetName val="총괄서 (2)"/>
      <sheetName val="Sheet1"/>
      <sheetName val="단가산출서"/>
      <sheetName val="설명(3)"/>
      <sheetName val="운전총괄서(3)"/>
      <sheetName val="운전내역서(3)"/>
      <sheetName val="운전집계표(3)"/>
      <sheetName val="집계표(3-1)"/>
      <sheetName val="총괄집계(3)"/>
    </sheetNames>
    <sheetDataSet>
      <sheetData sheetId="0" refreshError="1"/>
      <sheetData sheetId="1"/>
      <sheetData sheetId="2" refreshError="1"/>
      <sheetData sheetId="3"/>
      <sheetData sheetId="4" refreshError="1"/>
      <sheetData sheetId="5" refreshError="1"/>
      <sheetData sheetId="6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</sheetDataSet>
  </externalBook>
</externalLink>
</file>

<file path=xl/externalLinks/externalLink2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heet1"/>
      <sheetName val="Sheet2"/>
      <sheetName val="Sheet3"/>
      <sheetName val="현장조직도"/>
      <sheetName val="#REF"/>
      <sheetName val="현황"/>
      <sheetName val="작성기준"/>
      <sheetName val="간지"/>
      <sheetName val="내역갑"/>
      <sheetName val="내역을"/>
      <sheetName val="총수량"/>
      <sheetName val="철근"/>
      <sheetName val="수량"/>
      <sheetName val="단가"/>
      <sheetName val="수량세로"/>
      <sheetName val="가시설1"/>
      <sheetName val="2"/>
      <sheetName val="원골재"/>
      <sheetName val="변골재"/>
      <sheetName val="파일집계"/>
      <sheetName val="수량근거"/>
      <sheetName val="수량집계"/>
      <sheetName val="수량증감"/>
      <sheetName val="공사금액"/>
      <sheetName val="위치별수량"/>
      <sheetName val="Object"/>
      <sheetName val="CTEMCOST"/>
      <sheetName val="실행내역(2001)"/>
      <sheetName val="외주잡비"/>
      <sheetName val="8. 직영시공 품의 현황"/>
      <sheetName val="공사개요"/>
      <sheetName val="요율"/>
    </sheetNames>
    <sheetDataSet>
      <sheetData sheetId="0"/>
      <sheetData sheetId="1" refreshError="1"/>
      <sheetData sheetId="2" refreshError="1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/>
      <sheetData sheetId="28"/>
      <sheetData sheetId="29" refreshError="1"/>
      <sheetData sheetId="30" refreshError="1"/>
      <sheetData sheetId="31" refreshError="1"/>
    </sheetDataSet>
  </externalBook>
</externalLink>
</file>

<file path=xl/externalLinks/externalLink2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부현동초교"/>
      <sheetName val="부현동초교(증축후)"/>
      <sheetName val="목향초"/>
      <sheetName val="목향초 (증축후)"/>
      <sheetName val="마전초"/>
      <sheetName val="불로중"/>
      <sheetName val="불로중 (증축후)"/>
      <sheetName val="데이타"/>
      <sheetName val="코드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>
        <row r="5">
          <cell r="B5">
            <v>3</v>
          </cell>
          <cell r="C5">
            <v>4</v>
          </cell>
          <cell r="D5">
            <v>3</v>
          </cell>
          <cell r="E5">
            <v>1.5</v>
          </cell>
          <cell r="F5">
            <v>1.5</v>
          </cell>
          <cell r="G5">
            <v>0</v>
          </cell>
          <cell r="H5">
            <v>1.5</v>
          </cell>
          <cell r="I5">
            <v>1.5</v>
          </cell>
          <cell r="J5">
            <v>0</v>
          </cell>
          <cell r="K5">
            <v>4</v>
          </cell>
          <cell r="L5">
            <v>1.5</v>
          </cell>
          <cell r="M5">
            <v>1</v>
          </cell>
          <cell r="N5">
            <v>1</v>
          </cell>
          <cell r="O5">
            <v>1</v>
          </cell>
          <cell r="P5">
            <v>0.5</v>
          </cell>
          <cell r="Q5">
            <v>0.5</v>
          </cell>
          <cell r="R5">
            <v>1</v>
          </cell>
          <cell r="S5">
            <v>0.5</v>
          </cell>
          <cell r="T5">
            <v>1</v>
          </cell>
          <cell r="U5">
            <v>2</v>
          </cell>
          <cell r="V5">
            <v>1</v>
          </cell>
          <cell r="W5">
            <v>1.7925925925925925</v>
          </cell>
        </row>
        <row r="6">
          <cell r="B6">
            <v>4</v>
          </cell>
          <cell r="C6">
            <v>5</v>
          </cell>
          <cell r="D6">
            <v>3</v>
          </cell>
          <cell r="E6">
            <v>1.5</v>
          </cell>
          <cell r="F6">
            <v>1.5</v>
          </cell>
          <cell r="G6">
            <v>0</v>
          </cell>
          <cell r="H6">
            <v>1.5</v>
          </cell>
          <cell r="I6">
            <v>1.5</v>
          </cell>
          <cell r="J6">
            <v>0</v>
          </cell>
          <cell r="K6">
            <v>4</v>
          </cell>
          <cell r="L6">
            <v>1.5</v>
          </cell>
          <cell r="M6">
            <v>1</v>
          </cell>
          <cell r="N6">
            <v>1</v>
          </cell>
          <cell r="O6">
            <v>1</v>
          </cell>
          <cell r="P6">
            <v>0.5</v>
          </cell>
          <cell r="Q6">
            <v>0.5</v>
          </cell>
          <cell r="R6">
            <v>1</v>
          </cell>
          <cell r="S6">
            <v>0.5</v>
          </cell>
          <cell r="T6">
            <v>1</v>
          </cell>
          <cell r="U6">
            <v>2</v>
          </cell>
          <cell r="V6">
            <v>1</v>
          </cell>
          <cell r="W6">
            <v>1.7925925925925925</v>
          </cell>
        </row>
        <row r="7">
          <cell r="B7">
            <v>5</v>
          </cell>
          <cell r="C7">
            <v>6</v>
          </cell>
          <cell r="D7">
            <v>3</v>
          </cell>
          <cell r="E7">
            <v>1.5</v>
          </cell>
          <cell r="F7">
            <v>1.5</v>
          </cell>
          <cell r="G7">
            <v>0</v>
          </cell>
          <cell r="H7">
            <v>1.5</v>
          </cell>
          <cell r="I7">
            <v>1.5</v>
          </cell>
          <cell r="J7">
            <v>0</v>
          </cell>
          <cell r="K7">
            <v>4</v>
          </cell>
          <cell r="L7">
            <v>1.5</v>
          </cell>
          <cell r="M7">
            <v>1</v>
          </cell>
          <cell r="N7">
            <v>1</v>
          </cell>
          <cell r="O7">
            <v>1</v>
          </cell>
          <cell r="P7">
            <v>0.5</v>
          </cell>
          <cell r="Q7">
            <v>0.5</v>
          </cell>
          <cell r="R7">
            <v>1</v>
          </cell>
          <cell r="S7">
            <v>0.5</v>
          </cell>
          <cell r="T7">
            <v>1</v>
          </cell>
          <cell r="U7">
            <v>2</v>
          </cell>
          <cell r="V7">
            <v>1</v>
          </cell>
          <cell r="W7">
            <v>1.7925925925925925</v>
          </cell>
        </row>
        <row r="8">
          <cell r="B8">
            <v>6</v>
          </cell>
          <cell r="C8">
            <v>7</v>
          </cell>
          <cell r="D8">
            <v>3</v>
          </cell>
          <cell r="E8">
            <v>1.5</v>
          </cell>
          <cell r="F8">
            <v>1.5</v>
          </cell>
          <cell r="G8">
            <v>0</v>
          </cell>
          <cell r="H8">
            <v>1.5</v>
          </cell>
          <cell r="I8">
            <v>1.5</v>
          </cell>
          <cell r="J8">
            <v>0</v>
          </cell>
          <cell r="K8">
            <v>4</v>
          </cell>
          <cell r="L8">
            <v>1.5</v>
          </cell>
          <cell r="M8">
            <v>1</v>
          </cell>
          <cell r="N8">
            <v>1</v>
          </cell>
          <cell r="O8">
            <v>1</v>
          </cell>
          <cell r="P8">
            <v>0.5</v>
          </cell>
          <cell r="Q8">
            <v>0.5</v>
          </cell>
          <cell r="R8">
            <v>1</v>
          </cell>
          <cell r="S8">
            <v>0.5</v>
          </cell>
          <cell r="T8">
            <v>1</v>
          </cell>
          <cell r="U8">
            <v>2</v>
          </cell>
          <cell r="V8">
            <v>1</v>
          </cell>
          <cell r="W8">
            <v>1.7925925925925925</v>
          </cell>
        </row>
        <row r="9">
          <cell r="B9">
            <v>7</v>
          </cell>
          <cell r="C9">
            <v>8</v>
          </cell>
          <cell r="D9">
            <v>3</v>
          </cell>
          <cell r="E9">
            <v>1.5</v>
          </cell>
          <cell r="F9">
            <v>1.5</v>
          </cell>
          <cell r="G9">
            <v>0</v>
          </cell>
          <cell r="H9">
            <v>1.5</v>
          </cell>
          <cell r="I9">
            <v>1.5</v>
          </cell>
          <cell r="J9">
            <v>0</v>
          </cell>
          <cell r="K9">
            <v>4</v>
          </cell>
          <cell r="L9">
            <v>1.5</v>
          </cell>
          <cell r="M9">
            <v>1</v>
          </cell>
          <cell r="N9">
            <v>1</v>
          </cell>
          <cell r="O9">
            <v>1</v>
          </cell>
          <cell r="P9">
            <v>0.5</v>
          </cell>
          <cell r="Q9">
            <v>0.5</v>
          </cell>
          <cell r="R9">
            <v>1</v>
          </cell>
          <cell r="S9">
            <v>0.5</v>
          </cell>
          <cell r="T9">
            <v>1</v>
          </cell>
          <cell r="U9">
            <v>2</v>
          </cell>
          <cell r="V9">
            <v>1</v>
          </cell>
          <cell r="W9">
            <v>1.7925925925925925</v>
          </cell>
        </row>
        <row r="10">
          <cell r="B10">
            <v>8</v>
          </cell>
          <cell r="C10">
            <v>9</v>
          </cell>
          <cell r="D10">
            <v>3</v>
          </cell>
          <cell r="E10">
            <v>1.5</v>
          </cell>
          <cell r="F10">
            <v>1.5</v>
          </cell>
          <cell r="G10">
            <v>0</v>
          </cell>
          <cell r="H10">
            <v>1.5</v>
          </cell>
          <cell r="I10">
            <v>1.5</v>
          </cell>
          <cell r="J10">
            <v>0</v>
          </cell>
          <cell r="K10">
            <v>4</v>
          </cell>
          <cell r="L10">
            <v>1.5</v>
          </cell>
          <cell r="M10">
            <v>1</v>
          </cell>
          <cell r="N10">
            <v>1</v>
          </cell>
          <cell r="O10">
            <v>1</v>
          </cell>
          <cell r="P10">
            <v>0.5</v>
          </cell>
          <cell r="Q10">
            <v>0.5</v>
          </cell>
          <cell r="R10">
            <v>1</v>
          </cell>
          <cell r="S10">
            <v>0.5</v>
          </cell>
          <cell r="T10">
            <v>1</v>
          </cell>
          <cell r="U10">
            <v>2</v>
          </cell>
          <cell r="V10">
            <v>1</v>
          </cell>
          <cell r="W10">
            <v>1.7925925925925925</v>
          </cell>
        </row>
        <row r="11">
          <cell r="B11">
            <v>9</v>
          </cell>
          <cell r="C11">
            <v>10</v>
          </cell>
          <cell r="D11">
            <v>3</v>
          </cell>
          <cell r="E11">
            <v>1.5</v>
          </cell>
          <cell r="F11">
            <v>1.5</v>
          </cell>
          <cell r="G11">
            <v>0</v>
          </cell>
          <cell r="H11">
            <v>1.5</v>
          </cell>
          <cell r="I11">
            <v>1.5</v>
          </cell>
          <cell r="J11">
            <v>0</v>
          </cell>
          <cell r="K11">
            <v>4</v>
          </cell>
          <cell r="L11">
            <v>1.5</v>
          </cell>
          <cell r="M11">
            <v>1</v>
          </cell>
          <cell r="N11">
            <v>1</v>
          </cell>
          <cell r="O11">
            <v>1</v>
          </cell>
          <cell r="P11">
            <v>0.5</v>
          </cell>
          <cell r="Q11">
            <v>0.5</v>
          </cell>
          <cell r="R11">
            <v>1</v>
          </cell>
          <cell r="S11">
            <v>0.5</v>
          </cell>
          <cell r="T11">
            <v>1</v>
          </cell>
          <cell r="U11">
            <v>2</v>
          </cell>
          <cell r="V11">
            <v>1</v>
          </cell>
          <cell r="W11">
            <v>1.7925925925925925</v>
          </cell>
        </row>
        <row r="12">
          <cell r="B12">
            <v>10</v>
          </cell>
          <cell r="C12">
            <v>11</v>
          </cell>
          <cell r="D12">
            <v>3</v>
          </cell>
          <cell r="E12">
            <v>1.5</v>
          </cell>
          <cell r="F12">
            <v>1.5</v>
          </cell>
          <cell r="G12">
            <v>0</v>
          </cell>
          <cell r="H12">
            <v>1.5</v>
          </cell>
          <cell r="I12">
            <v>1.5</v>
          </cell>
          <cell r="J12">
            <v>0</v>
          </cell>
          <cell r="K12">
            <v>4</v>
          </cell>
          <cell r="L12">
            <v>1.5</v>
          </cell>
          <cell r="M12">
            <v>1</v>
          </cell>
          <cell r="N12">
            <v>1</v>
          </cell>
          <cell r="O12">
            <v>1</v>
          </cell>
          <cell r="P12">
            <v>0.5</v>
          </cell>
          <cell r="Q12">
            <v>0.5</v>
          </cell>
          <cell r="R12">
            <v>1</v>
          </cell>
          <cell r="S12">
            <v>0.5</v>
          </cell>
          <cell r="T12">
            <v>1</v>
          </cell>
          <cell r="U12">
            <v>2</v>
          </cell>
          <cell r="V12">
            <v>1</v>
          </cell>
          <cell r="W12">
            <v>1.7925925925925925</v>
          </cell>
        </row>
        <row r="13">
          <cell r="B13">
            <v>11</v>
          </cell>
          <cell r="C13">
            <v>12</v>
          </cell>
          <cell r="D13">
            <v>3</v>
          </cell>
          <cell r="E13">
            <v>1.5</v>
          </cell>
          <cell r="F13">
            <v>1.5</v>
          </cell>
          <cell r="G13">
            <v>0</v>
          </cell>
          <cell r="H13">
            <v>1.5</v>
          </cell>
          <cell r="I13">
            <v>1.5</v>
          </cell>
          <cell r="J13">
            <v>0</v>
          </cell>
          <cell r="K13">
            <v>4</v>
          </cell>
          <cell r="L13">
            <v>1.5</v>
          </cell>
          <cell r="M13">
            <v>1</v>
          </cell>
          <cell r="N13">
            <v>1</v>
          </cell>
          <cell r="O13">
            <v>1</v>
          </cell>
          <cell r="P13">
            <v>0.5</v>
          </cell>
          <cell r="Q13">
            <v>0.5</v>
          </cell>
          <cell r="R13">
            <v>1</v>
          </cell>
          <cell r="S13">
            <v>0.5</v>
          </cell>
          <cell r="T13">
            <v>1</v>
          </cell>
          <cell r="U13">
            <v>2</v>
          </cell>
          <cell r="V13">
            <v>1</v>
          </cell>
          <cell r="W13">
            <v>1.7925925925925925</v>
          </cell>
        </row>
        <row r="14">
          <cell r="B14">
            <v>12</v>
          </cell>
          <cell r="C14">
            <v>15</v>
          </cell>
          <cell r="D14">
            <v>3</v>
          </cell>
          <cell r="E14">
            <v>1.5</v>
          </cell>
          <cell r="F14">
            <v>1.5</v>
          </cell>
          <cell r="G14">
            <v>1.5</v>
          </cell>
          <cell r="H14">
            <v>1.5</v>
          </cell>
          <cell r="I14">
            <v>1.5</v>
          </cell>
          <cell r="J14">
            <v>0</v>
          </cell>
          <cell r="K14">
            <v>4</v>
          </cell>
          <cell r="L14">
            <v>1.5</v>
          </cell>
          <cell r="M14">
            <v>1</v>
          </cell>
          <cell r="N14">
            <v>1</v>
          </cell>
          <cell r="O14">
            <v>1</v>
          </cell>
          <cell r="P14">
            <v>0.5</v>
          </cell>
          <cell r="Q14">
            <v>0.5</v>
          </cell>
          <cell r="R14">
            <v>1</v>
          </cell>
          <cell r="S14">
            <v>0.5</v>
          </cell>
          <cell r="T14">
            <v>1</v>
          </cell>
          <cell r="U14">
            <v>2</v>
          </cell>
          <cell r="V14">
            <v>1</v>
          </cell>
          <cell r="W14">
            <v>1.9555555555555555</v>
          </cell>
        </row>
        <row r="15">
          <cell r="B15">
            <v>13</v>
          </cell>
          <cell r="C15">
            <v>16</v>
          </cell>
          <cell r="D15">
            <v>3</v>
          </cell>
          <cell r="E15">
            <v>1.5</v>
          </cell>
          <cell r="F15">
            <v>1.5</v>
          </cell>
          <cell r="G15">
            <v>1.5</v>
          </cell>
          <cell r="H15">
            <v>1.5</v>
          </cell>
          <cell r="I15">
            <v>1.5</v>
          </cell>
          <cell r="J15">
            <v>0</v>
          </cell>
          <cell r="K15">
            <v>4.3</v>
          </cell>
          <cell r="L15">
            <v>1.6</v>
          </cell>
          <cell r="M15">
            <v>1</v>
          </cell>
          <cell r="N15">
            <v>1</v>
          </cell>
          <cell r="O15">
            <v>1</v>
          </cell>
          <cell r="P15">
            <v>0.5</v>
          </cell>
          <cell r="Q15">
            <v>0.5</v>
          </cell>
          <cell r="R15">
            <v>1</v>
          </cell>
          <cell r="S15">
            <v>0.5</v>
          </cell>
          <cell r="T15">
            <v>1</v>
          </cell>
          <cell r="U15">
            <v>2</v>
          </cell>
          <cell r="V15">
            <v>1</v>
          </cell>
          <cell r="W15">
            <v>2.1185185185185182</v>
          </cell>
        </row>
        <row r="16">
          <cell r="B16">
            <v>14</v>
          </cell>
          <cell r="C16">
            <v>17</v>
          </cell>
          <cell r="D16">
            <v>3</v>
          </cell>
          <cell r="E16">
            <v>1.5</v>
          </cell>
          <cell r="F16">
            <v>1.5</v>
          </cell>
          <cell r="G16">
            <v>1.5</v>
          </cell>
          <cell r="H16">
            <v>1.5</v>
          </cell>
          <cell r="I16">
            <v>1.5</v>
          </cell>
          <cell r="J16">
            <v>0</v>
          </cell>
          <cell r="K16">
            <v>4.5999999999999996</v>
          </cell>
          <cell r="L16">
            <v>1.7</v>
          </cell>
          <cell r="M16">
            <v>1</v>
          </cell>
          <cell r="N16">
            <v>1</v>
          </cell>
          <cell r="O16">
            <v>1</v>
          </cell>
          <cell r="P16">
            <v>0.5</v>
          </cell>
          <cell r="Q16">
            <v>0.5</v>
          </cell>
          <cell r="R16">
            <v>1</v>
          </cell>
          <cell r="S16">
            <v>0.5</v>
          </cell>
          <cell r="T16">
            <v>1</v>
          </cell>
          <cell r="U16">
            <v>2</v>
          </cell>
          <cell r="V16">
            <v>1</v>
          </cell>
          <cell r="W16">
            <v>2.2814814814814812</v>
          </cell>
        </row>
        <row r="17">
          <cell r="B17">
            <v>15</v>
          </cell>
          <cell r="C17">
            <v>18</v>
          </cell>
          <cell r="D17">
            <v>3</v>
          </cell>
          <cell r="E17">
            <v>1.5</v>
          </cell>
          <cell r="F17">
            <v>1.5</v>
          </cell>
          <cell r="G17">
            <v>1.5</v>
          </cell>
          <cell r="H17">
            <v>1.5</v>
          </cell>
          <cell r="I17">
            <v>1.5</v>
          </cell>
          <cell r="J17">
            <v>0</v>
          </cell>
          <cell r="K17">
            <v>4.9000000000000004</v>
          </cell>
          <cell r="L17">
            <v>1.8</v>
          </cell>
          <cell r="M17">
            <v>1</v>
          </cell>
          <cell r="N17">
            <v>1</v>
          </cell>
          <cell r="O17">
            <v>1</v>
          </cell>
          <cell r="P17">
            <v>0.5</v>
          </cell>
          <cell r="Q17">
            <v>0.5</v>
          </cell>
          <cell r="R17">
            <v>1</v>
          </cell>
          <cell r="S17">
            <v>0.5</v>
          </cell>
          <cell r="T17">
            <v>1</v>
          </cell>
          <cell r="U17">
            <v>2</v>
          </cell>
          <cell r="V17">
            <v>1</v>
          </cell>
          <cell r="W17">
            <v>2.4444444444444442</v>
          </cell>
        </row>
        <row r="18">
          <cell r="B18">
            <v>16</v>
          </cell>
          <cell r="C18">
            <v>19</v>
          </cell>
          <cell r="D18">
            <v>3</v>
          </cell>
          <cell r="E18">
            <v>1.5</v>
          </cell>
          <cell r="F18">
            <v>1.5</v>
          </cell>
          <cell r="G18">
            <v>1.5</v>
          </cell>
          <cell r="H18">
            <v>1.5</v>
          </cell>
          <cell r="I18">
            <v>1.5</v>
          </cell>
          <cell r="J18">
            <v>0</v>
          </cell>
          <cell r="K18">
            <v>5.2</v>
          </cell>
          <cell r="L18">
            <v>1.9</v>
          </cell>
          <cell r="M18">
            <v>1</v>
          </cell>
          <cell r="N18">
            <v>1</v>
          </cell>
          <cell r="O18">
            <v>1</v>
          </cell>
          <cell r="P18">
            <v>0.5</v>
          </cell>
          <cell r="Q18">
            <v>0.5</v>
          </cell>
          <cell r="R18">
            <v>1</v>
          </cell>
          <cell r="S18">
            <v>0.5</v>
          </cell>
          <cell r="T18">
            <v>1</v>
          </cell>
          <cell r="U18">
            <v>2</v>
          </cell>
          <cell r="V18">
            <v>1</v>
          </cell>
          <cell r="W18">
            <v>2.6074074074074072</v>
          </cell>
        </row>
        <row r="19">
          <cell r="B19">
            <v>17</v>
          </cell>
          <cell r="C19">
            <v>20</v>
          </cell>
          <cell r="D19">
            <v>3</v>
          </cell>
          <cell r="E19">
            <v>1.5</v>
          </cell>
          <cell r="F19">
            <v>1.5</v>
          </cell>
          <cell r="G19">
            <v>1.5</v>
          </cell>
          <cell r="H19">
            <v>1.5</v>
          </cell>
          <cell r="I19">
            <v>1.5</v>
          </cell>
          <cell r="J19">
            <v>0</v>
          </cell>
          <cell r="K19">
            <v>5.5</v>
          </cell>
          <cell r="L19">
            <v>2</v>
          </cell>
          <cell r="M19">
            <v>1</v>
          </cell>
          <cell r="N19">
            <v>1</v>
          </cell>
          <cell r="O19">
            <v>1</v>
          </cell>
          <cell r="P19">
            <v>0.5</v>
          </cell>
          <cell r="Q19">
            <v>0.5</v>
          </cell>
          <cell r="R19">
            <v>1</v>
          </cell>
          <cell r="S19">
            <v>0.5</v>
          </cell>
          <cell r="T19">
            <v>1</v>
          </cell>
          <cell r="U19">
            <v>2</v>
          </cell>
          <cell r="V19">
            <v>1</v>
          </cell>
          <cell r="W19">
            <v>2.7703703703703701</v>
          </cell>
        </row>
        <row r="20">
          <cell r="B20">
            <v>18</v>
          </cell>
          <cell r="C20">
            <v>21</v>
          </cell>
          <cell r="D20">
            <v>3</v>
          </cell>
          <cell r="E20">
            <v>1.5</v>
          </cell>
          <cell r="F20">
            <v>1.5</v>
          </cell>
          <cell r="G20">
            <v>1.5</v>
          </cell>
          <cell r="H20">
            <v>1.5</v>
          </cell>
          <cell r="I20">
            <v>1.5</v>
          </cell>
          <cell r="J20">
            <v>0</v>
          </cell>
          <cell r="K20">
            <v>5.5</v>
          </cell>
          <cell r="L20">
            <v>2</v>
          </cell>
          <cell r="M20">
            <v>1.5</v>
          </cell>
          <cell r="N20">
            <v>1</v>
          </cell>
          <cell r="O20">
            <v>1</v>
          </cell>
          <cell r="P20">
            <v>0.5</v>
          </cell>
          <cell r="Q20">
            <v>0.5</v>
          </cell>
          <cell r="R20">
            <v>1</v>
          </cell>
          <cell r="S20">
            <v>0.5</v>
          </cell>
          <cell r="T20">
            <v>1</v>
          </cell>
          <cell r="U20">
            <v>2</v>
          </cell>
          <cell r="V20">
            <v>1</v>
          </cell>
          <cell r="W20">
            <v>2.9333333333333331</v>
          </cell>
        </row>
        <row r="21">
          <cell r="B21">
            <v>19</v>
          </cell>
          <cell r="C21">
            <v>22</v>
          </cell>
          <cell r="D21">
            <v>3</v>
          </cell>
          <cell r="E21">
            <v>1.5</v>
          </cell>
          <cell r="F21">
            <v>1.5</v>
          </cell>
          <cell r="G21">
            <v>1.5</v>
          </cell>
          <cell r="H21">
            <v>1.5</v>
          </cell>
          <cell r="I21">
            <v>1.5</v>
          </cell>
          <cell r="J21">
            <v>0</v>
          </cell>
          <cell r="K21">
            <v>5.8</v>
          </cell>
          <cell r="L21">
            <v>2.2000000000000002</v>
          </cell>
          <cell r="M21">
            <v>1.5</v>
          </cell>
          <cell r="N21">
            <v>1</v>
          </cell>
          <cell r="O21">
            <v>1</v>
          </cell>
          <cell r="P21">
            <v>0.5</v>
          </cell>
          <cell r="Q21">
            <v>0.5</v>
          </cell>
          <cell r="R21">
            <v>1</v>
          </cell>
          <cell r="S21">
            <v>0.5</v>
          </cell>
          <cell r="T21">
            <v>1</v>
          </cell>
          <cell r="U21">
            <v>2</v>
          </cell>
          <cell r="V21">
            <v>1</v>
          </cell>
          <cell r="W21">
            <v>3.0962962962962961</v>
          </cell>
        </row>
        <row r="22">
          <cell r="B22">
            <v>20</v>
          </cell>
          <cell r="C22">
            <v>23</v>
          </cell>
          <cell r="D22">
            <v>3</v>
          </cell>
          <cell r="E22">
            <v>1.5</v>
          </cell>
          <cell r="F22">
            <v>1.5</v>
          </cell>
          <cell r="G22">
            <v>1.5</v>
          </cell>
          <cell r="H22">
            <v>1.5</v>
          </cell>
          <cell r="I22">
            <v>1.5</v>
          </cell>
          <cell r="J22">
            <v>0</v>
          </cell>
          <cell r="K22">
            <v>6.1</v>
          </cell>
          <cell r="L22">
            <v>2.4</v>
          </cell>
          <cell r="M22">
            <v>1.5</v>
          </cell>
          <cell r="N22">
            <v>1</v>
          </cell>
          <cell r="O22">
            <v>1</v>
          </cell>
          <cell r="P22">
            <v>0.5</v>
          </cell>
          <cell r="Q22">
            <v>0.5</v>
          </cell>
          <cell r="R22">
            <v>1</v>
          </cell>
          <cell r="S22">
            <v>0.5</v>
          </cell>
          <cell r="T22">
            <v>1</v>
          </cell>
          <cell r="U22">
            <v>2</v>
          </cell>
          <cell r="V22">
            <v>1</v>
          </cell>
          <cell r="W22">
            <v>3.2592592592592591</v>
          </cell>
        </row>
        <row r="23">
          <cell r="B23">
            <v>21</v>
          </cell>
          <cell r="C23">
            <v>24</v>
          </cell>
          <cell r="D23">
            <v>3</v>
          </cell>
          <cell r="E23">
            <v>1.5</v>
          </cell>
          <cell r="F23">
            <v>1.5</v>
          </cell>
          <cell r="G23">
            <v>1.5</v>
          </cell>
          <cell r="H23">
            <v>1.5</v>
          </cell>
          <cell r="I23">
            <v>1.5</v>
          </cell>
          <cell r="J23">
            <v>0</v>
          </cell>
          <cell r="K23">
            <v>6.4</v>
          </cell>
          <cell r="L23">
            <v>2.6</v>
          </cell>
          <cell r="M23">
            <v>1.5</v>
          </cell>
          <cell r="N23">
            <v>1</v>
          </cell>
          <cell r="O23">
            <v>1</v>
          </cell>
          <cell r="P23">
            <v>0.5</v>
          </cell>
          <cell r="Q23">
            <v>0.5</v>
          </cell>
          <cell r="R23">
            <v>1</v>
          </cell>
          <cell r="S23">
            <v>0.5</v>
          </cell>
          <cell r="T23">
            <v>1</v>
          </cell>
          <cell r="U23">
            <v>2</v>
          </cell>
          <cell r="V23">
            <v>1</v>
          </cell>
          <cell r="W23">
            <v>3.4222222222222221</v>
          </cell>
        </row>
        <row r="24">
          <cell r="B24">
            <v>22</v>
          </cell>
          <cell r="C24">
            <v>25</v>
          </cell>
          <cell r="D24">
            <v>3</v>
          </cell>
          <cell r="E24">
            <v>1.5</v>
          </cell>
          <cell r="F24">
            <v>1.5</v>
          </cell>
          <cell r="G24">
            <v>1.5</v>
          </cell>
          <cell r="H24">
            <v>1.5</v>
          </cell>
          <cell r="I24">
            <v>1.5</v>
          </cell>
          <cell r="J24">
            <v>0</v>
          </cell>
          <cell r="K24">
            <v>6.7</v>
          </cell>
          <cell r="L24">
            <v>2.8</v>
          </cell>
          <cell r="M24">
            <v>1.5</v>
          </cell>
          <cell r="N24">
            <v>1</v>
          </cell>
          <cell r="O24">
            <v>1</v>
          </cell>
          <cell r="P24">
            <v>0.5</v>
          </cell>
          <cell r="Q24">
            <v>0.5</v>
          </cell>
          <cell r="R24">
            <v>1</v>
          </cell>
          <cell r="S24">
            <v>0.5</v>
          </cell>
          <cell r="T24">
            <v>1</v>
          </cell>
          <cell r="U24">
            <v>2</v>
          </cell>
          <cell r="V24">
            <v>1</v>
          </cell>
          <cell r="W24">
            <v>3.585185185185185</v>
          </cell>
        </row>
        <row r="25">
          <cell r="B25">
            <v>23</v>
          </cell>
          <cell r="C25">
            <v>26</v>
          </cell>
          <cell r="D25">
            <v>3</v>
          </cell>
          <cell r="E25">
            <v>1.5</v>
          </cell>
          <cell r="F25">
            <v>1.5</v>
          </cell>
          <cell r="G25">
            <v>1.5</v>
          </cell>
          <cell r="H25">
            <v>1.5</v>
          </cell>
          <cell r="I25">
            <v>1.5</v>
          </cell>
          <cell r="J25">
            <v>0</v>
          </cell>
          <cell r="K25">
            <v>7</v>
          </cell>
          <cell r="L25">
            <v>3</v>
          </cell>
          <cell r="M25">
            <v>1.5</v>
          </cell>
          <cell r="N25">
            <v>1</v>
          </cell>
          <cell r="O25">
            <v>1</v>
          </cell>
          <cell r="P25">
            <v>0.5</v>
          </cell>
          <cell r="Q25">
            <v>0.5</v>
          </cell>
          <cell r="R25">
            <v>1</v>
          </cell>
          <cell r="S25">
            <v>0.5</v>
          </cell>
          <cell r="T25">
            <v>1</v>
          </cell>
          <cell r="U25">
            <v>2</v>
          </cell>
          <cell r="V25">
            <v>1</v>
          </cell>
          <cell r="W25">
            <v>3.748148148148148</v>
          </cell>
        </row>
        <row r="26">
          <cell r="B26">
            <v>24</v>
          </cell>
          <cell r="C26">
            <v>28</v>
          </cell>
          <cell r="D26">
            <v>4.5</v>
          </cell>
          <cell r="E26">
            <v>1.5</v>
          </cell>
          <cell r="F26">
            <v>1.5</v>
          </cell>
          <cell r="G26">
            <v>1.5</v>
          </cell>
          <cell r="H26">
            <v>1.5</v>
          </cell>
          <cell r="I26">
            <v>1.5</v>
          </cell>
          <cell r="J26">
            <v>0</v>
          </cell>
          <cell r="K26">
            <v>7</v>
          </cell>
          <cell r="L26">
            <v>3</v>
          </cell>
          <cell r="M26">
            <v>1.5</v>
          </cell>
          <cell r="N26">
            <v>1</v>
          </cell>
          <cell r="O26">
            <v>1</v>
          </cell>
          <cell r="P26">
            <v>0.5</v>
          </cell>
          <cell r="Q26">
            <v>0.5</v>
          </cell>
          <cell r="R26">
            <v>1</v>
          </cell>
          <cell r="S26">
            <v>0.5</v>
          </cell>
          <cell r="T26">
            <v>1</v>
          </cell>
          <cell r="U26">
            <v>2</v>
          </cell>
          <cell r="V26">
            <v>1</v>
          </cell>
          <cell r="W26">
            <v>3.911111111111111</v>
          </cell>
        </row>
        <row r="27">
          <cell r="B27">
            <v>25</v>
          </cell>
          <cell r="C27">
            <v>29</v>
          </cell>
          <cell r="D27">
            <v>4.5</v>
          </cell>
          <cell r="E27">
            <v>1.5</v>
          </cell>
          <cell r="F27">
            <v>1.5</v>
          </cell>
          <cell r="G27">
            <v>1.5</v>
          </cell>
          <cell r="H27">
            <v>1.5</v>
          </cell>
          <cell r="I27">
            <v>1.5</v>
          </cell>
          <cell r="J27">
            <v>0</v>
          </cell>
          <cell r="K27">
            <v>7.4</v>
          </cell>
          <cell r="L27">
            <v>3.1</v>
          </cell>
          <cell r="M27">
            <v>1.5</v>
          </cell>
          <cell r="N27">
            <v>1</v>
          </cell>
          <cell r="O27">
            <v>1</v>
          </cell>
          <cell r="P27">
            <v>0.5</v>
          </cell>
          <cell r="Q27">
            <v>0.5</v>
          </cell>
          <cell r="R27">
            <v>1</v>
          </cell>
          <cell r="S27">
            <v>0.5</v>
          </cell>
          <cell r="T27">
            <v>1</v>
          </cell>
          <cell r="U27">
            <v>2</v>
          </cell>
          <cell r="V27">
            <v>1</v>
          </cell>
          <cell r="W27">
            <v>4.0740740740740744</v>
          </cell>
        </row>
        <row r="28">
          <cell r="B28">
            <v>26</v>
          </cell>
          <cell r="C28">
            <v>30</v>
          </cell>
          <cell r="D28">
            <v>4.5</v>
          </cell>
          <cell r="E28">
            <v>1.5</v>
          </cell>
          <cell r="F28">
            <v>1.5</v>
          </cell>
          <cell r="G28">
            <v>1.5</v>
          </cell>
          <cell r="H28">
            <v>1.5</v>
          </cell>
          <cell r="I28">
            <v>1.5</v>
          </cell>
          <cell r="J28">
            <v>0</v>
          </cell>
          <cell r="K28">
            <v>7.8</v>
          </cell>
          <cell r="L28">
            <v>3.2</v>
          </cell>
          <cell r="M28">
            <v>1.5</v>
          </cell>
          <cell r="N28">
            <v>1</v>
          </cell>
          <cell r="O28">
            <v>1</v>
          </cell>
          <cell r="P28">
            <v>0.5</v>
          </cell>
          <cell r="Q28">
            <v>0.5</v>
          </cell>
          <cell r="R28">
            <v>1</v>
          </cell>
          <cell r="S28">
            <v>0.5</v>
          </cell>
          <cell r="T28">
            <v>1</v>
          </cell>
          <cell r="U28">
            <v>2</v>
          </cell>
          <cell r="V28">
            <v>1</v>
          </cell>
          <cell r="W28">
            <v>4.2370370370370374</v>
          </cell>
        </row>
        <row r="29">
          <cell r="B29">
            <v>27</v>
          </cell>
          <cell r="C29">
            <v>31</v>
          </cell>
          <cell r="D29">
            <v>4.5</v>
          </cell>
          <cell r="E29">
            <v>1.5</v>
          </cell>
          <cell r="F29">
            <v>1.5</v>
          </cell>
          <cell r="G29">
            <v>1.5</v>
          </cell>
          <cell r="H29">
            <v>1.5</v>
          </cell>
          <cell r="I29">
            <v>1.5</v>
          </cell>
          <cell r="J29">
            <v>0</v>
          </cell>
          <cell r="K29">
            <v>8.1999999999999993</v>
          </cell>
          <cell r="L29">
            <v>3.3</v>
          </cell>
          <cell r="M29">
            <v>1.5</v>
          </cell>
          <cell r="N29">
            <v>1</v>
          </cell>
          <cell r="O29">
            <v>1</v>
          </cell>
          <cell r="P29">
            <v>0.5</v>
          </cell>
          <cell r="Q29">
            <v>0.5</v>
          </cell>
          <cell r="R29">
            <v>1</v>
          </cell>
          <cell r="S29">
            <v>0.5</v>
          </cell>
          <cell r="T29">
            <v>1</v>
          </cell>
          <cell r="U29">
            <v>2</v>
          </cell>
          <cell r="V29">
            <v>1</v>
          </cell>
          <cell r="W29">
            <v>4.4000000000000004</v>
          </cell>
        </row>
        <row r="30">
          <cell r="B30">
            <v>28</v>
          </cell>
          <cell r="C30">
            <v>32</v>
          </cell>
          <cell r="D30">
            <v>4.5</v>
          </cell>
          <cell r="E30">
            <v>1.5</v>
          </cell>
          <cell r="F30">
            <v>1.5</v>
          </cell>
          <cell r="G30">
            <v>1.5</v>
          </cell>
          <cell r="H30">
            <v>1.5</v>
          </cell>
          <cell r="I30">
            <v>1.5</v>
          </cell>
          <cell r="J30">
            <v>0</v>
          </cell>
          <cell r="K30">
            <v>8.6</v>
          </cell>
          <cell r="L30">
            <v>3.4</v>
          </cell>
          <cell r="M30">
            <v>1.5</v>
          </cell>
          <cell r="N30">
            <v>1</v>
          </cell>
          <cell r="O30">
            <v>1</v>
          </cell>
          <cell r="P30">
            <v>0.5</v>
          </cell>
          <cell r="Q30">
            <v>0.5</v>
          </cell>
          <cell r="R30">
            <v>1</v>
          </cell>
          <cell r="S30">
            <v>0.5</v>
          </cell>
          <cell r="T30">
            <v>1</v>
          </cell>
          <cell r="U30">
            <v>2</v>
          </cell>
          <cell r="V30">
            <v>1</v>
          </cell>
          <cell r="W30">
            <v>4.5629629629629633</v>
          </cell>
        </row>
        <row r="31">
          <cell r="B31">
            <v>29</v>
          </cell>
          <cell r="C31">
            <v>33</v>
          </cell>
          <cell r="D31">
            <v>4.5</v>
          </cell>
          <cell r="E31">
            <v>1.5</v>
          </cell>
          <cell r="F31">
            <v>1.5</v>
          </cell>
          <cell r="G31">
            <v>1.5</v>
          </cell>
          <cell r="H31">
            <v>1.5</v>
          </cell>
          <cell r="I31">
            <v>1.5</v>
          </cell>
          <cell r="J31">
            <v>0</v>
          </cell>
          <cell r="K31">
            <v>9</v>
          </cell>
          <cell r="L31">
            <v>3.5</v>
          </cell>
          <cell r="M31">
            <v>1.5</v>
          </cell>
          <cell r="N31">
            <v>1</v>
          </cell>
          <cell r="O31">
            <v>1</v>
          </cell>
          <cell r="P31">
            <v>0.5</v>
          </cell>
          <cell r="Q31">
            <v>0.5</v>
          </cell>
          <cell r="R31">
            <v>1</v>
          </cell>
          <cell r="S31">
            <v>0.5</v>
          </cell>
          <cell r="T31">
            <v>1</v>
          </cell>
          <cell r="U31">
            <v>2</v>
          </cell>
          <cell r="V31">
            <v>1</v>
          </cell>
          <cell r="W31">
            <v>4.7259259259259263</v>
          </cell>
        </row>
        <row r="32">
          <cell r="B32">
            <v>30</v>
          </cell>
          <cell r="C32">
            <v>34</v>
          </cell>
          <cell r="D32">
            <v>4.5</v>
          </cell>
          <cell r="E32">
            <v>1.5</v>
          </cell>
          <cell r="F32">
            <v>1.5</v>
          </cell>
          <cell r="G32">
            <v>1.5</v>
          </cell>
          <cell r="H32">
            <v>3</v>
          </cell>
          <cell r="I32">
            <v>1.5</v>
          </cell>
          <cell r="J32">
            <v>0</v>
          </cell>
          <cell r="K32">
            <v>9</v>
          </cell>
          <cell r="L32">
            <v>3.5</v>
          </cell>
          <cell r="M32">
            <v>2</v>
          </cell>
          <cell r="N32">
            <v>1</v>
          </cell>
          <cell r="O32">
            <v>1</v>
          </cell>
          <cell r="P32">
            <v>0.5</v>
          </cell>
          <cell r="Q32">
            <v>0.5</v>
          </cell>
          <cell r="R32">
            <v>1</v>
          </cell>
          <cell r="S32">
            <v>0.5</v>
          </cell>
          <cell r="T32">
            <v>1</v>
          </cell>
          <cell r="U32">
            <v>2</v>
          </cell>
          <cell r="V32">
            <v>1</v>
          </cell>
          <cell r="W32">
            <v>4.8888888888888893</v>
          </cell>
        </row>
        <row r="33">
          <cell r="B33">
            <v>31</v>
          </cell>
          <cell r="C33">
            <v>35</v>
          </cell>
          <cell r="D33">
            <v>4.5</v>
          </cell>
          <cell r="E33">
            <v>1.5</v>
          </cell>
          <cell r="F33">
            <v>1.5</v>
          </cell>
          <cell r="G33">
            <v>1.5</v>
          </cell>
          <cell r="H33">
            <v>3</v>
          </cell>
          <cell r="I33">
            <v>1.5</v>
          </cell>
          <cell r="J33">
            <v>0</v>
          </cell>
          <cell r="K33">
            <v>9.3000000000000007</v>
          </cell>
          <cell r="L33">
            <v>3.6</v>
          </cell>
          <cell r="M33">
            <v>2</v>
          </cell>
          <cell r="N33">
            <v>1</v>
          </cell>
          <cell r="O33">
            <v>1</v>
          </cell>
          <cell r="P33">
            <v>0.5</v>
          </cell>
          <cell r="Q33">
            <v>0.5</v>
          </cell>
          <cell r="R33">
            <v>1</v>
          </cell>
          <cell r="S33">
            <v>0.5</v>
          </cell>
          <cell r="T33">
            <v>1</v>
          </cell>
          <cell r="U33">
            <v>2</v>
          </cell>
          <cell r="V33">
            <v>1</v>
          </cell>
          <cell r="W33">
            <v>5.0518518518518523</v>
          </cell>
        </row>
        <row r="34">
          <cell r="B34">
            <v>32</v>
          </cell>
          <cell r="C34">
            <v>36</v>
          </cell>
          <cell r="D34">
            <v>4.5</v>
          </cell>
          <cell r="E34">
            <v>1.5</v>
          </cell>
          <cell r="F34">
            <v>1.5</v>
          </cell>
          <cell r="G34">
            <v>1.5</v>
          </cell>
          <cell r="H34">
            <v>3</v>
          </cell>
          <cell r="I34">
            <v>1.5</v>
          </cell>
          <cell r="J34">
            <v>0</v>
          </cell>
          <cell r="K34">
            <v>9.6</v>
          </cell>
          <cell r="L34">
            <v>3.7</v>
          </cell>
          <cell r="M34">
            <v>2</v>
          </cell>
          <cell r="N34">
            <v>1</v>
          </cell>
          <cell r="O34">
            <v>1</v>
          </cell>
          <cell r="P34">
            <v>0.5</v>
          </cell>
          <cell r="Q34">
            <v>0.5</v>
          </cell>
          <cell r="R34">
            <v>1</v>
          </cell>
          <cell r="S34">
            <v>0.5</v>
          </cell>
          <cell r="T34">
            <v>1</v>
          </cell>
          <cell r="U34">
            <v>2</v>
          </cell>
          <cell r="V34">
            <v>1</v>
          </cell>
          <cell r="W34">
            <v>5.2148148148148152</v>
          </cell>
        </row>
        <row r="35">
          <cell r="B35">
            <v>33</v>
          </cell>
          <cell r="C35">
            <v>37</v>
          </cell>
          <cell r="D35">
            <v>4.5</v>
          </cell>
          <cell r="E35">
            <v>1.5</v>
          </cell>
          <cell r="F35">
            <v>1.5</v>
          </cell>
          <cell r="G35">
            <v>1.5</v>
          </cell>
          <cell r="H35">
            <v>3</v>
          </cell>
          <cell r="I35">
            <v>1.5</v>
          </cell>
          <cell r="J35">
            <v>0</v>
          </cell>
          <cell r="K35">
            <v>9.9</v>
          </cell>
          <cell r="L35">
            <v>3.8</v>
          </cell>
          <cell r="M35">
            <v>2</v>
          </cell>
          <cell r="N35">
            <v>1</v>
          </cell>
          <cell r="O35">
            <v>1</v>
          </cell>
          <cell r="P35">
            <v>0.5</v>
          </cell>
          <cell r="Q35">
            <v>0.5</v>
          </cell>
          <cell r="R35">
            <v>1</v>
          </cell>
          <cell r="S35">
            <v>0.5</v>
          </cell>
          <cell r="T35">
            <v>1</v>
          </cell>
          <cell r="U35">
            <v>2</v>
          </cell>
          <cell r="V35">
            <v>1</v>
          </cell>
          <cell r="W35">
            <v>5.3777777777777782</v>
          </cell>
        </row>
        <row r="36">
          <cell r="B36">
            <v>34</v>
          </cell>
          <cell r="C36">
            <v>38</v>
          </cell>
          <cell r="D36">
            <v>4.5</v>
          </cell>
          <cell r="E36">
            <v>1.5</v>
          </cell>
          <cell r="F36">
            <v>1.5</v>
          </cell>
          <cell r="G36">
            <v>1.5</v>
          </cell>
          <cell r="H36">
            <v>3</v>
          </cell>
          <cell r="I36">
            <v>1.5</v>
          </cell>
          <cell r="J36">
            <v>0</v>
          </cell>
          <cell r="K36">
            <v>10.199999999999999</v>
          </cell>
          <cell r="L36">
            <v>3.9</v>
          </cell>
          <cell r="M36">
            <v>2</v>
          </cell>
          <cell r="N36">
            <v>1</v>
          </cell>
          <cell r="O36">
            <v>1</v>
          </cell>
          <cell r="P36">
            <v>0.5</v>
          </cell>
          <cell r="Q36">
            <v>0.5</v>
          </cell>
          <cell r="R36">
            <v>1</v>
          </cell>
          <cell r="S36">
            <v>0.5</v>
          </cell>
          <cell r="T36">
            <v>1</v>
          </cell>
          <cell r="U36">
            <v>2</v>
          </cell>
          <cell r="V36">
            <v>1</v>
          </cell>
          <cell r="W36">
            <v>5.5407407407407412</v>
          </cell>
        </row>
        <row r="37">
          <cell r="B37">
            <v>35</v>
          </cell>
          <cell r="C37">
            <v>39</v>
          </cell>
          <cell r="D37">
            <v>4.5</v>
          </cell>
          <cell r="E37">
            <v>1.5</v>
          </cell>
          <cell r="F37">
            <v>1.5</v>
          </cell>
          <cell r="G37">
            <v>1.5</v>
          </cell>
          <cell r="H37">
            <v>3</v>
          </cell>
          <cell r="I37">
            <v>1.5</v>
          </cell>
          <cell r="J37">
            <v>0</v>
          </cell>
          <cell r="K37">
            <v>10.5</v>
          </cell>
          <cell r="L37">
            <v>4</v>
          </cell>
          <cell r="M37">
            <v>2</v>
          </cell>
          <cell r="N37">
            <v>1</v>
          </cell>
          <cell r="O37">
            <v>1</v>
          </cell>
          <cell r="P37">
            <v>0.5</v>
          </cell>
          <cell r="Q37">
            <v>0.5</v>
          </cell>
          <cell r="R37">
            <v>1</v>
          </cell>
          <cell r="S37">
            <v>0.5</v>
          </cell>
          <cell r="T37">
            <v>1</v>
          </cell>
          <cell r="U37">
            <v>2</v>
          </cell>
          <cell r="V37">
            <v>1</v>
          </cell>
          <cell r="W37">
            <v>5.7037037037037042</v>
          </cell>
        </row>
        <row r="38">
          <cell r="B38">
            <v>36</v>
          </cell>
          <cell r="C38">
            <v>41</v>
          </cell>
          <cell r="D38">
            <v>4.5</v>
          </cell>
          <cell r="E38">
            <v>1.5</v>
          </cell>
          <cell r="F38">
            <v>1.5</v>
          </cell>
          <cell r="G38">
            <v>1.5</v>
          </cell>
          <cell r="H38">
            <v>3</v>
          </cell>
          <cell r="I38">
            <v>1.5</v>
          </cell>
          <cell r="J38">
            <v>0</v>
          </cell>
          <cell r="K38">
            <v>10.5</v>
          </cell>
          <cell r="L38">
            <v>4</v>
          </cell>
          <cell r="M38">
            <v>2</v>
          </cell>
          <cell r="N38">
            <v>1</v>
          </cell>
          <cell r="O38">
            <v>1</v>
          </cell>
          <cell r="P38">
            <v>0.5</v>
          </cell>
          <cell r="Q38">
            <v>0.5</v>
          </cell>
          <cell r="R38">
            <v>1</v>
          </cell>
          <cell r="S38">
            <v>0.5</v>
          </cell>
          <cell r="T38">
            <v>1</v>
          </cell>
          <cell r="U38">
            <v>2</v>
          </cell>
          <cell r="V38">
            <v>1</v>
          </cell>
          <cell r="W38">
            <v>5.8666666666666663</v>
          </cell>
        </row>
        <row r="39">
          <cell r="B39">
            <v>37</v>
          </cell>
          <cell r="C39">
            <v>42</v>
          </cell>
          <cell r="D39">
            <v>4.5</v>
          </cell>
          <cell r="E39">
            <v>1.5</v>
          </cell>
          <cell r="F39">
            <v>1.5</v>
          </cell>
          <cell r="G39">
            <v>1.5</v>
          </cell>
          <cell r="H39">
            <v>3</v>
          </cell>
          <cell r="I39">
            <v>1.5</v>
          </cell>
          <cell r="J39">
            <v>0</v>
          </cell>
          <cell r="K39">
            <v>10.8</v>
          </cell>
          <cell r="L39">
            <v>4.0999999999999996</v>
          </cell>
          <cell r="M39">
            <v>2</v>
          </cell>
          <cell r="N39">
            <v>1</v>
          </cell>
          <cell r="O39">
            <v>1</v>
          </cell>
          <cell r="P39">
            <v>0.5</v>
          </cell>
          <cell r="Q39">
            <v>0.5</v>
          </cell>
          <cell r="R39">
            <v>1</v>
          </cell>
          <cell r="S39">
            <v>0.5</v>
          </cell>
          <cell r="T39">
            <v>1</v>
          </cell>
          <cell r="U39">
            <v>2</v>
          </cell>
          <cell r="V39">
            <v>1</v>
          </cell>
          <cell r="W39">
            <v>6.0296296296296292</v>
          </cell>
        </row>
        <row r="40">
          <cell r="B40">
            <v>38</v>
          </cell>
          <cell r="C40">
            <v>43</v>
          </cell>
          <cell r="D40">
            <v>4.5</v>
          </cell>
          <cell r="E40">
            <v>1.5</v>
          </cell>
          <cell r="F40">
            <v>1.5</v>
          </cell>
          <cell r="G40">
            <v>1.5</v>
          </cell>
          <cell r="H40">
            <v>3</v>
          </cell>
          <cell r="I40">
            <v>1.5</v>
          </cell>
          <cell r="J40">
            <v>0</v>
          </cell>
          <cell r="K40">
            <v>11.1</v>
          </cell>
          <cell r="L40">
            <v>4.2</v>
          </cell>
          <cell r="M40">
            <v>2</v>
          </cell>
          <cell r="N40">
            <v>1</v>
          </cell>
          <cell r="O40">
            <v>1</v>
          </cell>
          <cell r="P40">
            <v>0.5</v>
          </cell>
          <cell r="Q40">
            <v>0.5</v>
          </cell>
          <cell r="R40">
            <v>1</v>
          </cell>
          <cell r="S40">
            <v>0.5</v>
          </cell>
          <cell r="T40">
            <v>1</v>
          </cell>
          <cell r="U40">
            <v>2</v>
          </cell>
          <cell r="V40">
            <v>1</v>
          </cell>
          <cell r="W40">
            <v>6.1925925925925922</v>
          </cell>
        </row>
        <row r="41">
          <cell r="B41">
            <v>39</v>
          </cell>
          <cell r="C41">
            <v>44</v>
          </cell>
          <cell r="D41">
            <v>4.5</v>
          </cell>
          <cell r="E41">
            <v>1.5</v>
          </cell>
          <cell r="F41">
            <v>1.5</v>
          </cell>
          <cell r="G41">
            <v>1.5</v>
          </cell>
          <cell r="H41">
            <v>3</v>
          </cell>
          <cell r="I41">
            <v>1.5</v>
          </cell>
          <cell r="J41">
            <v>0</v>
          </cell>
          <cell r="K41">
            <v>11.4</v>
          </cell>
          <cell r="L41">
            <v>4.3</v>
          </cell>
          <cell r="M41">
            <v>2</v>
          </cell>
          <cell r="N41">
            <v>1</v>
          </cell>
          <cell r="O41">
            <v>1</v>
          </cell>
          <cell r="P41">
            <v>0.5</v>
          </cell>
          <cell r="Q41">
            <v>0.5</v>
          </cell>
          <cell r="R41">
            <v>1</v>
          </cell>
          <cell r="S41">
            <v>0.5</v>
          </cell>
          <cell r="T41">
            <v>1</v>
          </cell>
          <cell r="U41">
            <v>2</v>
          </cell>
          <cell r="V41">
            <v>1</v>
          </cell>
          <cell r="W41">
            <v>6.3555555555555552</v>
          </cell>
        </row>
        <row r="42">
          <cell r="B42">
            <v>40</v>
          </cell>
          <cell r="C42">
            <v>45</v>
          </cell>
          <cell r="D42">
            <v>4.5</v>
          </cell>
          <cell r="E42">
            <v>1.5</v>
          </cell>
          <cell r="F42">
            <v>1.5</v>
          </cell>
          <cell r="G42">
            <v>1.5</v>
          </cell>
          <cell r="H42">
            <v>3</v>
          </cell>
          <cell r="I42">
            <v>1.5</v>
          </cell>
          <cell r="J42">
            <v>0</v>
          </cell>
          <cell r="K42">
            <v>11.7</v>
          </cell>
          <cell r="L42">
            <v>4.4000000000000004</v>
          </cell>
          <cell r="M42">
            <v>2</v>
          </cell>
          <cell r="N42">
            <v>1</v>
          </cell>
          <cell r="O42">
            <v>1</v>
          </cell>
          <cell r="P42">
            <v>0.5</v>
          </cell>
          <cell r="Q42">
            <v>0.5</v>
          </cell>
          <cell r="R42">
            <v>1</v>
          </cell>
          <cell r="S42">
            <v>0.5</v>
          </cell>
          <cell r="T42">
            <v>1</v>
          </cell>
          <cell r="U42">
            <v>2</v>
          </cell>
          <cell r="V42">
            <v>1</v>
          </cell>
          <cell r="W42">
            <v>6.5185185185185182</v>
          </cell>
        </row>
        <row r="43">
          <cell r="B43">
            <v>41</v>
          </cell>
          <cell r="C43">
            <v>46</v>
          </cell>
          <cell r="D43">
            <v>4.5</v>
          </cell>
          <cell r="E43">
            <v>1.5</v>
          </cell>
          <cell r="F43">
            <v>1.5</v>
          </cell>
          <cell r="G43">
            <v>1.5</v>
          </cell>
          <cell r="H43">
            <v>3</v>
          </cell>
          <cell r="I43">
            <v>1.5</v>
          </cell>
          <cell r="J43">
            <v>0</v>
          </cell>
          <cell r="K43">
            <v>12</v>
          </cell>
          <cell r="L43">
            <v>4.5</v>
          </cell>
          <cell r="M43">
            <v>2</v>
          </cell>
          <cell r="N43">
            <v>1</v>
          </cell>
          <cell r="O43">
            <v>1</v>
          </cell>
          <cell r="P43">
            <v>0.5</v>
          </cell>
          <cell r="Q43">
            <v>0.5</v>
          </cell>
          <cell r="R43">
            <v>1</v>
          </cell>
          <cell r="S43">
            <v>0.5</v>
          </cell>
          <cell r="T43">
            <v>1</v>
          </cell>
          <cell r="U43">
            <v>2</v>
          </cell>
          <cell r="V43">
            <v>1</v>
          </cell>
          <cell r="W43">
            <v>6.6814814814814811</v>
          </cell>
        </row>
        <row r="44">
          <cell r="B44">
            <v>42</v>
          </cell>
          <cell r="C44">
            <v>47</v>
          </cell>
          <cell r="D44">
            <v>6</v>
          </cell>
          <cell r="E44">
            <v>1.5</v>
          </cell>
          <cell r="F44">
            <v>1.5</v>
          </cell>
          <cell r="G44">
            <v>3</v>
          </cell>
          <cell r="H44">
            <v>3</v>
          </cell>
          <cell r="I44">
            <v>1.5</v>
          </cell>
          <cell r="J44">
            <v>0</v>
          </cell>
          <cell r="K44">
            <v>12</v>
          </cell>
          <cell r="L44">
            <v>5</v>
          </cell>
          <cell r="M44">
            <v>3</v>
          </cell>
          <cell r="N44">
            <v>1</v>
          </cell>
          <cell r="O44">
            <v>1</v>
          </cell>
          <cell r="P44">
            <v>0.5</v>
          </cell>
          <cell r="Q44">
            <v>0.5</v>
          </cell>
          <cell r="R44">
            <v>1</v>
          </cell>
          <cell r="S44">
            <v>0.5</v>
          </cell>
          <cell r="T44">
            <v>1</v>
          </cell>
          <cell r="U44">
            <v>2</v>
          </cell>
          <cell r="V44">
            <v>1</v>
          </cell>
          <cell r="W44">
            <v>6.8444444444444441</v>
          </cell>
        </row>
        <row r="45">
          <cell r="B45">
            <v>42</v>
          </cell>
          <cell r="C45">
            <v>47</v>
          </cell>
          <cell r="D45">
            <v>6</v>
          </cell>
          <cell r="E45">
            <v>1.5</v>
          </cell>
          <cell r="F45">
            <v>1.5</v>
          </cell>
          <cell r="G45">
            <v>3</v>
          </cell>
          <cell r="H45">
            <v>3</v>
          </cell>
          <cell r="I45">
            <v>1.5</v>
          </cell>
          <cell r="J45">
            <v>0</v>
          </cell>
          <cell r="K45">
            <v>12</v>
          </cell>
          <cell r="L45">
            <v>5</v>
          </cell>
          <cell r="M45">
            <v>3</v>
          </cell>
          <cell r="N45">
            <v>1</v>
          </cell>
          <cell r="O45">
            <v>1</v>
          </cell>
          <cell r="P45">
            <v>0.5</v>
          </cell>
          <cell r="Q45">
            <v>0.5</v>
          </cell>
          <cell r="R45">
            <v>1</v>
          </cell>
          <cell r="S45">
            <v>0.5</v>
          </cell>
          <cell r="T45">
            <v>1</v>
          </cell>
          <cell r="U45">
            <v>2</v>
          </cell>
          <cell r="V45">
            <v>1</v>
          </cell>
          <cell r="W45">
            <v>6.8444444444444441</v>
          </cell>
        </row>
        <row r="46">
          <cell r="B46">
            <v>43</v>
          </cell>
          <cell r="C46">
            <v>48</v>
          </cell>
          <cell r="D46">
            <v>6</v>
          </cell>
          <cell r="E46">
            <v>1.5</v>
          </cell>
          <cell r="F46">
            <v>1.5</v>
          </cell>
          <cell r="G46">
            <v>3</v>
          </cell>
          <cell r="H46">
            <v>3</v>
          </cell>
          <cell r="I46">
            <v>1.5</v>
          </cell>
          <cell r="J46">
            <v>0</v>
          </cell>
          <cell r="K46">
            <v>12</v>
          </cell>
          <cell r="L46">
            <v>5</v>
          </cell>
          <cell r="M46">
            <v>3</v>
          </cell>
          <cell r="N46">
            <v>1</v>
          </cell>
          <cell r="O46">
            <v>1</v>
          </cell>
          <cell r="P46">
            <v>0.5</v>
          </cell>
          <cell r="Q46">
            <v>0.5</v>
          </cell>
          <cell r="R46">
            <v>1</v>
          </cell>
          <cell r="S46">
            <v>0.5</v>
          </cell>
          <cell r="T46">
            <v>1</v>
          </cell>
          <cell r="U46">
            <v>2</v>
          </cell>
          <cell r="V46">
            <v>1</v>
          </cell>
          <cell r="W46">
            <v>6.8444444444444441</v>
          </cell>
        </row>
        <row r="47">
          <cell r="B47">
            <v>44</v>
          </cell>
          <cell r="C47">
            <v>49</v>
          </cell>
          <cell r="D47">
            <v>6</v>
          </cell>
          <cell r="E47">
            <v>1.5</v>
          </cell>
          <cell r="F47">
            <v>1.5</v>
          </cell>
          <cell r="G47">
            <v>3</v>
          </cell>
          <cell r="H47">
            <v>3</v>
          </cell>
          <cell r="I47">
            <v>1.5</v>
          </cell>
          <cell r="J47">
            <v>0</v>
          </cell>
          <cell r="K47">
            <v>12</v>
          </cell>
          <cell r="L47">
            <v>5</v>
          </cell>
          <cell r="M47">
            <v>3</v>
          </cell>
          <cell r="N47">
            <v>1</v>
          </cell>
          <cell r="O47">
            <v>1</v>
          </cell>
          <cell r="P47">
            <v>0.5</v>
          </cell>
          <cell r="Q47">
            <v>0.5</v>
          </cell>
          <cell r="R47">
            <v>1</v>
          </cell>
          <cell r="S47">
            <v>0.5</v>
          </cell>
          <cell r="T47">
            <v>1</v>
          </cell>
          <cell r="U47">
            <v>2</v>
          </cell>
          <cell r="V47">
            <v>1</v>
          </cell>
          <cell r="W47">
            <v>6.8444444444444441</v>
          </cell>
        </row>
        <row r="48">
          <cell r="B48">
            <v>45</v>
          </cell>
          <cell r="C48">
            <v>50</v>
          </cell>
          <cell r="D48">
            <v>6</v>
          </cell>
          <cell r="E48">
            <v>1.5</v>
          </cell>
          <cell r="F48">
            <v>1.5</v>
          </cell>
          <cell r="G48">
            <v>3</v>
          </cell>
          <cell r="H48">
            <v>3</v>
          </cell>
          <cell r="I48">
            <v>1.5</v>
          </cell>
          <cell r="J48">
            <v>0</v>
          </cell>
          <cell r="K48">
            <v>12</v>
          </cell>
          <cell r="L48">
            <v>5</v>
          </cell>
          <cell r="M48">
            <v>3</v>
          </cell>
          <cell r="N48">
            <v>1</v>
          </cell>
          <cell r="O48">
            <v>1</v>
          </cell>
          <cell r="P48">
            <v>0.5</v>
          </cell>
          <cell r="Q48">
            <v>0.5</v>
          </cell>
          <cell r="R48">
            <v>1</v>
          </cell>
          <cell r="S48">
            <v>0.5</v>
          </cell>
          <cell r="T48">
            <v>1</v>
          </cell>
          <cell r="U48">
            <v>2</v>
          </cell>
          <cell r="V48">
            <v>1</v>
          </cell>
          <cell r="W48">
            <v>6.8444444444444441</v>
          </cell>
        </row>
        <row r="49">
          <cell r="B49">
            <v>46</v>
          </cell>
          <cell r="C49">
            <v>51</v>
          </cell>
          <cell r="D49">
            <v>6</v>
          </cell>
          <cell r="E49">
            <v>1.5</v>
          </cell>
          <cell r="F49">
            <v>1.5</v>
          </cell>
          <cell r="G49">
            <v>3</v>
          </cell>
          <cell r="H49">
            <v>3</v>
          </cell>
          <cell r="I49">
            <v>1.5</v>
          </cell>
          <cell r="J49">
            <v>0</v>
          </cell>
          <cell r="K49">
            <v>12</v>
          </cell>
          <cell r="L49">
            <v>5</v>
          </cell>
          <cell r="M49">
            <v>3</v>
          </cell>
          <cell r="N49">
            <v>1</v>
          </cell>
          <cell r="O49">
            <v>1</v>
          </cell>
          <cell r="P49">
            <v>0.5</v>
          </cell>
          <cell r="Q49">
            <v>0.5</v>
          </cell>
          <cell r="R49">
            <v>1</v>
          </cell>
          <cell r="S49">
            <v>0.5</v>
          </cell>
          <cell r="T49">
            <v>1</v>
          </cell>
          <cell r="U49">
            <v>2</v>
          </cell>
          <cell r="V49">
            <v>1</v>
          </cell>
          <cell r="W49">
            <v>6.8444444444444441</v>
          </cell>
        </row>
        <row r="50">
          <cell r="B50">
            <v>47</v>
          </cell>
          <cell r="C50">
            <v>52</v>
          </cell>
          <cell r="D50">
            <v>6</v>
          </cell>
          <cell r="E50">
            <v>1.5</v>
          </cell>
          <cell r="F50">
            <v>1.5</v>
          </cell>
          <cell r="G50">
            <v>3</v>
          </cell>
          <cell r="H50">
            <v>3</v>
          </cell>
          <cell r="I50">
            <v>1.5</v>
          </cell>
          <cell r="J50">
            <v>0</v>
          </cell>
          <cell r="K50">
            <v>12</v>
          </cell>
          <cell r="L50">
            <v>5</v>
          </cell>
          <cell r="M50">
            <v>3</v>
          </cell>
          <cell r="N50">
            <v>1</v>
          </cell>
          <cell r="O50">
            <v>1</v>
          </cell>
          <cell r="P50">
            <v>0.5</v>
          </cell>
          <cell r="Q50">
            <v>0.5</v>
          </cell>
          <cell r="R50">
            <v>1</v>
          </cell>
          <cell r="S50">
            <v>0.5</v>
          </cell>
          <cell r="T50">
            <v>1</v>
          </cell>
          <cell r="U50">
            <v>2</v>
          </cell>
          <cell r="V50">
            <v>1</v>
          </cell>
          <cell r="W50">
            <v>6.8444444444444441</v>
          </cell>
        </row>
        <row r="51">
          <cell r="B51">
            <v>48</v>
          </cell>
          <cell r="C51">
            <v>53</v>
          </cell>
          <cell r="D51">
            <v>6</v>
          </cell>
          <cell r="E51">
            <v>1.5</v>
          </cell>
          <cell r="F51">
            <v>1.5</v>
          </cell>
          <cell r="G51">
            <v>3</v>
          </cell>
          <cell r="H51">
            <v>3</v>
          </cell>
          <cell r="I51">
            <v>1.5</v>
          </cell>
          <cell r="J51">
            <v>0</v>
          </cell>
          <cell r="K51">
            <v>12</v>
          </cell>
          <cell r="L51">
            <v>5</v>
          </cell>
          <cell r="M51">
            <v>3</v>
          </cell>
          <cell r="N51">
            <v>1</v>
          </cell>
          <cell r="O51">
            <v>1</v>
          </cell>
          <cell r="P51">
            <v>0.5</v>
          </cell>
          <cell r="Q51">
            <v>0.5</v>
          </cell>
          <cell r="R51">
            <v>1</v>
          </cell>
          <cell r="S51">
            <v>0.5</v>
          </cell>
          <cell r="T51">
            <v>1</v>
          </cell>
          <cell r="U51">
            <v>2</v>
          </cell>
          <cell r="V51">
            <v>1</v>
          </cell>
          <cell r="W51">
            <v>6.8444444444444441</v>
          </cell>
        </row>
        <row r="52">
          <cell r="B52">
            <v>49</v>
          </cell>
          <cell r="C52">
            <v>54</v>
          </cell>
          <cell r="D52">
            <v>6</v>
          </cell>
          <cell r="E52">
            <v>1.5</v>
          </cell>
          <cell r="F52">
            <v>1.5</v>
          </cell>
          <cell r="G52">
            <v>3</v>
          </cell>
          <cell r="H52">
            <v>3</v>
          </cell>
          <cell r="I52">
            <v>1.5</v>
          </cell>
          <cell r="J52">
            <v>0</v>
          </cell>
          <cell r="K52">
            <v>12</v>
          </cell>
          <cell r="L52">
            <v>5</v>
          </cell>
          <cell r="M52">
            <v>3</v>
          </cell>
          <cell r="N52">
            <v>1</v>
          </cell>
          <cell r="O52">
            <v>1</v>
          </cell>
          <cell r="P52">
            <v>0.5</v>
          </cell>
          <cell r="Q52">
            <v>0.5</v>
          </cell>
          <cell r="R52">
            <v>1</v>
          </cell>
          <cell r="S52">
            <v>0.5</v>
          </cell>
          <cell r="T52">
            <v>1</v>
          </cell>
          <cell r="U52">
            <v>2</v>
          </cell>
          <cell r="V52">
            <v>1</v>
          </cell>
          <cell r="W52">
            <v>6.8444444444444441</v>
          </cell>
        </row>
        <row r="53">
          <cell r="B53">
            <v>50</v>
          </cell>
          <cell r="C53">
            <v>55</v>
          </cell>
          <cell r="D53">
            <v>6</v>
          </cell>
          <cell r="E53">
            <v>1.5</v>
          </cell>
          <cell r="F53">
            <v>1.5</v>
          </cell>
          <cell r="G53">
            <v>3</v>
          </cell>
          <cell r="H53">
            <v>3</v>
          </cell>
          <cell r="I53">
            <v>1.5</v>
          </cell>
          <cell r="J53">
            <v>0</v>
          </cell>
          <cell r="K53">
            <v>12</v>
          </cell>
          <cell r="L53">
            <v>5</v>
          </cell>
          <cell r="M53">
            <v>3</v>
          </cell>
          <cell r="N53">
            <v>1</v>
          </cell>
          <cell r="O53">
            <v>1</v>
          </cell>
          <cell r="P53">
            <v>0.5</v>
          </cell>
          <cell r="Q53">
            <v>0.5</v>
          </cell>
          <cell r="R53">
            <v>1</v>
          </cell>
          <cell r="S53">
            <v>0.5</v>
          </cell>
          <cell r="T53">
            <v>1</v>
          </cell>
          <cell r="U53">
            <v>2</v>
          </cell>
          <cell r="V53">
            <v>1</v>
          </cell>
          <cell r="W53">
            <v>6.8444444444444441</v>
          </cell>
        </row>
        <row r="54">
          <cell r="B54">
            <v>51</v>
          </cell>
          <cell r="C54">
            <v>56</v>
          </cell>
          <cell r="D54">
            <v>6</v>
          </cell>
          <cell r="E54">
            <v>1.5</v>
          </cell>
          <cell r="F54">
            <v>1.5</v>
          </cell>
          <cell r="G54">
            <v>3</v>
          </cell>
          <cell r="H54">
            <v>3</v>
          </cell>
          <cell r="I54">
            <v>1.5</v>
          </cell>
          <cell r="J54">
            <v>0</v>
          </cell>
          <cell r="K54">
            <v>12</v>
          </cell>
          <cell r="L54">
            <v>5</v>
          </cell>
          <cell r="M54">
            <v>3</v>
          </cell>
          <cell r="N54">
            <v>1</v>
          </cell>
          <cell r="O54">
            <v>1</v>
          </cell>
          <cell r="P54">
            <v>0.5</v>
          </cell>
          <cell r="Q54">
            <v>0.5</v>
          </cell>
          <cell r="R54">
            <v>1</v>
          </cell>
          <cell r="S54">
            <v>0.5</v>
          </cell>
          <cell r="T54">
            <v>1</v>
          </cell>
          <cell r="U54">
            <v>2</v>
          </cell>
          <cell r="V54">
            <v>1</v>
          </cell>
          <cell r="W54">
            <v>6.8444444444444441</v>
          </cell>
        </row>
        <row r="55">
          <cell r="B55">
            <v>52</v>
          </cell>
          <cell r="C55">
            <v>57</v>
          </cell>
          <cell r="D55">
            <v>6</v>
          </cell>
          <cell r="E55">
            <v>1.5</v>
          </cell>
          <cell r="F55">
            <v>1.5</v>
          </cell>
          <cell r="G55">
            <v>3</v>
          </cell>
          <cell r="H55">
            <v>3</v>
          </cell>
          <cell r="I55">
            <v>1.5</v>
          </cell>
          <cell r="J55">
            <v>0</v>
          </cell>
          <cell r="K55">
            <v>12</v>
          </cell>
          <cell r="L55">
            <v>5</v>
          </cell>
          <cell r="M55">
            <v>3</v>
          </cell>
          <cell r="N55">
            <v>1</v>
          </cell>
          <cell r="O55">
            <v>1</v>
          </cell>
          <cell r="P55">
            <v>0.5</v>
          </cell>
          <cell r="Q55">
            <v>0.5</v>
          </cell>
          <cell r="R55">
            <v>1</v>
          </cell>
          <cell r="S55">
            <v>0.5</v>
          </cell>
          <cell r="T55">
            <v>1</v>
          </cell>
          <cell r="U55">
            <v>2</v>
          </cell>
          <cell r="V55">
            <v>1</v>
          </cell>
          <cell r="W55">
            <v>6.8444444444444441</v>
          </cell>
        </row>
        <row r="56">
          <cell r="B56">
            <v>53</v>
          </cell>
          <cell r="C56">
            <v>58</v>
          </cell>
          <cell r="D56">
            <v>6</v>
          </cell>
          <cell r="E56">
            <v>1.5</v>
          </cell>
          <cell r="F56">
            <v>1.5</v>
          </cell>
          <cell r="G56">
            <v>3</v>
          </cell>
          <cell r="H56">
            <v>3</v>
          </cell>
          <cell r="I56">
            <v>1.5</v>
          </cell>
          <cell r="J56">
            <v>0</v>
          </cell>
          <cell r="K56">
            <v>12</v>
          </cell>
          <cell r="L56">
            <v>5</v>
          </cell>
          <cell r="M56">
            <v>3</v>
          </cell>
          <cell r="N56">
            <v>1</v>
          </cell>
          <cell r="O56">
            <v>1</v>
          </cell>
          <cell r="P56">
            <v>0.5</v>
          </cell>
          <cell r="Q56">
            <v>0.5</v>
          </cell>
          <cell r="R56">
            <v>1</v>
          </cell>
          <cell r="S56">
            <v>0.5</v>
          </cell>
          <cell r="T56">
            <v>1</v>
          </cell>
          <cell r="U56">
            <v>2</v>
          </cell>
          <cell r="V56">
            <v>1</v>
          </cell>
          <cell r="W56">
            <v>6.8444444444444441</v>
          </cell>
        </row>
        <row r="57">
          <cell r="B57">
            <v>54</v>
          </cell>
          <cell r="C57">
            <v>59</v>
          </cell>
          <cell r="D57">
            <v>6</v>
          </cell>
          <cell r="E57">
            <v>1.5</v>
          </cell>
          <cell r="F57">
            <v>1.5</v>
          </cell>
          <cell r="G57">
            <v>3</v>
          </cell>
          <cell r="H57">
            <v>3</v>
          </cell>
          <cell r="I57">
            <v>1.5</v>
          </cell>
          <cell r="J57">
            <v>0</v>
          </cell>
          <cell r="K57">
            <v>12</v>
          </cell>
          <cell r="L57">
            <v>5</v>
          </cell>
          <cell r="M57">
            <v>3</v>
          </cell>
          <cell r="N57">
            <v>1</v>
          </cell>
          <cell r="O57">
            <v>1</v>
          </cell>
          <cell r="P57">
            <v>0.5</v>
          </cell>
          <cell r="Q57">
            <v>0.5</v>
          </cell>
          <cell r="R57">
            <v>1</v>
          </cell>
          <cell r="S57">
            <v>0.5</v>
          </cell>
          <cell r="T57">
            <v>1</v>
          </cell>
          <cell r="U57">
            <v>2</v>
          </cell>
          <cell r="V57">
            <v>1</v>
          </cell>
          <cell r="W57">
            <v>6.8444444444444441</v>
          </cell>
        </row>
        <row r="58">
          <cell r="B58">
            <v>3</v>
          </cell>
          <cell r="C58">
            <v>3</v>
          </cell>
          <cell r="D58">
            <v>1.5</v>
          </cell>
          <cell r="E58">
            <v>1.5</v>
          </cell>
          <cell r="F58">
            <v>1.5</v>
          </cell>
          <cell r="G58">
            <v>0</v>
          </cell>
          <cell r="H58">
            <v>1.5</v>
          </cell>
          <cell r="I58">
            <v>1.5</v>
          </cell>
          <cell r="J58">
            <v>2</v>
          </cell>
          <cell r="K58">
            <v>3.5</v>
          </cell>
          <cell r="L58">
            <v>1</v>
          </cell>
          <cell r="M58">
            <v>0.5</v>
          </cell>
          <cell r="N58">
            <v>1</v>
          </cell>
          <cell r="O58">
            <v>1</v>
          </cell>
          <cell r="P58">
            <v>0.5</v>
          </cell>
          <cell r="Q58">
            <v>0.5</v>
          </cell>
          <cell r="R58">
            <v>1</v>
          </cell>
          <cell r="S58">
            <v>0.5</v>
          </cell>
          <cell r="T58">
            <v>1</v>
          </cell>
          <cell r="U58">
            <v>2</v>
          </cell>
          <cell r="V58">
            <v>1</v>
          </cell>
          <cell r="W58">
            <v>1.79</v>
          </cell>
        </row>
        <row r="59">
          <cell r="B59">
            <v>4</v>
          </cell>
          <cell r="C59">
            <v>4</v>
          </cell>
          <cell r="D59">
            <v>1.5</v>
          </cell>
          <cell r="E59">
            <v>1.5</v>
          </cell>
          <cell r="F59">
            <v>1.5</v>
          </cell>
          <cell r="G59">
            <v>0</v>
          </cell>
          <cell r="H59">
            <v>1.5</v>
          </cell>
          <cell r="I59">
            <v>1.5</v>
          </cell>
          <cell r="J59">
            <v>2</v>
          </cell>
          <cell r="K59">
            <v>3.5</v>
          </cell>
          <cell r="L59">
            <v>1</v>
          </cell>
          <cell r="M59">
            <v>0.5</v>
          </cell>
          <cell r="N59">
            <v>1</v>
          </cell>
          <cell r="O59">
            <v>1</v>
          </cell>
          <cell r="P59">
            <v>0.5</v>
          </cell>
          <cell r="Q59">
            <v>0.5</v>
          </cell>
          <cell r="R59">
            <v>1</v>
          </cell>
          <cell r="S59">
            <v>0.5</v>
          </cell>
          <cell r="T59">
            <v>1</v>
          </cell>
          <cell r="U59">
            <v>2</v>
          </cell>
          <cell r="V59">
            <v>1</v>
          </cell>
          <cell r="W59">
            <v>1.79</v>
          </cell>
        </row>
        <row r="60">
          <cell r="B60">
            <v>5</v>
          </cell>
          <cell r="C60">
            <v>5</v>
          </cell>
          <cell r="D60">
            <v>1.5</v>
          </cell>
          <cell r="E60">
            <v>1.5</v>
          </cell>
          <cell r="F60">
            <v>1.5</v>
          </cell>
          <cell r="G60">
            <v>0</v>
          </cell>
          <cell r="H60">
            <v>1.5</v>
          </cell>
          <cell r="I60">
            <v>1.5</v>
          </cell>
          <cell r="J60">
            <v>2</v>
          </cell>
          <cell r="K60">
            <v>3.5</v>
          </cell>
          <cell r="L60">
            <v>1</v>
          </cell>
          <cell r="M60">
            <v>0.5</v>
          </cell>
          <cell r="N60">
            <v>1</v>
          </cell>
          <cell r="O60">
            <v>1</v>
          </cell>
          <cell r="P60">
            <v>0.5</v>
          </cell>
          <cell r="Q60">
            <v>0.5</v>
          </cell>
          <cell r="R60">
            <v>1</v>
          </cell>
          <cell r="S60">
            <v>0.5</v>
          </cell>
          <cell r="T60">
            <v>1</v>
          </cell>
          <cell r="U60">
            <v>2</v>
          </cell>
          <cell r="V60">
            <v>1</v>
          </cell>
          <cell r="W60">
            <v>1.79</v>
          </cell>
        </row>
        <row r="61">
          <cell r="B61">
            <v>6</v>
          </cell>
          <cell r="C61">
            <v>6</v>
          </cell>
          <cell r="D61">
            <v>1.5</v>
          </cell>
          <cell r="E61">
            <v>1.5</v>
          </cell>
          <cell r="F61">
            <v>1.5</v>
          </cell>
          <cell r="G61">
            <v>0</v>
          </cell>
          <cell r="H61">
            <v>1.5</v>
          </cell>
          <cell r="I61">
            <v>1.5</v>
          </cell>
          <cell r="J61">
            <v>2</v>
          </cell>
          <cell r="K61">
            <v>3.5</v>
          </cell>
          <cell r="L61">
            <v>1</v>
          </cell>
          <cell r="M61">
            <v>0.5</v>
          </cell>
          <cell r="N61">
            <v>1</v>
          </cell>
          <cell r="O61">
            <v>1</v>
          </cell>
          <cell r="P61">
            <v>0.5</v>
          </cell>
          <cell r="Q61">
            <v>0.5</v>
          </cell>
          <cell r="R61">
            <v>1</v>
          </cell>
          <cell r="S61">
            <v>0.5</v>
          </cell>
          <cell r="T61">
            <v>1</v>
          </cell>
          <cell r="U61">
            <v>2</v>
          </cell>
          <cell r="V61">
            <v>1</v>
          </cell>
          <cell r="W61">
            <v>1.79</v>
          </cell>
        </row>
        <row r="62">
          <cell r="B62">
            <v>7</v>
          </cell>
          <cell r="C62">
            <v>7</v>
          </cell>
          <cell r="D62">
            <v>1.5</v>
          </cell>
          <cell r="E62">
            <v>1.5</v>
          </cell>
          <cell r="F62">
            <v>1.5</v>
          </cell>
          <cell r="G62">
            <v>0</v>
          </cell>
          <cell r="H62">
            <v>1.5</v>
          </cell>
          <cell r="I62">
            <v>1.5</v>
          </cell>
          <cell r="J62">
            <v>2</v>
          </cell>
          <cell r="K62">
            <v>3.5</v>
          </cell>
          <cell r="L62">
            <v>1</v>
          </cell>
          <cell r="M62">
            <v>0.5</v>
          </cell>
          <cell r="N62">
            <v>1</v>
          </cell>
          <cell r="O62">
            <v>1</v>
          </cell>
          <cell r="P62">
            <v>0.5</v>
          </cell>
          <cell r="Q62">
            <v>0.5</v>
          </cell>
          <cell r="R62">
            <v>1</v>
          </cell>
          <cell r="S62">
            <v>0.5</v>
          </cell>
          <cell r="T62">
            <v>1</v>
          </cell>
          <cell r="U62">
            <v>2</v>
          </cell>
          <cell r="V62">
            <v>1</v>
          </cell>
          <cell r="W62">
            <v>1.79</v>
          </cell>
        </row>
        <row r="63">
          <cell r="B63">
            <v>8</v>
          </cell>
          <cell r="C63">
            <v>8</v>
          </cell>
          <cell r="D63">
            <v>1.5</v>
          </cell>
          <cell r="E63">
            <v>1.5</v>
          </cell>
          <cell r="F63">
            <v>1.5</v>
          </cell>
          <cell r="G63">
            <v>0</v>
          </cell>
          <cell r="H63">
            <v>1.5</v>
          </cell>
          <cell r="I63">
            <v>1.5</v>
          </cell>
          <cell r="J63">
            <v>2</v>
          </cell>
          <cell r="K63">
            <v>3.5</v>
          </cell>
          <cell r="L63">
            <v>1</v>
          </cell>
          <cell r="M63">
            <v>0.5</v>
          </cell>
          <cell r="N63">
            <v>1</v>
          </cell>
          <cell r="O63">
            <v>1</v>
          </cell>
          <cell r="P63">
            <v>0.5</v>
          </cell>
          <cell r="Q63">
            <v>0.5</v>
          </cell>
          <cell r="R63">
            <v>1</v>
          </cell>
          <cell r="S63">
            <v>0.5</v>
          </cell>
          <cell r="T63">
            <v>1</v>
          </cell>
          <cell r="U63">
            <v>2</v>
          </cell>
          <cell r="V63">
            <v>1</v>
          </cell>
          <cell r="W63">
            <v>1.79</v>
          </cell>
        </row>
        <row r="64">
          <cell r="B64">
            <v>9</v>
          </cell>
          <cell r="C64">
            <v>9</v>
          </cell>
          <cell r="D64">
            <v>1.5</v>
          </cell>
          <cell r="E64">
            <v>1.5</v>
          </cell>
          <cell r="F64">
            <v>1.5</v>
          </cell>
          <cell r="G64">
            <v>0</v>
          </cell>
          <cell r="H64">
            <v>1.5</v>
          </cell>
          <cell r="I64">
            <v>1.5</v>
          </cell>
          <cell r="J64">
            <v>2</v>
          </cell>
          <cell r="K64">
            <v>3.5</v>
          </cell>
          <cell r="L64">
            <v>1</v>
          </cell>
          <cell r="M64">
            <v>0.5</v>
          </cell>
          <cell r="N64">
            <v>1</v>
          </cell>
          <cell r="O64">
            <v>1</v>
          </cell>
          <cell r="P64">
            <v>0.5</v>
          </cell>
          <cell r="Q64">
            <v>0.5</v>
          </cell>
          <cell r="R64">
            <v>1</v>
          </cell>
          <cell r="S64">
            <v>0.5</v>
          </cell>
          <cell r="T64">
            <v>1</v>
          </cell>
          <cell r="U64">
            <v>2</v>
          </cell>
          <cell r="V64">
            <v>1</v>
          </cell>
          <cell r="W64">
            <v>1.79</v>
          </cell>
        </row>
        <row r="65">
          <cell r="B65">
            <v>10</v>
          </cell>
          <cell r="C65">
            <v>10</v>
          </cell>
          <cell r="D65">
            <v>1.5</v>
          </cell>
          <cell r="E65">
            <v>1.5</v>
          </cell>
          <cell r="F65">
            <v>1.5</v>
          </cell>
          <cell r="G65">
            <v>0</v>
          </cell>
          <cell r="H65">
            <v>1.5</v>
          </cell>
          <cell r="I65">
            <v>1.5</v>
          </cell>
          <cell r="J65">
            <v>2</v>
          </cell>
          <cell r="K65">
            <v>3.5</v>
          </cell>
          <cell r="L65">
            <v>1</v>
          </cell>
          <cell r="M65">
            <v>0.5</v>
          </cell>
          <cell r="N65">
            <v>1</v>
          </cell>
          <cell r="O65">
            <v>1</v>
          </cell>
          <cell r="P65">
            <v>0.5</v>
          </cell>
          <cell r="Q65">
            <v>0.5</v>
          </cell>
          <cell r="R65">
            <v>1</v>
          </cell>
          <cell r="S65">
            <v>0.5</v>
          </cell>
          <cell r="T65">
            <v>1</v>
          </cell>
          <cell r="U65">
            <v>2</v>
          </cell>
          <cell r="V65">
            <v>1</v>
          </cell>
          <cell r="W65">
            <v>1.79</v>
          </cell>
        </row>
        <row r="66">
          <cell r="B66">
            <v>11</v>
          </cell>
          <cell r="C66">
            <v>11</v>
          </cell>
          <cell r="D66">
            <v>1.5</v>
          </cell>
          <cell r="E66">
            <v>1.5</v>
          </cell>
          <cell r="F66">
            <v>1.5</v>
          </cell>
          <cell r="G66">
            <v>0</v>
          </cell>
          <cell r="H66">
            <v>1.5</v>
          </cell>
          <cell r="I66">
            <v>1.5</v>
          </cell>
          <cell r="J66">
            <v>2</v>
          </cell>
          <cell r="K66">
            <v>3.5</v>
          </cell>
          <cell r="L66">
            <v>1</v>
          </cell>
          <cell r="M66">
            <v>0.5</v>
          </cell>
          <cell r="N66">
            <v>1</v>
          </cell>
          <cell r="O66">
            <v>1</v>
          </cell>
          <cell r="P66">
            <v>0.5</v>
          </cell>
          <cell r="Q66">
            <v>0.5</v>
          </cell>
          <cell r="R66">
            <v>1</v>
          </cell>
          <cell r="S66">
            <v>0.5</v>
          </cell>
          <cell r="T66">
            <v>1</v>
          </cell>
          <cell r="U66">
            <v>2</v>
          </cell>
          <cell r="V66">
            <v>1</v>
          </cell>
          <cell r="W66">
            <v>1.79</v>
          </cell>
        </row>
        <row r="67">
          <cell r="B67">
            <v>12</v>
          </cell>
          <cell r="C67">
            <v>12</v>
          </cell>
          <cell r="D67">
            <v>1.5</v>
          </cell>
          <cell r="E67">
            <v>1.5</v>
          </cell>
          <cell r="F67">
            <v>1.5</v>
          </cell>
          <cell r="G67">
            <v>1.5</v>
          </cell>
          <cell r="H67">
            <v>1.5</v>
          </cell>
          <cell r="I67">
            <v>1.5</v>
          </cell>
          <cell r="J67">
            <v>3</v>
          </cell>
          <cell r="K67">
            <v>3.5</v>
          </cell>
          <cell r="L67">
            <v>1</v>
          </cell>
          <cell r="M67">
            <v>0.5</v>
          </cell>
          <cell r="N67">
            <v>1</v>
          </cell>
          <cell r="O67">
            <v>1</v>
          </cell>
          <cell r="P67">
            <v>0.5</v>
          </cell>
          <cell r="Q67">
            <v>0.5</v>
          </cell>
          <cell r="R67">
            <v>1</v>
          </cell>
          <cell r="S67">
            <v>0.5</v>
          </cell>
          <cell r="T67">
            <v>1</v>
          </cell>
          <cell r="U67">
            <v>2</v>
          </cell>
          <cell r="V67">
            <v>1</v>
          </cell>
          <cell r="W67">
            <v>1.9555555555555555</v>
          </cell>
        </row>
        <row r="68">
          <cell r="B68">
            <v>13</v>
          </cell>
          <cell r="C68">
            <v>13</v>
          </cell>
          <cell r="D68">
            <v>1.5</v>
          </cell>
          <cell r="E68">
            <v>1.5</v>
          </cell>
          <cell r="F68">
            <v>1.5</v>
          </cell>
          <cell r="G68">
            <v>1.5</v>
          </cell>
          <cell r="H68">
            <v>1.5</v>
          </cell>
          <cell r="I68">
            <v>1.5</v>
          </cell>
          <cell r="J68">
            <v>3</v>
          </cell>
          <cell r="K68">
            <v>3.7</v>
          </cell>
          <cell r="L68">
            <v>1.1000000000000001</v>
          </cell>
          <cell r="M68">
            <v>0.5</v>
          </cell>
          <cell r="N68">
            <v>1</v>
          </cell>
          <cell r="O68">
            <v>1</v>
          </cell>
          <cell r="P68">
            <v>0.5</v>
          </cell>
          <cell r="Q68">
            <v>0.5</v>
          </cell>
          <cell r="R68">
            <v>1</v>
          </cell>
          <cell r="S68">
            <v>0.5</v>
          </cell>
          <cell r="T68">
            <v>1</v>
          </cell>
          <cell r="U68">
            <v>2</v>
          </cell>
          <cell r="V68">
            <v>1</v>
          </cell>
          <cell r="W68">
            <v>2.1185185185185182</v>
          </cell>
        </row>
        <row r="69">
          <cell r="B69">
            <v>14</v>
          </cell>
          <cell r="C69">
            <v>14</v>
          </cell>
          <cell r="D69">
            <v>1.5</v>
          </cell>
          <cell r="E69">
            <v>1.5</v>
          </cell>
          <cell r="F69">
            <v>1.5</v>
          </cell>
          <cell r="G69">
            <v>1.5</v>
          </cell>
          <cell r="H69">
            <v>1.5</v>
          </cell>
          <cell r="I69">
            <v>1.5</v>
          </cell>
          <cell r="J69">
            <v>3</v>
          </cell>
          <cell r="K69">
            <v>3.9</v>
          </cell>
          <cell r="L69">
            <v>1.2</v>
          </cell>
          <cell r="M69">
            <v>0.5</v>
          </cell>
          <cell r="N69">
            <v>1</v>
          </cell>
          <cell r="O69">
            <v>1</v>
          </cell>
          <cell r="P69">
            <v>0.5</v>
          </cell>
          <cell r="Q69">
            <v>0.5</v>
          </cell>
          <cell r="R69">
            <v>1</v>
          </cell>
          <cell r="S69">
            <v>0.5</v>
          </cell>
          <cell r="T69">
            <v>1</v>
          </cell>
          <cell r="U69">
            <v>2</v>
          </cell>
          <cell r="V69">
            <v>1</v>
          </cell>
          <cell r="W69">
            <v>2.2814814814814812</v>
          </cell>
        </row>
        <row r="70">
          <cell r="B70">
            <v>15</v>
          </cell>
          <cell r="C70">
            <v>15</v>
          </cell>
          <cell r="D70">
            <v>1.5</v>
          </cell>
          <cell r="E70">
            <v>1.5</v>
          </cell>
          <cell r="F70">
            <v>1.5</v>
          </cell>
          <cell r="G70">
            <v>1.5</v>
          </cell>
          <cell r="H70">
            <v>1.5</v>
          </cell>
          <cell r="I70">
            <v>1.5</v>
          </cell>
          <cell r="J70">
            <v>3</v>
          </cell>
          <cell r="K70">
            <v>4.0999999999999996</v>
          </cell>
          <cell r="L70">
            <v>1.3</v>
          </cell>
          <cell r="M70">
            <v>0.5</v>
          </cell>
          <cell r="N70">
            <v>1</v>
          </cell>
          <cell r="O70">
            <v>1</v>
          </cell>
          <cell r="P70">
            <v>0.5</v>
          </cell>
          <cell r="Q70">
            <v>0.5</v>
          </cell>
          <cell r="R70">
            <v>1</v>
          </cell>
          <cell r="S70">
            <v>0.5</v>
          </cell>
          <cell r="T70">
            <v>1</v>
          </cell>
          <cell r="U70">
            <v>2</v>
          </cell>
          <cell r="V70">
            <v>1</v>
          </cell>
          <cell r="W70">
            <v>2.4444444444444442</v>
          </cell>
        </row>
        <row r="71">
          <cell r="B71">
            <v>16</v>
          </cell>
          <cell r="C71">
            <v>16</v>
          </cell>
          <cell r="D71">
            <v>1.5</v>
          </cell>
          <cell r="E71">
            <v>1.5</v>
          </cell>
          <cell r="F71">
            <v>1.5</v>
          </cell>
          <cell r="G71">
            <v>1.5</v>
          </cell>
          <cell r="H71">
            <v>1.5</v>
          </cell>
          <cell r="I71">
            <v>1.5</v>
          </cell>
          <cell r="J71">
            <v>3</v>
          </cell>
          <cell r="K71">
            <v>4.3</v>
          </cell>
          <cell r="L71">
            <v>1.4</v>
          </cell>
          <cell r="M71">
            <v>0.5</v>
          </cell>
          <cell r="N71">
            <v>1</v>
          </cell>
          <cell r="O71">
            <v>1</v>
          </cell>
          <cell r="P71">
            <v>0.5</v>
          </cell>
          <cell r="Q71">
            <v>0.5</v>
          </cell>
          <cell r="R71">
            <v>1</v>
          </cell>
          <cell r="S71">
            <v>0.5</v>
          </cell>
          <cell r="T71">
            <v>1</v>
          </cell>
          <cell r="U71">
            <v>2</v>
          </cell>
          <cell r="V71">
            <v>1</v>
          </cell>
          <cell r="W71">
            <v>2.6074074074074072</v>
          </cell>
        </row>
        <row r="72">
          <cell r="B72">
            <v>17</v>
          </cell>
          <cell r="C72">
            <v>17</v>
          </cell>
          <cell r="D72">
            <v>1.5</v>
          </cell>
          <cell r="E72">
            <v>1.5</v>
          </cell>
          <cell r="F72">
            <v>1.5</v>
          </cell>
          <cell r="G72">
            <v>1.5</v>
          </cell>
          <cell r="H72">
            <v>1.5</v>
          </cell>
          <cell r="I72">
            <v>1.5</v>
          </cell>
          <cell r="J72">
            <v>3</v>
          </cell>
          <cell r="K72">
            <v>4.5</v>
          </cell>
          <cell r="L72">
            <v>1.5</v>
          </cell>
          <cell r="M72">
            <v>0.5</v>
          </cell>
          <cell r="N72">
            <v>1</v>
          </cell>
          <cell r="O72">
            <v>1</v>
          </cell>
          <cell r="P72">
            <v>0.5</v>
          </cell>
          <cell r="Q72">
            <v>0.5</v>
          </cell>
          <cell r="R72">
            <v>1</v>
          </cell>
          <cell r="S72">
            <v>0.5</v>
          </cell>
          <cell r="T72">
            <v>1</v>
          </cell>
          <cell r="U72">
            <v>2</v>
          </cell>
          <cell r="V72">
            <v>1</v>
          </cell>
          <cell r="W72">
            <v>2.7703703703703701</v>
          </cell>
        </row>
        <row r="73">
          <cell r="B73">
            <v>18</v>
          </cell>
          <cell r="C73">
            <v>18</v>
          </cell>
          <cell r="D73">
            <v>1.5</v>
          </cell>
          <cell r="E73">
            <v>1.5</v>
          </cell>
          <cell r="F73">
            <v>1.5</v>
          </cell>
          <cell r="G73">
            <v>1.5</v>
          </cell>
          <cell r="H73">
            <v>1.5</v>
          </cell>
          <cell r="I73">
            <v>1.5</v>
          </cell>
          <cell r="J73">
            <v>3</v>
          </cell>
          <cell r="K73">
            <v>4.5</v>
          </cell>
          <cell r="L73">
            <v>1.5</v>
          </cell>
          <cell r="M73">
            <v>1</v>
          </cell>
          <cell r="N73">
            <v>1</v>
          </cell>
          <cell r="O73">
            <v>1</v>
          </cell>
          <cell r="P73">
            <v>0.5</v>
          </cell>
          <cell r="Q73">
            <v>0.5</v>
          </cell>
          <cell r="R73">
            <v>1</v>
          </cell>
          <cell r="S73">
            <v>0.5</v>
          </cell>
          <cell r="T73">
            <v>1</v>
          </cell>
          <cell r="U73">
            <v>2</v>
          </cell>
          <cell r="V73">
            <v>1</v>
          </cell>
          <cell r="W73">
            <v>2.9333333333333331</v>
          </cell>
        </row>
        <row r="74">
          <cell r="B74">
            <v>19</v>
          </cell>
          <cell r="C74">
            <v>19</v>
          </cell>
          <cell r="D74">
            <v>1.5</v>
          </cell>
          <cell r="E74">
            <v>1.5</v>
          </cell>
          <cell r="F74">
            <v>1.5</v>
          </cell>
          <cell r="G74">
            <v>1.5</v>
          </cell>
          <cell r="H74">
            <v>1.5</v>
          </cell>
          <cell r="I74">
            <v>1.5</v>
          </cell>
          <cell r="J74">
            <v>3</v>
          </cell>
          <cell r="K74">
            <v>4.8</v>
          </cell>
          <cell r="L74">
            <v>1.6</v>
          </cell>
          <cell r="M74">
            <v>1</v>
          </cell>
          <cell r="N74">
            <v>1</v>
          </cell>
          <cell r="O74">
            <v>1</v>
          </cell>
          <cell r="P74">
            <v>0.5</v>
          </cell>
          <cell r="Q74">
            <v>0.5</v>
          </cell>
          <cell r="R74">
            <v>1</v>
          </cell>
          <cell r="S74">
            <v>0.5</v>
          </cell>
          <cell r="T74">
            <v>1</v>
          </cell>
          <cell r="U74">
            <v>2</v>
          </cell>
          <cell r="V74">
            <v>1</v>
          </cell>
          <cell r="W74">
            <v>3.0962962962962961</v>
          </cell>
        </row>
        <row r="75">
          <cell r="B75">
            <v>20</v>
          </cell>
          <cell r="C75">
            <v>20</v>
          </cell>
          <cell r="D75">
            <v>1.5</v>
          </cell>
          <cell r="E75">
            <v>1.5</v>
          </cell>
          <cell r="F75">
            <v>1.5</v>
          </cell>
          <cell r="G75">
            <v>1.5</v>
          </cell>
          <cell r="H75">
            <v>1.5</v>
          </cell>
          <cell r="I75">
            <v>1.5</v>
          </cell>
          <cell r="J75">
            <v>3</v>
          </cell>
          <cell r="K75">
            <v>5.0999999999999996</v>
          </cell>
          <cell r="L75">
            <v>1.7</v>
          </cell>
          <cell r="M75">
            <v>1</v>
          </cell>
          <cell r="N75">
            <v>1</v>
          </cell>
          <cell r="O75">
            <v>1</v>
          </cell>
          <cell r="P75">
            <v>0.5</v>
          </cell>
          <cell r="Q75">
            <v>0.5</v>
          </cell>
          <cell r="R75">
            <v>1</v>
          </cell>
          <cell r="S75">
            <v>0.5</v>
          </cell>
          <cell r="T75">
            <v>1</v>
          </cell>
          <cell r="U75">
            <v>2</v>
          </cell>
          <cell r="V75">
            <v>1</v>
          </cell>
          <cell r="W75">
            <v>3.2592592592592591</v>
          </cell>
        </row>
        <row r="76">
          <cell r="B76">
            <v>21</v>
          </cell>
          <cell r="C76">
            <v>21</v>
          </cell>
          <cell r="D76">
            <v>1.5</v>
          </cell>
          <cell r="E76">
            <v>1.5</v>
          </cell>
          <cell r="F76">
            <v>1.5</v>
          </cell>
          <cell r="G76">
            <v>1.5</v>
          </cell>
          <cell r="H76">
            <v>1.5</v>
          </cell>
          <cell r="I76">
            <v>1.5</v>
          </cell>
          <cell r="J76">
            <v>3</v>
          </cell>
          <cell r="K76">
            <v>5.4</v>
          </cell>
          <cell r="L76">
            <v>1.8</v>
          </cell>
          <cell r="M76">
            <v>1</v>
          </cell>
          <cell r="N76">
            <v>1</v>
          </cell>
          <cell r="O76">
            <v>1</v>
          </cell>
          <cell r="P76">
            <v>0.5</v>
          </cell>
          <cell r="Q76">
            <v>0.5</v>
          </cell>
          <cell r="R76">
            <v>1</v>
          </cell>
          <cell r="S76">
            <v>0.5</v>
          </cell>
          <cell r="T76">
            <v>1</v>
          </cell>
          <cell r="U76">
            <v>2</v>
          </cell>
          <cell r="V76">
            <v>1</v>
          </cell>
          <cell r="W76">
            <v>3.4222222222222221</v>
          </cell>
        </row>
        <row r="77">
          <cell r="B77">
            <v>22</v>
          </cell>
          <cell r="C77">
            <v>22</v>
          </cell>
          <cell r="D77">
            <v>1.5</v>
          </cell>
          <cell r="E77">
            <v>1.5</v>
          </cell>
          <cell r="F77">
            <v>1.5</v>
          </cell>
          <cell r="G77">
            <v>1.5</v>
          </cell>
          <cell r="H77">
            <v>1.5</v>
          </cell>
          <cell r="I77">
            <v>1.5</v>
          </cell>
          <cell r="J77">
            <v>3</v>
          </cell>
          <cell r="K77">
            <v>5.7</v>
          </cell>
          <cell r="L77">
            <v>1.9</v>
          </cell>
          <cell r="M77">
            <v>1</v>
          </cell>
          <cell r="N77">
            <v>1</v>
          </cell>
          <cell r="O77">
            <v>1</v>
          </cell>
          <cell r="P77">
            <v>0.5</v>
          </cell>
          <cell r="Q77">
            <v>0.5</v>
          </cell>
          <cell r="R77">
            <v>1</v>
          </cell>
          <cell r="S77">
            <v>0.5</v>
          </cell>
          <cell r="T77">
            <v>1</v>
          </cell>
          <cell r="U77">
            <v>2</v>
          </cell>
          <cell r="V77">
            <v>1</v>
          </cell>
          <cell r="W77">
            <v>3.585185185185185</v>
          </cell>
        </row>
        <row r="78">
          <cell r="B78">
            <v>23</v>
          </cell>
          <cell r="C78">
            <v>23</v>
          </cell>
          <cell r="D78">
            <v>1.5</v>
          </cell>
          <cell r="E78">
            <v>1.5</v>
          </cell>
          <cell r="F78">
            <v>1.5</v>
          </cell>
          <cell r="G78">
            <v>1.5</v>
          </cell>
          <cell r="H78">
            <v>1.5</v>
          </cell>
          <cell r="I78">
            <v>1.5</v>
          </cell>
          <cell r="J78">
            <v>3</v>
          </cell>
          <cell r="K78">
            <v>6</v>
          </cell>
          <cell r="L78">
            <v>2</v>
          </cell>
          <cell r="M78">
            <v>1</v>
          </cell>
          <cell r="N78">
            <v>1</v>
          </cell>
          <cell r="O78">
            <v>1</v>
          </cell>
          <cell r="P78">
            <v>0.5</v>
          </cell>
          <cell r="Q78">
            <v>0.5</v>
          </cell>
          <cell r="R78">
            <v>1</v>
          </cell>
          <cell r="S78">
            <v>0.5</v>
          </cell>
          <cell r="T78">
            <v>1</v>
          </cell>
          <cell r="U78">
            <v>2</v>
          </cell>
          <cell r="V78">
            <v>1</v>
          </cell>
          <cell r="W78">
            <v>3.748148148148148</v>
          </cell>
        </row>
        <row r="79">
          <cell r="B79">
            <v>24</v>
          </cell>
          <cell r="C79">
            <v>24</v>
          </cell>
          <cell r="D79">
            <v>3</v>
          </cell>
          <cell r="E79">
            <v>1.5</v>
          </cell>
          <cell r="F79">
            <v>1.5</v>
          </cell>
          <cell r="G79">
            <v>1.5</v>
          </cell>
          <cell r="H79">
            <v>1.5</v>
          </cell>
          <cell r="I79">
            <v>1.5</v>
          </cell>
          <cell r="J79">
            <v>4</v>
          </cell>
          <cell r="K79">
            <v>6</v>
          </cell>
          <cell r="L79">
            <v>2</v>
          </cell>
          <cell r="M79">
            <v>1</v>
          </cell>
          <cell r="N79">
            <v>1</v>
          </cell>
          <cell r="O79">
            <v>1</v>
          </cell>
          <cell r="P79">
            <v>0.5</v>
          </cell>
          <cell r="Q79">
            <v>0.5</v>
          </cell>
          <cell r="R79">
            <v>1</v>
          </cell>
          <cell r="S79">
            <v>0.5</v>
          </cell>
          <cell r="T79">
            <v>1</v>
          </cell>
          <cell r="U79">
            <v>2</v>
          </cell>
          <cell r="V79">
            <v>1</v>
          </cell>
          <cell r="W79">
            <v>3.911111111111111</v>
          </cell>
        </row>
        <row r="80">
          <cell r="B80">
            <v>25</v>
          </cell>
          <cell r="C80">
            <v>25</v>
          </cell>
          <cell r="D80">
            <v>3</v>
          </cell>
          <cell r="E80">
            <v>1.5</v>
          </cell>
          <cell r="F80">
            <v>1.5</v>
          </cell>
          <cell r="G80">
            <v>1.5</v>
          </cell>
          <cell r="H80">
            <v>1.5</v>
          </cell>
          <cell r="I80">
            <v>1.5</v>
          </cell>
          <cell r="J80">
            <v>4</v>
          </cell>
          <cell r="K80">
            <v>6.3</v>
          </cell>
          <cell r="L80">
            <v>2</v>
          </cell>
          <cell r="M80">
            <v>1</v>
          </cell>
          <cell r="N80">
            <v>1</v>
          </cell>
          <cell r="O80">
            <v>1</v>
          </cell>
          <cell r="P80">
            <v>0.5</v>
          </cell>
          <cell r="Q80">
            <v>0.5</v>
          </cell>
          <cell r="R80">
            <v>1</v>
          </cell>
          <cell r="S80">
            <v>0.5</v>
          </cell>
          <cell r="T80">
            <v>1</v>
          </cell>
          <cell r="U80">
            <v>2</v>
          </cell>
          <cell r="V80">
            <v>1</v>
          </cell>
          <cell r="W80">
            <v>4.0740740740740744</v>
          </cell>
        </row>
        <row r="81">
          <cell r="B81">
            <v>26</v>
          </cell>
          <cell r="C81">
            <v>26</v>
          </cell>
          <cell r="D81">
            <v>3</v>
          </cell>
          <cell r="E81">
            <v>1.5</v>
          </cell>
          <cell r="F81">
            <v>1.5</v>
          </cell>
          <cell r="G81">
            <v>1.5</v>
          </cell>
          <cell r="H81">
            <v>1.5</v>
          </cell>
          <cell r="I81">
            <v>1.5</v>
          </cell>
          <cell r="J81">
            <v>4</v>
          </cell>
          <cell r="K81">
            <v>6.6</v>
          </cell>
          <cell r="L81">
            <v>2</v>
          </cell>
          <cell r="M81">
            <v>1</v>
          </cell>
          <cell r="N81">
            <v>1</v>
          </cell>
          <cell r="O81">
            <v>1</v>
          </cell>
          <cell r="P81">
            <v>0.5</v>
          </cell>
          <cell r="Q81">
            <v>0.5</v>
          </cell>
          <cell r="R81">
            <v>1</v>
          </cell>
          <cell r="S81">
            <v>0.5</v>
          </cell>
          <cell r="T81">
            <v>1</v>
          </cell>
          <cell r="U81">
            <v>2</v>
          </cell>
          <cell r="V81">
            <v>1</v>
          </cell>
          <cell r="W81">
            <v>4.2370370370370374</v>
          </cell>
        </row>
        <row r="82">
          <cell r="B82">
            <v>27</v>
          </cell>
          <cell r="C82">
            <v>27</v>
          </cell>
          <cell r="D82">
            <v>3</v>
          </cell>
          <cell r="E82">
            <v>1.5</v>
          </cell>
          <cell r="F82">
            <v>1.5</v>
          </cell>
          <cell r="G82">
            <v>1.5</v>
          </cell>
          <cell r="H82">
            <v>1.5</v>
          </cell>
          <cell r="I82">
            <v>1.5</v>
          </cell>
          <cell r="J82">
            <v>4</v>
          </cell>
          <cell r="K82">
            <v>6.9</v>
          </cell>
          <cell r="L82">
            <v>2</v>
          </cell>
          <cell r="M82">
            <v>1</v>
          </cell>
          <cell r="N82">
            <v>1</v>
          </cell>
          <cell r="O82">
            <v>1</v>
          </cell>
          <cell r="P82">
            <v>0.5</v>
          </cell>
          <cell r="Q82">
            <v>0.5</v>
          </cell>
          <cell r="R82">
            <v>1</v>
          </cell>
          <cell r="S82">
            <v>0.5</v>
          </cell>
          <cell r="T82">
            <v>1</v>
          </cell>
          <cell r="U82">
            <v>2</v>
          </cell>
          <cell r="V82">
            <v>1</v>
          </cell>
          <cell r="W82">
            <v>4.4000000000000004</v>
          </cell>
        </row>
        <row r="83">
          <cell r="B83">
            <v>28</v>
          </cell>
          <cell r="C83">
            <v>28</v>
          </cell>
          <cell r="D83">
            <v>3</v>
          </cell>
          <cell r="E83">
            <v>1.5</v>
          </cell>
          <cell r="F83">
            <v>1.5</v>
          </cell>
          <cell r="G83">
            <v>1.5</v>
          </cell>
          <cell r="H83">
            <v>1.5</v>
          </cell>
          <cell r="I83">
            <v>1.5</v>
          </cell>
          <cell r="J83">
            <v>4</v>
          </cell>
          <cell r="K83">
            <v>7.2</v>
          </cell>
          <cell r="L83">
            <v>2</v>
          </cell>
          <cell r="M83">
            <v>1</v>
          </cell>
          <cell r="N83">
            <v>1</v>
          </cell>
          <cell r="O83">
            <v>1</v>
          </cell>
          <cell r="P83">
            <v>0.5</v>
          </cell>
          <cell r="Q83">
            <v>0.5</v>
          </cell>
          <cell r="R83">
            <v>1</v>
          </cell>
          <cell r="S83">
            <v>0.5</v>
          </cell>
          <cell r="T83">
            <v>1</v>
          </cell>
          <cell r="U83">
            <v>2</v>
          </cell>
          <cell r="V83">
            <v>1</v>
          </cell>
          <cell r="W83">
            <v>4.5629629629629633</v>
          </cell>
        </row>
        <row r="84">
          <cell r="B84">
            <v>29</v>
          </cell>
          <cell r="C84">
            <v>29</v>
          </cell>
          <cell r="D84">
            <v>3</v>
          </cell>
          <cell r="E84">
            <v>1.5</v>
          </cell>
          <cell r="F84">
            <v>1.5</v>
          </cell>
          <cell r="G84">
            <v>1.5</v>
          </cell>
          <cell r="H84">
            <v>1.5</v>
          </cell>
          <cell r="I84">
            <v>1.5</v>
          </cell>
          <cell r="J84">
            <v>4</v>
          </cell>
          <cell r="K84">
            <v>7.5</v>
          </cell>
          <cell r="L84">
            <v>2</v>
          </cell>
          <cell r="M84">
            <v>1</v>
          </cell>
          <cell r="N84">
            <v>1</v>
          </cell>
          <cell r="O84">
            <v>1</v>
          </cell>
          <cell r="P84">
            <v>0.5</v>
          </cell>
          <cell r="Q84">
            <v>0.5</v>
          </cell>
          <cell r="R84">
            <v>1</v>
          </cell>
          <cell r="S84">
            <v>0.5</v>
          </cell>
          <cell r="T84">
            <v>1</v>
          </cell>
          <cell r="U84">
            <v>2</v>
          </cell>
          <cell r="V84">
            <v>1</v>
          </cell>
          <cell r="W84">
            <v>4.7259259259259263</v>
          </cell>
        </row>
        <row r="85">
          <cell r="B85">
            <v>30</v>
          </cell>
          <cell r="C85">
            <v>30</v>
          </cell>
          <cell r="D85">
            <v>4.5</v>
          </cell>
          <cell r="E85">
            <v>1.5</v>
          </cell>
          <cell r="F85">
            <v>1.5</v>
          </cell>
          <cell r="G85">
            <v>1.5</v>
          </cell>
          <cell r="H85">
            <v>1.5</v>
          </cell>
          <cell r="I85">
            <v>1.5</v>
          </cell>
          <cell r="J85">
            <v>5</v>
          </cell>
          <cell r="K85">
            <v>7.5</v>
          </cell>
          <cell r="L85">
            <v>2</v>
          </cell>
          <cell r="M85">
            <v>1</v>
          </cell>
          <cell r="N85">
            <v>1</v>
          </cell>
          <cell r="O85">
            <v>1</v>
          </cell>
          <cell r="P85">
            <v>0.5</v>
          </cell>
          <cell r="Q85">
            <v>0.5</v>
          </cell>
          <cell r="R85">
            <v>1</v>
          </cell>
          <cell r="S85">
            <v>0.5</v>
          </cell>
          <cell r="T85">
            <v>1</v>
          </cell>
          <cell r="U85">
            <v>2</v>
          </cell>
          <cell r="V85">
            <v>1</v>
          </cell>
          <cell r="W85">
            <v>4.8888888888888893</v>
          </cell>
        </row>
        <row r="86">
          <cell r="B86">
            <v>31</v>
          </cell>
          <cell r="C86">
            <v>31</v>
          </cell>
          <cell r="D86">
            <v>4.5</v>
          </cell>
          <cell r="E86">
            <v>1.5</v>
          </cell>
          <cell r="F86">
            <v>1.5</v>
          </cell>
          <cell r="G86">
            <v>1.5</v>
          </cell>
          <cell r="H86">
            <v>1.5</v>
          </cell>
          <cell r="I86">
            <v>1.5</v>
          </cell>
          <cell r="J86">
            <v>5</v>
          </cell>
          <cell r="K86">
            <v>7.7</v>
          </cell>
          <cell r="L86">
            <v>2.1</v>
          </cell>
          <cell r="M86">
            <v>1</v>
          </cell>
          <cell r="N86">
            <v>1</v>
          </cell>
          <cell r="O86">
            <v>1</v>
          </cell>
          <cell r="P86">
            <v>0.5</v>
          </cell>
          <cell r="Q86">
            <v>0.5</v>
          </cell>
          <cell r="R86">
            <v>1</v>
          </cell>
          <cell r="S86">
            <v>0.5</v>
          </cell>
          <cell r="T86">
            <v>1</v>
          </cell>
          <cell r="U86">
            <v>2</v>
          </cell>
          <cell r="V86">
            <v>1</v>
          </cell>
          <cell r="W86">
            <v>5.0518518518518523</v>
          </cell>
        </row>
        <row r="87">
          <cell r="B87">
            <v>32</v>
          </cell>
          <cell r="C87">
            <v>32</v>
          </cell>
          <cell r="D87">
            <v>4.5</v>
          </cell>
          <cell r="E87">
            <v>1.5</v>
          </cell>
          <cell r="F87">
            <v>1.5</v>
          </cell>
          <cell r="G87">
            <v>1.5</v>
          </cell>
          <cell r="H87">
            <v>1.5</v>
          </cell>
          <cell r="I87">
            <v>1.5</v>
          </cell>
          <cell r="J87">
            <v>5</v>
          </cell>
          <cell r="K87">
            <v>7.9</v>
          </cell>
          <cell r="L87">
            <v>2.2000000000000002</v>
          </cell>
          <cell r="M87">
            <v>1</v>
          </cell>
          <cell r="N87">
            <v>1</v>
          </cell>
          <cell r="O87">
            <v>1</v>
          </cell>
          <cell r="P87">
            <v>0.5</v>
          </cell>
          <cell r="Q87">
            <v>0.5</v>
          </cell>
          <cell r="R87">
            <v>1</v>
          </cell>
          <cell r="S87">
            <v>0.5</v>
          </cell>
          <cell r="T87">
            <v>1</v>
          </cell>
          <cell r="U87">
            <v>2</v>
          </cell>
          <cell r="V87">
            <v>1</v>
          </cell>
          <cell r="W87">
            <v>5.2148148148148152</v>
          </cell>
        </row>
        <row r="88">
          <cell r="B88">
            <v>33</v>
          </cell>
          <cell r="C88">
            <v>33</v>
          </cell>
          <cell r="D88">
            <v>4.5</v>
          </cell>
          <cell r="E88">
            <v>1.5</v>
          </cell>
          <cell r="F88">
            <v>1.5</v>
          </cell>
          <cell r="G88">
            <v>1.5</v>
          </cell>
          <cell r="H88">
            <v>1.5</v>
          </cell>
          <cell r="I88">
            <v>1.5</v>
          </cell>
          <cell r="J88">
            <v>5</v>
          </cell>
          <cell r="K88">
            <v>8.1</v>
          </cell>
          <cell r="L88">
            <v>2.2999999999999998</v>
          </cell>
          <cell r="M88">
            <v>1</v>
          </cell>
          <cell r="N88">
            <v>1</v>
          </cell>
          <cell r="O88">
            <v>1</v>
          </cell>
          <cell r="P88">
            <v>0.5</v>
          </cell>
          <cell r="Q88">
            <v>0.5</v>
          </cell>
          <cell r="R88">
            <v>1</v>
          </cell>
          <cell r="S88">
            <v>0.5</v>
          </cell>
          <cell r="T88">
            <v>1</v>
          </cell>
          <cell r="U88">
            <v>2</v>
          </cell>
          <cell r="V88">
            <v>1</v>
          </cell>
          <cell r="W88">
            <v>5.3777777777777782</v>
          </cell>
        </row>
        <row r="89">
          <cell r="B89">
            <v>34</v>
          </cell>
          <cell r="C89">
            <v>34</v>
          </cell>
          <cell r="D89">
            <v>4.5</v>
          </cell>
          <cell r="E89">
            <v>1.5</v>
          </cell>
          <cell r="F89">
            <v>1.5</v>
          </cell>
          <cell r="G89">
            <v>1.5</v>
          </cell>
          <cell r="H89">
            <v>1.5</v>
          </cell>
          <cell r="I89">
            <v>1.5</v>
          </cell>
          <cell r="J89">
            <v>5</v>
          </cell>
          <cell r="K89">
            <v>8.3000000000000007</v>
          </cell>
          <cell r="L89">
            <v>2.4</v>
          </cell>
          <cell r="M89">
            <v>1</v>
          </cell>
          <cell r="N89">
            <v>1</v>
          </cell>
          <cell r="O89">
            <v>1</v>
          </cell>
          <cell r="P89">
            <v>0.5</v>
          </cell>
          <cell r="Q89">
            <v>0.5</v>
          </cell>
          <cell r="R89">
            <v>1</v>
          </cell>
          <cell r="S89">
            <v>0.5</v>
          </cell>
          <cell r="T89">
            <v>1</v>
          </cell>
          <cell r="U89">
            <v>2</v>
          </cell>
          <cell r="V89">
            <v>1</v>
          </cell>
          <cell r="W89">
            <v>5.5407407407407412</v>
          </cell>
        </row>
        <row r="90">
          <cell r="B90">
            <v>35</v>
          </cell>
          <cell r="C90">
            <v>35</v>
          </cell>
          <cell r="D90">
            <v>4.5</v>
          </cell>
          <cell r="E90">
            <v>1.5</v>
          </cell>
          <cell r="F90">
            <v>1.5</v>
          </cell>
          <cell r="G90">
            <v>1.5</v>
          </cell>
          <cell r="H90">
            <v>1.5</v>
          </cell>
          <cell r="I90">
            <v>1.5</v>
          </cell>
          <cell r="J90">
            <v>5</v>
          </cell>
          <cell r="K90">
            <v>8.5</v>
          </cell>
          <cell r="L90">
            <v>2.5</v>
          </cell>
          <cell r="M90">
            <v>1</v>
          </cell>
          <cell r="N90">
            <v>1</v>
          </cell>
          <cell r="O90">
            <v>1</v>
          </cell>
          <cell r="P90">
            <v>0.5</v>
          </cell>
          <cell r="Q90">
            <v>0.5</v>
          </cell>
          <cell r="R90">
            <v>1</v>
          </cell>
          <cell r="S90">
            <v>0.5</v>
          </cell>
          <cell r="T90">
            <v>1</v>
          </cell>
          <cell r="U90">
            <v>2</v>
          </cell>
          <cell r="V90">
            <v>1</v>
          </cell>
          <cell r="W90">
            <v>5.7037037037037042</v>
          </cell>
        </row>
        <row r="91">
          <cell r="B91">
            <v>36</v>
          </cell>
          <cell r="C91">
            <v>36</v>
          </cell>
          <cell r="D91">
            <v>4.5</v>
          </cell>
          <cell r="E91">
            <v>1.5</v>
          </cell>
          <cell r="F91">
            <v>1.5</v>
          </cell>
          <cell r="G91">
            <v>1.5</v>
          </cell>
          <cell r="H91">
            <v>1.5</v>
          </cell>
          <cell r="I91">
            <v>1.5</v>
          </cell>
          <cell r="J91">
            <v>6</v>
          </cell>
          <cell r="K91">
            <v>8.5</v>
          </cell>
          <cell r="L91">
            <v>2.5</v>
          </cell>
          <cell r="M91">
            <v>1.5</v>
          </cell>
          <cell r="N91">
            <v>1</v>
          </cell>
          <cell r="O91">
            <v>1</v>
          </cell>
          <cell r="P91">
            <v>0.5</v>
          </cell>
          <cell r="Q91">
            <v>0.5</v>
          </cell>
          <cell r="R91">
            <v>1</v>
          </cell>
          <cell r="S91">
            <v>0.5</v>
          </cell>
          <cell r="T91">
            <v>1</v>
          </cell>
          <cell r="U91">
            <v>2</v>
          </cell>
          <cell r="V91">
            <v>1</v>
          </cell>
          <cell r="W91">
            <v>5.8666666666666663</v>
          </cell>
        </row>
        <row r="92">
          <cell r="B92">
            <v>37</v>
          </cell>
          <cell r="C92">
            <v>37</v>
          </cell>
          <cell r="D92">
            <v>4.5</v>
          </cell>
          <cell r="E92">
            <v>1.5</v>
          </cell>
          <cell r="F92">
            <v>1.5</v>
          </cell>
          <cell r="G92">
            <v>1.5</v>
          </cell>
          <cell r="H92">
            <v>1.5</v>
          </cell>
          <cell r="I92">
            <v>1.5</v>
          </cell>
          <cell r="J92">
            <v>6</v>
          </cell>
          <cell r="K92">
            <v>8.8000000000000007</v>
          </cell>
          <cell r="L92">
            <v>2.6</v>
          </cell>
          <cell r="M92">
            <v>1.5</v>
          </cell>
          <cell r="N92">
            <v>1</v>
          </cell>
          <cell r="O92">
            <v>1</v>
          </cell>
          <cell r="P92">
            <v>0.5</v>
          </cell>
          <cell r="Q92">
            <v>0.5</v>
          </cell>
          <cell r="R92">
            <v>1</v>
          </cell>
          <cell r="S92">
            <v>0.5</v>
          </cell>
          <cell r="T92">
            <v>1</v>
          </cell>
          <cell r="U92">
            <v>2</v>
          </cell>
          <cell r="V92">
            <v>1</v>
          </cell>
          <cell r="W92">
            <v>6.0296296296296292</v>
          </cell>
        </row>
        <row r="93">
          <cell r="B93">
            <v>38</v>
          </cell>
          <cell r="C93">
            <v>38</v>
          </cell>
          <cell r="D93">
            <v>4.5</v>
          </cell>
          <cell r="E93">
            <v>1.5</v>
          </cell>
          <cell r="F93">
            <v>1.5</v>
          </cell>
          <cell r="G93">
            <v>1.5</v>
          </cell>
          <cell r="H93">
            <v>1.5</v>
          </cell>
          <cell r="I93">
            <v>1.5</v>
          </cell>
          <cell r="J93">
            <v>6</v>
          </cell>
          <cell r="K93">
            <v>9.1</v>
          </cell>
          <cell r="L93">
            <v>2.7</v>
          </cell>
          <cell r="M93">
            <v>1.5</v>
          </cell>
          <cell r="N93">
            <v>1</v>
          </cell>
          <cell r="O93">
            <v>1</v>
          </cell>
          <cell r="P93">
            <v>0.5</v>
          </cell>
          <cell r="Q93">
            <v>0.5</v>
          </cell>
          <cell r="R93">
            <v>1</v>
          </cell>
          <cell r="S93">
            <v>0.5</v>
          </cell>
          <cell r="T93">
            <v>1</v>
          </cell>
          <cell r="U93">
            <v>2</v>
          </cell>
          <cell r="V93">
            <v>1</v>
          </cell>
          <cell r="W93">
            <v>6.1925925925925922</v>
          </cell>
        </row>
        <row r="94">
          <cell r="B94">
            <v>39</v>
          </cell>
          <cell r="C94">
            <v>39</v>
          </cell>
          <cell r="D94">
            <v>4.5</v>
          </cell>
          <cell r="E94">
            <v>1.5</v>
          </cell>
          <cell r="F94">
            <v>1.5</v>
          </cell>
          <cell r="G94">
            <v>1.5</v>
          </cell>
          <cell r="H94">
            <v>1.5</v>
          </cell>
          <cell r="I94">
            <v>1.5</v>
          </cell>
          <cell r="J94">
            <v>6</v>
          </cell>
          <cell r="K94">
            <v>9.4</v>
          </cell>
          <cell r="L94">
            <v>2.8</v>
          </cell>
          <cell r="M94">
            <v>1.5</v>
          </cell>
          <cell r="N94">
            <v>1</v>
          </cell>
          <cell r="O94">
            <v>1</v>
          </cell>
          <cell r="P94">
            <v>0.5</v>
          </cell>
          <cell r="Q94">
            <v>0.5</v>
          </cell>
          <cell r="R94">
            <v>1</v>
          </cell>
          <cell r="S94">
            <v>0.5</v>
          </cell>
          <cell r="T94">
            <v>1</v>
          </cell>
          <cell r="U94">
            <v>2</v>
          </cell>
          <cell r="V94">
            <v>1</v>
          </cell>
          <cell r="W94">
            <v>6.3555555555555552</v>
          </cell>
        </row>
        <row r="95">
          <cell r="B95">
            <v>40</v>
          </cell>
          <cell r="C95">
            <v>40</v>
          </cell>
          <cell r="D95">
            <v>4.5</v>
          </cell>
          <cell r="E95">
            <v>1.5</v>
          </cell>
          <cell r="F95">
            <v>1.5</v>
          </cell>
          <cell r="G95">
            <v>1.5</v>
          </cell>
          <cell r="H95">
            <v>1.5</v>
          </cell>
          <cell r="I95">
            <v>1.5</v>
          </cell>
          <cell r="J95">
            <v>6</v>
          </cell>
          <cell r="K95">
            <v>9.6999999999999993</v>
          </cell>
          <cell r="L95">
            <v>2.9</v>
          </cell>
          <cell r="M95">
            <v>1.5</v>
          </cell>
          <cell r="N95">
            <v>1</v>
          </cell>
          <cell r="O95">
            <v>1</v>
          </cell>
          <cell r="P95">
            <v>0.5</v>
          </cell>
          <cell r="Q95">
            <v>0.5</v>
          </cell>
          <cell r="R95">
            <v>1</v>
          </cell>
          <cell r="S95">
            <v>0.5</v>
          </cell>
          <cell r="T95">
            <v>1</v>
          </cell>
          <cell r="U95">
            <v>2</v>
          </cell>
          <cell r="V95">
            <v>1</v>
          </cell>
          <cell r="W95">
            <v>6.5185185185185182</v>
          </cell>
        </row>
        <row r="96">
          <cell r="B96">
            <v>41</v>
          </cell>
          <cell r="C96">
            <v>41</v>
          </cell>
          <cell r="D96">
            <v>4.5</v>
          </cell>
          <cell r="E96">
            <v>1.5</v>
          </cell>
          <cell r="F96">
            <v>1.5</v>
          </cell>
          <cell r="G96">
            <v>1.5</v>
          </cell>
          <cell r="H96">
            <v>1.5</v>
          </cell>
          <cell r="I96">
            <v>1.5</v>
          </cell>
          <cell r="J96">
            <v>6</v>
          </cell>
          <cell r="K96">
            <v>10</v>
          </cell>
          <cell r="L96">
            <v>3</v>
          </cell>
          <cell r="M96">
            <v>1.5</v>
          </cell>
          <cell r="N96">
            <v>1</v>
          </cell>
          <cell r="O96">
            <v>1</v>
          </cell>
          <cell r="P96">
            <v>0.5</v>
          </cell>
          <cell r="Q96">
            <v>0.5</v>
          </cell>
          <cell r="R96">
            <v>1</v>
          </cell>
          <cell r="S96">
            <v>0.5</v>
          </cell>
          <cell r="T96">
            <v>1</v>
          </cell>
          <cell r="U96">
            <v>2</v>
          </cell>
          <cell r="V96">
            <v>1</v>
          </cell>
          <cell r="W96">
            <v>6.6814814814814811</v>
          </cell>
        </row>
        <row r="97">
          <cell r="B97">
            <v>42</v>
          </cell>
          <cell r="C97">
            <v>42</v>
          </cell>
          <cell r="D97">
            <v>6</v>
          </cell>
          <cell r="E97">
            <v>1.5</v>
          </cell>
          <cell r="F97">
            <v>1.5</v>
          </cell>
          <cell r="G97">
            <v>3</v>
          </cell>
          <cell r="H97">
            <v>3</v>
          </cell>
          <cell r="I97">
            <v>1.5</v>
          </cell>
          <cell r="J97">
            <v>6</v>
          </cell>
          <cell r="K97">
            <v>10</v>
          </cell>
          <cell r="L97">
            <v>3</v>
          </cell>
          <cell r="M97">
            <v>1.5</v>
          </cell>
          <cell r="N97">
            <v>1</v>
          </cell>
          <cell r="O97">
            <v>1</v>
          </cell>
          <cell r="P97">
            <v>0.5</v>
          </cell>
          <cell r="Q97">
            <v>0.5</v>
          </cell>
          <cell r="R97">
            <v>1</v>
          </cell>
          <cell r="S97">
            <v>0.5</v>
          </cell>
          <cell r="T97">
            <v>1</v>
          </cell>
          <cell r="U97">
            <v>2</v>
          </cell>
          <cell r="V97">
            <v>1</v>
          </cell>
          <cell r="W97">
            <v>6.8444444444444441</v>
          </cell>
        </row>
        <row r="98">
          <cell r="B98">
            <v>43</v>
          </cell>
          <cell r="C98">
            <v>43</v>
          </cell>
          <cell r="D98">
            <v>6</v>
          </cell>
          <cell r="E98">
            <v>1.5</v>
          </cell>
          <cell r="F98">
            <v>1.5</v>
          </cell>
          <cell r="G98">
            <v>3</v>
          </cell>
          <cell r="H98">
            <v>3</v>
          </cell>
          <cell r="I98">
            <v>1.5</v>
          </cell>
          <cell r="J98">
            <v>6</v>
          </cell>
          <cell r="K98">
            <v>10</v>
          </cell>
          <cell r="L98">
            <v>3</v>
          </cell>
          <cell r="M98">
            <v>1.5</v>
          </cell>
          <cell r="N98">
            <v>1</v>
          </cell>
          <cell r="O98">
            <v>1</v>
          </cell>
          <cell r="P98">
            <v>0.5</v>
          </cell>
          <cell r="Q98">
            <v>0.5</v>
          </cell>
          <cell r="R98">
            <v>1</v>
          </cell>
          <cell r="S98">
            <v>0.5</v>
          </cell>
          <cell r="T98">
            <v>1</v>
          </cell>
          <cell r="U98">
            <v>2</v>
          </cell>
          <cell r="V98">
            <v>1</v>
          </cell>
          <cell r="W98">
            <v>6.8444444444444441</v>
          </cell>
        </row>
        <row r="99">
          <cell r="B99">
            <v>44</v>
          </cell>
          <cell r="C99">
            <v>44</v>
          </cell>
          <cell r="D99">
            <v>6</v>
          </cell>
          <cell r="E99">
            <v>1.5</v>
          </cell>
          <cell r="F99">
            <v>1.5</v>
          </cell>
          <cell r="G99">
            <v>3</v>
          </cell>
          <cell r="H99">
            <v>3</v>
          </cell>
          <cell r="I99">
            <v>1.5</v>
          </cell>
          <cell r="J99">
            <v>6</v>
          </cell>
          <cell r="K99">
            <v>10</v>
          </cell>
          <cell r="L99">
            <v>3</v>
          </cell>
          <cell r="M99">
            <v>1.5</v>
          </cell>
          <cell r="N99">
            <v>1</v>
          </cell>
          <cell r="O99">
            <v>1</v>
          </cell>
          <cell r="P99">
            <v>0.5</v>
          </cell>
          <cell r="Q99">
            <v>0.5</v>
          </cell>
          <cell r="R99">
            <v>1</v>
          </cell>
          <cell r="S99">
            <v>0.5</v>
          </cell>
          <cell r="T99">
            <v>1</v>
          </cell>
          <cell r="U99">
            <v>2</v>
          </cell>
          <cell r="V99">
            <v>1</v>
          </cell>
          <cell r="W99">
            <v>6.8444444444444441</v>
          </cell>
        </row>
        <row r="100">
          <cell r="B100">
            <v>45</v>
          </cell>
          <cell r="C100">
            <v>45</v>
          </cell>
          <cell r="D100">
            <v>6</v>
          </cell>
          <cell r="E100">
            <v>1.5</v>
          </cell>
          <cell r="F100">
            <v>1.5</v>
          </cell>
          <cell r="G100">
            <v>3</v>
          </cell>
          <cell r="H100">
            <v>3</v>
          </cell>
          <cell r="I100">
            <v>1.5</v>
          </cell>
          <cell r="J100">
            <v>6</v>
          </cell>
          <cell r="K100">
            <v>10</v>
          </cell>
          <cell r="L100">
            <v>3</v>
          </cell>
          <cell r="M100">
            <v>1.5</v>
          </cell>
          <cell r="N100">
            <v>1</v>
          </cell>
          <cell r="O100">
            <v>1</v>
          </cell>
          <cell r="P100">
            <v>0.5</v>
          </cell>
          <cell r="Q100">
            <v>0.5</v>
          </cell>
          <cell r="R100">
            <v>1</v>
          </cell>
          <cell r="S100">
            <v>0.5</v>
          </cell>
          <cell r="T100">
            <v>1</v>
          </cell>
          <cell r="U100">
            <v>2</v>
          </cell>
          <cell r="V100">
            <v>1</v>
          </cell>
          <cell r="W100">
            <v>6.8444444444444441</v>
          </cell>
        </row>
        <row r="101">
          <cell r="B101">
            <v>46</v>
          </cell>
          <cell r="C101">
            <v>46</v>
          </cell>
          <cell r="D101">
            <v>6</v>
          </cell>
          <cell r="E101">
            <v>1.5</v>
          </cell>
          <cell r="F101">
            <v>1.5</v>
          </cell>
          <cell r="G101">
            <v>3</v>
          </cell>
          <cell r="H101">
            <v>3</v>
          </cell>
          <cell r="I101">
            <v>1.5</v>
          </cell>
          <cell r="J101">
            <v>6</v>
          </cell>
          <cell r="K101">
            <v>10</v>
          </cell>
          <cell r="L101">
            <v>3</v>
          </cell>
          <cell r="M101">
            <v>1.5</v>
          </cell>
          <cell r="N101">
            <v>1</v>
          </cell>
          <cell r="O101">
            <v>1</v>
          </cell>
          <cell r="P101">
            <v>0.5</v>
          </cell>
          <cell r="Q101">
            <v>0.5</v>
          </cell>
          <cell r="R101">
            <v>1</v>
          </cell>
          <cell r="S101">
            <v>0.5</v>
          </cell>
          <cell r="T101">
            <v>1</v>
          </cell>
          <cell r="U101">
            <v>2</v>
          </cell>
          <cell r="V101">
            <v>1</v>
          </cell>
          <cell r="W101">
            <v>6.8444444444444441</v>
          </cell>
        </row>
        <row r="102">
          <cell r="B102">
            <v>47</v>
          </cell>
          <cell r="C102">
            <v>47</v>
          </cell>
          <cell r="D102">
            <v>6</v>
          </cell>
          <cell r="E102">
            <v>1.5</v>
          </cell>
          <cell r="F102">
            <v>1.5</v>
          </cell>
          <cell r="G102">
            <v>3</v>
          </cell>
          <cell r="H102">
            <v>3</v>
          </cell>
          <cell r="I102">
            <v>1.5</v>
          </cell>
          <cell r="J102">
            <v>6</v>
          </cell>
          <cell r="K102">
            <v>10</v>
          </cell>
          <cell r="L102">
            <v>3</v>
          </cell>
          <cell r="M102">
            <v>1.5</v>
          </cell>
          <cell r="N102">
            <v>1</v>
          </cell>
          <cell r="O102">
            <v>1</v>
          </cell>
          <cell r="P102">
            <v>0.5</v>
          </cell>
          <cell r="Q102">
            <v>0.5</v>
          </cell>
          <cell r="R102">
            <v>1</v>
          </cell>
          <cell r="S102">
            <v>0.5</v>
          </cell>
          <cell r="T102">
            <v>1</v>
          </cell>
          <cell r="U102">
            <v>2</v>
          </cell>
          <cell r="V102">
            <v>1</v>
          </cell>
          <cell r="W102">
            <v>6.8444444444444441</v>
          </cell>
        </row>
        <row r="103">
          <cell r="B103">
            <v>48</v>
          </cell>
          <cell r="C103">
            <v>48</v>
          </cell>
          <cell r="D103">
            <v>6</v>
          </cell>
          <cell r="E103">
            <v>1.5</v>
          </cell>
          <cell r="F103">
            <v>1.5</v>
          </cell>
          <cell r="G103">
            <v>3</v>
          </cell>
          <cell r="H103">
            <v>3</v>
          </cell>
          <cell r="I103">
            <v>1.5</v>
          </cell>
          <cell r="J103">
            <v>6</v>
          </cell>
          <cell r="K103">
            <v>10</v>
          </cell>
          <cell r="L103">
            <v>3</v>
          </cell>
          <cell r="M103">
            <v>1.5</v>
          </cell>
          <cell r="N103">
            <v>1</v>
          </cell>
          <cell r="O103">
            <v>1</v>
          </cell>
          <cell r="P103">
            <v>0.5</v>
          </cell>
          <cell r="Q103">
            <v>0.5</v>
          </cell>
          <cell r="R103">
            <v>1</v>
          </cell>
          <cell r="S103">
            <v>0.5</v>
          </cell>
          <cell r="T103">
            <v>1</v>
          </cell>
          <cell r="U103">
            <v>2</v>
          </cell>
          <cell r="V103">
            <v>1</v>
          </cell>
          <cell r="W103">
            <v>6.8444444444444441</v>
          </cell>
        </row>
        <row r="104">
          <cell r="B104">
            <v>49</v>
          </cell>
          <cell r="C104">
            <v>49</v>
          </cell>
          <cell r="D104">
            <v>6</v>
          </cell>
          <cell r="E104">
            <v>1.5</v>
          </cell>
          <cell r="F104">
            <v>1.5</v>
          </cell>
          <cell r="G104">
            <v>3</v>
          </cell>
          <cell r="H104">
            <v>3</v>
          </cell>
          <cell r="I104">
            <v>1.5</v>
          </cell>
          <cell r="J104">
            <v>6</v>
          </cell>
          <cell r="K104">
            <v>10</v>
          </cell>
          <cell r="L104">
            <v>3</v>
          </cell>
          <cell r="M104">
            <v>1.5</v>
          </cell>
          <cell r="N104">
            <v>1</v>
          </cell>
          <cell r="O104">
            <v>1</v>
          </cell>
          <cell r="P104">
            <v>0.5</v>
          </cell>
          <cell r="Q104">
            <v>0.5</v>
          </cell>
          <cell r="R104">
            <v>1</v>
          </cell>
          <cell r="S104">
            <v>0.5</v>
          </cell>
          <cell r="T104">
            <v>1</v>
          </cell>
          <cell r="U104">
            <v>2</v>
          </cell>
          <cell r="V104">
            <v>1</v>
          </cell>
          <cell r="W104">
            <v>6.8444444444444441</v>
          </cell>
        </row>
        <row r="105">
          <cell r="B105">
            <v>50</v>
          </cell>
          <cell r="C105">
            <v>50</v>
          </cell>
          <cell r="D105">
            <v>6</v>
          </cell>
          <cell r="E105">
            <v>1.5</v>
          </cell>
          <cell r="F105">
            <v>1.5</v>
          </cell>
          <cell r="G105">
            <v>3</v>
          </cell>
          <cell r="H105">
            <v>3</v>
          </cell>
          <cell r="I105">
            <v>1.5</v>
          </cell>
          <cell r="J105">
            <v>6</v>
          </cell>
          <cell r="K105">
            <v>10</v>
          </cell>
          <cell r="L105">
            <v>3</v>
          </cell>
          <cell r="M105">
            <v>1.5</v>
          </cell>
          <cell r="N105">
            <v>1</v>
          </cell>
          <cell r="O105">
            <v>1</v>
          </cell>
          <cell r="P105">
            <v>0.5</v>
          </cell>
          <cell r="Q105">
            <v>0.5</v>
          </cell>
          <cell r="R105">
            <v>1</v>
          </cell>
          <cell r="S105">
            <v>0.5</v>
          </cell>
          <cell r="T105">
            <v>1</v>
          </cell>
          <cell r="U105">
            <v>2</v>
          </cell>
          <cell r="V105">
            <v>1</v>
          </cell>
          <cell r="W105">
            <v>6.8444444444444441</v>
          </cell>
        </row>
        <row r="106">
          <cell r="B106">
            <v>51</v>
          </cell>
          <cell r="C106">
            <v>51</v>
          </cell>
          <cell r="D106">
            <v>6</v>
          </cell>
          <cell r="E106">
            <v>1.5</v>
          </cell>
          <cell r="F106">
            <v>1.5</v>
          </cell>
          <cell r="G106">
            <v>3</v>
          </cell>
          <cell r="H106">
            <v>3</v>
          </cell>
          <cell r="I106">
            <v>1.5</v>
          </cell>
          <cell r="J106">
            <v>6</v>
          </cell>
          <cell r="K106">
            <v>10</v>
          </cell>
          <cell r="L106">
            <v>3</v>
          </cell>
          <cell r="M106">
            <v>1.5</v>
          </cell>
          <cell r="N106">
            <v>1</v>
          </cell>
          <cell r="O106">
            <v>1</v>
          </cell>
          <cell r="P106">
            <v>0.5</v>
          </cell>
          <cell r="Q106">
            <v>0.5</v>
          </cell>
          <cell r="R106">
            <v>1</v>
          </cell>
          <cell r="S106">
            <v>0.5</v>
          </cell>
          <cell r="T106">
            <v>1</v>
          </cell>
          <cell r="U106">
            <v>2</v>
          </cell>
          <cell r="V106">
            <v>1</v>
          </cell>
          <cell r="W106">
            <v>6.8444444444444441</v>
          </cell>
        </row>
        <row r="107">
          <cell r="B107">
            <v>52</v>
          </cell>
          <cell r="C107">
            <v>52</v>
          </cell>
          <cell r="D107">
            <v>6</v>
          </cell>
          <cell r="E107">
            <v>1.5</v>
          </cell>
          <cell r="F107">
            <v>1.5</v>
          </cell>
          <cell r="G107">
            <v>3</v>
          </cell>
          <cell r="H107">
            <v>3</v>
          </cell>
          <cell r="I107">
            <v>1.5</v>
          </cell>
          <cell r="J107">
            <v>6</v>
          </cell>
          <cell r="K107">
            <v>10</v>
          </cell>
          <cell r="L107">
            <v>3</v>
          </cell>
          <cell r="M107">
            <v>1.5</v>
          </cell>
          <cell r="N107">
            <v>1</v>
          </cell>
          <cell r="O107">
            <v>1</v>
          </cell>
          <cell r="P107">
            <v>0.5</v>
          </cell>
          <cell r="Q107">
            <v>0.5</v>
          </cell>
          <cell r="R107">
            <v>1</v>
          </cell>
          <cell r="S107">
            <v>0.5</v>
          </cell>
          <cell r="T107">
            <v>1</v>
          </cell>
          <cell r="U107">
            <v>2</v>
          </cell>
          <cell r="V107">
            <v>1</v>
          </cell>
          <cell r="W107">
            <v>6.8444444444444441</v>
          </cell>
        </row>
        <row r="108">
          <cell r="B108">
            <v>53</v>
          </cell>
          <cell r="C108">
            <v>53</v>
          </cell>
          <cell r="D108">
            <v>6</v>
          </cell>
          <cell r="E108">
            <v>1.5</v>
          </cell>
          <cell r="F108">
            <v>1.5</v>
          </cell>
          <cell r="G108">
            <v>3</v>
          </cell>
          <cell r="H108">
            <v>3</v>
          </cell>
          <cell r="I108">
            <v>1.5</v>
          </cell>
          <cell r="J108">
            <v>6</v>
          </cell>
          <cell r="K108">
            <v>10</v>
          </cell>
          <cell r="L108">
            <v>3</v>
          </cell>
          <cell r="M108">
            <v>1.5</v>
          </cell>
          <cell r="N108">
            <v>1</v>
          </cell>
          <cell r="O108">
            <v>1</v>
          </cell>
          <cell r="P108">
            <v>0.5</v>
          </cell>
          <cell r="Q108">
            <v>0.5</v>
          </cell>
          <cell r="R108">
            <v>1</v>
          </cell>
          <cell r="S108">
            <v>0.5</v>
          </cell>
          <cell r="T108">
            <v>1</v>
          </cell>
          <cell r="U108">
            <v>2</v>
          </cell>
          <cell r="V108">
            <v>1</v>
          </cell>
          <cell r="W108">
            <v>6.8444444444444441</v>
          </cell>
        </row>
        <row r="109">
          <cell r="B109">
            <v>54</v>
          </cell>
          <cell r="C109">
            <v>54</v>
          </cell>
          <cell r="D109">
            <v>6</v>
          </cell>
          <cell r="E109">
            <v>1.5</v>
          </cell>
          <cell r="F109">
            <v>1.5</v>
          </cell>
          <cell r="G109">
            <v>3</v>
          </cell>
          <cell r="H109">
            <v>3</v>
          </cell>
          <cell r="I109">
            <v>1.5</v>
          </cell>
          <cell r="J109">
            <v>6</v>
          </cell>
          <cell r="K109">
            <v>10</v>
          </cell>
          <cell r="L109">
            <v>3</v>
          </cell>
          <cell r="M109">
            <v>1.5</v>
          </cell>
          <cell r="N109">
            <v>1</v>
          </cell>
          <cell r="O109">
            <v>1</v>
          </cell>
          <cell r="P109">
            <v>0.5</v>
          </cell>
          <cell r="Q109">
            <v>0.5</v>
          </cell>
          <cell r="R109">
            <v>1</v>
          </cell>
          <cell r="S109">
            <v>0.5</v>
          </cell>
          <cell r="T109">
            <v>1</v>
          </cell>
          <cell r="U109">
            <v>2</v>
          </cell>
          <cell r="V109">
            <v>1</v>
          </cell>
          <cell r="W109">
            <v>6.8444444444444441</v>
          </cell>
        </row>
        <row r="110">
          <cell r="B110">
            <v>3</v>
          </cell>
          <cell r="C110">
            <v>3</v>
          </cell>
          <cell r="D110">
            <v>1.5</v>
          </cell>
          <cell r="E110">
            <v>1.5</v>
          </cell>
          <cell r="F110">
            <v>0</v>
          </cell>
          <cell r="G110">
            <v>0</v>
          </cell>
          <cell r="H110">
            <v>1.5</v>
          </cell>
          <cell r="I110">
            <v>1.5</v>
          </cell>
          <cell r="J110">
            <v>1.5</v>
          </cell>
          <cell r="K110">
            <v>2</v>
          </cell>
          <cell r="L110">
            <v>1</v>
          </cell>
          <cell r="M110">
            <v>0.5</v>
          </cell>
          <cell r="N110">
            <v>1</v>
          </cell>
          <cell r="O110">
            <v>1</v>
          </cell>
          <cell r="P110">
            <v>0</v>
          </cell>
          <cell r="Q110">
            <v>0.5</v>
          </cell>
          <cell r="R110">
            <v>1</v>
          </cell>
          <cell r="S110">
            <v>0.5</v>
          </cell>
          <cell r="T110">
            <v>1</v>
          </cell>
          <cell r="U110">
            <v>2</v>
          </cell>
          <cell r="V110">
            <v>1</v>
          </cell>
          <cell r="W110">
            <v>1.79</v>
          </cell>
        </row>
        <row r="111">
          <cell r="B111">
            <v>4</v>
          </cell>
          <cell r="C111">
            <v>4</v>
          </cell>
          <cell r="D111">
            <v>1.5</v>
          </cell>
          <cell r="E111">
            <v>1.5</v>
          </cell>
          <cell r="F111">
            <v>0</v>
          </cell>
          <cell r="G111">
            <v>0</v>
          </cell>
          <cell r="H111">
            <v>1.5</v>
          </cell>
          <cell r="I111">
            <v>1.5</v>
          </cell>
          <cell r="J111">
            <v>1.5</v>
          </cell>
          <cell r="K111">
            <v>2</v>
          </cell>
          <cell r="L111">
            <v>1</v>
          </cell>
          <cell r="M111">
            <v>0.5</v>
          </cell>
          <cell r="N111">
            <v>1</v>
          </cell>
          <cell r="O111">
            <v>1</v>
          </cell>
          <cell r="P111">
            <v>0</v>
          </cell>
          <cell r="Q111">
            <v>0.5</v>
          </cell>
          <cell r="R111">
            <v>1</v>
          </cell>
          <cell r="S111">
            <v>0.5</v>
          </cell>
          <cell r="T111">
            <v>1</v>
          </cell>
          <cell r="U111">
            <v>2</v>
          </cell>
          <cell r="V111">
            <v>1</v>
          </cell>
          <cell r="W111">
            <v>1.79</v>
          </cell>
        </row>
        <row r="112">
          <cell r="B112">
            <v>5</v>
          </cell>
          <cell r="C112">
            <v>5</v>
          </cell>
          <cell r="D112">
            <v>1.5</v>
          </cell>
          <cell r="E112">
            <v>1.5</v>
          </cell>
          <cell r="F112">
            <v>0</v>
          </cell>
          <cell r="G112">
            <v>0</v>
          </cell>
          <cell r="H112">
            <v>1.5</v>
          </cell>
          <cell r="I112">
            <v>1.5</v>
          </cell>
          <cell r="J112">
            <v>1.5</v>
          </cell>
          <cell r="K112">
            <v>2</v>
          </cell>
          <cell r="L112">
            <v>1</v>
          </cell>
          <cell r="M112">
            <v>0.5</v>
          </cell>
          <cell r="N112">
            <v>1</v>
          </cell>
          <cell r="O112">
            <v>1</v>
          </cell>
          <cell r="P112">
            <v>0</v>
          </cell>
          <cell r="Q112">
            <v>0.5</v>
          </cell>
          <cell r="R112">
            <v>1</v>
          </cell>
          <cell r="S112">
            <v>0.5</v>
          </cell>
          <cell r="T112">
            <v>1</v>
          </cell>
          <cell r="U112">
            <v>2</v>
          </cell>
          <cell r="V112">
            <v>1</v>
          </cell>
          <cell r="W112">
            <v>1.79</v>
          </cell>
        </row>
        <row r="113">
          <cell r="B113">
            <v>6</v>
          </cell>
          <cell r="C113">
            <v>6</v>
          </cell>
          <cell r="D113">
            <v>1.5</v>
          </cell>
          <cell r="E113">
            <v>1.5</v>
          </cell>
          <cell r="F113">
            <v>0</v>
          </cell>
          <cell r="G113">
            <v>0</v>
          </cell>
          <cell r="H113">
            <v>1.5</v>
          </cell>
          <cell r="I113">
            <v>1.5</v>
          </cell>
          <cell r="J113">
            <v>1.5</v>
          </cell>
          <cell r="K113">
            <v>2</v>
          </cell>
          <cell r="L113">
            <v>1</v>
          </cell>
          <cell r="M113">
            <v>0.5</v>
          </cell>
          <cell r="N113">
            <v>1</v>
          </cell>
          <cell r="O113">
            <v>1</v>
          </cell>
          <cell r="P113">
            <v>0</v>
          </cell>
          <cell r="Q113">
            <v>0.5</v>
          </cell>
          <cell r="R113">
            <v>1</v>
          </cell>
          <cell r="S113">
            <v>0.5</v>
          </cell>
          <cell r="T113">
            <v>1</v>
          </cell>
          <cell r="U113">
            <v>2</v>
          </cell>
          <cell r="V113">
            <v>1</v>
          </cell>
          <cell r="W113">
            <v>1.79</v>
          </cell>
        </row>
        <row r="114">
          <cell r="B114">
            <v>7</v>
          </cell>
          <cell r="C114">
            <v>7</v>
          </cell>
          <cell r="D114">
            <v>1.5</v>
          </cell>
          <cell r="E114">
            <v>1.5</v>
          </cell>
          <cell r="F114">
            <v>0</v>
          </cell>
          <cell r="G114">
            <v>0</v>
          </cell>
          <cell r="H114">
            <v>1.5</v>
          </cell>
          <cell r="I114">
            <v>1.5</v>
          </cell>
          <cell r="J114">
            <v>1.5</v>
          </cell>
          <cell r="K114">
            <v>2</v>
          </cell>
          <cell r="L114">
            <v>1</v>
          </cell>
          <cell r="M114">
            <v>0.5</v>
          </cell>
          <cell r="N114">
            <v>1</v>
          </cell>
          <cell r="O114">
            <v>1</v>
          </cell>
          <cell r="P114">
            <v>0</v>
          </cell>
          <cell r="Q114">
            <v>0.5</v>
          </cell>
          <cell r="R114">
            <v>1</v>
          </cell>
          <cell r="S114">
            <v>0.5</v>
          </cell>
          <cell r="T114">
            <v>1</v>
          </cell>
          <cell r="U114">
            <v>2</v>
          </cell>
          <cell r="V114">
            <v>1</v>
          </cell>
          <cell r="W114">
            <v>1.79</v>
          </cell>
        </row>
        <row r="115">
          <cell r="B115">
            <v>8</v>
          </cell>
          <cell r="C115">
            <v>8</v>
          </cell>
          <cell r="D115">
            <v>1.5</v>
          </cell>
          <cell r="E115">
            <v>1.5</v>
          </cell>
          <cell r="F115">
            <v>0</v>
          </cell>
          <cell r="G115">
            <v>0</v>
          </cell>
          <cell r="H115">
            <v>1.5</v>
          </cell>
          <cell r="I115">
            <v>1.5</v>
          </cell>
          <cell r="J115">
            <v>1.5</v>
          </cell>
          <cell r="K115">
            <v>2</v>
          </cell>
          <cell r="L115">
            <v>1</v>
          </cell>
          <cell r="M115">
            <v>0.5</v>
          </cell>
          <cell r="N115">
            <v>1</v>
          </cell>
          <cell r="O115">
            <v>1</v>
          </cell>
          <cell r="P115">
            <v>0</v>
          </cell>
          <cell r="Q115">
            <v>0.5</v>
          </cell>
          <cell r="R115">
            <v>1</v>
          </cell>
          <cell r="S115">
            <v>0.5</v>
          </cell>
          <cell r="T115">
            <v>1</v>
          </cell>
          <cell r="U115">
            <v>2</v>
          </cell>
          <cell r="V115">
            <v>1</v>
          </cell>
          <cell r="W115">
            <v>1.79</v>
          </cell>
        </row>
        <row r="116">
          <cell r="B116">
            <v>9</v>
          </cell>
          <cell r="C116">
            <v>9</v>
          </cell>
          <cell r="D116">
            <v>1.5</v>
          </cell>
          <cell r="E116">
            <v>1.5</v>
          </cell>
          <cell r="F116">
            <v>0</v>
          </cell>
          <cell r="G116">
            <v>0</v>
          </cell>
          <cell r="H116">
            <v>1.5</v>
          </cell>
          <cell r="I116">
            <v>1.5</v>
          </cell>
          <cell r="J116">
            <v>1.5</v>
          </cell>
          <cell r="K116">
            <v>2</v>
          </cell>
          <cell r="L116">
            <v>1</v>
          </cell>
          <cell r="M116">
            <v>0.5</v>
          </cell>
          <cell r="N116">
            <v>1</v>
          </cell>
          <cell r="O116">
            <v>1</v>
          </cell>
          <cell r="P116">
            <v>0</v>
          </cell>
          <cell r="Q116">
            <v>0.5</v>
          </cell>
          <cell r="R116">
            <v>1</v>
          </cell>
          <cell r="S116">
            <v>0.5</v>
          </cell>
          <cell r="T116">
            <v>1</v>
          </cell>
          <cell r="U116">
            <v>2</v>
          </cell>
          <cell r="V116">
            <v>1</v>
          </cell>
          <cell r="W116">
            <v>1.79</v>
          </cell>
        </row>
        <row r="117">
          <cell r="B117">
            <v>10</v>
          </cell>
          <cell r="C117">
            <v>10</v>
          </cell>
          <cell r="D117">
            <v>1.5</v>
          </cell>
          <cell r="E117">
            <v>1.5</v>
          </cell>
          <cell r="F117">
            <v>0</v>
          </cell>
          <cell r="G117">
            <v>0</v>
          </cell>
          <cell r="H117">
            <v>1.5</v>
          </cell>
          <cell r="I117">
            <v>1.5</v>
          </cell>
          <cell r="J117">
            <v>1.5</v>
          </cell>
          <cell r="K117">
            <v>2</v>
          </cell>
          <cell r="L117">
            <v>1</v>
          </cell>
          <cell r="M117">
            <v>0.5</v>
          </cell>
          <cell r="N117">
            <v>1</v>
          </cell>
          <cell r="O117">
            <v>1</v>
          </cell>
          <cell r="P117">
            <v>0</v>
          </cell>
          <cell r="Q117">
            <v>0.5</v>
          </cell>
          <cell r="R117">
            <v>1</v>
          </cell>
          <cell r="S117">
            <v>0.5</v>
          </cell>
          <cell r="T117">
            <v>1</v>
          </cell>
          <cell r="U117">
            <v>2</v>
          </cell>
          <cell r="V117">
            <v>1</v>
          </cell>
          <cell r="W117">
            <v>1.79</v>
          </cell>
        </row>
        <row r="118">
          <cell r="B118">
            <v>11</v>
          </cell>
          <cell r="C118">
            <v>11</v>
          </cell>
          <cell r="D118">
            <v>1.5</v>
          </cell>
          <cell r="E118">
            <v>1.5</v>
          </cell>
          <cell r="F118">
            <v>0</v>
          </cell>
          <cell r="G118">
            <v>0</v>
          </cell>
          <cell r="H118">
            <v>1.5</v>
          </cell>
          <cell r="I118">
            <v>1.5</v>
          </cell>
          <cell r="J118">
            <v>1.5</v>
          </cell>
          <cell r="K118">
            <v>2</v>
          </cell>
          <cell r="L118">
            <v>1</v>
          </cell>
          <cell r="M118">
            <v>0.5</v>
          </cell>
          <cell r="N118">
            <v>1</v>
          </cell>
          <cell r="O118">
            <v>1</v>
          </cell>
          <cell r="P118">
            <v>0</v>
          </cell>
          <cell r="Q118">
            <v>0.5</v>
          </cell>
          <cell r="R118">
            <v>1</v>
          </cell>
          <cell r="S118">
            <v>0.5</v>
          </cell>
          <cell r="T118">
            <v>1</v>
          </cell>
          <cell r="U118">
            <v>2</v>
          </cell>
          <cell r="V118">
            <v>1</v>
          </cell>
          <cell r="W118">
            <v>1.79</v>
          </cell>
        </row>
        <row r="119">
          <cell r="B119">
            <v>12</v>
          </cell>
          <cell r="C119">
            <v>12</v>
          </cell>
          <cell r="D119">
            <v>1.5</v>
          </cell>
          <cell r="E119">
            <v>1.5</v>
          </cell>
          <cell r="F119">
            <v>0</v>
          </cell>
          <cell r="G119">
            <v>0</v>
          </cell>
          <cell r="H119">
            <v>1.5</v>
          </cell>
          <cell r="I119">
            <v>1.5</v>
          </cell>
          <cell r="J119">
            <v>1.5</v>
          </cell>
          <cell r="K119">
            <v>2</v>
          </cell>
          <cell r="L119">
            <v>1</v>
          </cell>
          <cell r="M119">
            <v>0.5</v>
          </cell>
          <cell r="N119">
            <v>1</v>
          </cell>
          <cell r="O119">
            <v>1</v>
          </cell>
          <cell r="P119">
            <v>0</v>
          </cell>
          <cell r="Q119">
            <v>0.5</v>
          </cell>
          <cell r="R119">
            <v>1</v>
          </cell>
          <cell r="S119">
            <v>0.5</v>
          </cell>
          <cell r="T119">
            <v>1</v>
          </cell>
          <cell r="U119">
            <v>2</v>
          </cell>
          <cell r="V119">
            <v>1</v>
          </cell>
          <cell r="W119">
            <v>1.9555555555555555</v>
          </cell>
        </row>
        <row r="120">
          <cell r="B120">
            <v>13</v>
          </cell>
          <cell r="C120">
            <v>13</v>
          </cell>
          <cell r="D120">
            <v>1.5</v>
          </cell>
          <cell r="E120">
            <v>1.5</v>
          </cell>
          <cell r="F120">
            <v>0</v>
          </cell>
          <cell r="G120">
            <v>0</v>
          </cell>
          <cell r="H120">
            <v>1.5</v>
          </cell>
          <cell r="I120">
            <v>1.5</v>
          </cell>
          <cell r="J120">
            <v>1.5</v>
          </cell>
          <cell r="K120">
            <v>2.2000000000000002</v>
          </cell>
          <cell r="L120">
            <v>1</v>
          </cell>
          <cell r="M120">
            <v>0.5</v>
          </cell>
          <cell r="N120">
            <v>1</v>
          </cell>
          <cell r="O120">
            <v>1</v>
          </cell>
          <cell r="P120">
            <v>0</v>
          </cell>
          <cell r="Q120">
            <v>0.5</v>
          </cell>
          <cell r="R120">
            <v>1</v>
          </cell>
          <cell r="S120">
            <v>0.5</v>
          </cell>
          <cell r="T120">
            <v>1</v>
          </cell>
          <cell r="U120">
            <v>2</v>
          </cell>
          <cell r="V120">
            <v>1</v>
          </cell>
          <cell r="W120">
            <v>2.1185185185185182</v>
          </cell>
        </row>
        <row r="121">
          <cell r="B121">
            <v>14</v>
          </cell>
          <cell r="C121">
            <v>14</v>
          </cell>
          <cell r="D121">
            <v>1.5</v>
          </cell>
          <cell r="E121">
            <v>1.5</v>
          </cell>
          <cell r="F121">
            <v>0</v>
          </cell>
          <cell r="G121">
            <v>0</v>
          </cell>
          <cell r="H121">
            <v>1.5</v>
          </cell>
          <cell r="I121">
            <v>1.5</v>
          </cell>
          <cell r="J121">
            <v>1.5</v>
          </cell>
          <cell r="K121">
            <v>2.4</v>
          </cell>
          <cell r="L121">
            <v>1</v>
          </cell>
          <cell r="M121">
            <v>0.5</v>
          </cell>
          <cell r="N121">
            <v>1</v>
          </cell>
          <cell r="O121">
            <v>1</v>
          </cell>
          <cell r="P121">
            <v>0</v>
          </cell>
          <cell r="Q121">
            <v>0.5</v>
          </cell>
          <cell r="R121">
            <v>1</v>
          </cell>
          <cell r="S121">
            <v>0.5</v>
          </cell>
          <cell r="T121">
            <v>1</v>
          </cell>
          <cell r="U121">
            <v>2</v>
          </cell>
          <cell r="V121">
            <v>1</v>
          </cell>
          <cell r="W121">
            <v>2.2814814814814812</v>
          </cell>
        </row>
        <row r="122">
          <cell r="B122">
            <v>15</v>
          </cell>
          <cell r="C122">
            <v>15</v>
          </cell>
          <cell r="D122">
            <v>1.5</v>
          </cell>
          <cell r="E122">
            <v>1.5</v>
          </cell>
          <cell r="F122">
            <v>0</v>
          </cell>
          <cell r="G122">
            <v>0</v>
          </cell>
          <cell r="H122">
            <v>1.5</v>
          </cell>
          <cell r="I122">
            <v>1.5</v>
          </cell>
          <cell r="J122">
            <v>1.5</v>
          </cell>
          <cell r="K122">
            <v>2.6</v>
          </cell>
          <cell r="L122">
            <v>1</v>
          </cell>
          <cell r="M122">
            <v>0.5</v>
          </cell>
          <cell r="N122">
            <v>1</v>
          </cell>
          <cell r="O122">
            <v>1</v>
          </cell>
          <cell r="P122">
            <v>0</v>
          </cell>
          <cell r="Q122">
            <v>0.5</v>
          </cell>
          <cell r="R122">
            <v>1</v>
          </cell>
          <cell r="S122">
            <v>0.5</v>
          </cell>
          <cell r="T122">
            <v>1</v>
          </cell>
          <cell r="U122">
            <v>2</v>
          </cell>
          <cell r="V122">
            <v>1</v>
          </cell>
          <cell r="W122">
            <v>2.4444444444444442</v>
          </cell>
        </row>
        <row r="123">
          <cell r="B123">
            <v>16</v>
          </cell>
          <cell r="C123">
            <v>16</v>
          </cell>
          <cell r="D123">
            <v>1.5</v>
          </cell>
          <cell r="E123">
            <v>1.5</v>
          </cell>
          <cell r="F123">
            <v>0</v>
          </cell>
          <cell r="G123">
            <v>0</v>
          </cell>
          <cell r="H123">
            <v>1.5</v>
          </cell>
          <cell r="I123">
            <v>1.5</v>
          </cell>
          <cell r="J123">
            <v>1.5</v>
          </cell>
          <cell r="K123">
            <v>2.8</v>
          </cell>
          <cell r="L123">
            <v>1</v>
          </cell>
          <cell r="M123">
            <v>0.5</v>
          </cell>
          <cell r="N123">
            <v>1</v>
          </cell>
          <cell r="O123">
            <v>1</v>
          </cell>
          <cell r="P123">
            <v>0</v>
          </cell>
          <cell r="Q123">
            <v>0.5</v>
          </cell>
          <cell r="R123">
            <v>1</v>
          </cell>
          <cell r="S123">
            <v>0.5</v>
          </cell>
          <cell r="T123">
            <v>1</v>
          </cell>
          <cell r="U123">
            <v>2</v>
          </cell>
          <cell r="V123">
            <v>1</v>
          </cell>
          <cell r="W123">
            <v>2.6074074074074072</v>
          </cell>
        </row>
        <row r="124">
          <cell r="B124">
            <v>17</v>
          </cell>
          <cell r="C124">
            <v>17</v>
          </cell>
          <cell r="D124">
            <v>1.5</v>
          </cell>
          <cell r="E124">
            <v>1.5</v>
          </cell>
          <cell r="F124">
            <v>0</v>
          </cell>
          <cell r="G124">
            <v>0</v>
          </cell>
          <cell r="H124">
            <v>1.5</v>
          </cell>
          <cell r="I124">
            <v>1.5</v>
          </cell>
          <cell r="J124">
            <v>1.5</v>
          </cell>
          <cell r="K124">
            <v>3</v>
          </cell>
          <cell r="L124">
            <v>1</v>
          </cell>
          <cell r="M124">
            <v>0.5</v>
          </cell>
          <cell r="N124">
            <v>1</v>
          </cell>
          <cell r="O124">
            <v>1</v>
          </cell>
          <cell r="P124">
            <v>0</v>
          </cell>
          <cell r="Q124">
            <v>0.5</v>
          </cell>
          <cell r="R124">
            <v>1</v>
          </cell>
          <cell r="S124">
            <v>0.5</v>
          </cell>
          <cell r="T124">
            <v>1</v>
          </cell>
          <cell r="U124">
            <v>2</v>
          </cell>
          <cell r="V124">
            <v>1</v>
          </cell>
          <cell r="W124">
            <v>2.7703703703703701</v>
          </cell>
        </row>
        <row r="125">
          <cell r="B125">
            <v>18</v>
          </cell>
          <cell r="C125">
            <v>18</v>
          </cell>
          <cell r="D125">
            <v>1.5</v>
          </cell>
          <cell r="E125">
            <v>1.5</v>
          </cell>
          <cell r="F125">
            <v>1.5</v>
          </cell>
          <cell r="G125">
            <v>1.5</v>
          </cell>
          <cell r="H125">
            <v>1.5</v>
          </cell>
          <cell r="I125">
            <v>1.5</v>
          </cell>
          <cell r="J125">
            <v>2</v>
          </cell>
          <cell r="K125">
            <v>3</v>
          </cell>
          <cell r="L125">
            <v>1</v>
          </cell>
          <cell r="M125">
            <v>1</v>
          </cell>
          <cell r="N125">
            <v>1</v>
          </cell>
          <cell r="O125">
            <v>1</v>
          </cell>
          <cell r="P125">
            <v>0</v>
          </cell>
          <cell r="Q125">
            <v>0.5</v>
          </cell>
          <cell r="R125">
            <v>1</v>
          </cell>
          <cell r="S125">
            <v>0.5</v>
          </cell>
          <cell r="T125">
            <v>1</v>
          </cell>
          <cell r="U125">
            <v>2</v>
          </cell>
          <cell r="V125">
            <v>1</v>
          </cell>
          <cell r="W125">
            <v>2.9333333333333331</v>
          </cell>
        </row>
        <row r="126">
          <cell r="B126">
            <v>19</v>
          </cell>
          <cell r="C126">
            <v>19</v>
          </cell>
          <cell r="D126">
            <v>1.5</v>
          </cell>
          <cell r="E126">
            <v>1.5</v>
          </cell>
          <cell r="F126">
            <v>1.5</v>
          </cell>
          <cell r="G126">
            <v>1.5</v>
          </cell>
          <cell r="H126">
            <v>1.5</v>
          </cell>
          <cell r="I126">
            <v>1.5</v>
          </cell>
          <cell r="J126">
            <v>2</v>
          </cell>
          <cell r="K126">
            <v>3.1</v>
          </cell>
          <cell r="L126">
            <v>1</v>
          </cell>
          <cell r="M126">
            <v>1</v>
          </cell>
          <cell r="N126">
            <v>1</v>
          </cell>
          <cell r="O126">
            <v>1</v>
          </cell>
          <cell r="P126">
            <v>0</v>
          </cell>
          <cell r="Q126">
            <v>0.5</v>
          </cell>
          <cell r="R126">
            <v>1</v>
          </cell>
          <cell r="S126">
            <v>0.5</v>
          </cell>
          <cell r="T126">
            <v>1</v>
          </cell>
          <cell r="U126">
            <v>2</v>
          </cell>
          <cell r="V126">
            <v>1</v>
          </cell>
          <cell r="W126">
            <v>3.0962962962962961</v>
          </cell>
        </row>
        <row r="127">
          <cell r="B127">
            <v>20</v>
          </cell>
          <cell r="C127">
            <v>20</v>
          </cell>
          <cell r="D127">
            <v>1.5</v>
          </cell>
          <cell r="E127">
            <v>1.5</v>
          </cell>
          <cell r="F127">
            <v>1.5</v>
          </cell>
          <cell r="G127">
            <v>1.5</v>
          </cell>
          <cell r="H127">
            <v>1.5</v>
          </cell>
          <cell r="I127">
            <v>1.5</v>
          </cell>
          <cell r="J127">
            <v>2</v>
          </cell>
          <cell r="K127">
            <v>3.2</v>
          </cell>
          <cell r="L127">
            <v>1</v>
          </cell>
          <cell r="M127">
            <v>1</v>
          </cell>
          <cell r="N127">
            <v>1</v>
          </cell>
          <cell r="O127">
            <v>1</v>
          </cell>
          <cell r="P127">
            <v>0</v>
          </cell>
          <cell r="Q127">
            <v>0.5</v>
          </cell>
          <cell r="R127">
            <v>1</v>
          </cell>
          <cell r="S127">
            <v>0.5</v>
          </cell>
          <cell r="T127">
            <v>1</v>
          </cell>
          <cell r="U127">
            <v>2</v>
          </cell>
          <cell r="V127">
            <v>1</v>
          </cell>
          <cell r="W127">
            <v>3.2592592592592591</v>
          </cell>
        </row>
        <row r="128">
          <cell r="B128">
            <v>21</v>
          </cell>
          <cell r="C128">
            <v>21</v>
          </cell>
          <cell r="D128">
            <v>1.5</v>
          </cell>
          <cell r="E128">
            <v>1.5</v>
          </cell>
          <cell r="F128">
            <v>1.5</v>
          </cell>
          <cell r="G128">
            <v>1.5</v>
          </cell>
          <cell r="H128">
            <v>1.5</v>
          </cell>
          <cell r="I128">
            <v>1.5</v>
          </cell>
          <cell r="J128">
            <v>2</v>
          </cell>
          <cell r="K128">
            <v>3.3</v>
          </cell>
          <cell r="L128">
            <v>1</v>
          </cell>
          <cell r="M128">
            <v>1</v>
          </cell>
          <cell r="N128">
            <v>1</v>
          </cell>
          <cell r="O128">
            <v>1</v>
          </cell>
          <cell r="P128">
            <v>0</v>
          </cell>
          <cell r="Q128">
            <v>0.5</v>
          </cell>
          <cell r="R128">
            <v>1</v>
          </cell>
          <cell r="S128">
            <v>0.5</v>
          </cell>
          <cell r="T128">
            <v>1</v>
          </cell>
          <cell r="U128">
            <v>2</v>
          </cell>
          <cell r="V128">
            <v>1</v>
          </cell>
          <cell r="W128">
            <v>3.4222222222222221</v>
          </cell>
        </row>
        <row r="129">
          <cell r="B129">
            <v>22</v>
          </cell>
          <cell r="C129">
            <v>22</v>
          </cell>
          <cell r="D129">
            <v>1.5</v>
          </cell>
          <cell r="E129">
            <v>1.5</v>
          </cell>
          <cell r="F129">
            <v>1.5</v>
          </cell>
          <cell r="G129">
            <v>1.5</v>
          </cell>
          <cell r="H129">
            <v>1.5</v>
          </cell>
          <cell r="I129">
            <v>1.5</v>
          </cell>
          <cell r="J129">
            <v>2</v>
          </cell>
          <cell r="K129">
            <v>3.4</v>
          </cell>
          <cell r="L129">
            <v>1</v>
          </cell>
          <cell r="M129">
            <v>1</v>
          </cell>
          <cell r="N129">
            <v>1</v>
          </cell>
          <cell r="O129">
            <v>1</v>
          </cell>
          <cell r="P129">
            <v>0</v>
          </cell>
          <cell r="Q129">
            <v>0.5</v>
          </cell>
          <cell r="R129">
            <v>1</v>
          </cell>
          <cell r="S129">
            <v>0.5</v>
          </cell>
          <cell r="T129">
            <v>1</v>
          </cell>
          <cell r="U129">
            <v>2</v>
          </cell>
          <cell r="V129">
            <v>1</v>
          </cell>
          <cell r="W129">
            <v>3.585185185185185</v>
          </cell>
        </row>
        <row r="130">
          <cell r="B130">
            <v>23</v>
          </cell>
          <cell r="C130">
            <v>23</v>
          </cell>
          <cell r="D130">
            <v>1.5</v>
          </cell>
          <cell r="E130">
            <v>1.5</v>
          </cell>
          <cell r="F130">
            <v>1.5</v>
          </cell>
          <cell r="G130">
            <v>1.5</v>
          </cell>
          <cell r="H130">
            <v>1.5</v>
          </cell>
          <cell r="I130">
            <v>1.5</v>
          </cell>
          <cell r="J130">
            <v>2</v>
          </cell>
          <cell r="K130">
            <v>3.5</v>
          </cell>
          <cell r="L130">
            <v>1</v>
          </cell>
          <cell r="M130">
            <v>1</v>
          </cell>
          <cell r="N130">
            <v>1</v>
          </cell>
          <cell r="O130">
            <v>1</v>
          </cell>
          <cell r="P130">
            <v>0</v>
          </cell>
          <cell r="Q130">
            <v>0.5</v>
          </cell>
          <cell r="R130">
            <v>1</v>
          </cell>
          <cell r="S130">
            <v>0.5</v>
          </cell>
          <cell r="T130">
            <v>1</v>
          </cell>
          <cell r="U130">
            <v>2</v>
          </cell>
          <cell r="V130">
            <v>1</v>
          </cell>
          <cell r="W130">
            <v>3.748148148148148</v>
          </cell>
        </row>
        <row r="131">
          <cell r="B131">
            <v>24</v>
          </cell>
          <cell r="C131">
            <v>24</v>
          </cell>
          <cell r="D131">
            <v>1.5</v>
          </cell>
          <cell r="E131">
            <v>1.5</v>
          </cell>
          <cell r="F131">
            <v>1.5</v>
          </cell>
          <cell r="G131">
            <v>1.5</v>
          </cell>
          <cell r="H131">
            <v>1.5</v>
          </cell>
          <cell r="I131">
            <v>1.5</v>
          </cell>
          <cell r="J131">
            <v>3</v>
          </cell>
          <cell r="K131">
            <v>3.5</v>
          </cell>
          <cell r="L131">
            <v>1</v>
          </cell>
          <cell r="M131">
            <v>1</v>
          </cell>
          <cell r="N131">
            <v>1</v>
          </cell>
          <cell r="O131">
            <v>1</v>
          </cell>
          <cell r="P131">
            <v>0</v>
          </cell>
          <cell r="Q131">
            <v>0.5</v>
          </cell>
          <cell r="R131">
            <v>1</v>
          </cell>
          <cell r="S131">
            <v>0.5</v>
          </cell>
          <cell r="T131">
            <v>1</v>
          </cell>
          <cell r="U131">
            <v>2</v>
          </cell>
          <cell r="V131">
            <v>1</v>
          </cell>
          <cell r="W131">
            <v>3.911111111111111</v>
          </cell>
        </row>
        <row r="132">
          <cell r="B132">
            <v>25</v>
          </cell>
          <cell r="C132">
            <v>25</v>
          </cell>
          <cell r="D132">
            <v>1.5</v>
          </cell>
          <cell r="E132">
            <v>1.5</v>
          </cell>
          <cell r="F132">
            <v>1.5</v>
          </cell>
          <cell r="G132">
            <v>1.5</v>
          </cell>
          <cell r="H132">
            <v>1.5</v>
          </cell>
          <cell r="I132">
            <v>1.5</v>
          </cell>
          <cell r="J132">
            <v>3</v>
          </cell>
          <cell r="K132">
            <v>3.7</v>
          </cell>
          <cell r="L132">
            <v>1.1000000000000001</v>
          </cell>
          <cell r="M132">
            <v>1</v>
          </cell>
          <cell r="N132">
            <v>1</v>
          </cell>
          <cell r="O132">
            <v>1</v>
          </cell>
          <cell r="P132">
            <v>0</v>
          </cell>
          <cell r="Q132">
            <v>0.5</v>
          </cell>
          <cell r="R132">
            <v>1</v>
          </cell>
          <cell r="S132">
            <v>0.5</v>
          </cell>
          <cell r="T132">
            <v>1</v>
          </cell>
          <cell r="U132">
            <v>2</v>
          </cell>
          <cell r="V132">
            <v>1</v>
          </cell>
          <cell r="W132">
            <v>4.0740740740740744</v>
          </cell>
        </row>
        <row r="133">
          <cell r="B133">
            <v>26</v>
          </cell>
          <cell r="C133">
            <v>26</v>
          </cell>
          <cell r="D133">
            <v>1.5</v>
          </cell>
          <cell r="E133">
            <v>1.5</v>
          </cell>
          <cell r="F133">
            <v>1.5</v>
          </cell>
          <cell r="G133">
            <v>1.5</v>
          </cell>
          <cell r="H133">
            <v>1.5</v>
          </cell>
          <cell r="I133">
            <v>1.5</v>
          </cell>
          <cell r="J133">
            <v>3</v>
          </cell>
          <cell r="K133">
            <v>3.9</v>
          </cell>
          <cell r="L133">
            <v>1.2</v>
          </cell>
          <cell r="M133">
            <v>1</v>
          </cell>
          <cell r="N133">
            <v>1</v>
          </cell>
          <cell r="O133">
            <v>1</v>
          </cell>
          <cell r="P133">
            <v>0</v>
          </cell>
          <cell r="Q133">
            <v>0.5</v>
          </cell>
          <cell r="R133">
            <v>1</v>
          </cell>
          <cell r="S133">
            <v>0.5</v>
          </cell>
          <cell r="T133">
            <v>1</v>
          </cell>
          <cell r="U133">
            <v>2</v>
          </cell>
          <cell r="V133">
            <v>1</v>
          </cell>
          <cell r="W133">
            <v>4.2370370370370374</v>
          </cell>
        </row>
        <row r="134">
          <cell r="B134">
            <v>27</v>
          </cell>
          <cell r="C134">
            <v>27</v>
          </cell>
          <cell r="D134">
            <v>1.5</v>
          </cell>
          <cell r="E134">
            <v>1.5</v>
          </cell>
          <cell r="F134">
            <v>1.5</v>
          </cell>
          <cell r="G134">
            <v>1.5</v>
          </cell>
          <cell r="H134">
            <v>1.5</v>
          </cell>
          <cell r="I134">
            <v>1.5</v>
          </cell>
          <cell r="J134">
            <v>3</v>
          </cell>
          <cell r="K134">
            <v>4.0999999999999996</v>
          </cell>
          <cell r="L134">
            <v>1.3</v>
          </cell>
          <cell r="M134">
            <v>1</v>
          </cell>
          <cell r="N134">
            <v>1</v>
          </cell>
          <cell r="O134">
            <v>1</v>
          </cell>
          <cell r="P134">
            <v>0</v>
          </cell>
          <cell r="Q134">
            <v>0.5</v>
          </cell>
          <cell r="R134">
            <v>1</v>
          </cell>
          <cell r="S134">
            <v>0.5</v>
          </cell>
          <cell r="T134">
            <v>1</v>
          </cell>
          <cell r="U134">
            <v>2</v>
          </cell>
          <cell r="V134">
            <v>1</v>
          </cell>
          <cell r="W134">
            <v>4.4000000000000004</v>
          </cell>
        </row>
        <row r="135">
          <cell r="B135">
            <v>28</v>
          </cell>
          <cell r="C135">
            <v>28</v>
          </cell>
          <cell r="D135">
            <v>1.5</v>
          </cell>
          <cell r="E135">
            <v>1.5</v>
          </cell>
          <cell r="F135">
            <v>1.5</v>
          </cell>
          <cell r="G135">
            <v>1.5</v>
          </cell>
          <cell r="H135">
            <v>1.5</v>
          </cell>
          <cell r="I135">
            <v>1.5</v>
          </cell>
          <cell r="J135">
            <v>3</v>
          </cell>
          <cell r="K135">
            <v>4.3</v>
          </cell>
          <cell r="L135">
            <v>1.4</v>
          </cell>
          <cell r="M135">
            <v>1</v>
          </cell>
          <cell r="N135">
            <v>1</v>
          </cell>
          <cell r="O135">
            <v>1</v>
          </cell>
          <cell r="P135">
            <v>0</v>
          </cell>
          <cell r="Q135">
            <v>0.5</v>
          </cell>
          <cell r="R135">
            <v>1</v>
          </cell>
          <cell r="S135">
            <v>0.5</v>
          </cell>
          <cell r="T135">
            <v>1</v>
          </cell>
          <cell r="U135">
            <v>2</v>
          </cell>
          <cell r="V135">
            <v>1</v>
          </cell>
          <cell r="W135">
            <v>4.5629629629629633</v>
          </cell>
        </row>
        <row r="136">
          <cell r="B136">
            <v>29</v>
          </cell>
          <cell r="C136">
            <v>29</v>
          </cell>
          <cell r="D136">
            <v>1.5</v>
          </cell>
          <cell r="E136">
            <v>1.5</v>
          </cell>
          <cell r="F136">
            <v>1.5</v>
          </cell>
          <cell r="G136">
            <v>1.5</v>
          </cell>
          <cell r="H136">
            <v>1.5</v>
          </cell>
          <cell r="I136">
            <v>1.5</v>
          </cell>
          <cell r="J136">
            <v>3</v>
          </cell>
          <cell r="K136">
            <v>4.5</v>
          </cell>
          <cell r="L136">
            <v>1.5</v>
          </cell>
          <cell r="M136">
            <v>1</v>
          </cell>
          <cell r="N136">
            <v>1</v>
          </cell>
          <cell r="O136">
            <v>1</v>
          </cell>
          <cell r="P136">
            <v>0</v>
          </cell>
          <cell r="Q136">
            <v>0.5</v>
          </cell>
          <cell r="R136">
            <v>1</v>
          </cell>
          <cell r="S136">
            <v>0.5</v>
          </cell>
          <cell r="T136">
            <v>1</v>
          </cell>
          <cell r="U136">
            <v>2</v>
          </cell>
          <cell r="V136">
            <v>1</v>
          </cell>
          <cell r="W136">
            <v>4.7259259259259263</v>
          </cell>
        </row>
        <row r="137">
          <cell r="B137">
            <v>30</v>
          </cell>
          <cell r="C137">
            <v>30</v>
          </cell>
          <cell r="D137">
            <v>3</v>
          </cell>
          <cell r="E137">
            <v>1.5</v>
          </cell>
          <cell r="F137">
            <v>1.5</v>
          </cell>
          <cell r="G137">
            <v>1.5</v>
          </cell>
          <cell r="H137">
            <v>1.5</v>
          </cell>
          <cell r="I137">
            <v>1.5</v>
          </cell>
          <cell r="J137">
            <v>3</v>
          </cell>
          <cell r="K137">
            <v>4.5</v>
          </cell>
          <cell r="L137">
            <v>1.5</v>
          </cell>
          <cell r="M137">
            <v>1</v>
          </cell>
          <cell r="N137">
            <v>1</v>
          </cell>
          <cell r="O137">
            <v>1</v>
          </cell>
          <cell r="P137">
            <v>0</v>
          </cell>
          <cell r="Q137">
            <v>0.5</v>
          </cell>
          <cell r="R137">
            <v>1</v>
          </cell>
          <cell r="S137">
            <v>0.5</v>
          </cell>
          <cell r="T137">
            <v>1</v>
          </cell>
          <cell r="U137">
            <v>2</v>
          </cell>
          <cell r="V137">
            <v>1</v>
          </cell>
          <cell r="W137">
            <v>4.8888888888888893</v>
          </cell>
        </row>
        <row r="138">
          <cell r="B138">
            <v>31</v>
          </cell>
          <cell r="C138">
            <v>31</v>
          </cell>
          <cell r="D138">
            <v>3</v>
          </cell>
          <cell r="E138">
            <v>1.5</v>
          </cell>
          <cell r="F138">
            <v>1.5</v>
          </cell>
          <cell r="G138">
            <v>1.5</v>
          </cell>
          <cell r="H138">
            <v>1.5</v>
          </cell>
          <cell r="I138">
            <v>1.5</v>
          </cell>
          <cell r="J138">
            <v>3</v>
          </cell>
          <cell r="K138">
            <v>4.7</v>
          </cell>
          <cell r="L138">
            <v>1.6</v>
          </cell>
          <cell r="M138">
            <v>1</v>
          </cell>
          <cell r="N138">
            <v>1</v>
          </cell>
          <cell r="O138">
            <v>1</v>
          </cell>
          <cell r="P138">
            <v>0</v>
          </cell>
          <cell r="Q138">
            <v>0.5</v>
          </cell>
          <cell r="R138">
            <v>1</v>
          </cell>
          <cell r="S138">
            <v>0.5</v>
          </cell>
          <cell r="T138">
            <v>1</v>
          </cell>
          <cell r="U138">
            <v>2</v>
          </cell>
          <cell r="V138">
            <v>1</v>
          </cell>
          <cell r="W138">
            <v>5.0518518518518523</v>
          </cell>
        </row>
        <row r="139">
          <cell r="B139">
            <v>32</v>
          </cell>
          <cell r="C139">
            <v>32</v>
          </cell>
          <cell r="D139">
            <v>3</v>
          </cell>
          <cell r="E139">
            <v>1.5</v>
          </cell>
          <cell r="F139">
            <v>1.5</v>
          </cell>
          <cell r="G139">
            <v>1.5</v>
          </cell>
          <cell r="H139">
            <v>1.5</v>
          </cell>
          <cell r="I139">
            <v>1.5</v>
          </cell>
          <cell r="J139">
            <v>3</v>
          </cell>
          <cell r="K139">
            <v>4.9000000000000004</v>
          </cell>
          <cell r="L139">
            <v>1.7</v>
          </cell>
          <cell r="M139">
            <v>1</v>
          </cell>
          <cell r="N139">
            <v>1</v>
          </cell>
          <cell r="O139">
            <v>1</v>
          </cell>
          <cell r="P139">
            <v>0</v>
          </cell>
          <cell r="Q139">
            <v>0.5</v>
          </cell>
          <cell r="R139">
            <v>1</v>
          </cell>
          <cell r="S139">
            <v>0.5</v>
          </cell>
          <cell r="T139">
            <v>1</v>
          </cell>
          <cell r="U139">
            <v>2</v>
          </cell>
          <cell r="V139">
            <v>1</v>
          </cell>
          <cell r="W139">
            <v>5.2148148148148152</v>
          </cell>
        </row>
        <row r="140">
          <cell r="B140">
            <v>33</v>
          </cell>
          <cell r="C140">
            <v>33</v>
          </cell>
          <cell r="D140">
            <v>3</v>
          </cell>
          <cell r="E140">
            <v>1.5</v>
          </cell>
          <cell r="F140">
            <v>1.5</v>
          </cell>
          <cell r="G140">
            <v>1.5</v>
          </cell>
          <cell r="H140">
            <v>1.5</v>
          </cell>
          <cell r="I140">
            <v>1.5</v>
          </cell>
          <cell r="J140">
            <v>3</v>
          </cell>
          <cell r="K140">
            <v>5.0999999999999996</v>
          </cell>
          <cell r="L140">
            <v>1.8</v>
          </cell>
          <cell r="M140">
            <v>1</v>
          </cell>
          <cell r="N140">
            <v>1</v>
          </cell>
          <cell r="O140">
            <v>1</v>
          </cell>
          <cell r="P140">
            <v>0</v>
          </cell>
          <cell r="Q140">
            <v>0.5</v>
          </cell>
          <cell r="R140">
            <v>1</v>
          </cell>
          <cell r="S140">
            <v>0.5</v>
          </cell>
          <cell r="T140">
            <v>1</v>
          </cell>
          <cell r="U140">
            <v>2</v>
          </cell>
          <cell r="V140">
            <v>1</v>
          </cell>
          <cell r="W140">
            <v>5.3777777777777782</v>
          </cell>
        </row>
        <row r="141">
          <cell r="B141">
            <v>34</v>
          </cell>
          <cell r="C141">
            <v>34</v>
          </cell>
          <cell r="D141">
            <v>3</v>
          </cell>
          <cell r="E141">
            <v>1.5</v>
          </cell>
          <cell r="F141">
            <v>1.5</v>
          </cell>
          <cell r="G141">
            <v>1.5</v>
          </cell>
          <cell r="H141">
            <v>1.5</v>
          </cell>
          <cell r="I141">
            <v>1.5</v>
          </cell>
          <cell r="J141">
            <v>3</v>
          </cell>
          <cell r="K141">
            <v>5.3</v>
          </cell>
          <cell r="L141">
            <v>1.9</v>
          </cell>
          <cell r="M141">
            <v>1</v>
          </cell>
          <cell r="N141">
            <v>1</v>
          </cell>
          <cell r="O141">
            <v>1</v>
          </cell>
          <cell r="P141">
            <v>0</v>
          </cell>
          <cell r="Q141">
            <v>0.5</v>
          </cell>
          <cell r="R141">
            <v>1</v>
          </cell>
          <cell r="S141">
            <v>0.5</v>
          </cell>
          <cell r="T141">
            <v>1</v>
          </cell>
          <cell r="U141">
            <v>2</v>
          </cell>
          <cell r="V141">
            <v>1</v>
          </cell>
          <cell r="W141">
            <v>5.5407407407407412</v>
          </cell>
        </row>
        <row r="142">
          <cell r="B142">
            <v>35</v>
          </cell>
          <cell r="C142">
            <v>35</v>
          </cell>
          <cell r="D142">
            <v>3</v>
          </cell>
          <cell r="E142">
            <v>1.5</v>
          </cell>
          <cell r="F142">
            <v>1.5</v>
          </cell>
          <cell r="G142">
            <v>1.5</v>
          </cell>
          <cell r="H142">
            <v>1.5</v>
          </cell>
          <cell r="I142">
            <v>1.5</v>
          </cell>
          <cell r="J142">
            <v>3</v>
          </cell>
          <cell r="K142">
            <v>5.5</v>
          </cell>
          <cell r="L142">
            <v>2</v>
          </cell>
          <cell r="M142">
            <v>1</v>
          </cell>
          <cell r="N142">
            <v>1</v>
          </cell>
          <cell r="O142">
            <v>1</v>
          </cell>
          <cell r="P142">
            <v>0</v>
          </cell>
          <cell r="Q142">
            <v>0.5</v>
          </cell>
          <cell r="R142">
            <v>1</v>
          </cell>
          <cell r="S142">
            <v>0.5</v>
          </cell>
          <cell r="T142">
            <v>1</v>
          </cell>
          <cell r="U142">
            <v>2</v>
          </cell>
          <cell r="V142">
            <v>1</v>
          </cell>
          <cell r="W142">
            <v>5.7037037037037042</v>
          </cell>
        </row>
        <row r="143">
          <cell r="B143">
            <v>36</v>
          </cell>
          <cell r="C143">
            <v>36</v>
          </cell>
          <cell r="D143">
            <v>3</v>
          </cell>
          <cell r="E143">
            <v>1.5</v>
          </cell>
          <cell r="F143">
            <v>1.5</v>
          </cell>
          <cell r="G143">
            <v>1.5</v>
          </cell>
          <cell r="H143">
            <v>3</v>
          </cell>
          <cell r="I143">
            <v>1.5</v>
          </cell>
          <cell r="J143">
            <v>4.5</v>
          </cell>
          <cell r="K143">
            <v>5.5</v>
          </cell>
          <cell r="L143">
            <v>2</v>
          </cell>
          <cell r="M143">
            <v>1.5</v>
          </cell>
          <cell r="N143">
            <v>1</v>
          </cell>
          <cell r="O143">
            <v>1</v>
          </cell>
          <cell r="P143">
            <v>0</v>
          </cell>
          <cell r="Q143">
            <v>0.5</v>
          </cell>
          <cell r="R143">
            <v>1</v>
          </cell>
          <cell r="S143">
            <v>0.5</v>
          </cell>
          <cell r="T143">
            <v>1</v>
          </cell>
          <cell r="U143">
            <v>2</v>
          </cell>
          <cell r="V143">
            <v>1</v>
          </cell>
          <cell r="W143">
            <v>5.8666666666666663</v>
          </cell>
        </row>
        <row r="144">
          <cell r="B144">
            <v>37</v>
          </cell>
          <cell r="C144">
            <v>37</v>
          </cell>
          <cell r="D144">
            <v>3</v>
          </cell>
          <cell r="E144">
            <v>1.5</v>
          </cell>
          <cell r="F144">
            <v>1.5</v>
          </cell>
          <cell r="G144">
            <v>1.5</v>
          </cell>
          <cell r="H144">
            <v>3</v>
          </cell>
          <cell r="I144">
            <v>1.5</v>
          </cell>
          <cell r="J144">
            <v>4.5</v>
          </cell>
          <cell r="K144">
            <v>5.6</v>
          </cell>
          <cell r="L144">
            <v>2</v>
          </cell>
          <cell r="M144">
            <v>1.5</v>
          </cell>
          <cell r="N144">
            <v>1</v>
          </cell>
          <cell r="O144">
            <v>1</v>
          </cell>
          <cell r="P144">
            <v>0</v>
          </cell>
          <cell r="Q144">
            <v>0.5</v>
          </cell>
          <cell r="R144">
            <v>1</v>
          </cell>
          <cell r="S144">
            <v>0.5</v>
          </cell>
          <cell r="T144">
            <v>1</v>
          </cell>
          <cell r="U144">
            <v>2</v>
          </cell>
          <cell r="V144">
            <v>1</v>
          </cell>
          <cell r="W144">
            <v>6.0296296296296292</v>
          </cell>
        </row>
        <row r="145">
          <cell r="B145">
            <v>38</v>
          </cell>
          <cell r="C145">
            <v>38</v>
          </cell>
          <cell r="D145">
            <v>3</v>
          </cell>
          <cell r="E145">
            <v>1.5</v>
          </cell>
          <cell r="F145">
            <v>1.5</v>
          </cell>
          <cell r="G145">
            <v>1.5</v>
          </cell>
          <cell r="H145">
            <v>3</v>
          </cell>
          <cell r="I145">
            <v>1.5</v>
          </cell>
          <cell r="J145">
            <v>4.5</v>
          </cell>
          <cell r="K145">
            <v>5.7</v>
          </cell>
          <cell r="L145">
            <v>2</v>
          </cell>
          <cell r="M145">
            <v>1.5</v>
          </cell>
          <cell r="N145">
            <v>1</v>
          </cell>
          <cell r="O145">
            <v>1</v>
          </cell>
          <cell r="P145">
            <v>0</v>
          </cell>
          <cell r="Q145">
            <v>0.5</v>
          </cell>
          <cell r="R145">
            <v>1</v>
          </cell>
          <cell r="S145">
            <v>0.5</v>
          </cell>
          <cell r="T145">
            <v>1</v>
          </cell>
          <cell r="U145">
            <v>2</v>
          </cell>
          <cell r="V145">
            <v>1</v>
          </cell>
          <cell r="W145">
            <v>6.1925925925925922</v>
          </cell>
        </row>
        <row r="146">
          <cell r="B146">
            <v>39</v>
          </cell>
          <cell r="C146">
            <v>39</v>
          </cell>
          <cell r="D146">
            <v>3</v>
          </cell>
          <cell r="E146">
            <v>1.5</v>
          </cell>
          <cell r="F146">
            <v>1.5</v>
          </cell>
          <cell r="G146">
            <v>1.5</v>
          </cell>
          <cell r="H146">
            <v>3</v>
          </cell>
          <cell r="I146">
            <v>1.5</v>
          </cell>
          <cell r="J146">
            <v>4.5</v>
          </cell>
          <cell r="K146">
            <v>5.8</v>
          </cell>
          <cell r="L146">
            <v>2</v>
          </cell>
          <cell r="M146">
            <v>1.5</v>
          </cell>
          <cell r="N146">
            <v>1</v>
          </cell>
          <cell r="O146">
            <v>1</v>
          </cell>
          <cell r="P146">
            <v>0</v>
          </cell>
          <cell r="Q146">
            <v>0.5</v>
          </cell>
          <cell r="R146">
            <v>1</v>
          </cell>
          <cell r="S146">
            <v>0.5</v>
          </cell>
          <cell r="T146">
            <v>1</v>
          </cell>
          <cell r="U146">
            <v>2</v>
          </cell>
          <cell r="V146">
            <v>1</v>
          </cell>
          <cell r="W146">
            <v>6.3555555555555552</v>
          </cell>
        </row>
        <row r="147">
          <cell r="B147">
            <v>40</v>
          </cell>
          <cell r="C147">
            <v>40</v>
          </cell>
          <cell r="D147">
            <v>3</v>
          </cell>
          <cell r="E147">
            <v>1.5</v>
          </cell>
          <cell r="F147">
            <v>1.5</v>
          </cell>
          <cell r="G147">
            <v>1.5</v>
          </cell>
          <cell r="H147">
            <v>3</v>
          </cell>
          <cell r="I147">
            <v>1.5</v>
          </cell>
          <cell r="J147">
            <v>4.5</v>
          </cell>
          <cell r="K147">
            <v>5.9</v>
          </cell>
          <cell r="L147">
            <v>2</v>
          </cell>
          <cell r="M147">
            <v>1.5</v>
          </cell>
          <cell r="N147">
            <v>1</v>
          </cell>
          <cell r="O147">
            <v>1</v>
          </cell>
          <cell r="P147">
            <v>0</v>
          </cell>
          <cell r="Q147">
            <v>0.5</v>
          </cell>
          <cell r="R147">
            <v>1</v>
          </cell>
          <cell r="S147">
            <v>0.5</v>
          </cell>
          <cell r="T147">
            <v>1</v>
          </cell>
          <cell r="U147">
            <v>2</v>
          </cell>
          <cell r="V147">
            <v>1</v>
          </cell>
          <cell r="W147">
            <v>6.5185185185185182</v>
          </cell>
        </row>
        <row r="148">
          <cell r="B148">
            <v>41</v>
          </cell>
          <cell r="C148">
            <v>41</v>
          </cell>
          <cell r="D148">
            <v>3</v>
          </cell>
          <cell r="E148">
            <v>1.5</v>
          </cell>
          <cell r="F148">
            <v>1.5</v>
          </cell>
          <cell r="G148">
            <v>1.5</v>
          </cell>
          <cell r="H148">
            <v>3</v>
          </cell>
          <cell r="I148">
            <v>1.5</v>
          </cell>
          <cell r="J148">
            <v>4.5</v>
          </cell>
          <cell r="K148">
            <v>6</v>
          </cell>
          <cell r="L148">
            <v>2</v>
          </cell>
          <cell r="M148">
            <v>1.5</v>
          </cell>
          <cell r="N148">
            <v>1</v>
          </cell>
          <cell r="O148">
            <v>1</v>
          </cell>
          <cell r="P148">
            <v>0</v>
          </cell>
          <cell r="Q148">
            <v>0.5</v>
          </cell>
          <cell r="R148">
            <v>1</v>
          </cell>
          <cell r="S148">
            <v>0.5</v>
          </cell>
          <cell r="T148">
            <v>1</v>
          </cell>
          <cell r="U148">
            <v>2</v>
          </cell>
          <cell r="V148">
            <v>1</v>
          </cell>
          <cell r="W148">
            <v>6.6814814814814811</v>
          </cell>
        </row>
        <row r="149">
          <cell r="B149">
            <v>42</v>
          </cell>
          <cell r="C149">
            <v>42</v>
          </cell>
          <cell r="D149">
            <v>3</v>
          </cell>
          <cell r="E149">
            <v>1.5</v>
          </cell>
          <cell r="F149">
            <v>1.5</v>
          </cell>
          <cell r="G149">
            <v>1.5</v>
          </cell>
          <cell r="H149">
            <v>3</v>
          </cell>
          <cell r="I149">
            <v>3</v>
          </cell>
          <cell r="J149">
            <v>4.5</v>
          </cell>
          <cell r="K149">
            <v>6</v>
          </cell>
          <cell r="L149">
            <v>2</v>
          </cell>
          <cell r="M149">
            <v>1.5</v>
          </cell>
          <cell r="N149">
            <v>1</v>
          </cell>
          <cell r="O149">
            <v>1</v>
          </cell>
          <cell r="P149">
            <v>0</v>
          </cell>
          <cell r="Q149">
            <v>0.5</v>
          </cell>
          <cell r="R149">
            <v>1</v>
          </cell>
          <cell r="S149">
            <v>0.5</v>
          </cell>
          <cell r="T149">
            <v>1</v>
          </cell>
          <cell r="U149">
            <v>2</v>
          </cell>
          <cell r="V149">
            <v>1</v>
          </cell>
          <cell r="W149">
            <v>6.8444444444444441</v>
          </cell>
        </row>
        <row r="150">
          <cell r="B150">
            <v>43</v>
          </cell>
          <cell r="C150">
            <v>43</v>
          </cell>
          <cell r="D150">
            <v>3</v>
          </cell>
          <cell r="E150">
            <v>1.5</v>
          </cell>
          <cell r="F150">
            <v>1.5</v>
          </cell>
          <cell r="G150">
            <v>1.5</v>
          </cell>
          <cell r="H150">
            <v>3</v>
          </cell>
          <cell r="I150">
            <v>3</v>
          </cell>
          <cell r="J150">
            <v>4.5</v>
          </cell>
          <cell r="K150">
            <v>6</v>
          </cell>
          <cell r="L150">
            <v>2</v>
          </cell>
          <cell r="M150">
            <v>1.5</v>
          </cell>
          <cell r="N150">
            <v>1</v>
          </cell>
          <cell r="O150">
            <v>1</v>
          </cell>
          <cell r="P150">
            <v>0</v>
          </cell>
          <cell r="Q150">
            <v>0.5</v>
          </cell>
          <cell r="R150">
            <v>1</v>
          </cell>
          <cell r="S150">
            <v>0.5</v>
          </cell>
          <cell r="T150">
            <v>1</v>
          </cell>
          <cell r="U150">
            <v>2</v>
          </cell>
          <cell r="V150">
            <v>1</v>
          </cell>
          <cell r="W150">
            <v>6.8444444444444441</v>
          </cell>
        </row>
        <row r="151">
          <cell r="B151">
            <v>44</v>
          </cell>
          <cell r="C151">
            <v>44</v>
          </cell>
          <cell r="D151">
            <v>3</v>
          </cell>
          <cell r="E151">
            <v>1.5</v>
          </cell>
          <cell r="F151">
            <v>1.5</v>
          </cell>
          <cell r="G151">
            <v>1.5</v>
          </cell>
          <cell r="H151">
            <v>3</v>
          </cell>
          <cell r="I151">
            <v>3</v>
          </cell>
          <cell r="J151">
            <v>4.5</v>
          </cell>
          <cell r="K151">
            <v>6</v>
          </cell>
          <cell r="L151">
            <v>2</v>
          </cell>
          <cell r="M151">
            <v>1.5</v>
          </cell>
          <cell r="N151">
            <v>1</v>
          </cell>
          <cell r="O151">
            <v>1</v>
          </cell>
          <cell r="P151">
            <v>0</v>
          </cell>
          <cell r="Q151">
            <v>0.5</v>
          </cell>
          <cell r="R151">
            <v>1</v>
          </cell>
          <cell r="S151">
            <v>0.5</v>
          </cell>
          <cell r="T151">
            <v>1</v>
          </cell>
          <cell r="U151">
            <v>2</v>
          </cell>
          <cell r="V151">
            <v>1</v>
          </cell>
          <cell r="W151">
            <v>6.8444444444444441</v>
          </cell>
        </row>
        <row r="152">
          <cell r="B152">
            <v>45</v>
          </cell>
          <cell r="C152">
            <v>45</v>
          </cell>
          <cell r="D152">
            <v>3</v>
          </cell>
          <cell r="E152">
            <v>1.5</v>
          </cell>
          <cell r="F152">
            <v>1.5</v>
          </cell>
          <cell r="G152">
            <v>1.5</v>
          </cell>
          <cell r="H152">
            <v>3</v>
          </cell>
          <cell r="I152">
            <v>3</v>
          </cell>
          <cell r="J152">
            <v>4.5</v>
          </cell>
          <cell r="K152">
            <v>6</v>
          </cell>
          <cell r="L152">
            <v>2</v>
          </cell>
          <cell r="M152">
            <v>1.5</v>
          </cell>
          <cell r="N152">
            <v>1</v>
          </cell>
          <cell r="O152">
            <v>1</v>
          </cell>
          <cell r="P152">
            <v>0</v>
          </cell>
          <cell r="Q152">
            <v>0.5</v>
          </cell>
          <cell r="R152">
            <v>1</v>
          </cell>
          <cell r="S152">
            <v>0.5</v>
          </cell>
          <cell r="T152">
            <v>1</v>
          </cell>
          <cell r="U152">
            <v>2</v>
          </cell>
          <cell r="V152">
            <v>1</v>
          </cell>
          <cell r="W152">
            <v>6.8444444444444441</v>
          </cell>
        </row>
        <row r="153">
          <cell r="B153">
            <v>46</v>
          </cell>
          <cell r="C153">
            <v>46</v>
          </cell>
          <cell r="D153">
            <v>3</v>
          </cell>
          <cell r="E153">
            <v>1.5</v>
          </cell>
          <cell r="F153">
            <v>1.5</v>
          </cell>
          <cell r="G153">
            <v>1.5</v>
          </cell>
          <cell r="H153">
            <v>3</v>
          </cell>
          <cell r="I153">
            <v>3</v>
          </cell>
          <cell r="J153">
            <v>4.5</v>
          </cell>
          <cell r="K153">
            <v>6</v>
          </cell>
          <cell r="L153">
            <v>2</v>
          </cell>
          <cell r="M153">
            <v>1.5</v>
          </cell>
          <cell r="N153">
            <v>1</v>
          </cell>
          <cell r="O153">
            <v>1</v>
          </cell>
          <cell r="P153">
            <v>0</v>
          </cell>
          <cell r="Q153">
            <v>0.5</v>
          </cell>
          <cell r="R153">
            <v>1</v>
          </cell>
          <cell r="S153">
            <v>0.5</v>
          </cell>
          <cell r="T153">
            <v>1</v>
          </cell>
          <cell r="U153">
            <v>2</v>
          </cell>
          <cell r="V153">
            <v>1</v>
          </cell>
          <cell r="W153">
            <v>6.8444444444444441</v>
          </cell>
        </row>
        <row r="154">
          <cell r="B154">
            <v>47</v>
          </cell>
          <cell r="C154">
            <v>47</v>
          </cell>
          <cell r="D154">
            <v>3</v>
          </cell>
          <cell r="E154">
            <v>1.5</v>
          </cell>
          <cell r="F154">
            <v>1.5</v>
          </cell>
          <cell r="G154">
            <v>1.5</v>
          </cell>
          <cell r="H154">
            <v>3</v>
          </cell>
          <cell r="I154">
            <v>3</v>
          </cell>
          <cell r="J154">
            <v>4.5</v>
          </cell>
          <cell r="K154">
            <v>6</v>
          </cell>
          <cell r="L154">
            <v>2</v>
          </cell>
          <cell r="M154">
            <v>1.5</v>
          </cell>
          <cell r="N154">
            <v>1</v>
          </cell>
          <cell r="O154">
            <v>1</v>
          </cell>
          <cell r="P154">
            <v>0</v>
          </cell>
          <cell r="Q154">
            <v>0.5</v>
          </cell>
          <cell r="R154">
            <v>1</v>
          </cell>
          <cell r="S154">
            <v>0.5</v>
          </cell>
          <cell r="T154">
            <v>1</v>
          </cell>
          <cell r="U154">
            <v>2</v>
          </cell>
          <cell r="V154">
            <v>1</v>
          </cell>
          <cell r="W154">
            <v>6.8444444444444441</v>
          </cell>
        </row>
        <row r="155">
          <cell r="B155">
            <v>48</v>
          </cell>
          <cell r="C155">
            <v>48</v>
          </cell>
          <cell r="D155">
            <v>3</v>
          </cell>
          <cell r="E155">
            <v>1.5</v>
          </cell>
          <cell r="F155">
            <v>1.5</v>
          </cell>
          <cell r="G155">
            <v>1.5</v>
          </cell>
          <cell r="H155">
            <v>3</v>
          </cell>
          <cell r="I155">
            <v>3</v>
          </cell>
          <cell r="J155">
            <v>4.5</v>
          </cell>
          <cell r="K155">
            <v>6</v>
          </cell>
          <cell r="L155">
            <v>2</v>
          </cell>
          <cell r="M155">
            <v>1.5</v>
          </cell>
          <cell r="N155">
            <v>1</v>
          </cell>
          <cell r="O155">
            <v>1</v>
          </cell>
          <cell r="P155">
            <v>0</v>
          </cell>
          <cell r="Q155">
            <v>0.5</v>
          </cell>
          <cell r="R155">
            <v>1</v>
          </cell>
          <cell r="S155">
            <v>0.5</v>
          </cell>
          <cell r="T155">
            <v>1</v>
          </cell>
          <cell r="U155">
            <v>2</v>
          </cell>
          <cell r="V155">
            <v>1</v>
          </cell>
          <cell r="W155">
            <v>6.8444444444444441</v>
          </cell>
        </row>
        <row r="156">
          <cell r="B156">
            <v>49</v>
          </cell>
          <cell r="C156">
            <v>49</v>
          </cell>
          <cell r="D156">
            <v>3</v>
          </cell>
          <cell r="E156">
            <v>1.5</v>
          </cell>
          <cell r="F156">
            <v>1.5</v>
          </cell>
          <cell r="G156">
            <v>1.5</v>
          </cell>
          <cell r="H156">
            <v>3</v>
          </cell>
          <cell r="I156">
            <v>3</v>
          </cell>
          <cell r="J156">
            <v>4.5</v>
          </cell>
          <cell r="K156">
            <v>6</v>
          </cell>
          <cell r="L156">
            <v>2</v>
          </cell>
          <cell r="M156">
            <v>1.5</v>
          </cell>
          <cell r="N156">
            <v>1</v>
          </cell>
          <cell r="O156">
            <v>1</v>
          </cell>
          <cell r="P156">
            <v>0</v>
          </cell>
          <cell r="Q156">
            <v>0.5</v>
          </cell>
          <cell r="R156">
            <v>1</v>
          </cell>
          <cell r="S156">
            <v>0.5</v>
          </cell>
          <cell r="T156">
            <v>1</v>
          </cell>
          <cell r="U156">
            <v>2</v>
          </cell>
          <cell r="V156">
            <v>1</v>
          </cell>
          <cell r="W156">
            <v>6.8444444444444441</v>
          </cell>
        </row>
        <row r="157">
          <cell r="B157">
            <v>50</v>
          </cell>
          <cell r="C157">
            <v>50</v>
          </cell>
          <cell r="D157">
            <v>3</v>
          </cell>
          <cell r="E157">
            <v>1.5</v>
          </cell>
          <cell r="F157">
            <v>1.5</v>
          </cell>
          <cell r="G157">
            <v>1.5</v>
          </cell>
          <cell r="H157">
            <v>3</v>
          </cell>
          <cell r="I157">
            <v>3</v>
          </cell>
          <cell r="J157">
            <v>4.5</v>
          </cell>
          <cell r="K157">
            <v>6</v>
          </cell>
          <cell r="L157">
            <v>2</v>
          </cell>
          <cell r="M157">
            <v>1.5</v>
          </cell>
          <cell r="N157">
            <v>1</v>
          </cell>
          <cell r="O157">
            <v>1</v>
          </cell>
          <cell r="P157">
            <v>0</v>
          </cell>
          <cell r="Q157">
            <v>0.5</v>
          </cell>
          <cell r="R157">
            <v>1</v>
          </cell>
          <cell r="S157">
            <v>0.5</v>
          </cell>
          <cell r="T157">
            <v>1</v>
          </cell>
          <cell r="U157">
            <v>2</v>
          </cell>
          <cell r="V157">
            <v>1</v>
          </cell>
          <cell r="W157">
            <v>6.8444444444444441</v>
          </cell>
        </row>
        <row r="158">
          <cell r="B158">
            <v>51</v>
          </cell>
          <cell r="C158">
            <v>51</v>
          </cell>
          <cell r="D158">
            <v>3</v>
          </cell>
          <cell r="E158">
            <v>1.5</v>
          </cell>
          <cell r="F158">
            <v>1.5</v>
          </cell>
          <cell r="G158">
            <v>1.5</v>
          </cell>
          <cell r="H158">
            <v>3</v>
          </cell>
          <cell r="I158">
            <v>3</v>
          </cell>
          <cell r="J158">
            <v>4.5</v>
          </cell>
          <cell r="K158">
            <v>6</v>
          </cell>
          <cell r="L158">
            <v>2</v>
          </cell>
          <cell r="M158">
            <v>1.5</v>
          </cell>
          <cell r="N158">
            <v>1</v>
          </cell>
          <cell r="O158">
            <v>1</v>
          </cell>
          <cell r="P158">
            <v>0</v>
          </cell>
          <cell r="Q158">
            <v>0.5</v>
          </cell>
          <cell r="R158">
            <v>1</v>
          </cell>
          <cell r="S158">
            <v>0.5</v>
          </cell>
          <cell r="T158">
            <v>1</v>
          </cell>
          <cell r="U158">
            <v>2</v>
          </cell>
          <cell r="V158">
            <v>1</v>
          </cell>
          <cell r="W158">
            <v>6.8444444444444441</v>
          </cell>
        </row>
        <row r="159">
          <cell r="B159">
            <v>52</v>
          </cell>
          <cell r="C159">
            <v>52</v>
          </cell>
          <cell r="D159">
            <v>3</v>
          </cell>
          <cell r="E159">
            <v>1.5</v>
          </cell>
          <cell r="F159">
            <v>1.5</v>
          </cell>
          <cell r="G159">
            <v>1.5</v>
          </cell>
          <cell r="H159">
            <v>3</v>
          </cell>
          <cell r="I159">
            <v>3</v>
          </cell>
          <cell r="J159">
            <v>4.5</v>
          </cell>
          <cell r="K159">
            <v>6</v>
          </cell>
          <cell r="L159">
            <v>2</v>
          </cell>
          <cell r="M159">
            <v>1.5</v>
          </cell>
          <cell r="N159">
            <v>1</v>
          </cell>
          <cell r="O159">
            <v>1</v>
          </cell>
          <cell r="P159">
            <v>0</v>
          </cell>
          <cell r="Q159">
            <v>0.5</v>
          </cell>
          <cell r="R159">
            <v>1</v>
          </cell>
          <cell r="S159">
            <v>0.5</v>
          </cell>
          <cell r="T159">
            <v>1</v>
          </cell>
          <cell r="U159">
            <v>2</v>
          </cell>
          <cell r="V159">
            <v>1</v>
          </cell>
          <cell r="W159">
            <v>6.8444444444444441</v>
          </cell>
        </row>
        <row r="160">
          <cell r="B160">
            <v>53</v>
          </cell>
          <cell r="C160">
            <v>53</v>
          </cell>
          <cell r="D160">
            <v>3</v>
          </cell>
          <cell r="E160">
            <v>1.5</v>
          </cell>
          <cell r="F160">
            <v>1.5</v>
          </cell>
          <cell r="G160">
            <v>1.5</v>
          </cell>
          <cell r="H160">
            <v>3</v>
          </cell>
          <cell r="I160">
            <v>3</v>
          </cell>
          <cell r="J160">
            <v>4.5</v>
          </cell>
          <cell r="K160">
            <v>6</v>
          </cell>
          <cell r="L160">
            <v>2</v>
          </cell>
          <cell r="M160">
            <v>1.5</v>
          </cell>
          <cell r="N160">
            <v>1</v>
          </cell>
          <cell r="O160">
            <v>1</v>
          </cell>
          <cell r="P160">
            <v>0</v>
          </cell>
          <cell r="Q160">
            <v>0.5</v>
          </cell>
          <cell r="R160">
            <v>1</v>
          </cell>
          <cell r="S160">
            <v>0.5</v>
          </cell>
          <cell r="T160">
            <v>1</v>
          </cell>
          <cell r="U160">
            <v>2</v>
          </cell>
          <cell r="V160">
            <v>1</v>
          </cell>
          <cell r="W160">
            <v>6.8444444444444441</v>
          </cell>
        </row>
        <row r="161">
          <cell r="B161">
            <v>54</v>
          </cell>
          <cell r="C161">
            <v>54</v>
          </cell>
          <cell r="D161">
            <v>3</v>
          </cell>
          <cell r="E161">
            <v>1.5</v>
          </cell>
          <cell r="F161">
            <v>1.5</v>
          </cell>
          <cell r="G161">
            <v>1.5</v>
          </cell>
          <cell r="H161">
            <v>3</v>
          </cell>
          <cell r="I161">
            <v>3</v>
          </cell>
          <cell r="J161">
            <v>4.5</v>
          </cell>
          <cell r="K161">
            <v>6</v>
          </cell>
          <cell r="L161">
            <v>2</v>
          </cell>
          <cell r="M161">
            <v>1.5</v>
          </cell>
          <cell r="N161">
            <v>1</v>
          </cell>
          <cell r="O161">
            <v>1</v>
          </cell>
          <cell r="P161">
            <v>0</v>
          </cell>
          <cell r="Q161">
            <v>0.5</v>
          </cell>
          <cell r="R161">
            <v>1</v>
          </cell>
          <cell r="S161">
            <v>0.5</v>
          </cell>
          <cell r="T161">
            <v>1</v>
          </cell>
          <cell r="U161">
            <v>2</v>
          </cell>
          <cell r="V161">
            <v>1</v>
          </cell>
          <cell r="W161">
            <v>6.8444444444444441</v>
          </cell>
        </row>
        <row r="162">
          <cell r="B162">
            <v>55</v>
          </cell>
          <cell r="C162">
            <v>55</v>
          </cell>
          <cell r="D162">
            <v>3</v>
          </cell>
          <cell r="E162">
            <v>1.5</v>
          </cell>
          <cell r="F162">
            <v>1.5</v>
          </cell>
          <cell r="G162">
            <v>1.5</v>
          </cell>
          <cell r="H162">
            <v>3</v>
          </cell>
          <cell r="I162">
            <v>3</v>
          </cell>
          <cell r="J162">
            <v>4.5</v>
          </cell>
          <cell r="K162">
            <v>6</v>
          </cell>
          <cell r="L162">
            <v>2</v>
          </cell>
          <cell r="M162">
            <v>1.5</v>
          </cell>
          <cell r="N162">
            <v>1</v>
          </cell>
          <cell r="O162">
            <v>1</v>
          </cell>
          <cell r="P162">
            <v>0</v>
          </cell>
          <cell r="Q162">
            <v>0.5</v>
          </cell>
          <cell r="R162">
            <v>1</v>
          </cell>
          <cell r="S162">
            <v>0.5</v>
          </cell>
          <cell r="T162">
            <v>1</v>
          </cell>
          <cell r="U162">
            <v>2</v>
          </cell>
          <cell r="V162">
            <v>1</v>
          </cell>
          <cell r="W162">
            <v>6.8444444444444441</v>
          </cell>
        </row>
        <row r="163">
          <cell r="B163">
            <v>56</v>
          </cell>
          <cell r="C163">
            <v>56</v>
          </cell>
          <cell r="D163">
            <v>3</v>
          </cell>
          <cell r="E163">
            <v>1.5</v>
          </cell>
          <cell r="F163">
            <v>1.5</v>
          </cell>
          <cell r="G163">
            <v>1.5</v>
          </cell>
          <cell r="H163">
            <v>3</v>
          </cell>
          <cell r="I163">
            <v>3</v>
          </cell>
          <cell r="J163">
            <v>4.5</v>
          </cell>
          <cell r="K163">
            <v>6</v>
          </cell>
          <cell r="L163">
            <v>2</v>
          </cell>
          <cell r="M163">
            <v>1.5</v>
          </cell>
          <cell r="N163">
            <v>1</v>
          </cell>
          <cell r="O163">
            <v>1</v>
          </cell>
          <cell r="P163">
            <v>0</v>
          </cell>
          <cell r="Q163">
            <v>0.5</v>
          </cell>
          <cell r="R163">
            <v>1</v>
          </cell>
          <cell r="S163">
            <v>0.5</v>
          </cell>
          <cell r="T163">
            <v>1</v>
          </cell>
          <cell r="U163">
            <v>2</v>
          </cell>
          <cell r="V163">
            <v>1</v>
          </cell>
          <cell r="W163">
            <v>6.8444444444444441</v>
          </cell>
        </row>
        <row r="164">
          <cell r="B164">
            <v>57</v>
          </cell>
          <cell r="C164">
            <v>57</v>
          </cell>
          <cell r="D164">
            <v>3</v>
          </cell>
          <cell r="E164">
            <v>1.5</v>
          </cell>
          <cell r="F164">
            <v>1.5</v>
          </cell>
          <cell r="G164">
            <v>1.5</v>
          </cell>
          <cell r="H164">
            <v>3</v>
          </cell>
          <cell r="I164">
            <v>3</v>
          </cell>
          <cell r="J164">
            <v>4.5</v>
          </cell>
          <cell r="K164">
            <v>6</v>
          </cell>
          <cell r="L164">
            <v>2</v>
          </cell>
          <cell r="M164">
            <v>1.5</v>
          </cell>
          <cell r="N164">
            <v>1</v>
          </cell>
          <cell r="O164">
            <v>1</v>
          </cell>
          <cell r="P164">
            <v>0</v>
          </cell>
          <cell r="Q164">
            <v>0.5</v>
          </cell>
          <cell r="R164">
            <v>1</v>
          </cell>
          <cell r="S164">
            <v>0.5</v>
          </cell>
          <cell r="T164">
            <v>1</v>
          </cell>
          <cell r="U164">
            <v>2</v>
          </cell>
          <cell r="V164">
            <v>1</v>
          </cell>
          <cell r="W164">
            <v>6.8444444444444441</v>
          </cell>
        </row>
        <row r="165">
          <cell r="B165">
            <v>58</v>
          </cell>
          <cell r="C165">
            <v>58</v>
          </cell>
          <cell r="D165">
            <v>3</v>
          </cell>
          <cell r="E165">
            <v>1.5</v>
          </cell>
          <cell r="F165">
            <v>1.5</v>
          </cell>
          <cell r="G165">
            <v>1.5</v>
          </cell>
          <cell r="H165">
            <v>3</v>
          </cell>
          <cell r="I165">
            <v>3</v>
          </cell>
          <cell r="J165">
            <v>4.5</v>
          </cell>
          <cell r="K165">
            <v>6</v>
          </cell>
          <cell r="L165">
            <v>2</v>
          </cell>
          <cell r="M165">
            <v>1.5</v>
          </cell>
          <cell r="N165">
            <v>1</v>
          </cell>
          <cell r="O165">
            <v>1</v>
          </cell>
          <cell r="P165">
            <v>0</v>
          </cell>
          <cell r="Q165">
            <v>0.5</v>
          </cell>
          <cell r="R165">
            <v>1</v>
          </cell>
          <cell r="S165">
            <v>0.5</v>
          </cell>
          <cell r="T165">
            <v>1</v>
          </cell>
          <cell r="U165">
            <v>2</v>
          </cell>
          <cell r="V165">
            <v>1</v>
          </cell>
          <cell r="W165">
            <v>6.8444444444444441</v>
          </cell>
        </row>
        <row r="166">
          <cell r="B166">
            <v>59</v>
          </cell>
          <cell r="C166">
            <v>59</v>
          </cell>
          <cell r="D166">
            <v>3</v>
          </cell>
          <cell r="E166">
            <v>1.5</v>
          </cell>
          <cell r="F166">
            <v>1.5</v>
          </cell>
          <cell r="G166">
            <v>1.5</v>
          </cell>
          <cell r="H166">
            <v>3</v>
          </cell>
          <cell r="I166">
            <v>3</v>
          </cell>
          <cell r="J166">
            <v>4.5</v>
          </cell>
          <cell r="K166">
            <v>6</v>
          </cell>
          <cell r="L166">
            <v>2</v>
          </cell>
          <cell r="M166">
            <v>1.5</v>
          </cell>
          <cell r="N166">
            <v>1</v>
          </cell>
          <cell r="O166">
            <v>1</v>
          </cell>
          <cell r="P166">
            <v>0</v>
          </cell>
          <cell r="Q166">
            <v>0.5</v>
          </cell>
          <cell r="R166">
            <v>1</v>
          </cell>
          <cell r="S166">
            <v>0.5</v>
          </cell>
          <cell r="T166">
            <v>1</v>
          </cell>
          <cell r="U166">
            <v>2</v>
          </cell>
          <cell r="V166">
            <v>1</v>
          </cell>
          <cell r="W166">
            <v>6.8444444444444441</v>
          </cell>
        </row>
        <row r="167">
          <cell r="B167">
            <v>60</v>
          </cell>
          <cell r="C167">
            <v>60</v>
          </cell>
          <cell r="D167">
            <v>3</v>
          </cell>
          <cell r="E167">
            <v>1.5</v>
          </cell>
          <cell r="F167">
            <v>1.5</v>
          </cell>
          <cell r="G167">
            <v>1.5</v>
          </cell>
          <cell r="H167">
            <v>3</v>
          </cell>
          <cell r="I167">
            <v>3</v>
          </cell>
          <cell r="J167">
            <v>4.5</v>
          </cell>
          <cell r="K167">
            <v>6</v>
          </cell>
          <cell r="L167">
            <v>2</v>
          </cell>
          <cell r="M167">
            <v>1.5</v>
          </cell>
          <cell r="N167">
            <v>1</v>
          </cell>
          <cell r="O167">
            <v>1</v>
          </cell>
          <cell r="P167">
            <v>0</v>
          </cell>
          <cell r="Q167">
            <v>0.5</v>
          </cell>
          <cell r="R167">
            <v>1</v>
          </cell>
          <cell r="S167">
            <v>0.5</v>
          </cell>
          <cell r="T167">
            <v>1</v>
          </cell>
          <cell r="U167">
            <v>2</v>
          </cell>
          <cell r="V167">
            <v>1</v>
          </cell>
          <cell r="W167">
            <v>6.8444444444444441</v>
          </cell>
        </row>
        <row r="168">
          <cell r="B168">
            <v>61</v>
          </cell>
          <cell r="C168">
            <v>61</v>
          </cell>
          <cell r="D168">
            <v>3</v>
          </cell>
          <cell r="E168">
            <v>1.5</v>
          </cell>
          <cell r="F168">
            <v>1.5</v>
          </cell>
          <cell r="G168">
            <v>1.5</v>
          </cell>
          <cell r="H168">
            <v>3</v>
          </cell>
          <cell r="I168">
            <v>3</v>
          </cell>
          <cell r="J168">
            <v>4.5</v>
          </cell>
          <cell r="K168">
            <v>6</v>
          </cell>
          <cell r="L168">
            <v>2</v>
          </cell>
          <cell r="M168">
            <v>1.5</v>
          </cell>
          <cell r="N168">
            <v>1</v>
          </cell>
          <cell r="O168">
            <v>1</v>
          </cell>
          <cell r="P168">
            <v>0</v>
          </cell>
          <cell r="Q168">
            <v>0.5</v>
          </cell>
          <cell r="R168">
            <v>1</v>
          </cell>
          <cell r="S168">
            <v>0.5</v>
          </cell>
          <cell r="T168">
            <v>1</v>
          </cell>
          <cell r="U168">
            <v>2</v>
          </cell>
          <cell r="V168">
            <v>1</v>
          </cell>
          <cell r="W168">
            <v>6.8444444444444441</v>
          </cell>
        </row>
        <row r="169">
          <cell r="B169">
            <v>62</v>
          </cell>
          <cell r="C169">
            <v>62</v>
          </cell>
          <cell r="D169">
            <v>3</v>
          </cell>
          <cell r="E169">
            <v>1.5</v>
          </cell>
          <cell r="F169">
            <v>1.5</v>
          </cell>
          <cell r="G169">
            <v>1.5</v>
          </cell>
          <cell r="H169">
            <v>3</v>
          </cell>
          <cell r="I169">
            <v>3</v>
          </cell>
          <cell r="J169">
            <v>4.5</v>
          </cell>
          <cell r="K169">
            <v>6</v>
          </cell>
          <cell r="L169">
            <v>2</v>
          </cell>
          <cell r="M169">
            <v>1.5</v>
          </cell>
          <cell r="N169">
            <v>1</v>
          </cell>
          <cell r="O169">
            <v>1</v>
          </cell>
          <cell r="P169">
            <v>0</v>
          </cell>
          <cell r="Q169">
            <v>0.5</v>
          </cell>
          <cell r="R169">
            <v>1</v>
          </cell>
          <cell r="S169">
            <v>0.5</v>
          </cell>
          <cell r="T169">
            <v>1</v>
          </cell>
          <cell r="U169">
            <v>2</v>
          </cell>
          <cell r="V169">
            <v>1</v>
          </cell>
          <cell r="W169">
            <v>6.8444444444444441</v>
          </cell>
        </row>
        <row r="170">
          <cell r="B170">
            <v>63</v>
          </cell>
          <cell r="C170">
            <v>63</v>
          </cell>
          <cell r="D170">
            <v>3</v>
          </cell>
          <cell r="E170">
            <v>1.5</v>
          </cell>
          <cell r="F170">
            <v>1.5</v>
          </cell>
          <cell r="G170">
            <v>1.5</v>
          </cell>
          <cell r="H170">
            <v>3</v>
          </cell>
          <cell r="I170">
            <v>3</v>
          </cell>
          <cell r="J170">
            <v>4.5</v>
          </cell>
          <cell r="K170">
            <v>6</v>
          </cell>
          <cell r="L170">
            <v>2</v>
          </cell>
          <cell r="M170">
            <v>1.5</v>
          </cell>
          <cell r="N170">
            <v>1</v>
          </cell>
          <cell r="O170">
            <v>1</v>
          </cell>
          <cell r="P170">
            <v>0</v>
          </cell>
          <cell r="Q170">
            <v>0.5</v>
          </cell>
          <cell r="R170">
            <v>1</v>
          </cell>
          <cell r="S170">
            <v>0.5</v>
          </cell>
          <cell r="T170">
            <v>1</v>
          </cell>
          <cell r="U170">
            <v>2</v>
          </cell>
          <cell r="V170">
            <v>1</v>
          </cell>
          <cell r="W170">
            <v>6.8444444444444441</v>
          </cell>
        </row>
        <row r="171">
          <cell r="B171">
            <v>64</v>
          </cell>
          <cell r="C171">
            <v>64</v>
          </cell>
          <cell r="D171">
            <v>3</v>
          </cell>
          <cell r="E171">
            <v>1.5</v>
          </cell>
          <cell r="F171">
            <v>1.5</v>
          </cell>
          <cell r="G171">
            <v>1.5</v>
          </cell>
          <cell r="H171">
            <v>3</v>
          </cell>
          <cell r="I171">
            <v>3</v>
          </cell>
          <cell r="J171">
            <v>4.5</v>
          </cell>
          <cell r="K171">
            <v>6</v>
          </cell>
          <cell r="L171">
            <v>2</v>
          </cell>
          <cell r="M171">
            <v>1.5</v>
          </cell>
          <cell r="N171">
            <v>1</v>
          </cell>
          <cell r="O171">
            <v>1</v>
          </cell>
          <cell r="P171">
            <v>0</v>
          </cell>
          <cell r="Q171">
            <v>0.5</v>
          </cell>
          <cell r="R171">
            <v>1</v>
          </cell>
          <cell r="S171">
            <v>0.5</v>
          </cell>
          <cell r="T171">
            <v>1</v>
          </cell>
          <cell r="U171">
            <v>2</v>
          </cell>
          <cell r="V171">
            <v>1</v>
          </cell>
          <cell r="W171">
            <v>6.8444444444444441</v>
          </cell>
        </row>
        <row r="172">
          <cell r="B172">
            <v>65</v>
          </cell>
          <cell r="C172">
            <v>65</v>
          </cell>
          <cell r="D172">
            <v>3</v>
          </cell>
          <cell r="E172">
            <v>1.5</v>
          </cell>
          <cell r="F172">
            <v>1.5</v>
          </cell>
          <cell r="G172">
            <v>1.5</v>
          </cell>
          <cell r="H172">
            <v>3</v>
          </cell>
          <cell r="I172">
            <v>3</v>
          </cell>
          <cell r="J172">
            <v>4.5</v>
          </cell>
          <cell r="K172">
            <v>6</v>
          </cell>
          <cell r="L172">
            <v>2</v>
          </cell>
          <cell r="M172">
            <v>1.5</v>
          </cell>
          <cell r="N172">
            <v>1</v>
          </cell>
          <cell r="O172">
            <v>1</v>
          </cell>
          <cell r="P172">
            <v>0</v>
          </cell>
          <cell r="Q172">
            <v>0.5</v>
          </cell>
          <cell r="R172">
            <v>1</v>
          </cell>
          <cell r="S172">
            <v>0.5</v>
          </cell>
          <cell r="T172">
            <v>1</v>
          </cell>
          <cell r="U172">
            <v>2</v>
          </cell>
          <cell r="V172">
            <v>1</v>
          </cell>
          <cell r="W172">
            <v>6.8444444444444441</v>
          </cell>
        </row>
        <row r="173">
          <cell r="B173">
            <v>66</v>
          </cell>
          <cell r="C173">
            <v>66</v>
          </cell>
          <cell r="D173">
            <v>3</v>
          </cell>
          <cell r="E173">
            <v>1.5</v>
          </cell>
          <cell r="F173">
            <v>1.5</v>
          </cell>
          <cell r="G173">
            <v>1.5</v>
          </cell>
          <cell r="H173">
            <v>3</v>
          </cell>
          <cell r="I173">
            <v>3</v>
          </cell>
          <cell r="J173">
            <v>4.5</v>
          </cell>
          <cell r="K173">
            <v>6</v>
          </cell>
          <cell r="L173">
            <v>2</v>
          </cell>
          <cell r="M173">
            <v>1.5</v>
          </cell>
          <cell r="N173">
            <v>1</v>
          </cell>
          <cell r="O173">
            <v>1</v>
          </cell>
          <cell r="P173">
            <v>0</v>
          </cell>
          <cell r="Q173">
            <v>0.5</v>
          </cell>
          <cell r="R173">
            <v>1</v>
          </cell>
          <cell r="S173">
            <v>0.5</v>
          </cell>
          <cell r="T173">
            <v>1</v>
          </cell>
          <cell r="U173">
            <v>2</v>
          </cell>
          <cell r="V173">
            <v>1</v>
          </cell>
          <cell r="W173">
            <v>6.8444444444444441</v>
          </cell>
        </row>
        <row r="174">
          <cell r="B174">
            <v>67</v>
          </cell>
          <cell r="C174">
            <v>67</v>
          </cell>
          <cell r="D174">
            <v>3</v>
          </cell>
          <cell r="E174">
            <v>1.5</v>
          </cell>
          <cell r="F174">
            <v>1.5</v>
          </cell>
          <cell r="G174">
            <v>1.5</v>
          </cell>
          <cell r="H174">
            <v>3</v>
          </cell>
          <cell r="I174">
            <v>3</v>
          </cell>
          <cell r="J174">
            <v>4.5</v>
          </cell>
          <cell r="K174">
            <v>6</v>
          </cell>
          <cell r="L174">
            <v>2</v>
          </cell>
          <cell r="M174">
            <v>1.5</v>
          </cell>
          <cell r="N174">
            <v>1</v>
          </cell>
          <cell r="O174">
            <v>1</v>
          </cell>
          <cell r="P174">
            <v>0</v>
          </cell>
          <cell r="Q174">
            <v>0.5</v>
          </cell>
          <cell r="R174">
            <v>1</v>
          </cell>
          <cell r="S174">
            <v>0.5</v>
          </cell>
          <cell r="T174">
            <v>1</v>
          </cell>
          <cell r="U174">
            <v>2</v>
          </cell>
          <cell r="V174">
            <v>1</v>
          </cell>
          <cell r="W174">
            <v>6.8444444444444441</v>
          </cell>
        </row>
        <row r="175">
          <cell r="B175">
            <v>68</v>
          </cell>
          <cell r="C175">
            <v>68</v>
          </cell>
          <cell r="D175">
            <v>3</v>
          </cell>
          <cell r="E175">
            <v>1.5</v>
          </cell>
          <cell r="F175">
            <v>1.5</v>
          </cell>
          <cell r="G175">
            <v>1.5</v>
          </cell>
          <cell r="H175">
            <v>3</v>
          </cell>
          <cell r="I175">
            <v>3</v>
          </cell>
          <cell r="J175">
            <v>4.5</v>
          </cell>
          <cell r="K175">
            <v>6</v>
          </cell>
          <cell r="L175">
            <v>2</v>
          </cell>
          <cell r="M175">
            <v>1.5</v>
          </cell>
          <cell r="N175">
            <v>1</v>
          </cell>
          <cell r="O175">
            <v>1</v>
          </cell>
          <cell r="P175">
            <v>0</v>
          </cell>
          <cell r="Q175">
            <v>0.5</v>
          </cell>
          <cell r="R175">
            <v>1</v>
          </cell>
          <cell r="S175">
            <v>0.5</v>
          </cell>
          <cell r="T175">
            <v>1</v>
          </cell>
          <cell r="U175">
            <v>2</v>
          </cell>
          <cell r="V175">
            <v>1</v>
          </cell>
          <cell r="W175">
            <v>6.8444444444444441</v>
          </cell>
        </row>
        <row r="176">
          <cell r="B176">
            <v>69</v>
          </cell>
          <cell r="C176">
            <v>69</v>
          </cell>
          <cell r="D176">
            <v>3</v>
          </cell>
          <cell r="E176">
            <v>1.5</v>
          </cell>
          <cell r="F176">
            <v>1.5</v>
          </cell>
          <cell r="G176">
            <v>1.5</v>
          </cell>
          <cell r="H176">
            <v>3</v>
          </cell>
          <cell r="I176">
            <v>3</v>
          </cell>
          <cell r="J176">
            <v>4.5</v>
          </cell>
          <cell r="K176">
            <v>6</v>
          </cell>
          <cell r="L176">
            <v>2</v>
          </cell>
          <cell r="M176">
            <v>1.5</v>
          </cell>
          <cell r="N176">
            <v>1</v>
          </cell>
          <cell r="O176">
            <v>1</v>
          </cell>
          <cell r="P176">
            <v>0</v>
          </cell>
          <cell r="Q176">
            <v>0.5</v>
          </cell>
          <cell r="R176">
            <v>1</v>
          </cell>
          <cell r="S176">
            <v>0.5</v>
          </cell>
          <cell r="T176">
            <v>1</v>
          </cell>
          <cell r="U176">
            <v>2</v>
          </cell>
          <cell r="V176">
            <v>1</v>
          </cell>
          <cell r="W176">
            <v>6.8444444444444441</v>
          </cell>
        </row>
        <row r="177">
          <cell r="B177">
            <v>70</v>
          </cell>
          <cell r="C177">
            <v>70</v>
          </cell>
          <cell r="D177">
            <v>3</v>
          </cell>
          <cell r="E177">
            <v>1.5</v>
          </cell>
          <cell r="F177">
            <v>1.5</v>
          </cell>
          <cell r="G177">
            <v>1.5</v>
          </cell>
          <cell r="H177">
            <v>3</v>
          </cell>
          <cell r="I177">
            <v>3</v>
          </cell>
          <cell r="J177">
            <v>4.5</v>
          </cell>
          <cell r="K177">
            <v>6</v>
          </cell>
          <cell r="L177">
            <v>2</v>
          </cell>
          <cell r="M177">
            <v>1.5</v>
          </cell>
          <cell r="N177">
            <v>1</v>
          </cell>
          <cell r="O177">
            <v>1</v>
          </cell>
          <cell r="P177">
            <v>0</v>
          </cell>
          <cell r="Q177">
            <v>0.5</v>
          </cell>
          <cell r="R177">
            <v>1</v>
          </cell>
          <cell r="S177">
            <v>0.5</v>
          </cell>
          <cell r="T177">
            <v>1</v>
          </cell>
          <cell r="U177">
            <v>2</v>
          </cell>
          <cell r="V177">
            <v>1</v>
          </cell>
          <cell r="W177">
            <v>6.8444444444444441</v>
          </cell>
        </row>
      </sheetData>
    </sheetDataSet>
  </externalBook>
</externalLink>
</file>

<file path=xl/externalLinks/externalLink3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확폭부포장수량"/>
      <sheetName val="확폭부수량산출"/>
      <sheetName val="확폭부"/>
      <sheetName val="토공"/>
      <sheetName val="-치수표(곡선부)"/>
      <sheetName val="확폭부 (2)"/>
      <sheetName val="계산서(곡선부)"/>
      <sheetName val="-평면선형조서-"/>
      <sheetName val="확폭구간"/>
      <sheetName val="총괄내역서"/>
      <sheetName val="관접합및부설"/>
      <sheetName val="단가"/>
      <sheetName val="심사물량"/>
      <sheetName val="심사계산"/>
      <sheetName val="접속도로1"/>
      <sheetName val="고시단가"/>
      <sheetName val="data"/>
      <sheetName val="직접경비"/>
      <sheetName val="토사(PE)"/>
      <sheetName val="각종단가"/>
      <sheetName val="진주방향"/>
      <sheetName val="데이타"/>
      <sheetName val="2003상반기노임기준"/>
      <sheetName val="상호참고자료"/>
      <sheetName val="발주처자료입력"/>
      <sheetName val="회사기본자료"/>
      <sheetName val="하자보증자료"/>
      <sheetName val="기술자관련자료"/>
      <sheetName val="포장재료집계표"/>
      <sheetName val="요율"/>
      <sheetName val="노임단가"/>
      <sheetName val="이름표지정"/>
      <sheetName val="자재단가비교표"/>
      <sheetName val="내역갑지"/>
      <sheetName val="DATE"/>
      <sheetName val="공사비"/>
      <sheetName val="기초단가"/>
      <sheetName val="대로근거"/>
      <sheetName val="중로근거"/>
      <sheetName val="단 가"/>
      <sheetName val="지구물리탐사"/>
      <sheetName val="2.재료비"/>
      <sheetName val="1.인건비"/>
      <sheetName val="12.보오링"/>
      <sheetName val="18.공내수압탄성자연"/>
      <sheetName val="집계표"/>
      <sheetName val="직접인건비"/>
      <sheetName val="용역비내역-진짜"/>
      <sheetName val="말뚝지지력산정"/>
      <sheetName val="Y-WORK"/>
      <sheetName val="정보매체A동"/>
      <sheetName val="일위산출"/>
      <sheetName val="일위대가 "/>
      <sheetName val="제경비요율"/>
      <sheetName val="내력서"/>
      <sheetName val="신우"/>
      <sheetName val="남한강 2단계 전체분"/>
      <sheetName val="구역화물"/>
      <sheetName val="식재인부"/>
      <sheetName val="총괄서"/>
      <sheetName val="2000노임기준"/>
      <sheetName val="식재일위대가"/>
      <sheetName val="기계경비"/>
      <sheetName val="인건비(환율)"/>
      <sheetName val="노임단가(2010"/>
      <sheetName val="상세"/>
      <sheetName val="총괄표"/>
      <sheetName val="물가대비표"/>
      <sheetName val="별표1"/>
      <sheetName val="투입계획"/>
      <sheetName val="Sheet1"/>
      <sheetName val="내역총괄표"/>
      <sheetName val="인건-측정"/>
      <sheetName val="대치판정"/>
      <sheetName val="내역서"/>
      <sheetName val="장비집계"/>
      <sheetName val="공내역"/>
      <sheetName val="일위대가"/>
      <sheetName val="#REF"/>
      <sheetName val="라.공사비"/>
      <sheetName val="다.도서인쇄비 "/>
    </sheetNames>
    <sheetDataSet>
      <sheetData sheetId="0"/>
      <sheetData sheetId="1"/>
      <sheetData sheetId="2"/>
      <sheetData sheetId="3"/>
      <sheetData sheetId="4" refreshError="1">
        <row r="1">
          <cell r="B1" t="str">
            <v xml:space="preserve">     포장단위수량치수표(곡선부)</v>
          </cell>
          <cell r="C1">
            <v>0</v>
          </cell>
          <cell r="D1">
            <v>0</v>
          </cell>
          <cell r="E1">
            <v>0</v>
          </cell>
          <cell r="F1">
            <v>0</v>
          </cell>
          <cell r="G1">
            <v>0</v>
          </cell>
          <cell r="H1">
            <v>0</v>
          </cell>
          <cell r="I1">
            <v>0</v>
          </cell>
          <cell r="J1">
            <v>0</v>
          </cell>
          <cell r="K1" t="str">
            <v>t' = t1 + t2 + t3 + t4</v>
          </cell>
        </row>
        <row r="2">
          <cell r="C2" t="str">
            <v>WT =</v>
          </cell>
          <cell r="D2">
            <v>10</v>
          </cell>
          <cell r="E2" t="str">
            <v>S =</v>
          </cell>
          <cell r="F2">
            <v>0.75</v>
          </cell>
          <cell r="G2" t="str">
            <v>t1 =</v>
          </cell>
          <cell r="H2">
            <v>0.05</v>
          </cell>
          <cell r="I2" t="str">
            <v>t2 =</v>
          </cell>
          <cell r="J2">
            <v>7.0000000000000007E-2</v>
          </cell>
          <cell r="K2" t="str">
            <v>t3 =</v>
          </cell>
          <cell r="L2">
            <v>0.2</v>
          </cell>
          <cell r="M2" t="str">
            <v>t4 =</v>
          </cell>
          <cell r="N2">
            <v>0.2</v>
          </cell>
        </row>
        <row r="3">
          <cell r="A3" t="str">
            <v>공</v>
          </cell>
          <cell r="B3" t="str">
            <v>종</v>
          </cell>
          <cell r="C3" t="str">
            <v>WP =</v>
          </cell>
          <cell r="D3">
            <v>8.5</v>
          </cell>
          <cell r="E3" t="str">
            <v>t' =</v>
          </cell>
          <cell r="F3">
            <v>0.52</v>
          </cell>
          <cell r="G3" t="str">
            <v xml:space="preserve"> </v>
          </cell>
          <cell r="H3">
            <v>0</v>
          </cell>
          <cell r="I3" t="str">
            <v xml:space="preserve"> </v>
          </cell>
          <cell r="J3">
            <v>0</v>
          </cell>
          <cell r="K3" t="str">
            <v xml:space="preserve"> </v>
          </cell>
          <cell r="L3">
            <v>0</v>
          </cell>
          <cell r="M3" t="str">
            <v xml:space="preserve"> </v>
          </cell>
        </row>
        <row r="4">
          <cell r="C4" t="str">
            <v xml:space="preserve"> </v>
          </cell>
          <cell r="D4">
            <v>0.02</v>
          </cell>
          <cell r="E4" t="str">
            <v xml:space="preserve"> </v>
          </cell>
          <cell r="F4">
            <v>0.03</v>
          </cell>
          <cell r="G4" t="str">
            <v xml:space="preserve"> </v>
          </cell>
          <cell r="H4">
            <v>0.04</v>
          </cell>
          <cell r="I4" t="str">
            <v xml:space="preserve"> </v>
          </cell>
          <cell r="J4">
            <v>0.05</v>
          </cell>
          <cell r="K4" t="str">
            <v xml:space="preserve"> </v>
          </cell>
          <cell r="L4">
            <v>0.06</v>
          </cell>
          <cell r="M4" t="str">
            <v xml:space="preserve">  비   고</v>
          </cell>
        </row>
        <row r="5">
          <cell r="A5" t="str">
            <v xml:space="preserve"> </v>
          </cell>
          <cell r="B5" t="str">
            <v>(t1+t2)</v>
          </cell>
          <cell r="C5" t="str">
            <v xml:space="preserve"> </v>
          </cell>
          <cell r="D5">
            <v>0.02</v>
          </cell>
          <cell r="E5" t="str">
            <v xml:space="preserve"> </v>
          </cell>
          <cell r="F5">
            <v>0.01</v>
          </cell>
          <cell r="G5" t="str">
            <v xml:space="preserve"> </v>
          </cell>
          <cell r="H5">
            <v>0</v>
          </cell>
          <cell r="I5" t="str">
            <v xml:space="preserve"> </v>
          </cell>
          <cell r="J5">
            <v>0</v>
          </cell>
          <cell r="K5" t="str">
            <v xml:space="preserve"> </v>
          </cell>
          <cell r="L5">
            <v>0</v>
          </cell>
        </row>
        <row r="6">
          <cell r="A6" t="str">
            <v xml:space="preserve"> </v>
          </cell>
          <cell r="B6" t="str">
            <v xml:space="preserve"> -S*(  )</v>
          </cell>
          <cell r="C6" t="str">
            <v xml:space="preserve"> </v>
          </cell>
          <cell r="D6">
            <v>0.105</v>
          </cell>
          <cell r="E6" t="str">
            <v xml:space="preserve"> </v>
          </cell>
          <cell r="F6">
            <v>0.1125</v>
          </cell>
          <cell r="G6" t="str">
            <v xml:space="preserve"> </v>
          </cell>
          <cell r="H6">
            <v>0.12</v>
          </cell>
          <cell r="I6" t="str">
            <v xml:space="preserve"> </v>
          </cell>
          <cell r="J6">
            <v>0.12</v>
          </cell>
          <cell r="K6" t="str">
            <v xml:space="preserve"> </v>
          </cell>
          <cell r="L6">
            <v>0.12</v>
          </cell>
        </row>
        <row r="7">
          <cell r="A7" t="str">
            <v xml:space="preserve"> </v>
          </cell>
          <cell r="B7" t="str">
            <v>(t1+t2+t3)</v>
          </cell>
          <cell r="C7" t="str">
            <v xml:space="preserve"> </v>
          </cell>
          <cell r="D7">
            <v>0.02</v>
          </cell>
          <cell r="E7" t="str">
            <v xml:space="preserve"> </v>
          </cell>
          <cell r="F7">
            <v>0.01</v>
          </cell>
          <cell r="G7" t="str">
            <v xml:space="preserve"> </v>
          </cell>
          <cell r="H7">
            <v>0</v>
          </cell>
          <cell r="I7" t="str">
            <v xml:space="preserve"> </v>
          </cell>
          <cell r="J7">
            <v>0</v>
          </cell>
          <cell r="K7" t="str">
            <v xml:space="preserve"> </v>
          </cell>
          <cell r="L7">
            <v>0</v>
          </cell>
        </row>
        <row r="8">
          <cell r="A8" t="str">
            <v xml:space="preserve"> </v>
          </cell>
          <cell r="B8" t="str">
            <v xml:space="preserve"> -S*(  )</v>
          </cell>
          <cell r="C8" t="str">
            <v xml:space="preserve"> </v>
          </cell>
          <cell r="D8">
            <v>0.30499999999999999</v>
          </cell>
          <cell r="E8" t="str">
            <v xml:space="preserve"> </v>
          </cell>
          <cell r="F8">
            <v>0.313</v>
          </cell>
          <cell r="G8" t="str">
            <v xml:space="preserve"> </v>
          </cell>
          <cell r="H8">
            <v>0.32</v>
          </cell>
          <cell r="I8" t="str">
            <v xml:space="preserve"> </v>
          </cell>
          <cell r="J8">
            <v>0.32</v>
          </cell>
          <cell r="K8" t="str">
            <v xml:space="preserve"> </v>
          </cell>
          <cell r="L8">
            <v>0.32</v>
          </cell>
        </row>
        <row r="9">
          <cell r="A9" t="str">
            <v xml:space="preserve"> </v>
          </cell>
          <cell r="B9" t="str">
            <v>t'-S*(  )</v>
          </cell>
          <cell r="C9" t="str">
            <v xml:space="preserve"> </v>
          </cell>
          <cell r="D9">
            <v>0.02</v>
          </cell>
          <cell r="E9" t="str">
            <v xml:space="preserve"> </v>
          </cell>
          <cell r="F9">
            <v>0.01</v>
          </cell>
          <cell r="G9" t="str">
            <v xml:space="preserve"> </v>
          </cell>
          <cell r="H9">
            <v>0</v>
          </cell>
          <cell r="I9" t="str">
            <v xml:space="preserve"> </v>
          </cell>
          <cell r="J9">
            <v>0</v>
          </cell>
          <cell r="K9" t="str">
            <v xml:space="preserve"> </v>
          </cell>
          <cell r="L9">
            <v>0</v>
          </cell>
        </row>
        <row r="10">
          <cell r="C10" t="str">
            <v xml:space="preserve"> </v>
          </cell>
          <cell r="D10">
            <v>0.505</v>
          </cell>
          <cell r="E10" t="str">
            <v xml:space="preserve"> </v>
          </cell>
          <cell r="F10">
            <v>0.51300000000000001</v>
          </cell>
          <cell r="G10" t="str">
            <v xml:space="preserve"> </v>
          </cell>
          <cell r="H10">
            <v>0.52</v>
          </cell>
          <cell r="I10" t="str">
            <v xml:space="preserve"> </v>
          </cell>
          <cell r="J10">
            <v>0.52</v>
          </cell>
          <cell r="K10" t="str">
            <v xml:space="preserve"> </v>
          </cell>
          <cell r="L10">
            <v>0.52</v>
          </cell>
        </row>
        <row r="11">
          <cell r="A11" t="str">
            <v xml:space="preserve"> </v>
          </cell>
          <cell r="B11" t="str">
            <v>(t1+t2)</v>
          </cell>
          <cell r="C11" t="str">
            <v xml:space="preserve"> </v>
          </cell>
          <cell r="D11">
            <v>0.02</v>
          </cell>
          <cell r="E11" t="str">
            <v xml:space="preserve"> </v>
          </cell>
          <cell r="F11">
            <v>0.02</v>
          </cell>
          <cell r="G11" t="str">
            <v xml:space="preserve"> </v>
          </cell>
          <cell r="H11">
            <v>0.02</v>
          </cell>
          <cell r="I11" t="str">
            <v xml:space="preserve"> </v>
          </cell>
          <cell r="J11">
            <v>0.01</v>
          </cell>
          <cell r="K11" t="str">
            <v xml:space="preserve"> </v>
          </cell>
          <cell r="L11">
            <v>0</v>
          </cell>
        </row>
        <row r="12">
          <cell r="B12" t="str">
            <v xml:space="preserve"> -S*(  )</v>
          </cell>
          <cell r="C12" t="str">
            <v xml:space="preserve"> </v>
          </cell>
          <cell r="D12">
            <v>0.105</v>
          </cell>
          <cell r="E12" t="str">
            <v xml:space="preserve"> </v>
          </cell>
          <cell r="F12">
            <v>0.105</v>
          </cell>
          <cell r="G12" t="str">
            <v xml:space="preserve"> </v>
          </cell>
          <cell r="H12">
            <v>0.105</v>
          </cell>
          <cell r="I12" t="str">
            <v xml:space="preserve"> </v>
          </cell>
          <cell r="J12">
            <v>0.113</v>
          </cell>
          <cell r="K12" t="str">
            <v xml:space="preserve"> </v>
          </cell>
          <cell r="L12">
            <v>0.12</v>
          </cell>
        </row>
        <row r="13">
          <cell r="A13" t="str">
            <v xml:space="preserve"> </v>
          </cell>
          <cell r="B13" t="str">
            <v>(t1+t2+t3)</v>
          </cell>
          <cell r="C13" t="str">
            <v xml:space="preserve"> </v>
          </cell>
          <cell r="D13">
            <v>0.02</v>
          </cell>
          <cell r="E13" t="str">
            <v xml:space="preserve"> </v>
          </cell>
          <cell r="F13">
            <v>0.02</v>
          </cell>
          <cell r="G13" t="str">
            <v xml:space="preserve"> </v>
          </cell>
          <cell r="H13">
            <v>0.02</v>
          </cell>
          <cell r="I13" t="str">
            <v xml:space="preserve"> </v>
          </cell>
          <cell r="J13">
            <v>0.01</v>
          </cell>
          <cell r="K13" t="str">
            <v xml:space="preserve"> </v>
          </cell>
          <cell r="L13">
            <v>0</v>
          </cell>
        </row>
        <row r="14">
          <cell r="B14" t="str">
            <v xml:space="preserve"> -S*(  )</v>
          </cell>
          <cell r="C14" t="str">
            <v xml:space="preserve"> </v>
          </cell>
          <cell r="D14">
            <v>0.30499999999999999</v>
          </cell>
          <cell r="E14" t="str">
            <v xml:space="preserve"> </v>
          </cell>
          <cell r="F14">
            <v>0.30499999999999999</v>
          </cell>
          <cell r="G14" t="str">
            <v xml:space="preserve"> </v>
          </cell>
          <cell r="H14">
            <v>0.30499999999999999</v>
          </cell>
          <cell r="I14" t="str">
            <v xml:space="preserve"> </v>
          </cell>
          <cell r="J14">
            <v>0.313</v>
          </cell>
          <cell r="K14" t="str">
            <v xml:space="preserve"> </v>
          </cell>
          <cell r="L14">
            <v>0.32</v>
          </cell>
        </row>
        <row r="15">
          <cell r="A15" t="str">
            <v xml:space="preserve"> </v>
          </cell>
          <cell r="B15" t="str">
            <v>t'-S*(  )</v>
          </cell>
          <cell r="C15" t="str">
            <v xml:space="preserve"> </v>
          </cell>
          <cell r="D15">
            <v>0.02</v>
          </cell>
          <cell r="E15" t="str">
            <v xml:space="preserve"> </v>
          </cell>
          <cell r="F15">
            <v>0.02</v>
          </cell>
          <cell r="G15" t="str">
            <v xml:space="preserve"> </v>
          </cell>
          <cell r="H15">
            <v>0.02</v>
          </cell>
          <cell r="I15" t="str">
            <v xml:space="preserve"> </v>
          </cell>
          <cell r="J15">
            <v>0.01</v>
          </cell>
          <cell r="K15" t="str">
            <v xml:space="preserve"> </v>
          </cell>
          <cell r="L15">
            <v>0</v>
          </cell>
        </row>
        <row r="16">
          <cell r="B16" t="str">
            <v xml:space="preserve"> </v>
          </cell>
          <cell r="C16" t="str">
            <v xml:space="preserve"> </v>
          </cell>
          <cell r="D16">
            <v>0.505</v>
          </cell>
          <cell r="E16" t="str">
            <v xml:space="preserve"> </v>
          </cell>
          <cell r="F16">
            <v>0.505</v>
          </cell>
          <cell r="G16" t="str">
            <v xml:space="preserve"> </v>
          </cell>
          <cell r="H16">
            <v>0.505</v>
          </cell>
          <cell r="I16" t="str">
            <v xml:space="preserve"> </v>
          </cell>
          <cell r="J16">
            <v>0.51300000000000001</v>
          </cell>
          <cell r="K16" t="str">
            <v xml:space="preserve"> </v>
          </cell>
          <cell r="L16">
            <v>0.52</v>
          </cell>
        </row>
        <row r="17">
          <cell r="A17" t="str">
            <v xml:space="preserve"> </v>
          </cell>
          <cell r="B17" t="str">
            <v>1.5 * h1</v>
          </cell>
          <cell r="C17" t="str">
            <v xml:space="preserve"> </v>
          </cell>
          <cell r="D17">
            <v>0.02</v>
          </cell>
          <cell r="E17" t="str">
            <v xml:space="preserve"> </v>
          </cell>
          <cell r="F17">
            <v>0.03</v>
          </cell>
          <cell r="G17" t="str">
            <v xml:space="preserve"> </v>
          </cell>
          <cell r="H17">
            <v>0.04</v>
          </cell>
          <cell r="I17" t="str">
            <v xml:space="preserve"> </v>
          </cell>
          <cell r="J17">
            <v>0.05</v>
          </cell>
          <cell r="K17" t="str">
            <v xml:space="preserve"> </v>
          </cell>
          <cell r="L17">
            <v>0.06</v>
          </cell>
        </row>
        <row r="18">
          <cell r="B18" t="str">
            <v>1-1.5*( )</v>
          </cell>
          <cell r="C18" t="str">
            <v xml:space="preserve"> </v>
          </cell>
          <cell r="D18">
            <v>0.16200000000000001</v>
          </cell>
          <cell r="E18" t="str">
            <v xml:space="preserve"> </v>
          </cell>
          <cell r="F18">
            <v>0.17699999999999999</v>
          </cell>
          <cell r="G18" t="str">
            <v xml:space="preserve"> </v>
          </cell>
          <cell r="H18">
            <v>0.191</v>
          </cell>
          <cell r="I18" t="str">
            <v xml:space="preserve"> </v>
          </cell>
          <cell r="J18">
            <v>0.19500000000000001</v>
          </cell>
          <cell r="K18" t="str">
            <v xml:space="preserve"> </v>
          </cell>
          <cell r="L18">
            <v>0.19800000000000001</v>
          </cell>
        </row>
        <row r="19">
          <cell r="A19" t="str">
            <v xml:space="preserve"> </v>
          </cell>
          <cell r="B19" t="str">
            <v>1.5 * h2</v>
          </cell>
          <cell r="C19" t="str">
            <v xml:space="preserve"> </v>
          </cell>
          <cell r="D19">
            <v>0.02</v>
          </cell>
          <cell r="E19" t="str">
            <v xml:space="preserve"> </v>
          </cell>
          <cell r="F19">
            <v>0.03</v>
          </cell>
          <cell r="G19" t="str">
            <v xml:space="preserve"> </v>
          </cell>
          <cell r="H19">
            <v>0.04</v>
          </cell>
          <cell r="I19" t="str">
            <v xml:space="preserve"> </v>
          </cell>
          <cell r="J19">
            <v>0.05</v>
          </cell>
          <cell r="K19" t="str">
            <v xml:space="preserve"> </v>
          </cell>
          <cell r="L19">
            <v>0.06</v>
          </cell>
        </row>
        <row r="20">
          <cell r="B20" t="str">
            <v>1-1.5*( )</v>
          </cell>
          <cell r="C20" t="str">
            <v xml:space="preserve"> </v>
          </cell>
          <cell r="D20">
            <v>0.47199999999999998</v>
          </cell>
          <cell r="E20" t="str">
            <v xml:space="preserve"> </v>
          </cell>
          <cell r="F20">
            <v>0.49199999999999999</v>
          </cell>
          <cell r="G20" t="str">
            <v xml:space="preserve"> </v>
          </cell>
          <cell r="H20">
            <v>0.51100000000000001</v>
          </cell>
          <cell r="I20" t="str">
            <v xml:space="preserve"> </v>
          </cell>
          <cell r="J20">
            <v>0.51900000000000002</v>
          </cell>
          <cell r="K20" t="str">
            <v xml:space="preserve"> </v>
          </cell>
          <cell r="L20">
            <v>0.52700000000000002</v>
          </cell>
        </row>
        <row r="21">
          <cell r="A21" t="str">
            <v xml:space="preserve"> </v>
          </cell>
          <cell r="B21" t="str">
            <v>1.5 * h3</v>
          </cell>
          <cell r="C21" t="str">
            <v xml:space="preserve"> </v>
          </cell>
          <cell r="D21">
            <v>0.02</v>
          </cell>
          <cell r="E21" t="str">
            <v xml:space="preserve"> </v>
          </cell>
          <cell r="F21">
            <v>0.03</v>
          </cell>
          <cell r="G21" t="str">
            <v xml:space="preserve"> </v>
          </cell>
          <cell r="H21">
            <v>0.04</v>
          </cell>
          <cell r="I21" t="str">
            <v xml:space="preserve"> </v>
          </cell>
          <cell r="J21">
            <v>0.05</v>
          </cell>
          <cell r="K21" t="str">
            <v xml:space="preserve"> </v>
          </cell>
          <cell r="L21">
            <v>0.06</v>
          </cell>
        </row>
        <row r="22">
          <cell r="B22" t="str">
            <v>1-1.5*( )</v>
          </cell>
          <cell r="C22" t="str">
            <v xml:space="preserve"> </v>
          </cell>
          <cell r="D22">
            <v>0.78100000000000003</v>
          </cell>
          <cell r="E22" t="str">
            <v xml:space="preserve"> </v>
          </cell>
          <cell r="F22">
            <v>0.80600000000000005</v>
          </cell>
          <cell r="G22" t="str">
            <v xml:space="preserve"> </v>
          </cell>
          <cell r="H22">
            <v>0.83</v>
          </cell>
          <cell r="I22" t="str">
            <v xml:space="preserve"> </v>
          </cell>
          <cell r="J22">
            <v>0.84299999999999997</v>
          </cell>
          <cell r="K22" t="str">
            <v xml:space="preserve"> </v>
          </cell>
          <cell r="L22">
            <v>0.85699999999999998</v>
          </cell>
        </row>
        <row r="23">
          <cell r="A23" t="str">
            <v xml:space="preserve"> </v>
          </cell>
          <cell r="B23" t="str">
            <v>1.5 * h4</v>
          </cell>
          <cell r="C23" t="str">
            <v xml:space="preserve"> </v>
          </cell>
          <cell r="D23">
            <v>0.02</v>
          </cell>
          <cell r="E23" t="str">
            <v xml:space="preserve"> </v>
          </cell>
          <cell r="F23">
            <v>0.02</v>
          </cell>
          <cell r="G23" t="str">
            <v xml:space="preserve"> </v>
          </cell>
          <cell r="H23">
            <v>0.02</v>
          </cell>
          <cell r="I23" t="str">
            <v xml:space="preserve"> </v>
          </cell>
          <cell r="J23">
            <v>0.02</v>
          </cell>
          <cell r="K23" t="str">
            <v xml:space="preserve"> </v>
          </cell>
          <cell r="L23">
            <v>0.02</v>
          </cell>
        </row>
        <row r="24">
          <cell r="B24" t="str">
            <v>1-1.5*( )</v>
          </cell>
          <cell r="C24" t="str">
            <v xml:space="preserve"> </v>
          </cell>
          <cell r="D24">
            <v>0.16200000000000001</v>
          </cell>
          <cell r="E24" t="str">
            <v xml:space="preserve"> </v>
          </cell>
          <cell r="F24">
            <v>0.16200000000000001</v>
          </cell>
          <cell r="G24" t="str">
            <v xml:space="preserve"> </v>
          </cell>
          <cell r="H24">
            <v>0.16200000000000001</v>
          </cell>
          <cell r="I24" t="str">
            <v xml:space="preserve"> </v>
          </cell>
          <cell r="J24">
            <v>0.17499999999999999</v>
          </cell>
          <cell r="K24" t="str">
            <v xml:space="preserve"> </v>
          </cell>
          <cell r="L24">
            <v>0.186</v>
          </cell>
        </row>
        <row r="25">
          <cell r="A25" t="str">
            <v xml:space="preserve"> </v>
          </cell>
          <cell r="B25" t="str">
            <v>1.5 * h5</v>
          </cell>
          <cell r="C25" t="str">
            <v xml:space="preserve"> </v>
          </cell>
          <cell r="D25">
            <v>0.02</v>
          </cell>
          <cell r="E25" t="str">
            <v xml:space="preserve"> </v>
          </cell>
          <cell r="F25">
            <v>0.02</v>
          </cell>
          <cell r="G25" t="str">
            <v xml:space="preserve"> </v>
          </cell>
          <cell r="H25">
            <v>0.02</v>
          </cell>
          <cell r="I25" t="str">
            <v xml:space="preserve"> </v>
          </cell>
          <cell r="J25">
            <v>0.02</v>
          </cell>
          <cell r="K25" t="str">
            <v xml:space="preserve"> </v>
          </cell>
          <cell r="L25">
            <v>0.02</v>
          </cell>
        </row>
        <row r="26">
          <cell r="B26" t="str">
            <v>1-1.5*( )</v>
          </cell>
          <cell r="C26" t="str">
            <v xml:space="preserve"> </v>
          </cell>
          <cell r="D26">
            <v>0.47199999999999998</v>
          </cell>
          <cell r="E26" t="str">
            <v xml:space="preserve"> </v>
          </cell>
          <cell r="F26">
            <v>0.47199999999999998</v>
          </cell>
          <cell r="G26" t="str">
            <v xml:space="preserve"> </v>
          </cell>
          <cell r="H26">
            <v>0.47199999999999998</v>
          </cell>
          <cell r="I26" t="str">
            <v xml:space="preserve"> </v>
          </cell>
          <cell r="J26">
            <v>0.48399999999999999</v>
          </cell>
          <cell r="K26" t="str">
            <v xml:space="preserve"> </v>
          </cell>
          <cell r="L26">
            <v>0.495</v>
          </cell>
        </row>
        <row r="27">
          <cell r="A27" t="str">
            <v xml:space="preserve"> </v>
          </cell>
          <cell r="B27" t="str">
            <v>1.5 * h6</v>
          </cell>
          <cell r="C27" t="str">
            <v xml:space="preserve"> </v>
          </cell>
          <cell r="D27">
            <v>0.02</v>
          </cell>
          <cell r="E27" t="str">
            <v xml:space="preserve"> </v>
          </cell>
          <cell r="F27">
            <v>0.02</v>
          </cell>
          <cell r="G27" t="str">
            <v xml:space="preserve"> </v>
          </cell>
          <cell r="H27">
            <v>0.02</v>
          </cell>
          <cell r="I27" t="str">
            <v xml:space="preserve"> </v>
          </cell>
          <cell r="J27">
            <v>0.02</v>
          </cell>
          <cell r="K27" t="str">
            <v xml:space="preserve"> </v>
          </cell>
          <cell r="L27">
            <v>0.02</v>
          </cell>
        </row>
        <row r="28">
          <cell r="B28" t="str">
            <v>1-1.5*( )</v>
          </cell>
          <cell r="C28" t="str">
            <v xml:space="preserve"> </v>
          </cell>
          <cell r="D28">
            <v>0.78100000000000003</v>
          </cell>
          <cell r="E28" t="str">
            <v xml:space="preserve"> </v>
          </cell>
          <cell r="F28">
            <v>0.78100000000000003</v>
          </cell>
          <cell r="G28" t="str">
            <v xml:space="preserve"> </v>
          </cell>
          <cell r="H28">
            <v>0.78100000000000003</v>
          </cell>
          <cell r="I28" t="str">
            <v xml:space="preserve"> </v>
          </cell>
          <cell r="J28">
            <v>0.79300000000000004</v>
          </cell>
          <cell r="K28" t="str">
            <v xml:space="preserve"> </v>
          </cell>
          <cell r="L28">
            <v>0.80400000000000005</v>
          </cell>
        </row>
      </sheetData>
      <sheetData sheetId="5"/>
      <sheetData sheetId="6" refreshError="1">
        <row r="1">
          <cell r="D1" t="str">
            <v xml:space="preserve"> 포장단위수량(곡선부)</v>
          </cell>
        </row>
        <row r="2">
          <cell r="B2" t="str">
            <v>WT =</v>
          </cell>
          <cell r="C2">
            <v>10</v>
          </cell>
          <cell r="D2" t="str">
            <v>S =</v>
          </cell>
          <cell r="E2">
            <v>0.75</v>
          </cell>
          <cell r="F2" t="str">
            <v>t1 =</v>
          </cell>
          <cell r="G2">
            <v>0.05</v>
          </cell>
          <cell r="H2" t="str">
            <v>t2 =</v>
          </cell>
          <cell r="I2">
            <v>7.0000000000000007E-2</v>
          </cell>
          <cell r="J2" t="str">
            <v>t3 =</v>
          </cell>
          <cell r="K2">
            <v>0.2</v>
          </cell>
          <cell r="L2" t="str">
            <v>t4 =</v>
          </cell>
          <cell r="M2">
            <v>0.2</v>
          </cell>
        </row>
        <row r="3">
          <cell r="A3" t="str">
            <v>공 종</v>
          </cell>
          <cell r="B3" t="str">
            <v>WP =</v>
          </cell>
          <cell r="C3">
            <v>8.5</v>
          </cell>
          <cell r="D3" t="str">
            <v>t' =</v>
          </cell>
          <cell r="E3">
            <v>0.52</v>
          </cell>
          <cell r="F3" t="str">
            <v xml:space="preserve"> </v>
          </cell>
          <cell r="G3">
            <v>0</v>
          </cell>
          <cell r="H3" t="str">
            <v xml:space="preserve"> </v>
          </cell>
          <cell r="I3">
            <v>0</v>
          </cell>
          <cell r="J3" t="str">
            <v xml:space="preserve"> </v>
          </cell>
          <cell r="K3">
            <v>0</v>
          </cell>
          <cell r="L3" t="str">
            <v xml:space="preserve"> </v>
          </cell>
        </row>
        <row r="4">
          <cell r="B4" t="str">
            <v xml:space="preserve"> </v>
          </cell>
          <cell r="C4">
            <v>0.02</v>
          </cell>
          <cell r="D4" t="str">
            <v xml:space="preserve"> </v>
          </cell>
          <cell r="E4">
            <v>0.03</v>
          </cell>
          <cell r="F4" t="str">
            <v xml:space="preserve"> </v>
          </cell>
          <cell r="G4">
            <v>0.04</v>
          </cell>
          <cell r="H4" t="str">
            <v xml:space="preserve"> </v>
          </cell>
          <cell r="I4">
            <v>0.05</v>
          </cell>
          <cell r="J4" t="str">
            <v xml:space="preserve"> </v>
          </cell>
          <cell r="K4">
            <v>0.06</v>
          </cell>
          <cell r="L4" t="str">
            <v xml:space="preserve">  비   고</v>
          </cell>
        </row>
        <row r="5">
          <cell r="A5" t="str">
            <v>h1</v>
          </cell>
          <cell r="B5" t="str">
            <v xml:space="preserve"> </v>
          </cell>
          <cell r="C5">
            <v>0.105</v>
          </cell>
          <cell r="D5" t="str">
            <v xml:space="preserve"> </v>
          </cell>
          <cell r="E5">
            <v>0.1125</v>
          </cell>
          <cell r="F5" t="str">
            <v xml:space="preserve"> </v>
          </cell>
          <cell r="G5">
            <v>0.12</v>
          </cell>
          <cell r="H5" t="str">
            <v xml:space="preserve"> </v>
          </cell>
          <cell r="I5">
            <v>0.12</v>
          </cell>
          <cell r="J5" t="str">
            <v xml:space="preserve"> </v>
          </cell>
          <cell r="K5">
            <v>0.12</v>
          </cell>
        </row>
        <row r="6">
          <cell r="A6" t="str">
            <v>h2</v>
          </cell>
          <cell r="B6" t="str">
            <v xml:space="preserve"> </v>
          </cell>
          <cell r="C6">
            <v>0.30499999999999999</v>
          </cell>
          <cell r="D6" t="str">
            <v xml:space="preserve"> </v>
          </cell>
          <cell r="E6">
            <v>0.313</v>
          </cell>
          <cell r="F6" t="str">
            <v xml:space="preserve"> </v>
          </cell>
          <cell r="G6">
            <v>0.32</v>
          </cell>
          <cell r="H6" t="str">
            <v xml:space="preserve"> </v>
          </cell>
          <cell r="I6">
            <v>0.32</v>
          </cell>
          <cell r="J6" t="str">
            <v xml:space="preserve"> </v>
          </cell>
          <cell r="K6">
            <v>0.32</v>
          </cell>
        </row>
        <row r="7">
          <cell r="A7" t="str">
            <v>h3</v>
          </cell>
          <cell r="B7" t="str">
            <v xml:space="preserve"> </v>
          </cell>
          <cell r="C7">
            <v>0.505</v>
          </cell>
          <cell r="D7" t="str">
            <v xml:space="preserve"> </v>
          </cell>
          <cell r="E7">
            <v>0.51300000000000001</v>
          </cell>
          <cell r="F7" t="str">
            <v xml:space="preserve"> </v>
          </cell>
          <cell r="G7">
            <v>0.52</v>
          </cell>
          <cell r="H7" t="str">
            <v xml:space="preserve"> </v>
          </cell>
          <cell r="I7">
            <v>0.52</v>
          </cell>
          <cell r="J7" t="str">
            <v xml:space="preserve"> </v>
          </cell>
          <cell r="K7">
            <v>0.52</v>
          </cell>
        </row>
        <row r="8">
          <cell r="A8" t="str">
            <v>h4</v>
          </cell>
          <cell r="B8" t="str">
            <v xml:space="preserve"> </v>
          </cell>
          <cell r="C8">
            <v>0.105</v>
          </cell>
          <cell r="D8" t="str">
            <v xml:space="preserve"> </v>
          </cell>
          <cell r="E8">
            <v>0.105</v>
          </cell>
          <cell r="F8" t="str">
            <v xml:space="preserve"> </v>
          </cell>
          <cell r="G8">
            <v>0.105</v>
          </cell>
          <cell r="H8" t="str">
            <v xml:space="preserve"> </v>
          </cell>
          <cell r="I8">
            <v>0.113</v>
          </cell>
          <cell r="J8" t="str">
            <v xml:space="preserve"> </v>
          </cell>
          <cell r="K8">
            <v>0.12</v>
          </cell>
        </row>
        <row r="9">
          <cell r="A9" t="str">
            <v>h5</v>
          </cell>
          <cell r="B9" t="str">
            <v xml:space="preserve"> </v>
          </cell>
          <cell r="C9">
            <v>0.30499999999999999</v>
          </cell>
          <cell r="D9" t="str">
            <v xml:space="preserve"> </v>
          </cell>
          <cell r="E9">
            <v>0.30499999999999999</v>
          </cell>
          <cell r="F9" t="str">
            <v xml:space="preserve"> </v>
          </cell>
          <cell r="G9">
            <v>0.30499999999999999</v>
          </cell>
          <cell r="H9" t="str">
            <v xml:space="preserve"> </v>
          </cell>
          <cell r="I9">
            <v>0.313</v>
          </cell>
          <cell r="J9" t="str">
            <v xml:space="preserve"> </v>
          </cell>
          <cell r="K9">
            <v>0.32</v>
          </cell>
        </row>
        <row r="10">
          <cell r="A10" t="str">
            <v>h6</v>
          </cell>
          <cell r="B10" t="str">
            <v xml:space="preserve"> </v>
          </cell>
          <cell r="C10">
            <v>0.505</v>
          </cell>
          <cell r="D10" t="str">
            <v xml:space="preserve"> </v>
          </cell>
          <cell r="E10">
            <v>0.505</v>
          </cell>
          <cell r="F10" t="str">
            <v xml:space="preserve"> </v>
          </cell>
          <cell r="G10">
            <v>0.505</v>
          </cell>
          <cell r="H10" t="str">
            <v xml:space="preserve"> </v>
          </cell>
          <cell r="I10">
            <v>0.51300000000000001</v>
          </cell>
          <cell r="J10" t="str">
            <v xml:space="preserve"> </v>
          </cell>
          <cell r="K10">
            <v>0.52</v>
          </cell>
        </row>
        <row r="11">
          <cell r="A11" t="str">
            <v>b1</v>
          </cell>
          <cell r="B11" t="str">
            <v xml:space="preserve"> </v>
          </cell>
          <cell r="C11">
            <v>0.16200000000000001</v>
          </cell>
          <cell r="D11" t="str">
            <v xml:space="preserve"> </v>
          </cell>
          <cell r="E11">
            <v>0.17699999999999999</v>
          </cell>
          <cell r="F11" t="str">
            <v xml:space="preserve"> </v>
          </cell>
          <cell r="G11">
            <v>0.191</v>
          </cell>
          <cell r="H11" t="str">
            <v xml:space="preserve"> </v>
          </cell>
          <cell r="I11">
            <v>0.19500000000000001</v>
          </cell>
          <cell r="J11" t="str">
            <v xml:space="preserve"> </v>
          </cell>
          <cell r="K11">
            <v>0.19800000000000001</v>
          </cell>
        </row>
        <row r="12">
          <cell r="A12" t="str">
            <v>b2</v>
          </cell>
          <cell r="B12" t="str">
            <v xml:space="preserve"> </v>
          </cell>
          <cell r="C12">
            <v>0.47199999999999998</v>
          </cell>
          <cell r="D12" t="str">
            <v xml:space="preserve"> </v>
          </cell>
          <cell r="E12">
            <v>0.49199999999999999</v>
          </cell>
          <cell r="F12" t="str">
            <v xml:space="preserve"> </v>
          </cell>
          <cell r="G12">
            <v>0.51100000000000001</v>
          </cell>
          <cell r="H12" t="str">
            <v xml:space="preserve"> </v>
          </cell>
          <cell r="I12">
            <v>0.51900000000000002</v>
          </cell>
          <cell r="J12" t="str">
            <v xml:space="preserve"> </v>
          </cell>
          <cell r="K12">
            <v>0.52700000000000002</v>
          </cell>
        </row>
        <row r="13">
          <cell r="A13" t="str">
            <v>b3</v>
          </cell>
          <cell r="B13" t="str">
            <v xml:space="preserve"> </v>
          </cell>
          <cell r="C13">
            <v>0.78100000000000003</v>
          </cell>
          <cell r="D13" t="str">
            <v xml:space="preserve"> </v>
          </cell>
          <cell r="E13">
            <v>0.80600000000000005</v>
          </cell>
          <cell r="F13" t="str">
            <v xml:space="preserve"> </v>
          </cell>
          <cell r="G13">
            <v>0.83</v>
          </cell>
          <cell r="H13" t="str">
            <v xml:space="preserve"> </v>
          </cell>
          <cell r="I13">
            <v>0.84299999999999997</v>
          </cell>
          <cell r="J13" t="str">
            <v xml:space="preserve"> </v>
          </cell>
          <cell r="K13">
            <v>0.85699999999999998</v>
          </cell>
        </row>
        <row r="14">
          <cell r="A14" t="str">
            <v>b4</v>
          </cell>
          <cell r="B14" t="str">
            <v xml:space="preserve"> </v>
          </cell>
          <cell r="C14">
            <v>0.16200000000000001</v>
          </cell>
          <cell r="D14" t="str">
            <v xml:space="preserve"> </v>
          </cell>
          <cell r="E14">
            <v>0.16200000000000001</v>
          </cell>
          <cell r="F14" t="str">
            <v xml:space="preserve"> </v>
          </cell>
          <cell r="G14">
            <v>0.16200000000000001</v>
          </cell>
          <cell r="H14" t="str">
            <v xml:space="preserve"> </v>
          </cell>
          <cell r="I14">
            <v>0.17499999999999999</v>
          </cell>
          <cell r="J14" t="str">
            <v xml:space="preserve"> </v>
          </cell>
          <cell r="K14">
            <v>0.186</v>
          </cell>
          <cell r="L14">
            <v>0</v>
          </cell>
          <cell r="M14" t="str">
            <v xml:space="preserve"> </v>
          </cell>
        </row>
        <row r="15">
          <cell r="A15" t="str">
            <v>b5</v>
          </cell>
          <cell r="B15" t="str">
            <v xml:space="preserve"> </v>
          </cell>
          <cell r="C15">
            <v>0.47199999999999998</v>
          </cell>
          <cell r="D15" t="str">
            <v xml:space="preserve"> </v>
          </cell>
          <cell r="E15">
            <v>0.47199999999999998</v>
          </cell>
          <cell r="F15" t="str">
            <v xml:space="preserve"> </v>
          </cell>
          <cell r="G15">
            <v>0.47199999999999998</v>
          </cell>
          <cell r="H15" t="str">
            <v xml:space="preserve"> </v>
          </cell>
          <cell r="I15">
            <v>0.48399999999999999</v>
          </cell>
          <cell r="J15" t="str">
            <v xml:space="preserve"> </v>
          </cell>
          <cell r="K15">
            <v>0.495</v>
          </cell>
        </row>
        <row r="16">
          <cell r="A16" t="str">
            <v>b6</v>
          </cell>
          <cell r="B16" t="str">
            <v xml:space="preserve"> </v>
          </cell>
          <cell r="C16">
            <v>0.78100000000000003</v>
          </cell>
          <cell r="D16" t="str">
            <v xml:space="preserve"> </v>
          </cell>
          <cell r="E16">
            <v>0.78100000000000003</v>
          </cell>
          <cell r="F16" t="str">
            <v xml:space="preserve"> </v>
          </cell>
          <cell r="G16">
            <v>0.78100000000000003</v>
          </cell>
          <cell r="H16" t="str">
            <v xml:space="preserve"> </v>
          </cell>
          <cell r="I16">
            <v>0.79300000000000004</v>
          </cell>
          <cell r="J16" t="str">
            <v xml:space="preserve"> </v>
          </cell>
          <cell r="K16">
            <v>0.80400000000000005</v>
          </cell>
        </row>
        <row r="17">
          <cell r="A17" t="str">
            <v>A.전단면</v>
          </cell>
          <cell r="B17">
            <v>0</v>
          </cell>
          <cell r="C17">
            <v>5.5944000000000003</v>
          </cell>
          <cell r="D17">
            <v>0</v>
          </cell>
          <cell r="E17">
            <v>5.6039000000000003</v>
          </cell>
          <cell r="F17">
            <v>0</v>
          </cell>
          <cell r="G17">
            <v>5.6130000000000004</v>
          </cell>
          <cell r="H17">
            <v>0</v>
          </cell>
          <cell r="I17">
            <v>5.6226000000000003</v>
          </cell>
          <cell r="J17">
            <v>0</v>
          </cell>
          <cell r="K17">
            <v>5.6318999999999999</v>
          </cell>
        </row>
        <row r="18">
          <cell r="A18" t="str">
            <v>B.표층</v>
          </cell>
          <cell r="B18">
            <v>0</v>
          </cell>
          <cell r="C18">
            <v>0.42749999999999999</v>
          </cell>
          <cell r="D18">
            <v>0</v>
          </cell>
          <cell r="E18">
            <v>0.42749999999999999</v>
          </cell>
          <cell r="F18">
            <v>0</v>
          </cell>
          <cell r="G18">
            <v>0.42749999999999999</v>
          </cell>
          <cell r="H18">
            <v>0</v>
          </cell>
          <cell r="I18">
            <v>0.42749999999999999</v>
          </cell>
          <cell r="J18">
            <v>0</v>
          </cell>
          <cell r="K18">
            <v>0.42749999999999999</v>
          </cell>
        </row>
        <row r="19">
          <cell r="A19" t="str">
            <v>B'.표층</v>
          </cell>
          <cell r="B19">
            <v>0</v>
          </cell>
          <cell r="C19">
            <v>8.5500000000000007</v>
          </cell>
          <cell r="D19">
            <v>0</v>
          </cell>
          <cell r="E19">
            <v>8.5500000000000007</v>
          </cell>
          <cell r="F19">
            <v>0</v>
          </cell>
          <cell r="G19">
            <v>8.5500000000000007</v>
          </cell>
          <cell r="H19">
            <v>0</v>
          </cell>
          <cell r="I19">
            <v>8.5500000000000007</v>
          </cell>
          <cell r="J19">
            <v>0</v>
          </cell>
          <cell r="K19">
            <v>8.5500000000000007</v>
          </cell>
        </row>
        <row r="20">
          <cell r="A20" t="str">
            <v>C.기층</v>
          </cell>
          <cell r="B20">
            <v>0</v>
          </cell>
          <cell r="C20">
            <v>0.62090000000000001</v>
          </cell>
          <cell r="D20">
            <v>0</v>
          </cell>
          <cell r="E20">
            <v>0.62090000000000001</v>
          </cell>
          <cell r="F20">
            <v>0</v>
          </cell>
          <cell r="G20">
            <v>0.62090000000000001</v>
          </cell>
          <cell r="H20">
            <v>0</v>
          </cell>
          <cell r="I20">
            <v>0.62090000000000001</v>
          </cell>
          <cell r="J20">
            <v>0</v>
          </cell>
          <cell r="K20">
            <v>0.62090000000000001</v>
          </cell>
        </row>
        <row r="21">
          <cell r="A21" t="str">
            <v>C'.기층</v>
          </cell>
          <cell r="B21">
            <v>0</v>
          </cell>
          <cell r="C21">
            <v>8.8699999999999992</v>
          </cell>
          <cell r="D21">
            <v>0</v>
          </cell>
          <cell r="E21">
            <v>8.8699999999999992</v>
          </cell>
          <cell r="F21">
            <v>0</v>
          </cell>
          <cell r="G21">
            <v>8.8699999999999992</v>
          </cell>
          <cell r="H21">
            <v>0</v>
          </cell>
          <cell r="I21">
            <v>8.8699999999999992</v>
          </cell>
          <cell r="J21">
            <v>0</v>
          </cell>
          <cell r="K21">
            <v>8.8699999999999992</v>
          </cell>
        </row>
        <row r="22">
          <cell r="A22" t="str">
            <v>D.보조기층</v>
          </cell>
          <cell r="B22">
            <v>0</v>
          </cell>
          <cell r="C22">
            <v>2.1267999999999998</v>
          </cell>
          <cell r="D22">
            <v>0</v>
          </cell>
          <cell r="E22">
            <v>2.1303000000000001</v>
          </cell>
          <cell r="F22">
            <v>0</v>
          </cell>
          <cell r="G22">
            <v>2.1335999999999999</v>
          </cell>
          <cell r="H22">
            <v>0</v>
          </cell>
          <cell r="I22">
            <v>2.1373000000000002</v>
          </cell>
          <cell r="J22">
            <v>0</v>
          </cell>
          <cell r="K22">
            <v>2.1406000000000001</v>
          </cell>
        </row>
        <row r="23">
          <cell r="A23" t="str">
            <v>E.선택층</v>
          </cell>
          <cell r="B23">
            <v>0</v>
          </cell>
          <cell r="C23">
            <v>2.2505999999999999</v>
          </cell>
          <cell r="D23">
            <v>0</v>
          </cell>
          <cell r="E23">
            <v>2.2551000000000001</v>
          </cell>
          <cell r="F23">
            <v>0</v>
          </cell>
          <cell r="G23">
            <v>2.2593999999999999</v>
          </cell>
          <cell r="H23">
            <v>0</v>
          </cell>
          <cell r="I23">
            <v>2.2639</v>
          </cell>
          <cell r="J23">
            <v>0</v>
          </cell>
          <cell r="K23">
            <v>2.2683</v>
          </cell>
        </row>
        <row r="24">
          <cell r="A24" t="str">
            <v>F.노견토</v>
          </cell>
          <cell r="B24">
            <v>0</v>
          </cell>
          <cell r="C24">
            <v>0.1686</v>
          </cell>
          <cell r="D24">
            <v>0</v>
          </cell>
          <cell r="E24">
            <v>0.1701</v>
          </cell>
          <cell r="F24">
            <v>0</v>
          </cell>
          <cell r="G24">
            <v>0.1716</v>
          </cell>
          <cell r="H24">
            <v>0</v>
          </cell>
          <cell r="I24">
            <v>0.17299999999999999</v>
          </cell>
          <cell r="J24">
            <v>0</v>
          </cell>
          <cell r="K24">
            <v>0.17460000000000001</v>
          </cell>
        </row>
      </sheetData>
      <sheetData sheetId="7"/>
      <sheetData sheetId="8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/>
      <sheetData sheetId="38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/>
      <sheetData sheetId="50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/>
      <sheetData sheetId="80"/>
    </sheetDataSet>
  </externalBook>
</externalLink>
</file>

<file path=xl/externalLinks/externalLink3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ATE"/>
      <sheetName val="3구조물공간지"/>
      <sheetName val="1집계표간지"/>
      <sheetName val="구조물공집계표"/>
      <sheetName val="토공집계표"/>
      <sheetName val="2여과지"/>
      <sheetName val="여과지집계표"/>
      <sheetName val="여과지"/>
      <sheetName val="여과지토적표"/>
      <sheetName val="3배수지"/>
      <sheetName val="배수지집계표"/>
      <sheetName val="배수지"/>
      <sheetName val="배수지토적표"/>
      <sheetName val="4염소투입실"/>
      <sheetName val="염소투입실집계표"/>
      <sheetName val="염소투입실공사"/>
      <sheetName val="간지"/>
      <sheetName val="자재총괄"/>
      <sheetName val="시멘트레미콘구입량"/>
      <sheetName val="골재구입량"/>
      <sheetName val="자재집계표"/>
      <sheetName val="주요자재집계표"/>
      <sheetName val="토공"/>
      <sheetName val="총괄토공집계"/>
      <sheetName val="시점부토공"/>
      <sheetName val="종점부토공"/>
      <sheetName val="교각토공"/>
      <sheetName val="총괄집계 "/>
      <sheetName val="총괄철근집계(1)"/>
      <sheetName val="총괄철근집계(2)"/>
      <sheetName val="구조물공"/>
      <sheetName val="본체집계"/>
      <sheetName val="본체철근집계"/>
      <sheetName val="날개벽철근집계 "/>
      <sheetName val="본체그림"/>
      <sheetName val="본체수량"/>
      <sheetName val="접속슬래브집계"/>
      <sheetName val="접속(시점)"/>
      <sheetName val="접속(종점)"/>
      <sheetName val="VXXXXX"/>
      <sheetName val="방음벽수량"/>
      <sheetName val="방음벽기초수량"/>
      <sheetName val="방음벽설치현황"/>
      <sheetName val="단위수량"/>
      <sheetName val="가설방음판넬"/>
      <sheetName val="가설방진망"/>
      <sheetName val="세륜세차시설"/>
      <sheetName val="가도수량집계"/>
      <sheetName val="가도토공"/>
      <sheetName val="가도포장수량집계표"/>
      <sheetName val="가포장조서"/>
      <sheetName val="가도단위수량"/>
      <sheetName val="가배수관"/>
      <sheetName val="골재덮개시설"/>
      <sheetName val="준공표지판집계"/>
      <sheetName val="경계표주집계(X)"/>
      <sheetName val="경계수량(X)"/>
      <sheetName val="경계표주단위수량(X)"/>
      <sheetName val="기존도로유지관리비"/>
      <sheetName val="식재공"/>
      <sheetName val="산림복구비"/>
      <sheetName val="가설건물"/>
      <sheetName val="가옥철거조서"/>
      <sheetName val="자재집계산출"/>
      <sheetName val="Sheet1"/>
      <sheetName val="1.토공집계"/>
      <sheetName val="2.관대집계표"/>
      <sheetName val="접합"/>
      <sheetName val="3.구조물공"/>
      <sheetName val="4.포장공"/>
      <sheetName val="5.부대공"/>
      <sheetName val="6.주요자재대"/>
      <sheetName val="7.폐기물집계"/>
      <sheetName val="표지"/>
      <sheetName val="1.토총"/>
      <sheetName val="토적"/>
      <sheetName val="가정오수"/>
      <sheetName val="2.관로집"/>
      <sheetName val="관부설"/>
      <sheetName val="가정연결"/>
      <sheetName val="3.구조물집계"/>
      <sheetName val="맨홀높이"/>
      <sheetName val="맨홀2"/>
      <sheetName val="관로"/>
      <sheetName val="가정연결관"/>
      <sheetName val="(1)가시설공"/>
      <sheetName val="(2)경고"/>
      <sheetName val="(3)기타"/>
      <sheetName val="7.폐기물"/>
      <sheetName val="토실"/>
      <sheetName val="지장물보호(수집)"/>
      <sheetName val="지장물산근"/>
      <sheetName val="지장물보호공단위수량"/>
      <sheetName val="VXXX"/>
      <sheetName val="Recovered_Sheet1"/>
      <sheetName val="관로공집계"/>
      <sheetName val="수밀검사조서"/>
      <sheetName val="본관조서(PVC)"/>
      <sheetName val="PVC접합개소 산출서"/>
      <sheetName val="PVC이중벽관D300집계"/>
      <sheetName val="PVC이중벽관D300집계-OPEN"/>
      <sheetName val="PVCDC300단위집계-OPEN"/>
      <sheetName val="PVCDC300단위수량-OPEN"/>
      <sheetName val="PVC이중벽관D300집계-가설흙막이"/>
      <sheetName val="PVCDC300단위집계-가설흙막이"/>
      <sheetName val="PVCDC300단위수량-가설흙막이"/>
      <sheetName val="전체맨홀집계"/>
      <sheetName val="원형1호맨홀집계표"/>
      <sheetName val="오수맨홀조서"/>
      <sheetName val="원형1맨홀(무근)집계표"/>
      <sheetName val="원형1호맨홀(철근)집계표"/>
      <sheetName val="오수원형1호맨홀단위집계"/>
      <sheetName val="오수원형맨홀1호"/>
      <sheetName val="원형1호맨홀(철근)단위수량집계"/>
      <sheetName val="원형1호맨홀(철근)단위수량"/>
      <sheetName val="총괄집계표"/>
      <sheetName val="재료집계표"/>
      <sheetName val="몰탈집계표"/>
      <sheetName val="포장집계표"/>
      <sheetName val="본선부집계"/>
      <sheetName val="TYPE별조서"/>
      <sheetName val="본선부산출"/>
      <sheetName val="진입부보도집계"/>
      <sheetName val="진입보도산출"/>
      <sheetName val="접속도로집계"/>
      <sheetName val="진입로집계"/>
      <sheetName val="진입로"/>
      <sheetName val="점자블럭집계"/>
      <sheetName val="점자블럭산출"/>
      <sheetName val="공제량집계"/>
      <sheetName val="공제량"/>
      <sheetName val="경계석총집계"/>
      <sheetName val="보차도수량집계"/>
      <sheetName val="보차도경계조서"/>
      <sheetName val="보차도산출"/>
      <sheetName val="도로경계석집계"/>
      <sheetName val="도로경계조서"/>
      <sheetName val="도로경계산출"/>
      <sheetName val="식재"/>
      <sheetName val="시설물"/>
      <sheetName val="식재출력용"/>
      <sheetName val="유지관리"/>
      <sheetName val="단가"/>
      <sheetName val="변수값"/>
      <sheetName val="중기상차"/>
      <sheetName val="AS복구"/>
      <sheetName val="중기터파기"/>
      <sheetName val="세부내역"/>
      <sheetName val="일위대가"/>
      <sheetName val="조견표"/>
      <sheetName val="기계경비(일반)"/>
      <sheetName val="산출근거(마산, 만천, 가례)"/>
      <sheetName val="산출근거(남강)"/>
      <sheetName val="산출근거(가설도로 조성)"/>
      <sheetName val="산출근거(가설도로 성토다짐)"/>
      <sheetName val="산출근거(가설도로 살수)"/>
      <sheetName val="산출근거(가설도로 유지보수)"/>
      <sheetName val="우수받이"/>
      <sheetName val="Sheet1 (2)"/>
      <sheetName val="데이타"/>
      <sheetName val="진주방향"/>
      <sheetName val="해평견적"/>
      <sheetName val="조명시설"/>
      <sheetName val="레미콘"/>
      <sheetName val="pe이중벽관"/>
      <sheetName val="pe이중벽관 (우수)"/>
      <sheetName val="D100관"/>
      <sheetName val="D16"/>
      <sheetName val="D20"/>
      <sheetName val="D25"/>
      <sheetName val="D50"/>
      <sheetName val="D75,D100"/>
      <sheetName val="공사설명서"/>
      <sheetName val="자재단가(완)"/>
      <sheetName val="노임단가(완)"/>
      <sheetName val="일위대가_목록"/>
      <sheetName val="일위대가(노임수정(완), 자재 및 물린단산수정필요)"/>
      <sheetName val="2007기계경비산출표(완)"/>
      <sheetName val="단가산출_목록"/>
      <sheetName val="단가산출서"/>
      <sheetName val="시험비 단가"/>
      <sheetName val="내역서"/>
      <sheetName val="일반화물자동차운임"/>
      <sheetName val="단가일람"/>
      <sheetName val="조경일람"/>
      <sheetName val="내역"/>
      <sheetName val="고양관재"/>
      <sheetName val="총괄내역서"/>
      <sheetName val="장비집계"/>
      <sheetName val="내역서(전기)"/>
      <sheetName val="일위대가목차"/>
      <sheetName val="bearing"/>
      <sheetName val="연동내역"/>
      <sheetName val="SLAB"/>
      <sheetName val="고압수량(철거)"/>
      <sheetName val="배수공총괄 집계표(횡)"/>
      <sheetName val="보차도경계석집계표(종)"/>
      <sheetName val="보차도경계석 조서"/>
      <sheetName val="보차도경계석단위량"/>
      <sheetName val="경계석집계표(종)"/>
      <sheetName val="경계석"/>
      <sheetName val="경계석단위량"/>
      <sheetName val="배수집계표(종)"/>
      <sheetName val="종배수관"/>
      <sheetName val="빗물받이집계"/>
      <sheetName val="빗물받이조서"/>
      <sheetName val="빗물받이단위량"/>
      <sheetName val="맨홀집계표 "/>
      <sheetName val="맨홀조서"/>
      <sheetName val="맨홀단위량"/>
      <sheetName val="터파기및재료"/>
      <sheetName val="차수별내역서"/>
      <sheetName val="입찰"/>
      <sheetName val="현경"/>
      <sheetName val="#REF"/>
      <sheetName val="전차선로 물량표"/>
      <sheetName val="한강운반비"/>
      <sheetName val="자재"/>
      <sheetName val="5.정산서"/>
      <sheetName val="관접합및부설"/>
      <sheetName val="가도공"/>
      <sheetName val="구조물철거타공정이월"/>
      <sheetName val="집계표"/>
      <sheetName val="견적대비표"/>
      <sheetName val="수량산출"/>
      <sheetName val="수안보-MBR1"/>
      <sheetName val="맨홀수량산출"/>
      <sheetName val="수지표"/>
      <sheetName val="셀명"/>
      <sheetName val="공사"/>
      <sheetName val="공통(20-91)"/>
      <sheetName val="계산서(곡선부)"/>
      <sheetName val="-치수표(곡선부)"/>
      <sheetName val="건축내역"/>
      <sheetName val="데리네이타현황"/>
      <sheetName val="관경고용테이프수집"/>
      <sheetName val="관경고용산근"/>
      <sheetName val="일위대가(가설)"/>
      <sheetName val="설계예시"/>
      <sheetName val="일위산출"/>
      <sheetName val="건축내역서"/>
      <sheetName val="설비내역서"/>
      <sheetName val="전기내역서"/>
      <sheetName val="기초입력 DATA"/>
      <sheetName val="토공 total"/>
      <sheetName val="금액"/>
      <sheetName val="관급자재대"/>
      <sheetName val="자료"/>
      <sheetName val="교각1"/>
      <sheetName val="산출근거"/>
      <sheetName val="설계조건"/>
      <sheetName val="요율"/>
      <sheetName val="포장재료집계표"/>
      <sheetName val="설비"/>
      <sheetName val="1-4-2.관(약)"/>
      <sheetName val="토공연장"/>
      <sheetName val="우각부보강"/>
      <sheetName val="FOB발"/>
      <sheetName val="8.석축단위(H=1.5M)"/>
      <sheetName val="총괄내역서(설계)"/>
      <sheetName val="법면단"/>
      <sheetName val="증감내역서"/>
      <sheetName val="우배수"/>
      <sheetName val="계산식"/>
      <sheetName val="Sheet5"/>
      <sheetName val="원가"/>
      <sheetName val="집수정(600-700)"/>
      <sheetName val="BD"/>
      <sheetName val="일위대가표"/>
      <sheetName val="부대내역"/>
      <sheetName val="4차원가계산서"/>
      <sheetName val="증감대비표(전체변경)"/>
      <sheetName val="원가계산서(공동+분담)"/>
      <sheetName val="원가계산서(공동)"/>
      <sheetName val="원가계산서(분담-지열)"/>
      <sheetName val="공종별증감대비표"/>
      <sheetName val="건축"/>
      <sheetName val="토목"/>
      <sheetName val="조경"/>
      <sheetName val="기계"/>
      <sheetName val="지열"/>
      <sheetName val="공사요율"/>
      <sheetName val="이름정의"/>
      <sheetName val="초기화면"/>
      <sheetName val="노임단가(2009.상)"/>
      <sheetName val="10.1 중기기초단가"/>
      <sheetName val="상부집계표"/>
      <sheetName val="Total"/>
      <sheetName val="설계명세서"/>
      <sheetName val="ilch"/>
      <sheetName val="실행예산"/>
      <sheetName val="JUCK"/>
      <sheetName val="날개벽(시점좌측)"/>
      <sheetName val="용역비내역-진짜"/>
      <sheetName val="공사개요"/>
      <sheetName val="삭제및변경불가"/>
      <sheetName val="세금자료"/>
      <sheetName val="노임"/>
      <sheetName val="DATA"/>
      <sheetName val="수로BOX"/>
      <sheetName val="정부노임단가"/>
      <sheetName val="식재인부"/>
      <sheetName val="설 계"/>
      <sheetName val="신당동집계표"/>
      <sheetName val="P-산#1-1(WOWA1)"/>
      <sheetName val="개산공사비"/>
      <sheetName val="물가대비표"/>
      <sheetName val="D"/>
      <sheetName val="석축설면"/>
      <sheetName val="법면설면"/>
      <sheetName val="석축단"/>
      <sheetName val="법면수집"/>
      <sheetName val="원가계산"/>
      <sheetName val="설계내역"/>
      <sheetName val="guard(mac)"/>
      <sheetName val="지급자재"/>
      <sheetName val="실행대비"/>
      <sheetName val="비탈면보호공수량산출"/>
      <sheetName val="산정표"/>
      <sheetName val="L형 옹벽"/>
      <sheetName val="8.PILE  (돌출)"/>
      <sheetName val="조건"/>
      <sheetName val="2000,9월 일위"/>
      <sheetName val="공통단가"/>
      <sheetName val="단가조사"/>
      <sheetName val="코드표"/>
      <sheetName val="재료비"/>
      <sheetName val="운반비"/>
      <sheetName val="단가표"/>
      <sheetName val="보차도경계석"/>
      <sheetName val="인건비 "/>
      <sheetName val="T13(P68~72,78)"/>
      <sheetName val="실행내역"/>
      <sheetName val="노임단가"/>
      <sheetName val="자재단가"/>
      <sheetName val="경비단가"/>
      <sheetName val="안전시설(수집)"/>
      <sheetName val="안전시설"/>
      <sheetName val="지장물보호공"/>
      <sheetName val="사다리-C"/>
      <sheetName val="상수가스보호"/>
      <sheetName val="통신보호"/>
      <sheetName val="전주지지대"/>
      <sheetName val="L형측구(화강석)"/>
      <sheetName val="L형측구(콘크리트)"/>
      <sheetName val="관보호공단위수량표"/>
      <sheetName val="오수받이뚜껑단위수량"/>
      <sheetName val="석축"/>
      <sheetName val="차액보증"/>
      <sheetName val="슬래브"/>
      <sheetName val="단면가정"/>
      <sheetName val="공사비"/>
      <sheetName val="6PILE  (돌출)"/>
      <sheetName val="설계예산서"/>
      <sheetName val="예산내역서"/>
      <sheetName val="슬래브(유곡)"/>
      <sheetName val="값"/>
      <sheetName val="자압"/>
      <sheetName val="설계"/>
      <sheetName val="일위대가(건축)"/>
      <sheetName val="7월11일"/>
      <sheetName val="지수적용공사비내역서"/>
      <sheetName val="골재집계"/>
      <sheetName val="-레미콘집계"/>
      <sheetName val="-몰탈콘크리트"/>
      <sheetName val="자갈,시멘트,모래산출"/>
      <sheetName val="-철근집계"/>
      <sheetName val="포장재료(1)"/>
      <sheetName val="-흄관집계"/>
      <sheetName val="4.고용보험"/>
      <sheetName val="3.고용보험료산출근거"/>
      <sheetName val="H-PILE수량집계"/>
      <sheetName val="맨홀수량집계"/>
      <sheetName val="3련 BOX"/>
      <sheetName val="nys"/>
      <sheetName val="인천성심병원"/>
      <sheetName val="BID"/>
      <sheetName val="Sheet2"/>
      <sheetName val="이토변실(A3-LINE)"/>
      <sheetName val="70%"/>
      <sheetName val="노견단위수량"/>
      <sheetName val="산출내역서"/>
      <sheetName val="평가데이터"/>
      <sheetName val="CON'C"/>
      <sheetName val="2003상반기노임기준"/>
      <sheetName val="Sheet17"/>
      <sheetName val="부시수량"/>
      <sheetName val="판"/>
      <sheetName val="토적표"/>
      <sheetName val="배수공수집"/>
      <sheetName val="내역서1999.8최종"/>
      <sheetName val="철거산출근거"/>
      <sheetName val="대로근거"/>
      <sheetName val="잡비계산"/>
      <sheetName val="input"/>
      <sheetName val="참고사항"/>
      <sheetName val="근로자자료입력"/>
      <sheetName val="중부"/>
      <sheetName val="북부"/>
      <sheetName val="남부"/>
      <sheetName val="이월도표"/>
      <sheetName val="추적+궁합"/>
      <sheetName val="로또정석"/>
      <sheetName val="최근21회정석"/>
      <sheetName val="당첨금"/>
      <sheetName val="로또그림"/>
      <sheetName val="로또용어"/>
      <sheetName val="로또abc"/>
      <sheetName val="로또10계명"/>
      <sheetName val="Sheet7"/>
      <sheetName val="Sheet6"/>
      <sheetName val="Sheet4"/>
      <sheetName val="Sheet3 (2)"/>
      <sheetName val="토사(PE)"/>
      <sheetName val="3.2 3차처리시설"/>
      <sheetName val="자재집계"/>
      <sheetName val="설비동집계표-전체"/>
      <sheetName val="설비동집계"/>
      <sheetName val="설비동산근"/>
      <sheetName val="불인산저장조집계"/>
      <sheetName val="설비동-불인산저장조"/>
      <sheetName val="원형맨홀수량"/>
      <sheetName val="summary"/>
      <sheetName val="chart"/>
      <sheetName val="chart update"/>
      <sheetName val="남평1"/>
      <sheetName val="남평2"/>
      <sheetName val="남평3"/>
      <sheetName val="회동1"/>
      <sheetName val="회동2"/>
      <sheetName val="회동3"/>
      <sheetName val="회동4"/>
      <sheetName val="투찰"/>
      <sheetName val="가점"/>
      <sheetName val="index"/>
      <sheetName val="etc"/>
      <sheetName val="5.모델링"/>
      <sheetName val="위치조서"/>
      <sheetName val="제잡비계산"/>
      <sheetName val="중기조종사 단위단가"/>
      <sheetName val="아파트 내역"/>
      <sheetName val="CODE"/>
      <sheetName val="교대(A1-A2)"/>
      <sheetName val="손익분석"/>
      <sheetName val="매입세율"/>
      <sheetName val="POOM_MOTO"/>
      <sheetName val="국산화"/>
      <sheetName val="토공(우물통,기타) "/>
      <sheetName val="배수장토목공사비"/>
      <sheetName val="Cost bd-&quot;A&quot;"/>
      <sheetName val="ABUT수량-A1"/>
      <sheetName val="공사비증감"/>
      <sheetName val="중로근거"/>
      <sheetName val="상호참고자료"/>
      <sheetName val="공사기본내용입력"/>
      <sheetName val="발주처자료입력"/>
      <sheetName val="회사기본자료"/>
      <sheetName val="하자보증자료"/>
      <sheetName val="기술자관련자료"/>
      <sheetName val="단가조사서"/>
      <sheetName val="깨기"/>
      <sheetName val="b_balju"/>
      <sheetName val="인건비"/>
      <sheetName val="단면A-A(TR)"/>
      <sheetName val="1.설계조건"/>
      <sheetName val="도급"/>
      <sheetName val="관경별내역서"/>
      <sheetName val="고유코드_설계"/>
      <sheetName val="Macro(차단기)"/>
      <sheetName val="원가계산 (2)"/>
      <sheetName val="BOX"/>
      <sheetName val="집수정단위수량600 "/>
      <sheetName val="S.중기사용료"/>
      <sheetName val="입력란"/>
      <sheetName val="MOTOR"/>
      <sheetName val="내역서갑지"/>
      <sheetName val="내역서을지"/>
      <sheetName val="백호우계수"/>
      <sheetName val="단위단가"/>
      <sheetName val="말뚝지지력산정"/>
      <sheetName val="산근터빈"/>
      <sheetName val="가감수량"/>
      <sheetName val="자재단가_사급"/>
      <sheetName val="중기적산목록"/>
      <sheetName val="토공집계"/>
      <sheetName val="40단가산출서"/>
      <sheetName val="40집계"/>
      <sheetName val="GT 1050x650"/>
      <sheetName val="L_RPTB02_01"/>
      <sheetName val="★도급내역(2공구)"/>
      <sheetName val="내역서단가산출용"/>
      <sheetName val="총괄집계_"/>
      <sheetName val="날개벽철근집계_"/>
      <sheetName val="PVC접합개소_산출서"/>
      <sheetName val="1_토공집계"/>
      <sheetName val="2_관대집계표"/>
      <sheetName val="3_구조물공"/>
      <sheetName val="4_포장공"/>
      <sheetName val="5_부대공"/>
      <sheetName val="6_주요자재대"/>
      <sheetName val="7_폐기물집계"/>
      <sheetName val="1_토총"/>
      <sheetName val="2_관로집"/>
      <sheetName val="3_구조물집계"/>
      <sheetName val="7_폐기물"/>
      <sheetName val="설계예산2"/>
      <sheetName val="시설물일위"/>
      <sheetName val="기둥(원형)"/>
      <sheetName val="7.PILE  (돌출)"/>
      <sheetName val="개비온집계"/>
      <sheetName val="개비온 단위"/>
      <sheetName val="실행철강하도"/>
      <sheetName val="버스운행안내"/>
      <sheetName val="예방접종계획"/>
      <sheetName val="근태계획서"/>
      <sheetName val="2차기성내역서"/>
      <sheetName val="A-4"/>
      <sheetName val="단가및재료비"/>
      <sheetName val="APT"/>
      <sheetName val="[고양관재.XLSŝ보차도경계석집계표(종)"/>
      <sheetName val="토목(대안)"/>
      <sheetName val="입찰견적보고서"/>
      <sheetName val="쌍송교"/>
      <sheetName val="물가자료"/>
      <sheetName val="일반수량"/>
      <sheetName val="기본일위"/>
      <sheetName val="중기사용료"/>
      <sheetName val="부대tu"/>
      <sheetName val="조건표"/>
      <sheetName val="수목표준대가"/>
      <sheetName val="HVAC"/>
      <sheetName val="계장 품셈표"/>
      <sheetName val="전기실(고압)"/>
      <sheetName val="99노임단가"/>
      <sheetName val="데크수량집계표 (3)"/>
      <sheetName val="수량(숲생태관람데크)"/>
      <sheetName val="수량(암석원관람데크)"/>
      <sheetName val="수량(개비자관람데크)"/>
      <sheetName val="만병초관람데크"/>
      <sheetName val="난간A"/>
      <sheetName val="난간B"/>
      <sheetName val="습지원관람데크"/>
      <sheetName val="전망대"/>
      <sheetName val="전망데크"/>
      <sheetName val="데크산책로A"/>
      <sheetName val="데크산책로B"/>
      <sheetName val="데크산책로C"/>
      <sheetName val="관람데크A"/>
      <sheetName val="관람데크B"/>
      <sheetName val="관람데크C"/>
      <sheetName val="입구계단A"/>
      <sheetName val="입구계단B"/>
      <sheetName val="입구계단C"/>
      <sheetName val="입구계단D"/>
      <sheetName val="입구계단E"/>
      <sheetName val="암석원관람데크"/>
      <sheetName val="숲생태관람데크"/>
      <sheetName val="개비자관람데크"/>
      <sheetName val="기초단가"/>
      <sheetName val="노임단가명세표"/>
      <sheetName val="단가적용기준"/>
      <sheetName val="b_balju_cho"/>
      <sheetName val="기계경비(시간당)"/>
      <sheetName val="램머"/>
      <sheetName val="산출"/>
      <sheetName val="파일의이용"/>
      <sheetName val="안정검토(온1)"/>
      <sheetName val="인부노임"/>
      <sheetName val="통관-유입(벌어짐)유출(도수)"/>
      <sheetName val="영업소산출근거"/>
      <sheetName val="지수"/>
      <sheetName val="직공비"/>
      <sheetName val="type-F"/>
      <sheetName val="A1-DATA"/>
      <sheetName val="단면"/>
      <sheetName val="SLAB&quot;1&quot;"/>
      <sheetName val="토목원가계산"/>
      <sheetName val="조작대(1연)"/>
      <sheetName val="배수지집꓄표"/>
      <sheetName val="기존도수로깨기"/>
      <sheetName val="조명율표"/>
      <sheetName val="유입부"/>
      <sheetName val="용수량(생활용수)"/>
      <sheetName val="돌담교 상부수량"/>
      <sheetName val="공사비 증감 내역서"/>
      <sheetName val="자압1"/>
      <sheetName val="일위대가 "/>
      <sheetName val="3.하중산정4.지지력"/>
      <sheetName val="하중계산"/>
      <sheetName val="상부공"/>
      <sheetName val="전기일위대가"/>
      <sheetName val="COPING"/>
      <sheetName val="경  비 "/>
      <sheetName val="노무비"/>
      <sheetName val="증감대비"/>
      <sheetName val="밀도포장수량집계표"/>
      <sheetName val="1-1"/>
      <sheetName val="외천교"/>
      <sheetName val="예산서"/>
      <sheetName val="노무"/>
      <sheetName val="중기사용료산출근거"/>
      <sheetName val="단가산출2"/>
      <sheetName val="단가 및 재료비"/>
      <sheetName val="공비대비"/>
      <sheetName val="경산"/>
      <sheetName val="철콘"/>
      <sheetName val="인건-측정"/>
      <sheetName val="을"/>
      <sheetName val="영동(D)"/>
      <sheetName val="기술자자료입력"/>
      <sheetName val="기기리스트"/>
      <sheetName val="일위목록"/>
      <sheetName val="서∼군(2)"/>
      <sheetName val="2.고용보험료산출근거"/>
      <sheetName val="신길1동"/>
      <sheetName val="원형1호맨홀토공수량"/>
      <sheetName val="견적"/>
      <sheetName val="이토밸브실수량집계(D600)"/>
      <sheetName val="수입"/>
      <sheetName val="설명"/>
      <sheetName val="수압시험수집"/>
      <sheetName val="수압시험산근"/>
      <sheetName val="청천내"/>
      <sheetName val="가시설단위수량"/>
      <sheetName val="SORCE1"/>
      <sheetName val="2호맨홀공제수량"/>
      <sheetName val="산출근거(마산,_만천,_가례)"/>
      <sheetName val="산출근거(가설도로_조성)"/>
      <sheetName val="산출근거(가설도로_성토다짐)"/>
      <sheetName val="산출근거(가설도로_살수)"/>
      <sheetName val="산출근거(가설도로_유지보수)"/>
      <sheetName val="일위대가(노임수정(완),_자재_및_물린단산수정필요)"/>
      <sheetName val="시험비_단가"/>
      <sheetName val="1-4-2_관(약)"/>
      <sheetName val="배수공총괄_집계표(횡)"/>
      <sheetName val="보차도경계석_조서"/>
      <sheetName val="맨홀집계표_"/>
      <sheetName val="Sheet1_(2)"/>
      <sheetName val="전차선로_물량표"/>
      <sheetName val="pe이중벽관_(우수)"/>
      <sheetName val="감시비교(자동제어비교)"/>
      <sheetName val="소비자가"/>
      <sheetName val="깨기 총괄"/>
      <sheetName val="교각계산"/>
      <sheetName val="기본단가표"/>
      <sheetName val="총괄 내역서"/>
      <sheetName val="4차공사"/>
      <sheetName val="수자재단위당"/>
      <sheetName val="EP0618"/>
      <sheetName val="구체"/>
      <sheetName val="좌측날개벽"/>
      <sheetName val="우측날개벽"/>
      <sheetName val="접합 및 부설 "/>
      <sheetName val="천방교접속"/>
      <sheetName val="대포2교접속"/>
      <sheetName val="총_구조물공"/>
      <sheetName val="신우"/>
      <sheetName val="I.설계조건"/>
      <sheetName val="음봉방향"/>
      <sheetName val="5.배수관로"/>
      <sheetName val="주요자재"/>
      <sheetName val="폐기물처리"/>
      <sheetName val="CTEMCOST"/>
      <sheetName val="Graph (LGEN)"/>
      <sheetName val="out_prog"/>
      <sheetName val="선적schedule (2)"/>
      <sheetName val="2"/>
      <sheetName val="전기"/>
      <sheetName val="WORK"/>
      <sheetName val="ITEM"/>
      <sheetName val="6-1. 관개량조서"/>
      <sheetName val="1호맨홀가감수량"/>
      <sheetName val="가시설(TYPE-A)"/>
      <sheetName val="1-1평균터파기고(1)"/>
      <sheetName val="1호맨홀수량산출"/>
      <sheetName val="재료비단가"/>
      <sheetName val="투자비"/>
      <sheetName val="조성원가DATA"/>
      <sheetName val="사업비"/>
      <sheetName val="1,2공구원가계산서"/>
      <sheetName val="2공구산출내역"/>
      <sheetName val="1공구산출내역서"/>
      <sheetName val="원가계산서"/>
      <sheetName val="기초코드"/>
      <sheetName val="SLA_x0002_"/>
      <sheetName val=""/>
      <sheetName val="각종양식"/>
      <sheetName val="전선 및 전선관"/>
      <sheetName val="교각별철근수량집계표"/>
      <sheetName val="단가결정"/>
      <sheetName val="총괄표"/>
      <sheetName val="공사 총괄 내역서"/>
      <sheetName val="마산방향"/>
      <sheetName val="마산방향철근집계"/>
      <sheetName val="DATA1"/>
      <sheetName val="계약서"/>
      <sheetName val="토목검측서"/>
      <sheetName val="BQ(실행)"/>
      <sheetName val="역T형교대(말뚝기초)"/>
      <sheetName val="관경결정"/>
      <sheetName val="교사기준면적(초등)"/>
      <sheetName val="내역서적용수량"/>
      <sheetName val="TOTAL_BOQ"/>
      <sheetName val="내역서01"/>
      <sheetName val="기초자료입력"/>
      <sheetName val="수량BOQ"/>
      <sheetName val="수량"/>
      <sheetName val="단위수량산출"/>
      <sheetName val="A LINE"/>
      <sheetName val="왕십리방향"/>
      <sheetName val="대치판정"/>
      <sheetName val="노무비 근거"/>
      <sheetName val="토량1-1"/>
      <sheetName val="공사명입력"/>
      <sheetName val="산근"/>
      <sheetName val="cal"/>
      <sheetName val="관련자료입력"/>
      <sheetName val="장비일위대가2002하"/>
      <sheetName val="배수내역"/>
      <sheetName val="동일대내"/>
      <sheetName val="토목공사"/>
      <sheetName val="Y-WORK"/>
      <sheetName val="총계"/>
      <sheetName val="wall"/>
      <sheetName val="2.토목공사"/>
      <sheetName val="심사물량"/>
      <sheetName val="심사계산"/>
      <sheetName val="명세서"/>
      <sheetName val="효성CB 1P기초"/>
      <sheetName val="공량산출서"/>
      <sheetName val="견적서을지"/>
      <sheetName val="SG"/>
      <sheetName val="입찰안"/>
      <sheetName val="시설물기초"/>
      <sheetName val="MFAB"/>
      <sheetName val="MFRT"/>
      <sheetName val="MPKG"/>
      <sheetName val="MPRD"/>
      <sheetName val="3BL공동구 수량"/>
      <sheetName val="s"/>
      <sheetName val="자재수량"/>
      <sheetName val="강교(Sub)"/>
      <sheetName val="본체"/>
      <sheetName val="역T형"/>
      <sheetName val="U-TYPE(1)"/>
      <sheetName val="공구"/>
      <sheetName val="FOOTING단면력"/>
      <sheetName val="목록"/>
      <sheetName val="수량집계"/>
      <sheetName val="날개수량1.5"/>
      <sheetName val="건축일위"/>
      <sheetName val="그라우팅일위"/>
      <sheetName val="공종목록표"/>
      <sheetName val="부하계산서"/>
      <sheetName val="오수관연장산출"/>
      <sheetName val="전력구구조물산근"/>
      <sheetName val="부하(성남)"/>
      <sheetName val="구동"/>
      <sheetName val="LP-S"/>
      <sheetName val="터널조도"/>
      <sheetName val="99노임기준"/>
      <sheetName val="단가대비표"/>
      <sheetName val="산출1"/>
      <sheetName val="3연box"/>
      <sheetName val="특수선일위대가"/>
      <sheetName val="공문(신)"/>
      <sheetName val="원가서"/>
      <sheetName val="표준건축비"/>
      <sheetName val="수문일1"/>
      <sheetName val="조도계산서 (도서)"/>
      <sheetName val="단가산출내역(노임부분수정)"/>
      <sheetName val="고상실행"/>
      <sheetName val="수량총"/>
      <sheetName val="토공총"/>
      <sheetName val="암거공"/>
      <sheetName val="뚝토공"/>
      <sheetName val="기계경비적용기준"/>
      <sheetName val="내역갑지"/>
      <sheetName val="포장복구집계"/>
      <sheetName val="actual"/>
      <sheetName val="중기일위대가"/>
      <sheetName val="포장공"/>
      <sheetName val="배수공1"/>
      <sheetName val="관급자재"/>
      <sheetName val="산출근거1"/>
      <sheetName val="이토변실"/>
      <sheetName val="전체철근집계"/>
      <sheetName val="계정"/>
      <sheetName val="제경비율"/>
      <sheetName val="기둥"/>
      <sheetName val="저판(버림100)"/>
      <sheetName val="AS포장복구 "/>
      <sheetName val="갑지"/>
      <sheetName val="1호맨홀토공"/>
      <sheetName val="진천방향"/>
      <sheetName val="97노임단가"/>
      <sheetName val="6호기"/>
      <sheetName val="01"/>
      <sheetName val="비계공사"/>
      <sheetName val="과천MAIN"/>
      <sheetName val="참조(2)"/>
      <sheetName val="참조"/>
      <sheetName val="LOPCALC"/>
      <sheetName val="충주"/>
      <sheetName val="전등설비"/>
      <sheetName val="계림(함평)"/>
      <sheetName val="계림(장성)"/>
      <sheetName val="2005(공무2)"/>
      <sheetName val="변수"/>
      <sheetName val="5.2.6~7공사요율"/>
      <sheetName val="EACT10"/>
      <sheetName val="COVER"/>
      <sheetName val="시가지우회도로공내역서"/>
      <sheetName val="송장"/>
      <sheetName val="철근정산"/>
      <sheetName val="골막이(야매)"/>
      <sheetName val="DATA 입력란"/>
      <sheetName val="공사비내역서"/>
      <sheetName val="연결관산출조서"/>
      <sheetName val="물돌리기수량집계"/>
      <sheetName val="물돌리기연장산출"/>
      <sheetName val="물돌리기"/>
      <sheetName val="도근좌표"/>
      <sheetName val="계수시트"/>
      <sheetName val="bm(CIcable)"/>
      <sheetName val="5.소재"/>
      <sheetName val="공토공단위당"/>
      <sheetName val="일위대가(계측기설치)"/>
      <sheetName val="교대"/>
      <sheetName val="신당동산출근거"/>
      <sheetName val="남평내역"/>
      <sheetName val="약품공급2"/>
      <sheetName val="주현(해보)"/>
      <sheetName val="주현(영광)"/>
      <sheetName val="간선계산"/>
      <sheetName val="자료입력"/>
      <sheetName val="공통가설"/>
      <sheetName val="차도조도계산"/>
      <sheetName val="개별직종노임단가(2003.9)"/>
      <sheetName val="설계기준"/>
      <sheetName val="내역1"/>
      <sheetName val="개거산출내역"/>
      <sheetName val="일반공사"/>
      <sheetName val="품셈TABLE"/>
      <sheetName val="프랜트면허"/>
      <sheetName val="산출집계"/>
      <sheetName val="1. 조명내역서(조명설치)"/>
      <sheetName val="2. 조명내역서(조명자재)"/>
      <sheetName val="일위대가집계표"/>
      <sheetName val="토목내역서"/>
      <sheetName val="공정표첨부"/>
      <sheetName val="역T형(H=6.0) (2)"/>
      <sheetName val="단가산출"/>
      <sheetName val="࠶IĂ_x0000_嫗ऀࠀ"/>
      <sheetName val="토목주소"/>
      <sheetName val="01.10월"/>
      <sheetName val="용수량_생활용수_"/>
      <sheetName val="원가입력"/>
      <sheetName val="공정표"/>
      <sheetName val="을지"/>
      <sheetName val="PumpSpec"/>
      <sheetName val="X17-TOTAL"/>
      <sheetName val="7-2"/>
      <sheetName val="단면 (2)"/>
      <sheetName val="배수공 주요자재 집계표"/>
      <sheetName val="일위_파일"/>
      <sheetName val="FB25JN"/>
      <sheetName val="갑지(추정)"/>
      <sheetName val="이중벽PE관치수표"/>
      <sheetName val="3.하중산정4.지耀⦓"/>
      <sheetName val="노임단가(2008_x0000__x0000_畸"/>
      <sheetName val="플랜트 설치"/>
      <sheetName val="거래처등록"/>
      <sheetName val="참고자료"/>
      <sheetName val="공사명등록"/>
      <sheetName val="은행코드"/>
      <sheetName val="신광초조도계선사업"/>
      <sheetName val="횡배수관재료-"/>
      <sheetName val="계산서(직선부)"/>
      <sheetName val="콘크리트측구연장"/>
      <sheetName val="-배수구조물공토공"/>
      <sheetName val="교량하부공"/>
      <sheetName val="SPEC"/>
      <sheetName val="예산명세서"/>
      <sheetName val="우수공"/>
      <sheetName val="노무단가"/>
      <sheetName val="구의33고"/>
      <sheetName val="기계상세"/>
      <sheetName val="우수"/>
      <sheetName val="G.R300경비"/>
      <sheetName val="매설지선굴착"/>
      <sheetName val="적현로"/>
      <sheetName val="INTRO."/>
      <sheetName val="제품"/>
      <sheetName val="토공정보"/>
      <sheetName val="TYPE-1"/>
      <sheetName val="단위수량(출력X)"/>
      <sheetName val="토적표(2차기성)"/>
      <sheetName val="물가시세"/>
      <sheetName val="토공_total"/>
      <sheetName val="토공개요"/>
      <sheetName val="토공(1)"/>
      <sheetName val="N賃率-職"/>
      <sheetName val="건축명"/>
      <sheetName val="기계명"/>
      <sheetName val="전기명"/>
      <sheetName val="토목명"/>
      <sheetName val="단중표"/>
      <sheetName val="간지 (세)"/>
      <sheetName val="수목단가"/>
      <sheetName val="시설수량표"/>
      <sheetName val="식재수량표"/>
      <sheetName val="unitpric"/>
      <sheetName val="CT "/>
      <sheetName val="공종별산출내역서"/>
      <sheetName val="1공구"/>
      <sheetName val="취수탑"/>
      <sheetName val="입력"/>
      <sheetName val="conclusion"/>
      <sheetName val="comparables"/>
      <sheetName val="Deduction"/>
      <sheetName val="other"/>
      <sheetName val="품목"/>
      <sheetName val="1안"/>
      <sheetName val="철근총괄집계표"/>
      <sheetName val="CON기초"/>
      <sheetName val="기계경비"/>
      <sheetName val="기본"/>
      <sheetName val="차도부연장현황"/>
      <sheetName val="을지총괄"/>
      <sheetName val="신호등일위대가"/>
      <sheetName val="경비"/>
      <sheetName val="개인별조서"/>
      <sheetName val="8.설치품셈"/>
      <sheetName val="가로등설치"/>
      <sheetName val="경율산정.XLS"/>
      <sheetName val="연수동"/>
      <sheetName val="SPC노임(5월)"/>
      <sheetName val="맨홀수량산출(A-LINE)"/>
      <sheetName val="사업총괄"/>
      <sheetName val="상반기손익차2총괄"/>
      <sheetName val="기본Data"/>
      <sheetName val="빗물받이(910-510-410)"/>
      <sheetName val="S0"/>
      <sheetName val="안정계산"/>
      <sheetName val="단면검토"/>
      <sheetName val="1.설계기준"/>
      <sheetName val="원가계산하도"/>
      <sheetName val="5.지반반력계수"/>
      <sheetName val="공무2과"/>
      <sheetName val="2.가정단면"/>
      <sheetName val="용소리교"/>
      <sheetName val="경상비"/>
      <sheetName val="하수급견적대비"/>
      <sheetName val="매입"/>
      <sheetName val="L_RPTA05_목록"/>
      <sheetName val="견적서"/>
      <sheetName val="냉천부속동"/>
      <sheetName val="DATA2"/>
      <sheetName val="상세"/>
      <sheetName val="특별교실"/>
      <sheetName val="군남내역서"/>
      <sheetName val="발주내역서"/>
      <sheetName val="단면치수"/>
      <sheetName val="점자블럭산_x0002_"/>
      <sheetName val="tggwan(mac)"/>
      <sheetName val="NAV000"/>
      <sheetName val="우수총괄표 (2)"/>
      <sheetName val="간지(2)"/>
      <sheetName val="우수수량집계"/>
      <sheetName val="간지(3)"/>
      <sheetName val="관기초집계"/>
      <sheetName val="관기초"/>
      <sheetName val="관로터파기"/>
      <sheetName val="우수연결관"/>
      <sheetName val="관로토공"/>
      <sheetName val="관로연장"/>
      <sheetName val="간지(4)"/>
      <sheetName val="맨홀수량집계표"/>
      <sheetName val="1호차도"/>
      <sheetName val="2호차도"/>
      <sheetName val="맨홀수량"/>
      <sheetName val="간지(5)"/>
      <sheetName val="날개벽집계"/>
      <sheetName val="날개벽D600"/>
      <sheetName val="날개벽D800"/>
      <sheetName val="날개벽도면"/>
      <sheetName val="간지(6)"/>
      <sheetName val="우수받이집수정집계"/>
      <sheetName val="우수받이재료"/>
      <sheetName val="우수받이토공"/>
      <sheetName val="집수정재료"/>
      <sheetName val="간지(7)"/>
      <sheetName val="간지(9)"/>
      <sheetName val="INPUT(덕도방향-시점)"/>
      <sheetName val="elecdtla"/>
      <sheetName val="제출내역 (2)"/>
      <sheetName val="통합"/>
      <sheetName val="소도3교"/>
      <sheetName val="ITB COST"/>
      <sheetName val="자재대"/>
      <sheetName val="노임단가(2008.상)"/>
      <sheetName val="결정단가"/>
      <sheetName val="일위대가단가표"/>
      <sheetName val="98수문일위"/>
      <sheetName val="woo(mac)"/>
      <sheetName val="자재목록"/>
      <sheetName val="중기목록"/>
      <sheetName val="단가목록"/>
      <sheetName val="주형"/>
      <sheetName val="가시설수량"/>
      <sheetName val="단가(자재)"/>
      <sheetName val="단가(노임)"/>
      <sheetName val="기초목록"/>
      <sheetName val="배수공"/>
      <sheetName val="부대공"/>
      <sheetName val="토공유용계획"/>
      <sheetName val="유입관로집계"/>
      <sheetName val="유입관로토적"/>
      <sheetName val="처리장집계"/>
      <sheetName val="처리장토적"/>
      <sheetName val="진입도로토적"/>
      <sheetName val="1련박스"/>
      <sheetName val="측구공"/>
      <sheetName val="도장"/>
      <sheetName val="단가대비"/>
      <sheetName val="Macro1"/>
      <sheetName val="4.중기단가산출"/>
      <sheetName val="1.물가시세표"/>
      <sheetName val="매입세"/>
      <sheetName val="조정금액결과표 (차수별)"/>
      <sheetName val="집계"/>
      <sheetName val="설계서(본관)"/>
      <sheetName val="pier(각형)"/>
      <sheetName val="기계경비시간당손료목록"/>
      <sheetName val="소상 &quot;1&quot;"/>
      <sheetName val="설계명세서-2"/>
      <sheetName val="CABdata"/>
      <sheetName val="여과지동"/>
      <sheetName val="기초자료"/>
      <sheetName val="트렌치집계"/>
      <sheetName val="TB-내역서"/>
      <sheetName val="1.수인터널"/>
      <sheetName val="산출내역서집계표"/>
      <sheetName val="EQT-ESTN"/>
      <sheetName val="6공구(당초)"/>
      <sheetName val="static.cal"/>
      <sheetName val="날개벽"/>
      <sheetName val="용량(1-2)"/>
      <sheetName val="CABLE SIZE-3"/>
      <sheetName val="1호인버트수량"/>
      <sheetName val="A1"/>
      <sheetName val="구조물"/>
      <sheetName val="공사비_NDE"/>
      <sheetName val="변경내역"/>
      <sheetName val="ASCEandUBC"/>
      <sheetName val="준검 내역서"/>
      <sheetName val="3.공통공사대비"/>
      <sheetName val="자재코드"/>
      <sheetName val="지구단위계획내역서"/>
      <sheetName val="일위대가 1"/>
      <sheetName val="설계내역서"/>
      <sheetName val="산거 1(인력투입)"/>
      <sheetName val="일위대가 2"/>
      <sheetName val="일위대가 3"/>
      <sheetName val="데이터"/>
      <sheetName val="구분표"/>
      <sheetName val="구간별"/>
      <sheetName val="참조-(2)"/>
      <sheetName val="Macro2"/>
      <sheetName val="대비"/>
      <sheetName val="날개벽수량표"/>
      <sheetName val="기초자료입橂"/>
      <sheetName val="부하놬졣/_x0000_"/>
      <sheetName val="부하⢬⌴　"/>
      <sheetName val="큰다리교깨기"/>
      <sheetName val="옹벽(수량)"/>
      <sheetName val="96보완계획7.12"/>
      <sheetName val="1.우편집중내역서"/>
      <sheetName val="Sheet16 (2)"/>
      <sheetName val="J01"/>
      <sheetName val="Site Expenses"/>
      <sheetName val="SRC-B3U2"/>
      <sheetName val="파이프류"/>
      <sheetName val="2000년1차"/>
      <sheetName val="전기단가조사서"/>
      <sheetName val="노임단가 (2)"/>
      <sheetName val="빙장비사양"/>
      <sheetName val="장비사양"/>
      <sheetName val="단위량당중기"/>
      <sheetName val="배수관집계"/>
      <sheetName val="계화배수"/>
      <sheetName val="계장_품셈표"/>
      <sheetName val="노임단가_(2)"/>
      <sheetName val="총괄집계_1"/>
      <sheetName val="날개벽철근집계_1"/>
      <sheetName val="1_토공집계1"/>
      <sheetName val="2_관대집계표1"/>
      <sheetName val="3_구조물공1"/>
      <sheetName val="4_포장공1"/>
      <sheetName val="5_부대공1"/>
      <sheetName val="6_주요자재대1"/>
      <sheetName val="7_폐기물집계1"/>
      <sheetName val="1_토총1"/>
      <sheetName val="2_관로집1"/>
      <sheetName val="3_구조물집계1"/>
      <sheetName val="7_폐기물1"/>
      <sheetName val="PVC접합개소_산출서1"/>
      <sheetName val="산출근거(마산,_만천,_가례)1"/>
      <sheetName val="산출근거(가설도로_조성)1"/>
      <sheetName val="산출근거(가설도로_성토다짐)1"/>
      <sheetName val="산출근거(가설도로_살수)1"/>
      <sheetName val="산출근거(가설도로_유지보수)1"/>
      <sheetName val="일위대가(노임수정(완),_자재_및_물린단산수정필요)1"/>
      <sheetName val="시험비_단가1"/>
      <sheetName val="Sheet1_(2)1"/>
      <sheetName val="수량산출서"/>
      <sheetName val="TYPE-A"/>
      <sheetName val="공종"/>
      <sheetName val="STEEL BOX 단면설계(SEC.8)"/>
      <sheetName val="(A)내역서"/>
      <sheetName val="합계금액"/>
      <sheetName val="7단가"/>
      <sheetName val="참조M"/>
      <sheetName val="방음벽기초"/>
      <sheetName val="기초공"/>
      <sheetName val="대정2공구"/>
      <sheetName val="정렬"/>
      <sheetName val="cable-data"/>
      <sheetName val="금속및금속창호"/>
      <sheetName val="직노"/>
      <sheetName val="archi(본사)"/>
      <sheetName val="갱문및옹벽집계"/>
      <sheetName val="배수관산출"/>
      <sheetName val="산근목록"/>
      <sheetName val="기준표"/>
      <sheetName val="중기손료"/>
      <sheetName val=" 상부공통집계(총괄)"/>
      <sheetName val="설계서(7)"/>
      <sheetName val="일반토공견적"/>
      <sheetName val="공사비예산서(토목분)"/>
      <sheetName val="연결임시"/>
      <sheetName val="단위중량"/>
      <sheetName val="2)관접합"/>
      <sheetName val="견적단가"/>
      <sheetName val="직접경비"/>
      <sheetName val="직접인건비"/>
      <sheetName val="계획금액"/>
      <sheetName val="입력데이터"/>
      <sheetName val="투찰가"/>
      <sheetName val="목포방향"/>
      <sheetName val="노무비단가"/>
      <sheetName val="연결관암거"/>
      <sheetName val="(전기)설계예산서"/>
      <sheetName val="SE-611"/>
      <sheetName val="남양주부대"/>
      <sheetName val="INFO"/>
      <sheetName val="목차"/>
      <sheetName val="환경기계공정표 (3)"/>
      <sheetName val="실행내역 "/>
      <sheetName val="자재단가비교표"/>
      <sheetName val="교대(A塀/墌/多"/>
      <sheetName val="바닥판"/>
      <sheetName val="SOR纘$헾"/>
      <sheetName val="중기기초자료"/>
      <sheetName val="종배수단위_CON기초"/>
      <sheetName val="관람데ԯ_x0000_"/>
      <sheetName val="관람데뀀轔"/>
      <sheetName val="SLAB&quot;1P"/>
      <sheetName val="보온자재단가표"/>
      <sheetName val="Macro(전선)"/>
      <sheetName val="기계경비산출기준"/>
      <sheetName val="하중조건(평상시)"/>
      <sheetName val="설계산출기초"/>
      <sheetName val="도급예산내역서봉투"/>
      <sheetName val="공사원가계산서"/>
      <sheetName val="설계산출표지"/>
      <sheetName val="도급예산내역서총괄표"/>
      <sheetName val="을부담운반비"/>
      <sheetName val="운반비산출"/>
      <sheetName val="경비_원본"/>
      <sheetName val="해외"/>
      <sheetName val="pier-1"/>
      <sheetName val="단가 (2)"/>
      <sheetName val="일위대가-2"/>
      <sheetName val="일위대가-1"/>
      <sheetName val="화성태안9공구내역(실행)"/>
      <sheetName val="200"/>
      <sheetName val="일일작업보고"/>
      <sheetName val="공사일위대가"/>
      <sheetName val="총괄"/>
      <sheetName val="지장물C"/>
      <sheetName val="2000양배"/>
      <sheetName val="백암비스타내역"/>
      <sheetName val="변경집계표"/>
      <sheetName val="SLAB&quot;1_x0000_"/>
      <sheetName val="하부철근수량"/>
      <sheetName val="공용시설내역"/>
      <sheetName val="설비동거푸집"/>
      <sheetName val="설비동기타"/>
      <sheetName val="구역화물"/>
      <sheetName val="회사기초자료"/>
      <sheetName val="시험비"/>
      <sheetName val="공종단가목록"/>
      <sheetName val="건설기계가격"/>
      <sheetName val="개별직종노임단가(2005.1)"/>
      <sheetName val="L형옹벽단위수량(35)"/>
      <sheetName val="도면명"/>
      <sheetName val="단가비교표"/>
      <sheetName val="실행(ALT1)"/>
      <sheetName val="순공사비"/>
      <sheetName val="와동25-3(변경)"/>
      <sheetName val="단위집계표"/>
      <sheetName val="대창(함평)"/>
      <sheetName val="대창(장성)"/>
      <sheetName val="FAB별"/>
      <sheetName val="3련_BOX"/>
      <sheetName val="배수공총괄_집계표(횡)1"/>
      <sheetName val="보차도경계석_조서1"/>
      <sheetName val="맨홀집계표_1"/>
      <sheetName val="전차선로_물량표1"/>
      <sheetName val="1-4-2_관(약)1"/>
      <sheetName val="pe이중벽관_(우수)1"/>
      <sheetName val="3련_BOX1"/>
      <sheetName val="11.우각부 보강"/>
      <sheetName val="고양리"/>
      <sheetName val="삼곡리"/>
      <sheetName val="영천리"/>
      <sheetName val="이름표"/>
      <sheetName val="조사자료"/>
      <sheetName val="수주현황2월"/>
      <sheetName val="영업총괄"/>
      <sheetName val="영업권1114"/>
      <sheetName val="원가data"/>
      <sheetName val="JUCKEYK"/>
      <sheetName val="PIPE"/>
      <sheetName val="FLANGE"/>
      <sheetName val="VALVE"/>
      <sheetName val="별표 "/>
      <sheetName val="기초계산(Pmax)"/>
      <sheetName val="아파트"/>
      <sheetName val="가시설"/>
      <sheetName val="투찰추정"/>
      <sheetName val="대창(함평)-창열"/>
      <sheetName val="음료실행"/>
      <sheetName val="000000"/>
      <sheetName val="산업"/>
      <sheetName val="차선도색수량집계"/>
      <sheetName val="도로경계블럭연장조서"/>
      <sheetName val="원가계산서구조조정"/>
      <sheetName val="도로포장면적산출(1)"/>
      <sheetName val="적용단위길이"/>
      <sheetName val="피벗테이블데이터분석"/>
      <sheetName val="종배수관면벽신"/>
      <sheetName val="종배수관(신)"/>
      <sheetName val="삼보지질"/>
      <sheetName val="원가계산서(변경)"/>
      <sheetName val="관람석제출"/>
      <sheetName val="부대공Ⅱ"/>
      <sheetName val="참고"/>
      <sheetName val="1. 설계조건 2.단면가정 3. 하중계산"/>
      <sheetName val="옹벽1"/>
      <sheetName val="개요"/>
      <sheetName val="접속도로1"/>
      <sheetName val="설계변경원가계산총괄표"/>
      <sheetName val="금액내역서"/>
      <sheetName val="L-type"/>
      <sheetName val="220 (2)"/>
      <sheetName val="수목데이타"/>
      <sheetName val="일위"/>
      <sheetName val="합계"/>
      <sheetName val="빙축열"/>
      <sheetName val="본실행경비"/>
      <sheetName val="대총괄"/>
      <sheetName val="예정공정표"/>
      <sheetName val="L형_옹벽"/>
      <sheetName val="5_정산서"/>
      <sheetName val="8_석축단위(H=1_5M)"/>
      <sheetName val="깨기_총괄"/>
      <sheetName val="기초입력_DATA"/>
      <sheetName val="설_계"/>
      <sheetName val="원가계산_(2)"/>
      <sheetName val="복선-직선"/>
      <sheetName val="점수계산1-2"/>
      <sheetName val="이티입력"/>
      <sheetName val="암거 제원표-1단계"/>
      <sheetName val="장척총괄"/>
      <sheetName val="설계서을"/>
      <sheetName val="내역(원안-대안)"/>
      <sheetName val="환율"/>
      <sheetName val="기집"/>
      <sheetName val="정부노임"/>
      <sheetName val="현장관리비집계표"/>
      <sheetName val="조명일위"/>
      <sheetName val="인원조직표"/>
      <sheetName val="에너지동"/>
      <sheetName val="가격조사서"/>
      <sheetName val="직재"/>
      <sheetName val="초"/>
      <sheetName val="기본자료"/>
      <sheetName val="RangeObject"/>
      <sheetName val="자재집게표 "/>
      <sheetName val="교육종류"/>
      <sheetName val="기계경비일람"/>
      <sheetName val="지진시"/>
      <sheetName val="고시단가"/>
      <sheetName val="기종별 합계"/>
      <sheetName val="옥외등신설"/>
      <sheetName val="저케CV22신설"/>
      <sheetName val="저케CV38신설"/>
      <sheetName val="저케CV8신설"/>
      <sheetName val="접지3종"/>
      <sheetName val="재료단가"/>
      <sheetName val="기준액"/>
      <sheetName val="횡배수관토공수량"/>
      <sheetName val="설계예산"/>
      <sheetName val="계산중"/>
      <sheetName val="슬래브1"/>
      <sheetName val="3.바닥판  "/>
      <sheetName val="교대시점"/>
      <sheetName val="3지구단위"/>
      <sheetName val="내역서(교량)전체"/>
      <sheetName val="중기상찠"/>
      <sheetName val="9GNG운반"/>
      <sheetName val="상계견적"/>
      <sheetName val="업무량"/>
      <sheetName val="치수표"/>
      <sheetName val="Front"/>
      <sheetName val="공내역"/>
      <sheetName val="1-최종안"/>
      <sheetName val="사업분석-분양가결정"/>
      <sheetName val="입력DATA"/>
      <sheetName val="noyim"/>
      <sheetName val="자판실행"/>
      <sheetName val="주공 갑지"/>
      <sheetName val="SAMPLE!"/>
      <sheetName val="단"/>
      <sheetName val="Baby일위대가"/>
      <sheetName val="토적(3차분)"/>
      <sheetName val="토량운반계산"/>
      <sheetName val="당초내역서"/>
      <sheetName val="토공A"/>
      <sheetName val="옹벽"/>
      <sheetName val="CRUDE RE-bar"/>
      <sheetName val="crude.SLAB RE-bar"/>
      <sheetName val="1"/>
      <sheetName val="운반공"/>
      <sheetName val="전신환매도율"/>
      <sheetName val="MW-S"/>
      <sheetName val="MW-BM"/>
      <sheetName val="암거"/>
      <sheetName val="RING WALL"/>
      <sheetName val="변화치수"/>
      <sheetName val="5_모델링"/>
      <sheetName val="금액결정"/>
      <sheetName val="2.대외공문"/>
      <sheetName val="가시설공개요"/>
      <sheetName val="업체별기성내역"/>
      <sheetName val="MSG 수량"/>
      <sheetName val="세목전체"/>
      <sheetName val="Help"/>
      <sheetName val="단가입력"/>
      <sheetName val="2000노임기준"/>
      <sheetName val="노임이"/>
      <sheetName val="계측제어설비"/>
      <sheetName val="00상노임"/>
      <sheetName val="일위대가목록"/>
      <sheetName val="역사이펀평균높이"/>
      <sheetName val="다곡2교"/>
      <sheetName val="공사요율산출표"/>
      <sheetName val="실행"/>
      <sheetName val="1-1합"/>
      <sheetName val="1-1오"/>
      <sheetName val="1-1우"/>
      <sheetName val="ygd1-2"/>
      <sheetName val="ygr1-3"/>
      <sheetName val="ygr1-2"/>
      <sheetName val="ygr1-4"/>
      <sheetName val="내#일산설치"/>
      <sheetName val="C3"/>
      <sheetName val="광양 3기 유입수"/>
      <sheetName val="평가내역"/>
      <sheetName val="통계연보"/>
      <sheetName val="●수량(침구보관창고-21평)"/>
      <sheetName val="암거단위-1련"/>
      <sheetName val="bi"/>
      <sheetName val="토공계산서(부체도로)"/>
      <sheetName val="공사비산출내역"/>
      <sheetName val="CONCRETE"/>
      <sheetName val="설명서 "/>
      <sheetName val="분뇨"/>
      <sheetName val="토사(PE "/>
      <sheetName val="DAN"/>
      <sheetName val="지구단위계획"/>
      <sheetName val="용집"/>
      <sheetName val="기계상쐄"/>
      <sheetName val="입력단가"/>
      <sheetName val="보도경계블럭"/>
      <sheetName val="c_balju"/>
      <sheetName val="내역서변경성원"/>
      <sheetName val="내역(정지)"/>
      <sheetName val="수로단위수량"/>
      <sheetName val="Sensitivity"/>
      <sheetName val="A2"/>
      <sheetName val="장비경비"/>
      <sheetName val="danga"/>
      <sheetName val="MBR9"/>
      <sheetName val="단가조사-1"/>
      <sheetName val="단가조사-2"/>
      <sheetName val="노임,재료비"/>
      <sheetName val="도록겼계조서"/>
      <sheetName val="보정계수산정(1)"/>
      <sheetName val="보정계수산정(2)"/>
      <sheetName val="보정계수산정(3)"/>
      <sheetName val="PARAMETER"/>
      <sheetName val="LEGEND"/>
      <sheetName val="VST재료산출"/>
      <sheetName val="ɬ_x0000_栀㞠_x0000__x0000_Ā_x0000_윈월"/>
      <sheetName val="수안보-M쁂㞔 "/>
      <sheetName val="원가계산서 (2)"/>
      <sheetName val="공종별집계표"/>
      <sheetName val="공종별내역서"/>
      <sheetName val="중기단가목록"/>
      <sheetName val="중기단가산출서"/>
      <sheetName val="토지사정조서"/>
      <sheetName val="SILICATE"/>
      <sheetName val="정보"/>
      <sheetName val="노임단가(2009_상)"/>
      <sheetName val="10_1_중기기초단가"/>
      <sheetName val="내역총괄"/>
      <sheetName val="포설list원본"/>
      <sheetName val="중기내역"/>
      <sheetName val="교대(A1)"/>
      <sheetName val="단가조사서 (2)"/>
      <sheetName val="2000,9월_일위"/>
      <sheetName val="하천제원"/>
      <sheetName val="저"/>
      <sheetName val="현장경비"/>
      <sheetName val="2001년계약내력출력분"/>
      <sheetName val="1차기성분내력"/>
      <sheetName val="1.취수장"/>
      <sheetName val="PVC접합개소__x0005__x0000__x0000_"/>
      <sheetName val="PVC접합개소_懸_x0013_颙〒"/>
      <sheetName val="PVC접합개소_颙〒_x0005__x0000_"/>
      <sheetName val="기계가격"/>
      <sheetName val="직영2"/>
      <sheetName val="계약요청"/>
      <sheetName val="교대(A㏨+䃠ત汿"/>
      <sheetName val="교대(A汿せ_x0000__x0000_净"/>
      <sheetName val="장비일위대가2002상"/>
      <sheetName val="21301동"/>
      <sheetName val="맨홀"/>
      <sheetName val="최적단면"/>
      <sheetName val="[고양관재.XLS]부하놬졣/_x0000_"/>
      <sheetName val="I一般比"/>
      <sheetName val="덕전리"/>
      <sheetName val="일위대가︀ᇕ԰"/>
      <sheetName val="일위대가ﻎᇕ԰"/>
      <sheetName val="13.접속슬래브"/>
      <sheetName val="목재동바리"/>
      <sheetName val="암거단위"/>
      <sheetName val="횡 연장"/>
      <sheetName val="산출근거(가설도로_유_x0010__x0000_ఀ"/>
      <sheetName val="현장관리비 산출내역"/>
      <sheetName val="[고양관재.XLS][고양관재.XLS]부하놬졣/_x0000_"/>
      <sheetName val="[고양관재.XLS]교대(A塀/墌/多"/>
      <sheetName val="교대(A_x0005__x0000__x0000__x0000_"/>
      <sheetName val="교대(A닑"/>
      <sheetName val="부대공수량산출"/>
      <sheetName val="약품설비"/>
      <sheetName val="사진첩"/>
      <sheetName val="각형맨홀"/>
      <sheetName val="백호׉_x0000_缀"/>
      <sheetName val="b_ba㰀숦뀂"/>
      <sheetName val="b_baꜹ저"/>
      <sheetName val="예정(3)"/>
      <sheetName val="제경비최종"/>
      <sheetName val="guard(mac)_x0000__x0000__x0000__x0000__x0000__x0000__x0000__x0000__x0000_ _x0000_㣬ǚ_x0000__x0004__x0000__x0000__x0000__x0000__x0000__x0000_"/>
      <sheetName val="guard(mac)_x0000__x0000__x0000__x0000__x0000__x0000__x0000__x0000__x0000__x0009__x0000_㣬ǚ_x0000__x0004__x0000__x0000__x0000__x0000__x0000__x0000_"/>
      <sheetName val="일반수량집계표"/>
      <sheetName val="2000전체분"/>
      <sheetName val="UNIT"/>
      <sheetName val="SIL98"/>
      <sheetName val="GRACE"/>
      <sheetName val="1000 DB구축 부표"/>
      <sheetName val="5.1 단가비교표(분전반)"/>
      <sheetName val="5.2 단가비교표(CCTV, 방송, 주차관제, 타워폴)"/>
      <sheetName val="3. 단위내역목록"/>
      <sheetName val="6. 인건비"/>
      <sheetName val="전체내역"/>
      <sheetName val="시멘트,모래집계"/>
      <sheetName val="개거(철근,콘크리트)"/>
      <sheetName val="공주-교대(A1)"/>
      <sheetName val="1SPAN"/>
      <sheetName val="30집계표"/>
      <sheetName val="001"/>
      <sheetName val="수압시_x0000__x0000__x0005_"/>
      <sheetName val="물량집계"/>
      <sheetName val="Sheet3_(2)"/>
      <sheetName val="chart_update"/>
      <sheetName val="5_배수관로"/>
      <sheetName val="96정변2"/>
      <sheetName val="시중노임단가"/>
      <sheetName val="개별지가"/>
      <sheetName val="자재단가 (2)"/>
      <sheetName val="건설기계가격표"/>
      <sheetName val="중기시간당사용료1"/>
      <sheetName val="중기시간당사용료2"/>
      <sheetName val="건설기계가격표 (2)"/>
      <sheetName val="중기시간당사용료1 (2)"/>
      <sheetName val="중기시간당사용료2 (2)"/>
      <sheetName val="구역화물운임,소운반"/>
      <sheetName val="운반10.5ton"/>
      <sheetName val="작업량및단가계산 (2)"/>
      <sheetName val="자재대가표1 (2)"/>
      <sheetName val="자재대가표2 (2)"/>
      <sheetName val="소운반4.5ton "/>
      <sheetName val="자재대가표1"/>
      <sheetName val="자재대가표2"/>
      <sheetName val="중기작업"/>
      <sheetName val="중기대가"/>
      <sheetName val="중기작업1 (2)"/>
      <sheetName val="중기작업2 (2)"/>
      <sheetName val="중기대가 (2)"/>
      <sheetName val="일위대가1"/>
      <sheetName val="일위대가1 (2)"/>
      <sheetName val="일위대가2"/>
      <sheetName val="공장가공"/>
      <sheetName val="공사원가(총)"/>
      <sheetName val="공사원가(수)"/>
      <sheetName val="공사원가(평)"/>
      <sheetName val="공사원가(부대공) "/>
      <sheetName val="관급수원공"/>
      <sheetName val="수원총"/>
      <sheetName val="제당"/>
      <sheetName val="여수토"/>
      <sheetName val="사통"/>
      <sheetName val="관급평야부"/>
      <sheetName val="평야부"/>
      <sheetName val="중기대수1"/>
      <sheetName val="시험수량1"/>
      <sheetName val="시설일위"/>
      <sheetName val="동해title"/>
      <sheetName val="등록자료"/>
      <sheetName val="상부수량(1)"/>
      <sheetName val="1호토공"/>
      <sheetName val="MYUN(MAC)"/>
      <sheetName val="식재가격"/>
      <sheetName val="식재총괄"/>
      <sheetName val="현장관리비"/>
      <sheetName val="산근1,2"/>
      <sheetName val="내역서(기계)"/>
      <sheetName val="상수도토공집계표"/>
      <sheetName val="gvl"/>
      <sheetName val="당초계약"/>
      <sheetName val="평균터파기고(1-2,ASP)"/>
      <sheetName val="교각(P1)수량"/>
      <sheetName val="대가수량"/>
      <sheetName val="Data&amp;Result"/>
      <sheetName val="시점부교대"/>
      <sheetName val="3.바닥판설계"/>
      <sheetName val="콘_재료분리(1)"/>
      <sheetName val="4)유동표"/>
      <sheetName val="구천"/>
      <sheetName val="흄관기초"/>
      <sheetName val="COST"/>
      <sheetName val="견적서-을지"/>
      <sheetName val="2@ BOX"/>
      <sheetName val="투입집계표"/>
      <sheetName val="이형관재료표(A-L)"/>
      <sheetName val="장비단가(010427)"/>
      <sheetName val="9811"/>
      <sheetName val="BEND LOSS"/>
      <sheetName val="적정심사"/>
      <sheetName val="표지 (2)"/>
      <sheetName val="L형옹벽측구"/>
      <sheetName val="기성공제요청서"/>
      <sheetName val="조내역"/>
      <sheetName val="지장물닑⿬_x0005_"/>
      <sheetName val="도로횡단-D300"/>
      <sheetName val="4.장비손료"/>
      <sheetName val="산출근거(가설_x0005__x0000__x0000__x0000__x0000_园"/>
      <sheetName val="Sheet13"/>
      <sheetName val="Sheet14"/>
      <sheetName val="Sheet9"/>
      <sheetName val="[고양관재.XLS][고양관재.XLS]교대(A塀/墌/多"/>
      <sheetName val="노임단가(인쇄제외)"/>
      <sheetName val="환율및유가"/>
      <sheetName val="내역표지"/>
      <sheetName val="원가계산서 "/>
      <sheetName val="단락전류-A"/>
      <sheetName val="밸브설치"/>
      <sheetName val="setup"/>
      <sheetName val="교대(A賠ͅ峕ħ㉈"/>
      <sheetName val="교대(A賠ͅ峕ħ⬘"/>
      <sheetName val="대우단가(풍산)"/>
      <sheetName val="노원열병합  건축공사기성내역서"/>
      <sheetName val="공사설계"/>
      <sheetName val="준공평가"/>
      <sheetName val="화설내"/>
      <sheetName val="최종계약서"/>
      <sheetName val="안산기계장치"/>
      <sheetName val="건물"/>
      <sheetName val="TABLE01"/>
      <sheetName val="오정환"/>
      <sheetName val="1차 내역서"/>
      <sheetName val="철집"/>
      <sheetName val="내역서 "/>
      <sheetName val="소방"/>
      <sheetName val="연결관연장산출"/>
      <sheetName val="세부내역(직접인건비)"/>
      <sheetName val="세부내역(직접경비)"/>
      <sheetName val="전기공사"/>
      <sheetName val="공정계획(내부계획25%,내부w.f)"/>
      <sheetName val="pvc vent"/>
      <sheetName val="옹벽철근"/>
      <sheetName val="노단"/>
      <sheetName val="단산"/>
      <sheetName val="명세"/>
      <sheetName val="일대"/>
      <sheetName val="토공총괄표"/>
      <sheetName val="표  지"/>
      <sheetName val="진접"/>
      <sheetName val="단가및재료_x0000_"/>
      <sheetName val="IW-LIST"/>
      <sheetName val="진ᦂⰀ"/>
      <sheetName val="TNHCHINH"/>
      <sheetName val="단가산출1"/>
      <sheetName val="교대(A헾⾅_x0005__x0000_"/>
      <sheetName val="교대(A苘.茜.헾"/>
      <sheetName val="교대(A興_x0017_艌_x0017_헾"/>
      <sheetName val="집수정"/>
      <sheetName val="일위대가Ⴐ"/>
      <sheetName val="교대(A_x0010_"/>
      <sheetName val="일위대가Ⴐ_x0000_倀椨"/>
      <sheetName val="미결사항"/>
      <sheetName val="노임자재단가"/>
      <sheetName val="Sheet3"/>
      <sheetName val="원수조 거푸집"/>
      <sheetName val="원수조 기타"/>
      <sheetName val="부경대총괄내역서"/>
      <sheetName val="부대공자재집계표"/>
      <sheetName val="당초"/>
      <sheetName val="역T형단위수량"/>
      <sheetName val="간접"/>
      <sheetName val="사다리"/>
      <sheetName val="TIE-IN"/>
      <sheetName val="RPF_일반수량(35m)"/>
      <sheetName val="1_설계조건"/>
      <sheetName val="5_소재"/>
      <sheetName val="3_2_3차처리시설"/>
      <sheetName val="도장수량(하1)"/>
      <sheetName val="토 적 표"/>
      <sheetName val="내역서-2"/>
      <sheetName val="표층포설및다짐"/>
      <sheetName val="입력자료(노무비)"/>
      <sheetName val="1.재료집계"/>
      <sheetName val="재료집계표(1)"/>
      <sheetName val="2.토공"/>
      <sheetName val="토공수량집계표"/>
      <sheetName val="토적집계표"/>
      <sheetName val="A-LINE"/>
      <sheetName val="B-LINE"/>
      <sheetName val="C-LINE"/>
      <sheetName val="D-LINE"/>
      <sheetName val="E-LINE"/>
      <sheetName val="처리장토공"/>
      <sheetName val="맨홀깨기수량산출"/>
      <sheetName val="PE정화조철거수량산출"/>
      <sheetName val="3.오수관로공"/>
      <sheetName val="관로공재료집계"/>
      <sheetName val="하수관로수량산출"/>
      <sheetName val="하수관연장조서"/>
      <sheetName val="가정하수관수량산출"/>
      <sheetName val="터파기표준토공(비포장)"/>
      <sheetName val="터파기표준토공(콘크리트)"/>
      <sheetName val="터파기표준토공(ASP)"/>
      <sheetName val="터파기표준토공(비포장) (2)"/>
      <sheetName val="터파기표준토공(콘크리트) (2)"/>
      <sheetName val="소행맨홀토공단위수량"/>
      <sheetName val="가정하수관조서"/>
      <sheetName val="가정하수관토공조서"/>
      <sheetName val="가정하수관토공조서 (2)"/>
      <sheetName val="4.구조물공"/>
      <sheetName val="구조물공재료집계표"/>
      <sheetName val="구조물공수량집계표"/>
      <sheetName val="1)옹벽수량산출(H=2.5)"/>
      <sheetName val="해외(원화)"/>
      <sheetName val="Control"/>
      <sheetName val="분석투자 내역(광명)"/>
      <sheetName val="1호맨홀자연토공"/>
      <sheetName val="도수로현황"/>
      <sheetName val="옹벽기초자료"/>
      <sheetName val="현황산출서"/>
      <sheetName val="겉표지"/>
      <sheetName val="인입관수량총괄"/>
      <sheetName val="반중력식옹벽"/>
      <sheetName val="순성토"/>
      <sheetName val="기초안정검토"/>
      <sheetName val="수로접합"/>
      <sheetName val="견적사양비교표"/>
      <sheetName val="제수변수량"/>
      <sheetName val="공기변수량"/>
      <sheetName val="일위대가(목록)"/>
      <sheetName val="산근(목록)"/>
      <sheetName val="이형관중량"/>
      <sheetName val="유입량"/>
      <sheetName val="총괄표 "/>
      <sheetName val="96노임기준"/>
      <sheetName val="옹벽단위수량(2.5)"/>
      <sheetName val="옹벽설치조서"/>
      <sheetName val="맨홀토공수량산출"/>
      <sheetName val="1호맨홀(비포장)"/>
      <sheetName val="1호맨홀(비포장,변경)"/>
      <sheetName val="1호맨홀(콘크리트)"/>
      <sheetName val="1호맨홀(콘크리트,변경)"/>
      <sheetName val="1호맨홀(아스콘덧씌우기)"/>
      <sheetName val="1호맨홀(아스콘덧씌우기,변경)"/>
      <sheetName val="관보호콘크리트수량산출"/>
      <sheetName val="환기구수량산출"/>
      <sheetName val="담장수량산출"/>
      <sheetName val="5.포장공"/>
      <sheetName val="포장공재료집계표"/>
      <sheetName val="ASP포장수량산출"/>
      <sheetName val="콘크리트포장수량산출"/>
      <sheetName val="포장복구면적"/>
      <sheetName val="콘크리트포장"/>
      <sheetName val="6.부대공"/>
      <sheetName val="7.L형옹벽식측구및기타"/>
      <sheetName val="측구집계표"/>
      <sheetName val="측구토공"/>
      <sheetName val="L형측구"/>
      <sheetName val="U형플륨관"/>
      <sheetName val="우수수량산출"/>
      <sheetName val="다이크"/>
      <sheetName val="흙막이"/>
      <sheetName val="맨홀방수"/>
      <sheetName val="A 견적"/>
      <sheetName val="화재 탐지 설비"/>
      <sheetName val="횡배수관"/>
      <sheetName val="대림경상68억"/>
      <sheetName val="카렌스센터계량기설치공사"/>
      <sheetName val="주요설비계산"/>
      <sheetName val="6.7.8.우물통"/>
      <sheetName val="5CHBDC"/>
      <sheetName val="45,46"/>
      <sheetName val="99총공사내역서"/>
      <sheetName val="지질조사"/>
      <sheetName val="M-MG1"/>
      <sheetName val="총공사비집계표"/>
      <sheetName val="특수기호강도거푸집"/>
      <sheetName val="rate"/>
      <sheetName val="장비"/>
      <sheetName val="수량-양식"/>
      <sheetName val="하남내역"/>
      <sheetName val="단 box"/>
      <sheetName val="용산1(해보)"/>
      <sheetName val="토공수량산출"/>
      <sheetName val="토적계산서"/>
      <sheetName val="기자재단가조사서"/>
      <sheetName val="신규노무비"/>
      <sheetName val="시멘트 및 골재량산출"/>
      <sheetName val="기계경비집계"/>
      <sheetName val="4.2유효폭의 계산"/>
      <sheetName val="골조시행"/>
      <sheetName val="NOMUBI"/>
      <sheetName val="sw1"/>
      <sheetName val="9902"/>
      <sheetName val="0.단가"/>
      <sheetName val="건설기계"/>
      <sheetName val="기초자재"/>
      <sheetName val="࠶IĂ"/>
      <sheetName val="cpm챠트"/>
      <sheetName val="국민연금표"/>
      <sheetName val="철거현황"/>
      <sheetName val="기초일위"/>
      <sheetName val="식재일위"/>
      <sheetName val="기계내역서"/>
      <sheetName val="산출기준 (2)"/>
      <sheetName val="측구터파기공수량집계"/>
      <sheetName val="배수공 시멘트 및 골재량 산출"/>
      <sheetName val="구조물터파기수량집계"/>
      <sheetName val="노임단가자료"/>
      <sheetName val="3.골재원검토의견서 갑지"/>
      <sheetName val="견적서을"/>
      <sheetName val="현관"/>
      <sheetName val="부안일위"/>
      <sheetName val="내역서적용수량 (지방도893)"/>
      <sheetName val="임금단가"/>
      <sheetName val="공정량"/>
      <sheetName val="NAI"/>
      <sheetName val="관일"/>
      <sheetName val="가로등기초"/>
      <sheetName val="원가계산서(1공구)"/>
      <sheetName val="부대"/>
      <sheetName val="2-1. 경관조명 내역총괄표"/>
      <sheetName val="H PILE수량"/>
      <sheetName val="링크해지용"/>
      <sheetName val="4.2.1 마루높이 검토"/>
      <sheetName val="입출재고현황 (2)"/>
      <sheetName val="설정"/>
      <sheetName val="보강토옹벽"/>
      <sheetName val="1호수량집계"/>
      <sheetName val="1호산출근거"/>
      <sheetName val="1호그리드"/>
      <sheetName val="2호수량집계"/>
      <sheetName val="2호산출근거"/>
      <sheetName val="2호그리드"/>
      <sheetName val="3호수량집계"/>
      <sheetName val="3호산출근거"/>
      <sheetName val="3호그리드"/>
      <sheetName val="그리드"/>
      <sheetName val="Strip"/>
      <sheetName val="기계설비-물가변동"/>
      <sheetName val="1월요청,실사(운용통보기준)"/>
      <sheetName val="FJ단가"/>
      <sheetName val="7.지층별제원"/>
      <sheetName val="매매"/>
      <sheetName val="마장"/>
      <sheetName val="보차도경계석수량"/>
      <sheetName val="A-8 PD(도로중앙)"/>
      <sheetName val="임시정보시트"/>
      <sheetName val="기술부 VENDOR LIST"/>
      <sheetName val="단가 "/>
      <sheetName val="횡배위치"/>
      <sheetName val="물푸기집계"/>
      <sheetName val="관로구간산출(H)"/>
      <sheetName val="물푸기산근"/>
      <sheetName val="도대하도변경최종정산조경"/>
      <sheetName val="본사업"/>
      <sheetName val="06 일위대가목록"/>
      <sheetName val="COA-17"/>
      <sheetName val="C-18"/>
      <sheetName val="통관-유입(벌어짐)유출턀宲ԯ_x0000_"/>
      <sheetName val="통관-유입(벌어짐)유출ကど尀ど"/>
      <sheetName val="D-623D"/>
      <sheetName val="BQ"/>
      <sheetName val="양촌면도평리"/>
      <sheetName val="일위합"/>
      <sheetName val="중기사"/>
      <sheetName val="기계경"/>
      <sheetName val="노임단"/>
      <sheetName val="장비단"/>
      <sheetName val="자재단"/>
      <sheetName val="기계합"/>
      <sheetName val="상 부"/>
      <sheetName val="시멘트,모래,자갈 및 골재산출표1"/>
      <sheetName val="2선재"/>
      <sheetName val="작성방법"/>
      <sheetName val="에너지요금"/>
      <sheetName val="주빔의 설계"/>
      <sheetName val="piping"/>
      <sheetName val="교대(A_x0000__x0000_Ā_x0000__x0005_"/>
      <sheetName val="제원입력"/>
      <sheetName val="사급자재"/>
      <sheetName val="UBC(WIND)"/>
      <sheetName val="BATCH"/>
      <sheetName val="동원인원"/>
      <sheetName val="Macro3"/>
      <sheetName val="최민영집계25"/>
      <sheetName val="총괄설계내역서"/>
      <sheetName val="5부대시설물공간지"/>
      <sheetName val="1집계표"/>
      <sheetName val="2우수배제공"/>
      <sheetName val="관로토공집계"/>
      <sheetName val="우수관터파기산출"/>
      <sheetName val="우수관로조서"/>
      <sheetName val="원형맨홀재료집계"/>
      <sheetName val="원형맨홀산출근거"/>
      <sheetName val="원형맨홀평균높이및유출입"/>
      <sheetName val="L형측구재료집계 "/>
      <sheetName val="L형측구산출근거"/>
      <sheetName val="L형측구조서"/>
      <sheetName val="연결관토공"/>
      <sheetName val="우수받이조서"/>
      <sheetName val="집수정재료집계"/>
      <sheetName val="집수정산출근거"/>
      <sheetName val="콘크리트측구산출근거"/>
      <sheetName val="집수정조서"/>
      <sheetName val="3포장공"/>
      <sheetName val="내역서적용"/>
      <sheetName val="주요자재집계"/>
      <sheetName val="총괄수량"/>
      <sheetName val="그림"/>
      <sheetName val="4구조물깨기및헐기"/>
      <sheetName val="보도헐기"/>
      <sheetName val="여과기"/>
      <sheetName val="자동여과기중량"/>
      <sheetName val="관리사무소"/>
      <sheetName val="연장및면적(좌측)"/>
      <sheetName val="화산경계"/>
      <sheetName val="발주설계서(당초)"/>
      <sheetName val="제경비"/>
      <sheetName val="총집계표"/>
      <sheetName val="규준틀"/>
      <sheetName val="2000.11월설계내역"/>
      <sheetName val="제수"/>
      <sheetName val="수량산출A"/>
      <sheetName val="A"/>
      <sheetName val="수로집계"/>
      <sheetName val="차선도색현황"/>
      <sheetName val="형식 - 1-2-3"/>
      <sheetName val="참조-(1)"/>
      <sheetName val="교량전기"/>
      <sheetName val="설계가"/>
      <sheetName val="참조 (2)"/>
      <sheetName val="노임단가(2008"/>
      <sheetName val="제직재"/>
      <sheetName val="설직재-1"/>
      <sheetName val="제-노임"/>
      <sheetName val="TH VL, NC, DDHT Thanhphuoc"/>
      <sheetName val="공종단가"/>
      <sheetName val="토사(PE_x0009_"/>
      <sheetName val="시행후면적"/>
      <sheetName val="5지구단위"/>
      <sheetName val="호표"/>
      <sheetName val="일반전기"/>
      <sheetName val="신고분기설정참고"/>
      <sheetName val="거래처자료등록"/>
      <sheetName val="EQ"/>
      <sheetName val="MEXICO-C"/>
      <sheetName val="1단계"/>
      <sheetName val="투찰금액"/>
      <sheetName val="횡배수관집현황(2공구)"/>
      <sheetName val="내역(한신APT)"/>
      <sheetName val="스케즐"/>
      <sheetName val="인사자료총집계"/>
      <sheetName val="S-F4301"/>
      <sheetName val="TYPE-B 평균H"/>
      <sheetName val="기술자료 (광화문)"/>
      <sheetName val="106C0300"/>
      <sheetName val="공사원가계산"/>
      <sheetName val="steel data sheet"/>
      <sheetName val="대공종"/>
      <sheetName val="보차_x0002__x0000_рY_x0000__x0000__x0001_"/>
      <sheetName val="PRESS공사(을)"/>
      <sheetName val="기준"/>
      <sheetName val="NOV"/>
      <sheetName val="부재력정리"/>
      <sheetName val="WIND"/>
      <sheetName val="CONTROL-100"/>
      <sheetName val="hori. vessel(E-895)"/>
      <sheetName val="물량집계(전기)"/>
      <sheetName val="물량집계(계장)"/>
      <sheetName val="bdown"/>
      <sheetName val="Resource"/>
      <sheetName val="Break Down"/>
      <sheetName val="RFP002"/>
      <sheetName val="HOT 공제분"/>
      <sheetName val="calculation"/>
      <sheetName val="wagerate"/>
      <sheetName val="TTL"/>
      <sheetName val="Base_Data"/>
      <sheetName val="BM"/>
      <sheetName val="OCT.FDN"/>
      <sheetName val="hori. vessel"/>
      <sheetName val="cable"/>
      <sheetName val="D-3503"/>
      <sheetName val="2.설계제원"/>
      <sheetName val="공사비 내역 (가)"/>
      <sheetName val="sheet"/>
      <sheetName val="현장"/>
      <sheetName val="교각별수량"/>
      <sheetName val="재료"/>
      <sheetName val="STORAGE"/>
      <sheetName val="몰탈재료산출"/>
      <sheetName val="포˘"/>
      <sheetName val="내역(전체)"/>
      <sheetName val="범례표"/>
      <sheetName val="표지1"/>
      <sheetName val="자재산출"/>
      <sheetName val="자재산출1"/>
      <sheetName val="수량집계표"/>
      <sheetName val="관매달기산출근거"/>
      <sheetName val="BOX횡단수량집계"/>
      <sheetName val="BOX횡단수량산출근거"/>
      <sheetName val="가설건물산출근거"/>
      <sheetName val="물푸기수량집계표"/>
      <sheetName val="물푸기량(관로A)"/>
      <sheetName val="굴착고(A)"/>
      <sheetName val="물푸기량 (관로OA)"/>
      <sheetName val="굴착고(OA)"/>
      <sheetName val="방지턱수량집계"/>
      <sheetName val="방지턱"/>
      <sheetName val="차선도색-1"/>
      <sheetName val="차선도색-2"/>
      <sheetName val="차선도색-3"/>
      <sheetName val="차선도색수량"/>
      <sheetName val="U형측구수로관"/>
      <sheetName val="U형측구수로관산출근거"/>
      <sheetName val="L형측구깨기및복구"/>
      <sheetName val="L형측구깨기 및 복구산출근거"/>
      <sheetName val="가물막이"/>
      <sheetName val="수리계산(2021)"/>
      <sheetName val="REACTION(USD지진시)"/>
      <sheetName val="REACTION(USE평시)"/>
      <sheetName val="이형관"/>
      <sheetName val="안전보건교육"/>
      <sheetName val="특2호부관하천산근"/>
      <sheetName val="산근(PE,300)"/>
      <sheetName val="특2호하천산근"/>
      <sheetName val="C.배수관공"/>
      <sheetName val="집계표1"/>
      <sheetName val="9509"/>
      <sheetName val="시점교대"/>
      <sheetName val="단가(1)"/>
      <sheetName val="TYPE1"/>
      <sheetName val="내역서(삼호)"/>
      <sheetName val="은평작업지시대장"/>
      <sheetName val="설계서"/>
      <sheetName val="라멘본체수량"/>
      <sheetName val="용산3(영광)"/>
      <sheetName val="2공구자재집"/>
      <sheetName val="산1~6"/>
      <sheetName val="설비내역"/>
      <sheetName val="EQUIP"/>
      <sheetName val="노임단가표"/>
      <sheetName val="일 위 대 가 표"/>
      <sheetName val="일 위 목 록 표"/>
      <sheetName val="대가목록"/>
      <sheetName val="단가산출목록표"/>
      <sheetName val="1호철근량"/>
      <sheetName val="토적계산"/>
      <sheetName val="중기"/>
      <sheetName val="종배수관면벽구"/>
      <sheetName val="광산내역"/>
      <sheetName val="기계공사"/>
      <sheetName val="식재일위대가"/>
      <sheetName val="일위대가모듈"/>
      <sheetName val="토적기초자료"/>
      <sheetName val="조달청적격심사"/>
      <sheetName val="소방일위 "/>
      <sheetName val="사유서"/>
      <sheetName val="예총"/>
      <sheetName val="JudgementForMultiFacility"/>
      <sheetName val="아파트堀Ꮕ︀"/>
      <sheetName val="수자재단위邰"/>
      <sheetName val="배수설비"/>
      <sheetName val="&lt;목록&gt;"/>
      <sheetName val="일위대가ვ_x0000_䀀衼"/>
      <sheetName val="단가산출서(기계)"/>
      <sheetName val="조도계산"/>
      <sheetName val="손익분기점 데이터"/>
      <sheetName val="다이꾸"/>
      <sheetName val="총수량집계표"/>
      <sheetName val="고가수조"/>
      <sheetName val="연습"/>
      <sheetName val="내역서 제출"/>
      <sheetName val="부하"/>
      <sheetName val="BSD (2)"/>
      <sheetName val="설계총괄표"/>
      <sheetName val="TANK견적대지"/>
      <sheetName val="환경일위대가"/>
      <sheetName val="SULKEA"/>
      <sheetName val="방호벽"/>
      <sheetName val="낙석방지책"/>
      <sheetName val="암거날개벽재료집계"/>
      <sheetName val="역T형(H=6.0)_x0005__x0000__x0000_"/>
      <sheetName val="교대(A垈$ሧ⼟_x0005_"/>
      <sheetName val="총내역서"/>
      <sheetName val="PVC접합개소_산출서4"/>
      <sheetName val="총괄집계_4"/>
      <sheetName val="날개벽철근집계_4"/>
      <sheetName val="산출근거(마산,_만천,_가례)4"/>
      <sheetName val="산출근거(가설도로_조성)4"/>
      <sheetName val="산출근거(가설도로_성토다짐)4"/>
      <sheetName val="산출근거(가설도로_살수)4"/>
      <sheetName val="산출근거(가설도로_유지보수)4"/>
      <sheetName val="1_토공집계4"/>
      <sheetName val="2_관대집계표4"/>
      <sheetName val="3_구조물공4"/>
      <sheetName val="4_포장공4"/>
      <sheetName val="5_부대공4"/>
      <sheetName val="6_주요자재대4"/>
      <sheetName val="7_폐기물집계4"/>
      <sheetName val="1_토총4"/>
      <sheetName val="2_관로집4"/>
      <sheetName val="3_구조물집계4"/>
      <sheetName val="7_폐기물4"/>
      <sheetName val="일위대가(노임수정(완),_자재_및_물린단산수정필요)4"/>
      <sheetName val="시험비_단가4"/>
      <sheetName val="배수공총괄_집계표(횡)4"/>
      <sheetName val="보차도경계석_조서4"/>
      <sheetName val="맨홀집계표_4"/>
      <sheetName val="데크수량집계표_(3)2"/>
      <sheetName val="1-4-2_관(약)4"/>
      <sheetName val="전차선로_물량표4"/>
      <sheetName val="Sheet1_(2)4"/>
      <sheetName val="pe이중벽관_(우수)4"/>
      <sheetName val="단면_(2)2"/>
      <sheetName val="5_정산서2"/>
      <sheetName val="토공_total2"/>
      <sheetName val="기초입력_DATA2"/>
      <sheetName val="Macro"/>
      <sheetName val="경비비목코드"/>
      <sheetName val="내역금액적용"/>
      <sheetName val="노무비비목코드"/>
      <sheetName val="비목코드"/>
      <sheetName val="costing_CV"/>
      <sheetName val="costing_ESDV"/>
      <sheetName val="costing_FE"/>
      <sheetName val="costing_Misc"/>
      <sheetName val="costing_MOV"/>
      <sheetName val="costing_Press"/>
      <sheetName val="구분자"/>
      <sheetName val="수량3"/>
      <sheetName val="우수공,맨홀,집수정"/>
      <sheetName val="품셈 "/>
      <sheetName val="PAINT"/>
      <sheetName val="방화도료"/>
      <sheetName val="원가&amp;하도급원가"/>
      <sheetName val="DESIGN(77C-102A)-2"/>
      <sheetName val="DESIGN CRETERIA"/>
      <sheetName val="계산서"/>
      <sheetName val="DESIGN_CRETERIA"/>
      <sheetName val="20관리비율"/>
      <sheetName val="단면설계"/>
      <sheetName val="정공공사"/>
      <sheetName val="단가산출서1"/>
      <sheetName val="신천3호용수로"/>
      <sheetName val="CC16-내역서"/>
      <sheetName val="교대(A_x0000__x0000__x0000__x0000_㊀"/>
      <sheetName val="토공(완충)"/>
      <sheetName val="EJ"/>
      <sheetName val="기둥(하중)"/>
      <sheetName val="입상내역"/>
      <sheetName val="맨홀토공수량"/>
      <sheetName val="보차도경계석집계恜Ⅎᘀ霏"/>
      <sheetName val="수지예산"/>
      <sheetName val="부재치수입력"/>
      <sheetName val="매쌈適/"/>
      <sheetName val="매쌋蹩/"/>
      <sheetName val="수량총괄"/>
      <sheetName val="총재료집계(보)"/>
      <sheetName val="(포장)BOQ-실적공사"/>
      <sheetName val="3.하중계산"/>
      <sheetName val="발신정보"/>
      <sheetName val="노무비(DB)"/>
      <sheetName val="산출및내역"/>
      <sheetName val="물집"/>
      <sheetName val="기성내역서표지"/>
      <sheetName val="구조물공집계"/>
      <sheetName val="절대건들지마시오"/>
      <sheetName val="4.말뚝설계"/>
      <sheetName val="실행내က"/>
      <sheetName val="11-2.아파트내역"/>
      <sheetName val="산수배수"/>
      <sheetName val="포_x0000__x0000_"/>
      <sheetName val="actua_x0000_"/>
      <sheetName val="POL6차-PIPING"/>
      <sheetName val="Pjny"/>
      <sheetName val="SVF715"/>
      <sheetName val="하수관로 포장철거 및 복구 자재 집계표 "/>
      <sheetName val="8-2.수량산출서_중형"/>
      <sheetName val="과업별 상세(계산 1)"/>
      <sheetName val="COMPRESSOR"/>
      <sheetName val="전기산출"/>
      <sheetName val="activity"/>
      <sheetName val="SEISMIC"/>
      <sheetName val="Turki"/>
      <sheetName val="인월수표"/>
      <sheetName val="잡철물"/>
      <sheetName val="POOM_MOTO2"/>
      <sheetName val="6PILE  _x0000__x0000_Ԁ_x0000_"/>
      <sheetName val="24.보증금"/>
      <sheetName val="주민번호"/>
      <sheetName val="교대(A_x0000__x0000__x0000__x0000_ㇰ"/>
      <sheetName val="H-pile(298x299)"/>
      <sheetName val="H-pile(250x250)"/>
      <sheetName val="물량표"/>
      <sheetName val="설계변경내역서"/>
      <sheetName val="총괄집계_2"/>
      <sheetName val="날개벽철근집계_2"/>
      <sheetName val="1_토공집계2"/>
      <sheetName val="2_관대집계표2"/>
      <sheetName val="3_구조물공2"/>
      <sheetName val="4_포장공2"/>
      <sheetName val="5_부대공2"/>
      <sheetName val="6_주요자재대2"/>
      <sheetName val="7_폐기물집계2"/>
      <sheetName val="1_토총2"/>
      <sheetName val="2_관로집2"/>
      <sheetName val="3_구조물집계2"/>
      <sheetName val="7_폐기물2"/>
      <sheetName val="PVC접합개소_산출서2"/>
      <sheetName val="토공_total1"/>
      <sheetName val="노임단가(2009_상)1"/>
      <sheetName val="10_1_중기기초단가1"/>
      <sheetName val="5_정산서1"/>
      <sheetName val="2000,9월_일위1"/>
      <sheetName val="기초입력_DATA1"/>
      <sheetName val="원가계산_(2)1"/>
      <sheetName val="L형_옹벽1"/>
      <sheetName val="돌담교_상부수량"/>
      <sheetName val="8_PILE__(돌출)"/>
      <sheetName val="3_하중산정4_지지력"/>
      <sheetName val="Cost_bd-&quot;A&quot;"/>
      <sheetName val="일위대가_"/>
      <sheetName val="A_LINE"/>
      <sheetName val="전선_및_전선관"/>
      <sheetName val="6PILE__(돌출)"/>
      <sheetName val="중기조종사_단위단가"/>
      <sheetName val="아파트_내역"/>
      <sheetName val="데크수량집계표_(3)"/>
      <sheetName val="집수정단위수량600_"/>
      <sheetName val="S_중기사용료"/>
      <sheetName val="내역서1999_8최종"/>
      <sheetName val="7_PILE__(돌출)"/>
      <sheetName val="[고양관재_XLSŝ보차도경계석집계표(종)"/>
      <sheetName val="2_고용보험료산출근거"/>
      <sheetName val="노무비_근거"/>
      <sheetName val="총괄_내역서"/>
      <sheetName val="1_우편집중내역서"/>
      <sheetName val="인건비_"/>
      <sheetName val="GT_1050x650"/>
      <sheetName val="공사비_증감_내역서"/>
      <sheetName val="토공(우물통,기타)_"/>
      <sheetName val="3BL공동구_수량"/>
      <sheetName val="개비온_단위"/>
      <sheetName val="효성CB_1P기초"/>
      <sheetName val="개별직종노임단가(2003_9)"/>
      <sheetName val="간지_(세)"/>
      <sheetName val="접합_및_부설_"/>
      <sheetName val="DATA_입력란"/>
      <sheetName val="점자블럭산"/>
      <sheetName val="ITB_COST"/>
      <sheetName val="계장_품셈표1"/>
      <sheetName val="노임단가_(2)1"/>
      <sheetName val="경__비_"/>
      <sheetName val="가로등"/>
      <sheetName val="견적시담(송포2공구)"/>
      <sheetName val="가압장(토목)"/>
      <sheetName val="산출근거(가설도로__x0007__x0000_Ԁ_x0000_怀鍶"/>
      <sheetName val="공구원가계산"/>
      <sheetName val="공사비집계"/>
      <sheetName val="조명율"/>
      <sheetName val="포장공제집계"/>
      <sheetName val="000 단가"/>
      <sheetName val="건축집계"/>
      <sheetName val="신규보류입력"/>
      <sheetName val="토공(m당)"/>
      <sheetName val="주상복합실비산출"/>
      <sheetName val="주상복합"/>
      <sheetName val="구간산출"/>
      <sheetName val="상호 및 계좌정보 정리건"/>
      <sheetName val="입력자료"/>
      <sheetName val="사  업  비  수  지  예  산  서"/>
      <sheetName val="D-3109"/>
      <sheetName val="재료집계"/>
      <sheetName val="산근1(인건비)"/>
      <sheetName val="공기"/>
      <sheetName val="횡배수관설치현황"/>
      <sheetName val="경유"/>
      <sheetName val="휘발유"/>
      <sheetName val="LOAD-46"/>
      <sheetName val="Preli"/>
      <sheetName val="Project Management"/>
      <sheetName val="내역서(기성청구)"/>
      <sheetName val="환경평가"/>
      <sheetName val="인구"/>
      <sheetName val="일반수량총괄집계"/>
      <sheetName val="총괄서"/>
      <sheetName val="할증 "/>
      <sheetName val="하수BOX이설"/>
      <sheetName val="설비동-불인산저장欀"/>
      <sheetName val="설비동-불인산저장焀"/>
      <sheetName val="대3류 "/>
      <sheetName val="직영(직영)"/>
      <sheetName val="정화조"/>
      <sheetName val="A4"/>
      <sheetName val="수수료율표"/>
      <sheetName val="본공사"/>
      <sheetName val="J直材4"/>
      <sheetName val="3CHBDC"/>
      <sheetName val="0226"/>
      <sheetName val="1ESC내역"/>
      <sheetName val="Macro(_x0000__x0000__x0005__x0000_"/>
      <sheetName val="CAT_5"/>
      <sheetName val="인부신상자료"/>
      <sheetName val="공문"/>
      <sheetName val="영동(棠げ"/>
      <sheetName val="일위대가(노임수정(완),_자쌂ꬅ/_x0000_㠀þ_x0000__x0000_萀鶏쀚Ⱶ_x0000_"/>
      <sheetName val="일위대가(노임수정(완),_자쌉℅/_x0000__x0000_÷_x0000__x0000_儀遍ゾᩘ_x0000_"/>
      <sheetName val="토지조서"/>
      <sheetName val="첨부1"/>
      <sheetName val="방음벽기_x0000_"/>
      <sheetName val="내역서(도급)"/>
      <sheetName val="3차공사비요약"/>
      <sheetName val="적용노임"/>
      <sheetName val="일반자재"/>
      <sheetName val="新철폐복2"/>
      <sheetName val="新철폐복3"/>
      <sheetName val="간접1"/>
      <sheetName val="CAB_OD"/>
      <sheetName val="호남2"/>
      <sheetName val="수량명세서"/>
      <sheetName val="80이상"/>
      <sheetName val="공사내역"/>
      <sheetName val="철거폐쇄현황"/>
      <sheetName val="목교수량집계"/>
      <sheetName val="관로표지못수집"/>
      <sheetName val="관로표지못"/>
      <sheetName val="포장구간곡관부산근"/>
      <sheetName val="일위대가(교통성검토)"/>
      <sheetName val="일위총괄"/>
      <sheetName val="일대가(도시계획시설결정)"/>
      <sheetName val="보정율산정근거"/>
      <sheetName val="환경성 산출근거"/>
      <sheetName val="일위대가(사전환경성)"/>
      <sheetName val="요율적용(건설)"/>
      <sheetName val="재해성 산출근거"/>
      <sheetName val="일위대가(재해성검토)"/>
      <sheetName val="적성평가 산출근거"/>
      <sheetName val="일위대가(토지적성평가)"/>
      <sheetName val="안정성검토"/>
      <sheetName val="타기관"/>
      <sheetName val="단위수땭〒_x0005_"/>
      <sheetName val="보도단위수량"/>
      <sheetName val="변경총괄지(1)"/>
      <sheetName val="교통대책내역"/>
      <sheetName val="기존구조물철거집계계표"/>
      <sheetName val="원계약서"/>
      <sheetName val="도면자료제출일정"/>
      <sheetName val="FAB_I"/>
      <sheetName val="2차"/>
      <sheetName val="3.하중"/>
      <sheetName val="예가표"/>
      <sheetName val="잡철단가대비"/>
      <sheetName val="DATA-UPS"/>
      <sheetName val="인수공규격"/>
      <sheetName val="2차총원가"/>
      <sheetName val="설계내역(2001)"/>
      <sheetName val="표준차도부연장집계-ASP"/>
      <sheetName val="보도포장연장조서-표준차도부"/>
      <sheetName val="표준차도부연장조서-ASP"/>
      <sheetName val="고재중량"/>
      <sheetName val="문학간접"/>
      <sheetName val="만병초관_x0000__x0000_Ā"/>
      <sheetName val="6-1__관개량조서"/>
      <sheetName val="Q&amp;pl-V"/>
      <sheetName val="인제내역"/>
      <sheetName val="IMPEADENCE MAP 취수장"/>
      <sheetName val="용수로집계"/>
      <sheetName val="삼태곡(B)함개소별수량"/>
      <sheetName val="BOX 본체"/>
      <sheetName val="1차설계변경내역"/>
      <sheetName val="식생블럭단위수량"/>
      <sheetName val="예산M12A"/>
      <sheetName val="용수개거 내역수량집계표"/>
      <sheetName val="직관 수량산출"/>
      <sheetName val="BACK DATA"/>
      <sheetName val="개비온_x0000__x0000_"/>
      <sheetName val="SELTDATA"/>
      <sheetName val="공사대장"/>
      <sheetName val="추가예산"/>
      <sheetName val="귀래 설계 공내역서"/>
      <sheetName val="본부별매출"/>
      <sheetName val="인건비예산(정규직)"/>
      <sheetName val="인건비예산(용역)"/>
      <sheetName val="2경간"/>
      <sheetName val="배수관구체수량(1)"/>
      <sheetName val="민감도"/>
      <sheetName val="변경내역서"/>
      <sheetName val="설치자재"/>
      <sheetName val="상행-교대(A1-A2)"/>
      <sheetName val="적용기준"/>
      <sheetName val="백호׉"/>
      <sheetName val="교대(A_x0005_"/>
      <sheetName val="산출근거(가설도로_유_x0010_"/>
      <sheetName val="ɬ"/>
      <sheetName val="교대(A汿せ"/>
      <sheetName val="1062-x방향 "/>
      <sheetName val="Sh罸 헾⽯"/>
      <sheetName val="factor"/>
      <sheetName val="3.하중산정4.相_x0017_眼"/>
      <sheetName val="3.하중산정4.瞨7矬"/>
      <sheetName val="3.하중산정4.艨_x001f_헾"/>
      <sheetName val="3.하중산정4.稈(穌"/>
      <sheetName val="3.하중산정4._x0005__x0000_"/>
      <sheetName val="3.하중산정4.痘_x0018_瘜"/>
      <sheetName val="3.하중산정4.臘&quot;헾"/>
      <sheetName val="3.하중산정4.舘5艜"/>
      <sheetName val="3.하중산정4.茈3헾"/>
      <sheetName val="3.하중산정4.莨7菬"/>
      <sheetName val="3.하중산정4.헾⿸_x0005_"/>
      <sheetName val="3.하중산정4.苨$茬"/>
      <sheetName val="BOQ(전체)"/>
      <sheetName val="단가산䐸"/>
      <sheetName val="단가산鄸"/>
      <sheetName val="일위-1"/>
      <sheetName val="토적표(1)"/>
      <sheetName val="가. 노임단가"/>
      <sheetName val="K1CSP-00"/>
      <sheetName val="계획시간"/>
      <sheetName val="현금"/>
      <sheetName val="b"/>
      <sheetName val="접속슬래브"/>
      <sheetName val="제경비요율"/>
      <sheetName val="L형측구단위수량"/>
      <sheetName val="L형측구연장조서"/>
      <sheetName val="도로경계블럭단위수량"/>
      <sheetName val="도로경계블럭단위토공"/>
      <sheetName val="3.하중산정4.지_x0010__x0000_"/>
      <sheetName val="3.하중산정4.지多⾳"/>
      <sheetName val="가설공사"/>
      <sheetName val="내역아"/>
      <sheetName val="울타리"/>
      <sheetName val="esc"/>
      <sheetName val="포장수량"/>
      <sheetName val="actua"/>
      <sheetName val="actua@"/>
      <sheetName val="공사계획서"/>
      <sheetName val="정산내역서"/>
      <sheetName val="Excel"/>
      <sheetName val="소업1교"/>
      <sheetName val="BREAKDOWN(철거설치)"/>
      <sheetName val="월별수입"/>
      <sheetName val="General Data"/>
      <sheetName val="자재운반단가일람표"/>
      <sheetName val="Price List"/>
      <sheetName val="수지"/>
      <sheetName val="편입조서"/>
      <sheetName val="시멘트"/>
      <sheetName val="Assumptions"/>
      <sheetName val="수식변수"/>
      <sheetName val="TRE TABLE"/>
      <sheetName val="hp5월가격"/>
      <sheetName val="96.12"/>
      <sheetName val="Template"/>
      <sheetName val="Initial Input Variable"/>
      <sheetName val="지장물"/>
      <sheetName val="명세표"/>
      <sheetName val="401"/>
      <sheetName val="평균높이"/>
      <sheetName val="견"/>
      <sheetName val="본사공가현황"/>
      <sheetName val="집수A"/>
      <sheetName val="설계변경총괄표(계산식)"/>
      <sheetName val="인원01"/>
      <sheetName val="전기내역1"/>
      <sheetName val="농로수량집계"/>
      <sheetName val="신표지1"/>
      <sheetName val="공통비"/>
      <sheetName val="포장수량집계"/>
      <sheetName val="중기솔뇨"/>
      <sheetName val="역T형옹벽(3.0)"/>
      <sheetName val="Items Listings"/>
      <sheetName val="급여조견표"/>
      <sheetName val="실행내֮"/>
      <sheetName val="기계상쨏"/>
      <sheetName val="실행내쨄"/>
      <sheetName val="물가대က_x0000_"/>
      <sheetName val="실행내ԍ"/>
      <sheetName val="실행내ԁ"/>
      <sheetName val="실행내ԃ"/>
      <sheetName val="실행내Ⴎ"/>
      <sheetName val="실행내ᬁ"/>
      <sheetName val="기계상ԁ"/>
      <sheetName val="실행내ԉ"/>
      <sheetName val="실행내頀"/>
      <sheetName val="실행내栯"/>
      <sheetName val="실행내⠯"/>
      <sheetName val="기계상 "/>
      <sheetName val="기계상砯"/>
      <sheetName val="실행내耯"/>
      <sheetName val="기계상ԃ"/>
      <sheetName val="기계상ԇ"/>
      <sheetName val="실행내Ԋ"/>
      <sheetName val="기계상က"/>
      <sheetName val="물가대Ԉ浭"/>
      <sheetName val="물가대ԍ浭"/>
      <sheetName val="물가대蠯ï"/>
      <sheetName val="물가대ԇ띭"/>
      <sheetName val="물가대Ԅ띭"/>
      <sheetName val="물가대怀㘴"/>
      <sheetName val="물가대Ԃ腭"/>
      <sheetName val="물가대Ԃ띭"/>
      <sheetName val="물가대ԋ띭"/>
      <sheetName val="실행내ԅ"/>
      <sheetName val="광양 3注/颙⿩_x0005_"/>
      <sheetName val="물가대_x0000__x0000_"/>
      <sheetName val="실행내_x0000_"/>
      <sheetName val="실행내砯"/>
      <sheetName val="물가대逯"/>
      <sheetName val="물가대ԅ鵭"/>
      <sheetName val="물가대Ԇ鵭"/>
      <sheetName val="물가대怀䨴"/>
      <sheetName val="물가대Ԃ뉭"/>
      <sheetName val="실행내ᬂ"/>
      <sheetName val="변경원가서갑"/>
      <sheetName val="관구보호몰탈"/>
      <sheetName val="대상공사(조달청)"/>
      <sheetName val="자료(통합)"/>
      <sheetName val="단면제원"/>
      <sheetName val="3.설계예산내역서(예산서)"/>
      <sheetName val="2.예정공정표"/>
      <sheetName val="1.2.1 마루높이결정"/>
      <sheetName val="유치원내역"/>
      <sheetName val="견적조건"/>
      <sheetName val="재집"/>
      <sheetName val="금전출납"/>
      <sheetName val="직영명부"/>
      <sheetName val="편입용지조서"/>
      <sheetName val="_고양관재.XLSŝ보차도경계석집계표(종)"/>
      <sheetName val="SITE-E"/>
      <sheetName val="수압시"/>
      <sheetName val="직접비"/>
      <sheetName val="기성청구서"/>
      <sheetName val="기성고조서"/>
      <sheetName val="기성청구서-2"/>
      <sheetName val="통장사본"/>
      <sheetName val="BOJUNGGM"/>
      <sheetName val="고부제"/>
      <sheetName val="삼기제"/>
      <sheetName val="원평천상류2차"/>
      <sheetName val="일반하천실시설계용역"/>
      <sheetName val="조촌제"/>
      <sheetName val="설계변경 내역서"/>
      <sheetName val="점검총괄"/>
      <sheetName val="견적내역서"/>
      <sheetName val="품셈총괄표"/>
      <sheetName val="계장공사"/>
      <sheetName val="DHEQSUPT"/>
      <sheetName val="TARGET"/>
      <sheetName val="총원가.24"/>
      <sheetName val="BCPAB"/>
      <sheetName val="간접재료비산출표-27-30"/>
      <sheetName val="청하배수"/>
      <sheetName val="A(Rev.3)"/>
      <sheetName val="1.2 Staff Schedule"/>
      <sheetName val="TYPE별집계"/>
      <sheetName val="예산M11A"/>
      <sheetName val="Ⅴ-2.공종별내역"/>
      <sheetName val="Major"/>
      <sheetName val="허용전류-IEC"/>
      <sheetName val="허용전류-IEC DATA"/>
      <sheetName val="간접비계산"/>
      <sheetName val="투입내역"/>
      <sheetName val="공기압축기실"/>
      <sheetName val="전체제잡비"/>
      <sheetName val="가정연䊰"/>
      <sheetName val="철근집계표"/>
      <sheetName val="5. 단면설계"/>
      <sheetName val="1 설계 기준"/>
      <sheetName val="유동표"/>
      <sheetName val="FCM"/>
      <sheetName val="노임(1차)"/>
      <sheetName val="맨홀_토공"/>
      <sheetName val="분개내역서 (2000년도 )"/>
      <sheetName val="2021용량계산"/>
      <sheetName val="INPUT-DATA"/>
      <sheetName val="시행예산"/>
      <sheetName val="가로등 조도계산"/>
      <sheetName val="날개벽(좌,우=45도,75도)"/>
      <sheetName val="추천서"/>
      <sheetName val="실행(1)"/>
      <sheetName val="입구계ʼ_x0000_"/>
      <sheetName val="입구계¼_x0000_"/>
      <sheetName val="입구계ּ_x0000_"/>
      <sheetName val="입구계碼疁"/>
      <sheetName val="내역서?_x0000_"/>
      <sheetName val="현황"/>
      <sheetName val="BOQ"/>
      <sheetName val="Culvert"/>
      <sheetName val="제진기"/>
      <sheetName val="PIPE내역(FCN)"/>
      <sheetName val="제원.설계조건"/>
      <sheetName val="일위대가집계"/>
      <sheetName val="국공유지및사유지"/>
      <sheetName val="1단계총괄내역서"/>
      <sheetName val="내2"/>
      <sheetName val="giathanh1"/>
      <sheetName val="자재비산출"/>
      <sheetName val="조서"/>
      <sheetName val="배수계"/>
      <sheetName val="2-2직관자재산출서-A-LINE"/>
      <sheetName val="S1"/>
      <sheetName val="주요자재단가"/>
      <sheetName val="기계설비"/>
      <sheetName val="철근단면적"/>
      <sheetName val="말뚝물량"/>
      <sheetName val="품셈(기초)"/>
      <sheetName val="관기성공.내"/>
      <sheetName val="일집"/>
      <sheetName val="VXXXXXXX"/>
      <sheetName val="관로토공집계표"/>
      <sheetName val="U형측구"/>
      <sheetName val="50"/>
      <sheetName val="INPUTDATA"/>
      <sheetName val="포장총괄집계표"/>
      <sheetName val="좌측"/>
      <sheetName val="0"/>
      <sheetName val="연결관조서"/>
      <sheetName val="낙찰표"/>
      <sheetName val="원가계산(2)"/>
      <sheetName val="건설노임"/>
      <sheetName val="비용"/>
      <sheetName val="수목데이타 "/>
      <sheetName val="동관마찰손실표"/>
      <sheetName val="Lot1"/>
      <sheetName val="plan&amp;section of foundation"/>
      <sheetName val="design criteria"/>
      <sheetName val="일위대가(1)"/>
      <sheetName val="변품8-37"/>
      <sheetName val="Q-7100-001"/>
      <sheetName val="보할공정"/>
      <sheetName val="Ubeam"/>
      <sheetName val="환율표"/>
      <sheetName val="ASCE Tables"/>
      <sheetName val="static_cal"/>
      <sheetName val="11.자재단가"/>
      <sheetName val="기계내역"/>
      <sheetName val="현장유지관리비"/>
      <sheetName val="관급자재단가내역"/>
      <sheetName val="(4-2)열관류값-2"/>
      <sheetName val="직원수당"/>
      <sheetName val="간접비내역-1"/>
      <sheetName val="횡배수관집계"/>
      <sheetName val="(C)원내역"/>
      <sheetName val="기안"/>
      <sheetName val="진입부 단위수량"/>
      <sheetName val="기타공"/>
      <sheetName val="배수집계"/>
      <sheetName val="배수관공"/>
      <sheetName val="5Strand-장기처짐PCI"/>
      <sheetName val="토공산근"/>
      <sheetName val="경비집계"/>
      <sheetName val="구간공종"/>
      <sheetName val="실행(표지,갑,을)"/>
      <sheetName val="본선토공수량산출근거"/>
      <sheetName val="기자재대비표"/>
      <sheetName val="검측서"/>
      <sheetName val="합천내역"/>
      <sheetName val="2.단면가정"/>
      <sheetName val="사진내용 입력"/>
      <sheetName val="2. 공원조도"/>
      <sheetName val="98년도 투자현황"/>
      <sheetName val="조경식재굴취"/>
      <sheetName val="조경유지관리"/>
      <sheetName val="인력터파기품"/>
      <sheetName val="컨테이너"/>
      <sheetName val="지구단위계획수립(공사수행)"/>
      <sheetName val="공사비집계표(서해안고속도로)"/>
      <sheetName val="송라터널총괄"/>
      <sheetName val="데크산_x0000__x0000__x0005_"/>
      <sheetName val="남양구조시험동"/>
      <sheetName val="집수정단"/>
      <sheetName val="교대(A汿せ_x0000__x0000_陘"/>
      <sheetName val="교대(A㘨_x001f_䄘Έ汿"/>
      <sheetName val="3_구조렀⎘"/>
      <sheetName val="3_구조堀⪟"/>
      <sheetName val="교대(A_xdc00_,_x0000__x0000_"/>
      <sheetName val="교대(A,_x0000__x0000_"/>
      <sheetName val="도로구조공사비"/>
      <sheetName val="3도로"/>
      <sheetName val="일위대가 (목록)"/>
      <sheetName val="anchor"/>
      <sheetName val="복공및주형(수직)"/>
      <sheetName val="교량공"/>
      <sheetName val="b_ba저︀"/>
      <sheetName val="b_ba栀퍿가"/>
      <sheetName val="b_ba堀꾅︀"/>
      <sheetName val="b_ba䣑侀谀"/>
      <sheetName val="b_ba䠀侀谀"/>
      <sheetName val="램프"/>
      <sheetName val="옥룡잡비"/>
      <sheetName val="일위(열차무선)"/>
      <sheetName val="1-瑈"/>
      <sheetName val="1-瓘"/>
      <sheetName val="1-甈"/>
      <sheetName val="단면A-_x0000__x0000__x0005__x0000_㴀"/>
      <sheetName val="단면A-_x0000__x0000__x0005__x0000_㾀"/>
      <sheetName val="설계내역2"/>
      <sheetName val="실행간접비용"/>
      <sheetName val="용역노임단가"/>
      <sheetName val="분석대장"/>
      <sheetName val="base"/>
      <sheetName val="종단계산"/>
      <sheetName val="exoevel"/>
      <sheetName val="내역서(총)"/>
      <sheetName val="ELECTRIC"/>
      <sheetName val="동원(3)"/>
      <sheetName val="제조원가(확인)"/>
      <sheetName val="차수"/>
      <sheetName val="관리,부대비"/>
      <sheetName val="가공비"/>
      <sheetName val="정산서  (2)"/>
      <sheetName val="Schedule"/>
      <sheetName val="INPUT DATA"/>
      <sheetName val="A-12"/>
      <sheetName val="12CGOU"/>
      <sheetName val="130견적노무비 TOTAL"/>
      <sheetName val="COST-850"/>
      <sheetName val="275 SUMM"/>
      <sheetName val="노임9월"/>
      <sheetName val="GROUNDING SYSTEM"/>
      <sheetName val="MCCSUM"/>
      <sheetName val="잡비"/>
      <sheetName val="static_cal1"/>
      <sheetName val="chart_update1"/>
      <sheetName val="Sheet3_(2)1"/>
      <sheetName val="공정계획(내부계획25%,내부w_f)"/>
      <sheetName val="steel_data_sheet"/>
      <sheetName val="1_2_Staff_Schedule"/>
      <sheetName val="총원가_24"/>
      <sheetName val="pvc_vent"/>
      <sheetName val="plan&amp;section_of_foundation"/>
      <sheetName val="design_criteria"/>
      <sheetName val="ASCE_Tables"/>
      <sheetName val="견적가집계표(1)"/>
      <sheetName val="첨부#1 기초견적가 집계표"/>
      <sheetName val="단중표-ST"/>
      <sheetName val="MB(LAB_No.2)"/>
      <sheetName val="BK-6-O-1"/>
      <sheetName val="설계기준 및 하중계산"/>
      <sheetName val="단위중량표"/>
      <sheetName val="발주서"/>
      <sheetName val="분석투자_내역(광명)"/>
      <sheetName val="01_10월"/>
      <sheetName val="단_box"/>
      <sheetName val="일위대가_1"/>
      <sheetName val="산거_1(인력투입)"/>
      <sheetName val="일위대가_2"/>
      <sheetName val="일위대가_3"/>
      <sheetName val="G_R300경비"/>
      <sheetName val="1__설계조건_2_단면가정_3__하중계산"/>
      <sheetName val="경율산정_XLS"/>
      <sheetName val="2@_BOX"/>
      <sheetName val="BEND_LOSS"/>
      <sheetName val="유림골조"/>
      <sheetName val="대비2"/>
      <sheetName val="99년하반기"/>
      <sheetName val="hvac내역서(제어동)"/>
      <sheetName val="광양방향"/>
      <sheetName val="범위이름"/>
      <sheetName val="변경관급자재"/>
      <sheetName val="E.P.T수량산출서"/>
      <sheetName val="인건비(10)"/>
      <sheetName val="b_balj_x0000__x0000__x0005__x0000_"/>
      <sheetName val="등급 별 단가표"/>
      <sheetName val="2.재료비"/>
      <sheetName val="12.보오링"/>
      <sheetName val="18.공내수압탄성자연"/>
      <sheetName val="1호맨홀수량ɼ᨟"/>
      <sheetName val="1호맨홀수량ɼ਽"/>
      <sheetName val="실적공사비"/>
      <sheetName val="장비기준"/>
      <sheetName val="구조물5월기성내역"/>
      <sheetName val="7.1유효폭"/>
      <sheetName val="연약지반처리공_(장기주차장)_131007).xlsx"/>
      <sheetName val="(입력)동배치"/>
      <sheetName val="중기비"/>
      <sheetName val="일위대가data"/>
      <sheetName val="주beam"/>
      <sheetName val="산출근거(가설도_x0000__x0000_Ā_x0000__x0005__x0000__x0000_"/>
      <sheetName val="산출근거(가설도_x0000__x0000__x000b__x0000__x0000__x0000_Ā"/>
      <sheetName val="단위목록"/>
      <sheetName val="포宰+"/>
      <sheetName val="out_p_x0000__x0000__x0000_"/>
      <sheetName val="성곽내역서"/>
      <sheetName val="소일위대가코드표"/>
      <sheetName val="일위대가표 (2)"/>
      <sheetName val="고양관재.XLS"/>
      <sheetName val="대가표(품셈)"/>
      <sheetName val="일위(PN)"/>
      <sheetName val="간접비"/>
      <sheetName val="일위(시설)"/>
      <sheetName val="입력정보"/>
      <sheetName val="기성내역"/>
      <sheetName val="절대지우지말것"/>
      <sheetName val="수수료산출용"/>
      <sheetName val="상가매매0115"/>
      <sheetName val="상가임대0115"/>
      <sheetName val="지장물조서"/>
      <sheetName val="물건조서"/>
      <sheetName val="Tenants"/>
      <sheetName val="주관사업"/>
      <sheetName val="시설이용권명세서"/>
      <sheetName val="공통부대비"/>
      <sheetName val="노임단가(`11.1.1~)"/>
      <sheetName val="산출근거(마산,_만천,_가례)2"/>
      <sheetName val="산출근거(가설도로_조성)2"/>
      <sheetName val="산출근거(가설도로_성토다짐)2"/>
      <sheetName val="산출근거(가설도로_살수)2"/>
      <sheetName val="산출근거(가설도로_유지보수)2"/>
      <sheetName val="일위대가(노임수정(완),_자재_및_물린단산수정필요)2"/>
      <sheetName val="시험비_단가2"/>
      <sheetName val="배수공총괄_집계표(횡)2"/>
      <sheetName val="보차도경계석_조서2"/>
      <sheetName val="맨홀집계표_2"/>
      <sheetName val="Sheet1_(2)2"/>
      <sheetName val="전차선로_물량표2"/>
      <sheetName val="pe이중벽관_(우수)2"/>
      <sheetName val="설_계1"/>
      <sheetName val="1-4-2_관(약)2"/>
      <sheetName val="8_석축단위(H=1_5M)1"/>
      <sheetName val="깨기_총괄1"/>
      <sheetName val="3련_BOX2"/>
      <sheetName val="역T형(H=6_0)_(2)"/>
      <sheetName val="조정금액결과표_(차수별)"/>
      <sheetName val="Site_Expenses"/>
      <sheetName val="1_설계기준"/>
      <sheetName val="단가_및_재료비"/>
      <sheetName val="2_토목공사"/>
      <sheetName val="단면_(2)"/>
      <sheetName val="별표_"/>
      <sheetName val="배수공_주요자재_집계표"/>
      <sheetName val="5_지반반력계수"/>
      <sheetName val="CT_"/>
      <sheetName val="조도계산서_(도서)"/>
      <sheetName val="I_설계조건"/>
      <sheetName val="Graph_(LGEN)"/>
      <sheetName val="선적schedule_(2)"/>
      <sheetName val="AS포장복구_"/>
      <sheetName val="소상_&quot;1&quot;"/>
      <sheetName val="96보완계획7_12"/>
      <sheetName val="11_우각부_보강"/>
      <sheetName val="Sheet16_(2)"/>
      <sheetName val="INTRO_"/>
      <sheetName val="CABLE_SIZE-3"/>
      <sheetName val="환경기계공정표_(3)"/>
      <sheetName val="실행내역_"/>
      <sheetName val="2_가정단면"/>
      <sheetName val="5_2_6~7공사요율"/>
      <sheetName val="4_고용보험"/>
      <sheetName val="3_고용보험료산출근거"/>
      <sheetName val="1_취수장"/>
      <sheetName val="PVC접합개소_"/>
      <sheetName val="PVC접합개소_懸颙〒"/>
      <sheetName val="PVC접합개소_颙〒"/>
      <sheetName val="8_설치품셈"/>
      <sheetName val="220_(2)"/>
      <sheetName val="수안보-M쁂㞔_"/>
      <sheetName val="우수총괄표_(2)"/>
      <sheetName val="플랜트_설치"/>
      <sheetName val="_상부공통집계(총괄)"/>
      <sheetName val="암거_제원표-1단계"/>
      <sheetName val="설명서_"/>
      <sheetName val="토사(PE_"/>
      <sheetName val="광양_3기_유입수"/>
      <sheetName val="공사_총괄_내역서"/>
      <sheetName val="날개수량1_5"/>
      <sheetName val="SLA"/>
      <sheetName val="1__조명내역서(조명설치)"/>
      <sheetName val="2__조명내역서(조명자재)"/>
      <sheetName val="3_하중산정4_지耀⦓"/>
      <sheetName val="준검_내역서"/>
      <sheetName val="3_공통공사대비"/>
      <sheetName val="개별직종노임단가(2005_1)"/>
      <sheetName val="1_수인터널"/>
      <sheetName val="STEEL_BOX_단면설계(SEC_8)"/>
      <sheetName val="1000_DB구축_부표"/>
      <sheetName val="자재단가_(2)"/>
      <sheetName val="건설기계가격표_(2)"/>
      <sheetName val="중기시간당사용료1_(2)"/>
      <sheetName val="중기시간당사용료2_(2)"/>
      <sheetName val="운반10_5ton"/>
      <sheetName val="작업량및단가계산_(2)"/>
      <sheetName val="자재대가표1_(2)"/>
      <sheetName val="자재대가표2_(2)"/>
      <sheetName val="소운반4_5ton_"/>
      <sheetName val="중기작업1_(2)"/>
      <sheetName val="중기작업2_(2)"/>
      <sheetName val="중기대가_(2)"/>
      <sheetName val="일위대가1_(2)"/>
      <sheetName val="공사원가(부대공)_"/>
      <sheetName val="상_부"/>
      <sheetName val="내역서적용수량_(지방도893)"/>
      <sheetName val="8-2_수량산출서_중형"/>
      <sheetName val="주공_갑지"/>
      <sheetName val="4_중기단가산출"/>
      <sheetName val="1_물가시세표"/>
      <sheetName val="기종별_합계"/>
      <sheetName val="3_바닥판__"/>
      <sheetName val="단가_(2)"/>
      <sheetName val="내역서_제출"/>
      <sheetName val="13_접속슬래브"/>
      <sheetName val="산출기준_(2)"/>
      <sheetName val="제출내역_(2)"/>
      <sheetName val="노임단가(2008_상)"/>
      <sheetName val="[고양관재_XLS]부하놬졣/"/>
      <sheetName val="자재집게표_"/>
      <sheetName val="MSG_수량"/>
      <sheetName val="횡_연장"/>
      <sheetName val="산출근거(가설도로_유ఀ"/>
      <sheetName val="현장관리비_산출내역"/>
      <sheetName val="[고양관재_XLS][고양관재_XLS]부하놬졣/"/>
      <sheetName val="가스"/>
      <sheetName val="광주운남을"/>
      <sheetName val="PAD TR보호대기초"/>
      <sheetName val="원내역"/>
      <sheetName val="내역서2안"/>
      <sheetName val="전체토공집계표"/>
      <sheetName val="구조물토공집계표"/>
      <sheetName val="시점부맨홀토공"/>
      <sheetName val="종점부맨홀토공"/>
      <sheetName val="신호등일위대헾"/>
      <sheetName val="증감대비표"/>
      <sheetName val="[고양관재.XLS]A__CIVIL_EXCLE_DAT__2"/>
      <sheetName val="[고양관재.XLS]A__CIVIL_EXCLE_DAT__4"/>
      <sheetName val="[고양관재.XLS]A__CIVIL_EXCLE_DAT__3"/>
      <sheetName val="1_토공蔘_x001a_"/>
      <sheetName val="토공1"/>
      <sheetName val="토공2"/>
      <sheetName val="구조물토공1"/>
      <sheetName val="토공3"/>
      <sheetName val="확정실적"/>
      <sheetName val="3"/>
      <sheetName val="단가설계"/>
      <sheetName val="PVC접합개소__x0005_"/>
      <sheetName val="물가시세표"/>
      <sheetName val="단가적용"/>
      <sheetName val="공양식"/>
      <sheetName val="깨_x0000_"/>
      <sheetName val="집수정토공"/>
      <sheetName val="L형_옹벽2"/>
      <sheetName val="2000,9월_일위2"/>
      <sheetName val="설_계2"/>
      <sheetName val="1_설계조건2"/>
      <sheetName val="5_모델링2"/>
      <sheetName val="8_석축단위(H=1_5M)2"/>
      <sheetName val="3련_BOX4"/>
      <sheetName val="총괄_내역서2"/>
      <sheetName val="포장공자재집계표"/>
      <sheetName val="내역서(갑)"/>
      <sheetName val="1. 전화설비공사"/>
      <sheetName val="2. TV설비공사"/>
      <sheetName val="3. LAN설비공사"/>
      <sheetName val="4. 방송설비공사"/>
      <sheetName val="5. CCTV 설치공사"/>
      <sheetName val="6.다목적강당 AV설비공사"/>
      <sheetName val="관급내역서(집계표)"/>
      <sheetName val="AV설비"/>
      <sheetName val="CCTV설비"/>
      <sheetName val="기초"/>
      <sheetName val="맨홀,터파기"/>
      <sheetName val="도로절단및포장"/>
      <sheetName val="구조"/>
      <sheetName val="분전반기초"/>
      <sheetName val="접지"/>
      <sheetName val="폐기물처리비및고재처리"/>
      <sheetName val="철거및고재처리"/>
      <sheetName val="1. 전력설비 간선공사"/>
      <sheetName val="2. 전등설비공사"/>
      <sheetName val="3. 전열설비공사"/>
      <sheetName val="4. 전기난방설비공사"/>
      <sheetName val="5. 동력설비공사"/>
      <sheetName val="6. 에어컨설비공사"/>
      <sheetName val="7.태양광설비공사"/>
      <sheetName val="골재"/>
      <sheetName val="기본내용"/>
      <sheetName val="발주처"/>
      <sheetName val="기술자"/>
      <sheetName val="기자재비"/>
      <sheetName val="노㍬ʣ"/>
      <sheetName val="actu"/>
      <sheetName val="공사비명세서"/>
      <sheetName val="C &amp; G RHS"/>
      <sheetName val="수량산출서 (2)"/>
      <sheetName val="우측날킬"/>
      <sheetName val="-15.0"/>
      <sheetName val="4지구단위"/>
      <sheetName val="SANBAISU"/>
      <sheetName val="산출근거(가설_x0005_"/>
      <sheetName val="교대(A헾⾅_x0005_"/>
      <sheetName val="교대(A"/>
      <sheetName val="일위대가ვ"/>
      <sheetName val="EKOG10건축"/>
      <sheetName val="일위총괄표"/>
      <sheetName val="배수관연장조서"/>
      <sheetName val="TG9504"/>
      <sheetName val="수량산출서-2"/>
      <sheetName val="접속도로"/>
      <sheetName val="데크수량집계표 ¡_x0000__x0000_"/>
      <sheetName val="[고양관재.XLS]A__CIVIL_EXCLE_DAT__9"/>
      <sheetName val="근생APT-신마감"/>
      <sheetName val="복지관_FIART"/>
      <sheetName val="근생APT-FIART"/>
      <sheetName val="근생-FIART"/>
      <sheetName val="[고양관재.XLS]A__CIVIL_EXCLE_DAT__5"/>
      <sheetName val="[고양관재.XLS]A__CIVIL_EXCLE_DAT__6"/>
      <sheetName val="[고양관재.XLS]A__CIVIL_EXCLE_DAT__8"/>
      <sheetName val="[고양관재.XLS]A__CIVIL_EXCLE_DAT__7"/>
      <sheetName val="[고양관재.XLS]A__CIVIL_EXCLE_DAT_11"/>
      <sheetName val="[고양관재.XLS]A__CIVIL_EXCLE_DAT_10"/>
      <sheetName val="[고양관재.XLS]A__CIVIL_EXCLE_DAT_13"/>
      <sheetName val="[고양관재.XLS]A__CIVIL_EXCLE_DAT_12"/>
      <sheetName val="[고양관재.XLS]A__CIVIL_EXCLE_DAT_18"/>
      <sheetName val="[고양관재.XLS]A__CIVIL_EXCLE_DAT_14"/>
      <sheetName val="[고양관재.XLS]A__CIVIL_EXCLE_DAT_15"/>
      <sheetName val="[고양관재.XLS]A__CIVIL_EXCLE_DAT_16"/>
      <sheetName val="[고양관재.XLS]A__CIVIL_EXCLE_DAT_17"/>
      <sheetName val="[고양관재.XLS]A__CIVIL_EXCLE_DAT_20"/>
      <sheetName val="[고양관재.XLS]A__CIVIL_EXCLE_DAT_19"/>
      <sheetName val="[고양관재.XLS]A__CIVIL_EXCLE_DAT_33"/>
      <sheetName val="[고양관재.XLS]A__CIVIL_EXCLE_DAT_22"/>
      <sheetName val="[고양관재.XLS]A__CIVIL_EXCLE_DAT_21"/>
      <sheetName val="[고양관재.XLS]A__CIVIL_EXCLE_DAT_32"/>
      <sheetName val="[고양관재.XLS]A__CIVIL_EXCLE_DAT_30"/>
      <sheetName val="[고양관재.XLS]A__CIVIL_EXCLE_DAT_23"/>
      <sheetName val="[고양관재.XLS]A__CIVIL_EXCLE_DAT_24"/>
      <sheetName val="[고양관재.XLS]A__CIVIL_EXCLE_DAT_29"/>
      <sheetName val="[고양관재.XLS]A__CIVIL_EXCLE_DAT_25"/>
      <sheetName val="[고양관재.XLS]A__CIVIL_EXCLE_DAT_26"/>
      <sheetName val="[고양관재.XLS]A__CIVIL_EXCLE_DAT_27"/>
      <sheetName val="[고양관재.XLS]A__CIVIL_EXCLE_DAT_28"/>
      <sheetName val="[고양관재.XLS]A__CIVIL_EXCLE_DAT_31"/>
      <sheetName val="[고양관재.XLS]A__CIVIL_EXCLE_DAT_34"/>
      <sheetName val="일반수H"/>
      <sheetName val="전선 및 전선_x0000_"/>
      <sheetName val="산근_x0005__x0000_"/>
      <sheetName val="단가및재__x0000_"/>
      <sheetName val="[고양관재.XLS]A__CIVIL_EXCLE_DAT_37"/>
      <sheetName val="[고양관재.XLS]A__CIVIL_EXCLE_DAT_36"/>
      <sheetName val="[고양관재.XLS]A__CIVIL_EXCLE_DAT_35"/>
      <sheetName val="[고양관재.XLS]A__CIVIL_EXCLE_DAT_38"/>
      <sheetName val="총 원가계산"/>
      <sheetName val="노임단가(2010"/>
      <sheetName val="양수장내역"/>
      <sheetName val="회사정보"/>
      <sheetName val="부대공집계표"/>
      <sheetName val="P3"/>
      <sheetName val="유효폭의 계산"/>
      <sheetName val="배수장공사비명세서"/>
      <sheetName val="BQMP"/>
      <sheetName val="Mc1"/>
      <sheetName val="Sheet3 (2_x0000_"/>
      <sheetName val="연부97-1"/>
      <sheetName val="갑지1"/>
      <sheetName val="수로교총재료집계"/>
      <sheetName val="인건_x0005__x0000_"/>
      <sheetName val="수리계산"/>
      <sheetName val="재료값"/>
      <sheetName val="낙차공집계(총괄)"/>
      <sheetName val="깨기 ԯ_x0000_"/>
      <sheetName val="견적1"/>
      <sheetName val="단자차입일별"/>
      <sheetName val="T형옹벽"/>
      <sheetName val="단가기준"/>
      <sheetName val="지주목시비량산출서"/>
      <sheetName val="전차선로_물량砀"/>
      <sheetName val="수량(암석원관람데크Ç"/>
      <sheetName val="SLAB&quot;1豀"/>
      <sheetName val="SLAB&quot;1退"/>
      <sheetName val="SLAB&quot;1贀"/>
      <sheetName val="SLAB&quot;1軰"/>
      <sheetName val="SLAB&quot;1_xdc50_"/>
      <sheetName val="중사"/>
      <sheetName val="hvac(제어동)"/>
      <sheetName val="2002상반기노임기준"/>
      <sheetName val="PI"/>
      <sheetName val="40단가산출_x0000_"/>
      <sheetName val="포장면적산출"/>
      <sheetName val="수량蕈&lt;헾"/>
      <sheetName val="Basic"/>
      <sheetName val="실행철강_x0000__x0000_"/>
      <sheetName val="내역을"/>
      <sheetName val="CON포장수량"/>
      <sheetName val="CONUNIT"/>
      <sheetName val="철萈"/>
      <sheetName val="맨홀기준"/>
      <sheetName val="중噸"/>
      <sheetName val="내역서을턀"/>
      <sheetName val="구확승인"/>
      <sheetName val="토목공사일반"/>
      <sheetName val="가로등내"/>
      <sheetName val="구룡간선입력"/>
      <sheetName val="대전(세창동)"/>
      <sheetName val="경상직원"/>
      <sheetName val="인부임"/>
      <sheetName val="갑(전기)"/>
      <sheetName val="아스팔트 포장총괄집계표"/>
      <sheetName val="내역서적용수曐"/>
      <sheetName val="개별직종노임단가(2003 쵣"/>
      <sheetName val="개별직종노임단가(2003倀係"/>
      <sheetName val="개별직종노임단가(2003헁Ꮕ"/>
      <sheetName val="---FAB#1업무일지---"/>
      <sheetName val="항목별"/>
      <sheetName val="개략"/>
      <sheetName val="list"/>
      <sheetName val="평면도"/>
      <sheetName val="당정동경상이수"/>
      <sheetName val="당정동공통이수"/>
      <sheetName val="관보호공단위수량"/>
      <sheetName val="교사기준면적(초)"/>
      <sheetName val="기본사항"/>
      <sheetName val="청주-교대(A1)"/>
      <sheetName val="건축일"/>
      <sheetName val="약전닥트"/>
      <sheetName val="로우프"/>
      <sheetName val="전문품의"/>
      <sheetName val="자동제어"/>
      <sheetName val="1NYS(당)"/>
      <sheetName val="GI-LIST"/>
      <sheetName val="운동장 (2)"/>
      <sheetName val="신규일위대가"/>
      <sheetName val="design load"/>
      <sheetName val="working load at the btm ft."/>
      <sheetName val="stability check"/>
      <sheetName val="Proposal"/>
      <sheetName val="완성주택"/>
      <sheetName val="중동상가"/>
      <sheetName val=",2"/>
      <sheetName val="계산근거"/>
      <sheetName val="철근량"/>
      <sheetName val="흥양2교토공집계표"/>
      <sheetName val="수주추정"/>
      <sheetName val="도기류"/>
      <sheetName val="영업소실적"/>
      <sheetName val="함수"/>
      <sheetName val="맨홀집︀ϕ԰"/>
      <sheetName val="맨홀집԰_x0000_缀"/>
      <sheetName val="맨홀집砀쾁︀"/>
      <sheetName val="SO¹㠀D_x0000_"/>
      <sheetName val="도로토적"/>
      <sheetName val="배수통관(좌)"/>
      <sheetName val="품셈"/>
      <sheetName val="평가기준"/>
      <sheetName val="견적서 N"/>
      <sheetName val="비준표"/>
      <sheetName val="지장물-181(2)"/>
      <sheetName val="24분기"/>
      <sheetName val="오산LPP"/>
      <sheetName val="제품수불내역"/>
      <sheetName val="인원계획-미화"/>
      <sheetName val="주차구획선수량"/>
      <sheetName val="간선토공재집"/>
      <sheetName val="지선토공재집"/>
      <sheetName val="점상송수토공"/>
      <sheetName val="정암송수토공"/>
      <sheetName val="공사현황"/>
      <sheetName val="입찰견적보고_x0000_"/>
      <sheetName val="포장재료산출"/>
      <sheetName val="࠶IĂ_x005f_x0000_嫗ऀࠀ"/>
      <sheetName val="SLA_x005f_x0002_"/>
      <sheetName val="점자블럭산_x005f_x0002_"/>
      <sheetName val="부하놬졣/_x005f_x0000_"/>
      <sheetName val="노임단가(2008_x005f_x0000__x005f_x0000_畸"/>
      <sheetName val="[고양관재.XLS]부하놬졣/_x005f_x0000_"/>
      <sheetName val="관람데ԯ_x005f_x0000_"/>
      <sheetName val="SLAB&quot;1_x005f_x0000_"/>
      <sheetName val="산출근거(가설도로_유_x005f_x0010__x005f_x0000_ఀ"/>
      <sheetName val="___A_x005f_x0005__x005f_x0000___x005f_x0000__x0_2"/>
      <sheetName val="[고양관재.XLS][고양관재.XLS]______x00_2"/>
      <sheetName val="copy"/>
      <sheetName val="건축토목내역"/>
      <sheetName val="포장집계"/>
      <sheetName val="포장연장"/>
      <sheetName val="PL단가산정"/>
      <sheetName val="그림2"/>
      <sheetName val="보차_x0002_"/>
      <sheetName val="안정검토"/>
      <sheetName val="계림(함_x0000__x0000_"/>
      <sheetName val="포锘B"/>
      <sheetName val="부하LOAD"/>
      <sheetName val="구조화편집"/>
      <sheetName val="도면제작편집"/>
      <sheetName val="정위치편집"/>
      <sheetName val="전계가"/>
      <sheetName val="기초(중마오수)"/>
      <sheetName val="차수공개요"/>
      <sheetName val="용역단가"/>
      <sheetName val="U형플륨_x0000_"/>
      <sheetName val="말뚝설계"/>
      <sheetName val="라. 콘크리트블록 수량산출"/>
      <sheetName val="25.보증금(임차보증금외)"/>
      <sheetName val="내역서1"/>
      <sheetName val="(1) 관종별 접합 및 부설 "/>
      <sheetName val="(10) 단가산출결과"/>
      <sheetName val="총급여"/>
      <sheetName val="삼영지급"/>
      <sheetName val="수당"/>
      <sheetName val="노무비대장기본"/>
      <sheetName val="교대(A汿せ_x005f_x0000__x005f_x0000_净"/>
      <sheetName val="백호׉_x005f_x0000_缀"/>
      <sheetName val="교대(A汿せ_x005f_x0000__x005f_x0000_陘"/>
      <sheetName val="교대(A㘨_x005f_x001f_䄘Έ汿"/>
      <sheetName val="교대(A_x005f_x0010_"/>
      <sheetName val="일위대가Ⴐ_x005f_x0000_倀椨"/>
      <sheetName val="__x005f_x0000____x005f_x0000__x005f_x0000___x00_2"/>
      <sheetName val="교대(A헾⾅_x005f_x0005__x005f_x0000_"/>
      <sheetName val="교대(A興_x005f_x0017_艌_x005f_x0017_헾"/>
      <sheetName val="수압시_x005f_x0000__x005f_x0000__x005f_x0005_"/>
      <sheetName val="guard_mac__x005f_x0000__x005f_x0000__x000_2"/>
      <sheetName val="지장물닑⿬_x005f_x0005_"/>
      <sheetName val="guard_mac__x005f_x0000__x005f_x0000__x000_3"/>
      <sheetName val="________x005f_x0005__x005f_x0000___x005f_x0000__2"/>
      <sheetName val="PVC접합개소__x005f_x0005__x005f_x0000__x005f_x0000_"/>
      <sheetName val="PVC접합개소_懸_x005f_x0013_颙〒"/>
      <sheetName val="PVC접합개소_颙〒_x005f_x0005__x005f_x0000_"/>
      <sheetName val="단가및재료_x005f_x0000_"/>
      <sheetName val="_T__H_6_0__x005f_x0005__x005f_x0000___x00_2"/>
      <sheetName val="통관-유입(벌어짐)유출턀宲ԯ_x005f_x0000_"/>
      <sheetName val="토사(PE_x005f_x0009_"/>
      <sheetName val="개비온_x005f_x0000__x005f_x0000_"/>
      <sheetName val="___A_x005f_x0000__x005f_x0000___x005f_x0000__x0_2"/>
      <sheetName val="___A_x005f_x0000__x005f_x0000__x005f_x0000__x00_2"/>
      <sheetName val="___A_x005f_x0000__x005f_x0000__x005f_x0000__x00_3"/>
      <sheetName val="일위대가ვ_x005f_x0000_䀀衼"/>
      <sheetName val="포_x005f_x0000__x005f_x0000_"/>
      <sheetName val="actua_x005f_x0000_"/>
      <sheetName val="3.하중산정4.지_x005f_x0010__x005f_x0000_"/>
      <sheetName val="교대(A垈$ሧ⼟_x005f_x0005_"/>
      <sheetName val="___x005f_x0002__x005f_x0000__Y_x005f_x0000__x00_2"/>
      <sheetName val="데크산_x005f_x0000__x005f_x0000__x005f_x0005_"/>
      <sheetName val="___________x005f_x0007__x005f_x0000___x00_2"/>
      <sheetName val="Macro__x005f_x0000__x005f_x0000__x005f_x0005__x_2"/>
      <sheetName val="내역서?_x005f_x0000_"/>
      <sheetName val="단위수땭〒_x005f_x0005_"/>
      <sheetName val="SOಹ_x0000__x0000_榷"/>
      <sheetName val="보차도경계鎾⹎됀ࠡ"/>
      <sheetName val="࠶IĂ?嫗ऀࠀ"/>
      <sheetName val="SOಹ??榷"/>
      <sheetName val="SO¹㠀D?"/>
      <sheetName val="말뚝기초"/>
      <sheetName val="제경집계"/>
      <sheetName val="대구방향"/>
      <sheetName val="견적대비"/>
      <sheetName val="기둥(원退⹺"/>
      <sheetName val="고창방향"/>
      <sheetName val="평가_x0000__x0000_"/>
      <sheetName val="평가_x0000__x0000__x0005_"/>
      <sheetName val="하자보증자ꁪ"/>
      <sheetName val="하자보증자郙"/>
      <sheetName val="P Tab"/>
      <sheetName val="I Tab"/>
      <sheetName val="NDE"/>
      <sheetName val="내역(가설) 호유direct"/>
      <sheetName val="dtt0301"/>
      <sheetName val="관급"/>
      <sheetName val="일위(토,포,부)"/>
      <sheetName val="하도급승인신청서-실행포함"/>
      <sheetName val="보차도경계_x0000_뛪洁钦"/>
      <sheetName val="원가계산서(기존)"/>
      <sheetName val="1. 소방전기공사"/>
      <sheetName val="1. 소방전기 산출서"/>
      <sheetName val="1. 소방전기 산출서 (변경)"/>
      <sheetName val="우수맨홀공제단위수량"/>
      <sheetName val="장비내역서"/>
      <sheetName val="부대공집계"/>
      <sheetName val="설계서(설치)"/>
      <sheetName val="11"/>
      <sheetName val="전체"/>
      <sheetName val="6᭗"/>
      <sheetName val="토嚠_x0014_"/>
      <sheetName val="온도 데이터"/>
      <sheetName val="산출근거(가설도로__x0007_"/>
      <sheetName val="내역(원)"/>
      <sheetName val="SLIDES"/>
      <sheetName val="당진1,2호기전선관설치및접지4차공사내역서-을지"/>
      <sheetName val="변압기 및 발전기 용량"/>
      <sheetName val="총투입계"/>
      <sheetName val="2000년 공정표"/>
      <sheetName val="3.3"/>
      <sheetName val="돈암사업"/>
      <sheetName val="횡배수관토공집계"/>
      <sheetName val="접지수량"/>
      <sheetName val="기성내역서"/>
      <sheetName val="14일위집"/>
      <sheetName val="출력용"/>
      <sheetName val="타공종포장공제집계표"/>
      <sheetName val="현장일반사항"/>
      <sheetName val="데이터입력"/>
      <sheetName val="나.설계조건"/>
      <sheetName val="1동조도"/>
      <sheetName val="A-5 PD(도로중앙)"/>
      <sheetName val="입력값"/>
      <sheetName val="측구집계"/>
      <sheetName val="suk(mac)"/>
      <sheetName val="투입"/>
      <sheetName val="입찰결과보고"/>
      <sheetName val="Multi-currency"/>
      <sheetName val="lookup"/>
      <sheetName val="AS"/>
      <sheetName val="WIP"/>
      <sheetName val="안전시설(수ˑ_x0000_"/>
      <sheetName val="내진해석"/>
      <sheetName val="내촌육교방음벽수량집계표"/>
      <sheetName val="5.공종별예산내역서"/>
      <sheetName val="ADM-VP-01"/>
      <sheetName val="6,000"/>
      <sheetName val="단 부"/>
      <sheetName val="차드1"/>
      <sheetName val="산출서양식01"/>
      <sheetName val="배수및구조물공1"/>
      <sheetName val="Exchange Rate"/>
      <sheetName val="품의서(TL)"/>
      <sheetName val="하조서"/>
      <sheetName val="マージン"/>
      <sheetName val="가압장구체수량산출서"/>
      <sheetName val="경제지표"/>
      <sheetName val="입찰내역서"/>
      <sheetName val="Unit 111"/>
      <sheetName val="감액총괄표"/>
      <sheetName val="설비2차"/>
      <sheetName val="Direction projet"/>
      <sheetName val="WORKER"/>
      <sheetName val="2000년하반기"/>
      <sheetName val="THEME CODE"/>
      <sheetName val="CR CODE"/>
      <sheetName val="부서CODE"/>
      <sheetName val="TOP"/>
      <sheetName val="TYPE"/>
      <sheetName val="TDTKP"/>
      <sheetName val="DK-KH"/>
      <sheetName val="가설공사비"/>
      <sheetName val="REDUCER"/>
      <sheetName val="WE'T"/>
      <sheetName val="암거 제원표"/>
      <sheetName val="도로"/>
      <sheetName val="유입부 (2)"/>
      <sheetName val="용수지선토적"/>
      <sheetName val="가시설집계"/>
      <sheetName val="총체보활공정표"/>
      <sheetName val="유출B"/>
      <sheetName val="산1"/>
      <sheetName val="산출근거목록"/>
      <sheetName val="일대목록"/>
      <sheetName val="상부수량"/>
      <sheetName val="적용단가"/>
      <sheetName val="비교표"/>
      <sheetName val="실행내역서 "/>
      <sheetName val="일위대가표목록"/>
      <sheetName val="기계경비목록1"/>
      <sheetName val="수량산근"/>
      <sheetName val="R15"/>
      <sheetName val="ㄱ"/>
      <sheetName val="빌딩 안내"/>
      <sheetName val="CB"/>
      <sheetName val="노무비지급명세"/>
      <sheetName val="오수토공"/>
      <sheetName val="경상"/>
      <sheetName val="15 문제점"/>
      <sheetName val="말고개터널조명전압강하"/>
      <sheetName val="물가"/>
      <sheetName val="측량요율"/>
      <sheetName val="Cost vs. Invoice (2)"/>
      <sheetName val="1~9 하중계산"/>
      <sheetName val="콤보DATA"/>
      <sheetName val="장비비"/>
      <sheetName val="시설물단가표"/>
      <sheetName val="노무비단가표"/>
      <sheetName val="부표총괄"/>
      <sheetName val="모래기초 (2)"/>
      <sheetName val="INDEX  LIST"/>
      <sheetName val="1호구조물"/>
      <sheetName val="시중노임(공사)"/>
      <sheetName val="※참고자료※"/>
      <sheetName val="KP1590_E"/>
      <sheetName val="WIND-EQ"/>
      <sheetName val="Table"/>
      <sheetName val="기초입력"/>
      <sheetName val="Data &amp; Result"/>
      <sheetName val="WORK-VOL"/>
      <sheetName val="금긋기 및 절단"/>
      <sheetName val="name"/>
      <sheetName val="steam table"/>
      <sheetName val="견적기준"/>
      <sheetName val="BOX 설계"/>
      <sheetName val="AGLBP"/>
      <sheetName val="Summary Sheets"/>
      <sheetName val="TIE-INS"/>
      <sheetName val="MATERIALS_masterlist"/>
      <sheetName val="member design"/>
      <sheetName val="soil bearing check"/>
      <sheetName val="Est-scaf"/>
      <sheetName val="footing"/>
      <sheetName val="Shipping Cost"/>
      <sheetName val="TRANSPORTATION COST"/>
      <sheetName val="معد .ث"/>
      <sheetName val="SELL-SUMM-COST"/>
      <sheetName val="CIV-DWG-ADA"/>
      <sheetName val="CIV-DOC-ADA"/>
      <sheetName val="TO  MEST"/>
      <sheetName val="Look-Up"/>
      <sheetName val="CAL."/>
      <sheetName val="Graph_(LGEN)1"/>
      <sheetName val="선적schedule_(2)1"/>
      <sheetName val="Data_&amp;_Result"/>
      <sheetName val="Summary_Sheets"/>
      <sheetName val="steam_table"/>
      <sheetName val="member_design"/>
      <sheetName val="working_load_at_the_btm_ft_"/>
      <sheetName val="soil_bearing_check"/>
      <sheetName val="Shipping_Cost"/>
      <sheetName val="TRANSPORTATION_COST"/>
      <sheetName val="معد__ث"/>
      <sheetName val="TO__MEST"/>
      <sheetName val="見積総括表"/>
      <sheetName val="纏め表"/>
      <sheetName val="初期値設定"/>
      <sheetName val="Coversheet"/>
      <sheetName val="2.fdn design"/>
      <sheetName val="PBS"/>
      <sheetName val="ATTFLG"/>
      <sheetName val="BOLTUP"/>
      <sheetName val="KGFLANGE"/>
      <sheetName val="KGELBOW2"/>
      <sheetName val="KGMCS"/>
      <sheetName val="KGVALVE"/>
      <sheetName val="shphdlelb"/>
      <sheetName val="SHPHDL"/>
      <sheetName val="SPLEREC"/>
      <sheetName val="fldhdlelb"/>
      <sheetName val="VLVHDL"/>
      <sheetName val="CUT2BVLWLD"/>
      <sheetName val="inter"/>
      <sheetName val="MATERIALS"/>
      <sheetName val="ind.prop."/>
      <sheetName val="PROCESS"/>
      <sheetName val="64164"/>
      <sheetName val="차이내역"/>
      <sheetName val="공사품의서"/>
      <sheetName val="h-013211-2"/>
      <sheetName val="BEAM"/>
      <sheetName val="Main"/>
      <sheetName val="급여등록"/>
      <sheetName val="사원명부"/>
      <sheetName val="eq_data"/>
      <sheetName val="Resource Summary"/>
      <sheetName val="labor"/>
      <sheetName val="REINF."/>
      <sheetName val="SKETCH"/>
      <sheetName val="LOADS"/>
      <sheetName val="RFP005"/>
      <sheetName val="RFP007"/>
      <sheetName val="RFP006"/>
      <sheetName val="RFP009"/>
      <sheetName val="CostDB"/>
      <sheetName val="ANALYSER"/>
      <sheetName val="FWBS7000,8000"/>
      <sheetName val="MINA BM"/>
      <sheetName val="LINE_LIST"/>
      <sheetName val="AHU집계"/>
      <sheetName val="공조기휀"/>
      <sheetName val="공조기"/>
      <sheetName val="계획집계"/>
      <sheetName val="RENUN"/>
      <sheetName val="주빔의_설계"/>
      <sheetName val="뜃맟뭁돽띿맟?-BLDG"/>
      <sheetName val="기산 철근계"/>
      <sheetName val="토적기초자료(x)"/>
      <sheetName val="GCC"/>
      <sheetName val="관로부문"/>
      <sheetName val="관급_File"/>
      <sheetName val="산출근거#2-3"/>
      <sheetName val="공사내역(2003년)"/>
      <sheetName val="토공유동표"/>
      <sheetName val="작성"/>
      <sheetName val="정산입력"/>
      <sheetName val="기본입력표"/>
      <sheetName val="3-구교-오리지날"/>
      <sheetName val="관로공표지"/>
      <sheetName val="90.03실행 "/>
      <sheetName val="04 건축"/>
      <sheetName val="설계서(동안동)"/>
      <sheetName val="신봉개별지장물조사서양식"/>
      <sheetName val="지장물사진"/>
      <sheetName val="콤보박스와 리스트박스의 연결"/>
      <sheetName val="KMT물량"/>
      <sheetName val="변동률산출"/>
      <sheetName val="Id"/>
      <sheetName val="3.PT개발계획"/>
      <sheetName val="교사기준_x0000__x0000__x0005__x0000_풠┃"/>
      <sheetName val="토목勘_x0010_"/>
      <sheetName val="직접시공"/>
      <sheetName val="암거날개벽"/>
      <sheetName val="지장물_x0005__x0000_"/>
      <sheetName val="교대(A1-A2ၒ"/>
      <sheetName val="14공제"/>
      <sheetName val="6맨홀H"/>
      <sheetName val="시멘트,모래,자갈"/>
      <sheetName val="기성"/>
      <sheetName val="CCTV조사(L15)"/>
      <sheetName val="단재적표"/>
      <sheetName val="고분"/>
      <sheetName val="3.설계설명서"/>
      <sheetName val="목록1"/>
      <sheetName val="공사개요 (2)"/>
      <sheetName val="bm(CIcab_x0000__x0000__x0000_"/>
      <sheetName val="Sheet10"/>
      <sheetName val="철근총괄"/>
      <sheetName val="난간벽단위"/>
      <sheetName val="3M"/>
      <sheetName val="구간별관경"/>
      <sheetName val="룡전상부"/>
      <sheetName val="과속방지턱위치조서"/>
      <sheetName val="화해(함평)"/>
      <sheetName val="화해(장성)"/>
      <sheetName val="1_설계조건1"/>
      <sheetName val="8_PILE__(돌출)1"/>
      <sheetName val="중기조종사_단위단가1"/>
      <sheetName val="아파트_내역1"/>
      <sheetName val="6-1__관개량조서1"/>
      <sheetName val="Cost_bd-&quot;A&quot;1"/>
      <sheetName val="3_골재원검토의견서_갑지"/>
      <sheetName val="5_모델링1"/>
      <sheetName val="5_배수관로1"/>
      <sheetName val="3_2_3차처리시설1"/>
      <sheetName val="5_소재1"/>
      <sheetName val="할증_"/>
      <sheetName val="단가조사서_(2)"/>
      <sheetName val="원수조_거푸집"/>
      <sheetName val="원수조_기타"/>
      <sheetName val="CRUDE_RE-bar"/>
      <sheetName val="crude_SLAB_RE-bar"/>
      <sheetName val="화재_탐지_설비"/>
      <sheetName val="RING_WALL"/>
      <sheetName val="guard(mac) 㣬ǚ"/>
      <sheetName val="일위대가_11"/>
      <sheetName val="2_대외공문"/>
      <sheetName val="사__업__비__수__지__예__산__서"/>
      <sheetName val="4_장비손료"/>
      <sheetName val="guard(mac)_㣬ǚ"/>
      <sheetName val="하수관로_포장철거_및_복구_자재_집계표_"/>
      <sheetName val="5_1_단가비교표(분전반)"/>
      <sheetName val="5_2_단가비교표(CCTV,_방송,_주차관제,_타워폴)"/>
      <sheetName val="3__단위내역목록"/>
      <sheetName val="6__인건비"/>
      <sheetName val="시멘트,모래,자갈_및_골재산출표1"/>
      <sheetName val="물푸기량_(관로OA)"/>
      <sheetName val="L형측구깨기_및_복구산출근거"/>
      <sheetName val="11-2_아파트내역"/>
      <sheetName val="광양_3注/颙⿩"/>
      <sheetName val="원가계산서_(2)"/>
      <sheetName val="3_설계예산내역서(예산서)"/>
      <sheetName val="2_예정공정표"/>
      <sheetName val="1_2_1_마루높이결정"/>
      <sheetName val="3_하중계산"/>
      <sheetName val="보차рY"/>
      <sheetName val="노원열병합__건축공사기성내역서"/>
      <sheetName val="DESIGN_CRETERIA1"/>
      <sheetName val="2-1__경관조명_내역총괄표"/>
      <sheetName val="H_PILE수량"/>
      <sheetName val="4_2_1_마루높이_검토"/>
      <sheetName val="입출재고현황_(2)"/>
      <sheetName val="3_바닥판설계"/>
      <sheetName val="7_지층별제원"/>
      <sheetName val="A-8_PD(도로중앙)"/>
      <sheetName val="_고양관재_XLSŝ보차도경계석집계표(종)"/>
      <sheetName val="Items_Listings"/>
      <sheetName val="TYPE-B_평균H"/>
      <sheetName val="산출근거(가설도로_Ԁ怀鍶"/>
      <sheetName val="토_적_표"/>
      <sheetName val="1_재료집계"/>
      <sheetName val="2_토공"/>
      <sheetName val="3_오수관로공"/>
      <sheetName val="터파기표준토공(비포장)_(2)"/>
      <sheetName val="터파기표준토공(콘크리트)_(2)"/>
      <sheetName val="가정하수관토공조서_(2)"/>
      <sheetName val="4_구조물공"/>
      <sheetName val="1)옹벽수량산출(H=2_5)"/>
      <sheetName val="옹벽단위수량(2_5)"/>
      <sheetName val="5_포장공"/>
      <sheetName val="6_부대공"/>
      <sheetName val="7_L형옹벽식측구및기타"/>
      <sheetName val="상호_및_계좌정보_정리건"/>
      <sheetName val="06_일위대가목록"/>
      <sheetName val="소방일위_"/>
      <sheetName val="시멘트_및_골재량산출"/>
      <sheetName val="4_2유효폭의_계산"/>
      <sheetName val="hori__vessel(E-895)"/>
      <sheetName val="Break_Down"/>
      <sheetName val="HOT_공제분"/>
      <sheetName val="OCT_FDN"/>
      <sheetName val="hori__vessel"/>
      <sheetName val="2_설계제원"/>
      <sheetName val="공사비_내역_(가)"/>
      <sheetName val="BACK_DATA"/>
      <sheetName val="표지_(2)"/>
      <sheetName val="지장물닑⿬"/>
      <sheetName val="2000_11월설계내역"/>
      <sheetName val="역T형옹벽(3_0)"/>
      <sheetName val="BSD_(2)"/>
      <sheetName val="내역서_"/>
      <sheetName val="총괄표_"/>
      <sheetName val="000_단가"/>
      <sheetName val="손익분기점_데이터"/>
      <sheetName val="BOX_본체"/>
      <sheetName val="4_말뚝설계"/>
      <sheetName val="기술자료_(광화문)"/>
      <sheetName val="0_단가"/>
      <sheetName val="1차_내역서"/>
      <sheetName val="L형측구재료집계_"/>
      <sheetName val="대3류_"/>
      <sheetName val="산출근거(가설园"/>
      <sheetName val="형식_-_1-2-3"/>
      <sheetName val="표__지"/>
      <sheetName val="기술부_VENDOR_LIST"/>
      <sheetName val="단가_"/>
      <sheetName val="교대(A"/>
      <sheetName val="TH_VL,_NC,_DDHT_Thanhphuoc"/>
      <sheetName val="Project_Management"/>
      <sheetName val="연약지반처리공_(장기주차장)_131007)_xlsx"/>
      <sheetName val="1_토공蔘"/>
      <sheetName val="3_하중산정4_稈(穌"/>
      <sheetName val="3_하중산정4_艨헾"/>
      <sheetName val="3_하중산정4_"/>
      <sheetName val="3_하중산정4_相眼"/>
      <sheetName val="3_하중산정4_瞨7矬"/>
      <sheetName val="3_하중산정4_痘瘜"/>
      <sheetName val="3_하중산정4_臘&quot;헾"/>
      <sheetName val="3_하중산정4_舘5艜"/>
      <sheetName val="3_하중산정4_茈3헾"/>
      <sheetName val="A(Rev_3)"/>
      <sheetName val="96_12"/>
      <sheetName val="Ⅴ-2_공종별내역"/>
      <sheetName val="A_견적"/>
      <sheetName val="허용전류-IEC_DATA"/>
      <sheetName val="5__단면설계"/>
      <sheetName val="1_설계_기준"/>
      <sheetName val="분개내역서_(2000년도_)"/>
      <sheetName val="IMPEADENCE_MAP_취수장"/>
      <sheetName val="[고양관재_XLS][고양관재_XLS]교대(A塀/墌/多"/>
      <sheetName val="[고양관재_XLS]교대(A塀/墌/多"/>
      <sheetName val="귀래_설계_공내역서"/>
      <sheetName val="actua"/>
      <sheetName val="옥외"/>
      <sheetName val="제품별"/>
      <sheetName val="배수장토목공墰_x001b_"/>
      <sheetName val="역T형(H=6.0)柖_x0000__x0000_"/>
      <sheetName val="30신설일위대가"/>
      <sheetName val="TOTAL3"/>
      <sheetName val="슬래브일반"/>
      <sheetName val="맨홀토공"/>
      <sheetName val="포장(수량)-관로부"/>
      <sheetName val="02자재"/>
      <sheetName val="개별직종노임단가(2002.5)"/>
      <sheetName val="제출문"/>
      <sheetName val="신규 수주분(사용자 정의)"/>
      <sheetName val="t형"/>
      <sheetName val="선급금신청서"/>
      <sheetName val="출력안함xxx컨테이너이동집계"/>
      <sheetName val="출력안함xxx교통안전시설집계표"/>
      <sheetName val="상세 내역"/>
      <sheetName val="Horizontal Vessel FDN-8"/>
      <sheetName val="Vertical FDN-3"/>
      <sheetName val="3.하중산정4._x0005_"/>
      <sheetName val="지장물_x0005_"/>
      <sheetName val="단가산¿"/>
      <sheetName val="ÀÚÀç´Ü°¡"/>
      <sheetName val="5정거장"/>
      <sheetName val="1-3길내기"/>
      <sheetName val="맨홀집계표"/>
      <sheetName val="단열-자재"/>
      <sheetName val="SUN 2000.2.25. 가격표"/>
      <sheetName val="가로등내역서"/>
      <sheetName val="CIVIL"/>
      <sheetName val="[고양관재.XLS]매쌈適/"/>
      <sheetName val="[고양관재.XLS]매쌋蹩/"/>
      <sheetName val="[고양관재.XLS][고양관재.XLS]______XLS_2"/>
      <sheetName val="[고양관재.XLS]광양 3注/颙⿩_x0005_"/>
      <sheetName val="[고양관재.XLS][고양관재.XLS]______XLS_3"/>
      <sheetName val="조작대埰$堼$"/>
      <sheetName val="기둥(원栀㭙"/>
      <sheetName val="유ꠀ㙙"/>
      <sheetName val="산출내_x0000__x0000_"/>
      <sheetName val="전선 및 啠6喬"/>
      <sheetName val="작성중-지반조사집계표2"/>
      <sheetName val="건설손익"/>
      <sheetName val="평가데_x0000__x0000_"/>
      <sheetName val="청주(철골발주의뢰서)"/>
      <sheetName val="일반수량집계"/>
      <sheetName val="기자재수량"/>
      <sheetName val="노.표-조"/>
      <sheetName val="1-4-2_관(耀᫜"/>
      <sheetName val="남_x0000_"/>
      <sheetName val="경영계획1월"/>
      <sheetName val="자재 집계표"/>
      <sheetName val="포장재료"/>
      <sheetName val="database"/>
      <sheetName val="산#3-2"/>
      <sheetName val="산#3-1"/>
      <sheetName val="산#3-2-2"/>
      <sheetName val="kV 산정"/>
      <sheetName val="2.손익계산서"/>
      <sheetName val="EL90"/>
      <sheetName val="기초데이타"/>
      <sheetName val="도급기성"/>
      <sheetName val="토목품셈"/>
      <sheetName val="6_1_ 관개량조서"/>
      <sheetName val="title"/>
      <sheetName val="일위목차"/>
      <sheetName val="납부서"/>
      <sheetName val="기존단가 (2)"/>
      <sheetName val="제출"/>
      <sheetName val="[고양관재.XLS]B__CIVIL_EXCLE_DAT__2"/>
      <sheetName val="건축집계표"/>
      <sheetName val="205동"/>
      <sheetName val="업체명"/>
      <sheetName val="관리"/>
      <sheetName val="구조물집계표"/>
      <sheetName val="터파기표준토공(비포_x0000_윃"/>
      <sheetName val="시중노임"/>
      <sheetName val="토 적Ꮈ࠽"/>
      <sheetName val="토 적洅⿛"/>
      <sheetName val="토 적_x0010__x0000_"/>
      <sheetName val="양수장(기계)"/>
      <sheetName val="설계개요"/>
      <sheetName val="VENDOR LIST"/>
      <sheetName val="상-교대(A1-A2)"/>
      <sheetName val="코드"/>
      <sheetName val="수량산출내역1115"/>
      <sheetName val="대구은행"/>
      <sheetName val="모래기초"/>
      <sheetName val="집 계 표"/>
      <sheetName val="거래처입력"/>
      <sheetName val="2.건축"/>
      <sheetName val="PT_ED"/>
      <sheetName val="jobhist"/>
      <sheetName val="기초일위대가"/>
      <sheetName val="4.5 휨응력"/>
      <sheetName val="프라임 강변역(4,236)"/>
      <sheetName val="부자재비"/>
      <sheetName val="노임단가 "/>
      <sheetName val="BOX(1.5X1.5)"/>
      <sheetName val="운반"/>
      <sheetName val="진우+대광"/>
      <sheetName val="48평형"/>
      <sheetName val="62평형"/>
      <sheetName val="관경"/>
      <sheetName val="조蠀"/>
      <sheetName val="설비단가표"/>
      <sheetName val="명단"/>
      <sheetName val="강병규"/>
      <sheetName val="2구간"/>
      <sheetName val="검측요청서"/>
      <sheetName val="노면표시1"/>
      <sheetName val="1.설_x0000__x0000_Ԁ"/>
      <sheetName val="1.설"/>
      <sheetName val="국민연금"/>
      <sheetName val="교각(P1)수W"/>
      <sheetName val="이형관재료표W_x0000_噭쌁"/>
      <sheetName val="이형관재료표W_x0000__x0000__x0001_Ԁ"/>
      <sheetName val="내역서W_x0000_"/>
      <sheetName val="교각(P1)수 "/>
      <sheetName val="type- "/>
      <sheetName val="고내분기~한림"/>
      <sheetName val="광령~경마장"/>
      <sheetName val="세기~광령"/>
      <sheetName val="누계해지"/>
      <sheetName val="대포爆衄/_x0000_"/>
      <sheetName val="전기일㍬§좐"/>
      <sheetName val="전기일㍬§빘"/>
      <sheetName val="전기일㍬§퇐"/>
      <sheetName val="1차증가원가계산"/>
      <sheetName val="견적의뢰서"/>
      <sheetName val="교량명"/>
      <sheetName val="LH단가"/>
      <sheetName val="가"/>
      <sheetName val="경"/>
      <sheetName val="문2공10일위대가"/>
      <sheetName val="비료"/>
      <sheetName val="연"/>
      <sheetName val="완"/>
      <sheetName val="잔디,유지관리"/>
      <sheetName val="지주목"/>
      <sheetName val=" "/>
      <sheetName val="Maine"/>
      <sheetName val="일위Ï_x0000_"/>
      <sheetName val="교대(A헾⾅"/>
      <sheetName val="교대(A苘_茜_헾"/>
      <sheetName val="교대(A興艌헾"/>
      <sheetName val="용수개거_내역수량집계표"/>
      <sheetName val="1_토공집계3"/>
      <sheetName val="2_관대집계표3"/>
      <sheetName val="3_구조물공3"/>
      <sheetName val="4_포장공3"/>
      <sheetName val="5_부대공3"/>
      <sheetName val="6_주요자재대3"/>
      <sheetName val="7_폐기물집계3"/>
      <sheetName val="1_토총3"/>
      <sheetName val="2_관로집3"/>
      <sheetName val="3_구조물집계3"/>
      <sheetName val="7_폐기물3"/>
      <sheetName val="총괄집계_3"/>
      <sheetName val="날개벽철근집계_3"/>
      <sheetName val="PVC접합개소_산출서3"/>
      <sheetName val="산출근거(마산,_만천,_가례)3"/>
      <sheetName val="산출근거(가설도로_조성)3"/>
      <sheetName val="산출근거(가설도로_성토다짐)3"/>
      <sheetName val="산출근거(가설도로_살수)3"/>
      <sheetName val="산출근거(가설도로_유지보수)3"/>
      <sheetName val="pe이중벽관_(우수)3"/>
      <sheetName val="일위대가(노임수정(완),_자재_및_물린단산수정필요)3"/>
      <sheetName val="시험비_단가3"/>
      <sheetName val="배수공총괄_집계표(횡)3"/>
      <sheetName val="보차도경계석_조서3"/>
      <sheetName val="맨홀집계표_3"/>
      <sheetName val="1-4-2_관(약)3"/>
      <sheetName val="Sheet1_(2)3"/>
      <sheetName val="전차선로_물량표3"/>
      <sheetName val="원가계산_(2)2"/>
      <sheetName val="깨기_총괄2"/>
      <sheetName val="6PILE__(돌출)1"/>
      <sheetName val="인건비_1"/>
      <sheetName val="8_PILE__(돌출)2"/>
      <sheetName val="전선_및_전선관1"/>
      <sheetName val="노임단가(2009_상)2"/>
      <sheetName val="10_1_중기기초단가2"/>
      <sheetName val="중기조종사_단위단가2"/>
      <sheetName val="아파트_내역2"/>
      <sheetName val="계장_품셈표2"/>
      <sheetName val="일위대가_4"/>
      <sheetName val="데크수량집계표_(3)1"/>
      <sheetName val="2_토목공사1"/>
      <sheetName val="3련_BOX3"/>
      <sheetName val="집수정단위수량600_1"/>
      <sheetName val="S_중기사용료1"/>
      <sheetName val="7_PILE__(돌출)1"/>
      <sheetName val="Cost_bd-&quot;A&quot;2"/>
      <sheetName val="3_하중산정4_지지력1"/>
      <sheetName val="돌담교_상부수량1"/>
      <sheetName val="개비온_단위1"/>
      <sheetName val="chart_update2"/>
      <sheetName val="Sheet3_(2)2"/>
      <sheetName val="공사비_증감_내역서1"/>
      <sheetName val="[고양관재_XLSŝ보차도경계석집계표(종)1"/>
      <sheetName val="토공(우물통,기타)_1"/>
      <sheetName val="총괄_내역서1"/>
      <sheetName val="노무비_근거1"/>
      <sheetName val="5_2_6~7공사요율1"/>
      <sheetName val="경__비_1"/>
      <sheetName val="DATA_입력란1"/>
      <sheetName val="2_고용보험료산출근거1"/>
      <sheetName val="접합_및_부설_1"/>
      <sheetName val="5_배수관로2"/>
      <sheetName val="3_2_3차처리시설2"/>
      <sheetName val="5_소재2"/>
      <sheetName val="단면_(2)1"/>
      <sheetName val="3BL공동구_수량1"/>
      <sheetName val="플랜트_설치1"/>
      <sheetName val="4_고용보험1"/>
      <sheetName val="3_고용보험료산출근거1"/>
      <sheetName val="6-1__관개량조서2"/>
      <sheetName val="1_설계기준1"/>
      <sheetName val="소상_&quot;1&quot;1"/>
      <sheetName val="간지_(세)1"/>
      <sheetName val="A_LINE1"/>
      <sheetName val="내역서1999_8최종1"/>
      <sheetName val="조도계산서_(도서)1"/>
      <sheetName val="96보완계획7_121"/>
      <sheetName val="11_우각부_보강1"/>
      <sheetName val="01_10월1"/>
      <sheetName val="주공_갑지1"/>
      <sheetName val="역T형(H=6_0)_(2)1"/>
      <sheetName val="단가_및_재료비1"/>
      <sheetName val="배수공_주요자재_집계표1"/>
      <sheetName val="INTRO_1"/>
      <sheetName val="I_설계조건1"/>
      <sheetName val="Site_Expenses1"/>
      <sheetName val="G_R300경비1"/>
      <sheetName val="경율산정_XLS1"/>
      <sheetName val="1_우편집중내역서1"/>
      <sheetName val="CABLE_SIZE-31"/>
      <sheetName val="환경기계공정표_(3)1"/>
      <sheetName val="노임단가_(2)2"/>
      <sheetName val="효성CB_1P기초1"/>
      <sheetName val="GT_1050x6501"/>
      <sheetName val="자재단가_(2)1"/>
      <sheetName val="건설기계가격표_(2)1"/>
      <sheetName val="중기시간당사용료1_(2)1"/>
      <sheetName val="중기시간당사용료2_(2)1"/>
      <sheetName val="운반10_5ton1"/>
      <sheetName val="작업량및단가계산_(2)1"/>
      <sheetName val="자재대가표1_(2)1"/>
      <sheetName val="자재대가표2_(2)1"/>
      <sheetName val="소운반4_5ton_1"/>
      <sheetName val="중기작업1_(2)1"/>
      <sheetName val="중기작업2_(2)1"/>
      <sheetName val="중기대가_(2)1"/>
      <sheetName val="일위대가1_(2)1"/>
      <sheetName val="공사원가(부대공)_1"/>
      <sheetName val="STEEL_BOX_단면설계(SEC_8)1"/>
      <sheetName val="MSG_수량1"/>
      <sheetName val="제출내역_(2)1"/>
      <sheetName val="3_바닥판설계1"/>
      <sheetName val="광양_3기_유입수1"/>
      <sheetName val="일위대가_12"/>
      <sheetName val="산거_1(인력투입)1"/>
      <sheetName val="일위대가_21"/>
      <sheetName val="일위대가_31"/>
      <sheetName val="2@_BOX1"/>
      <sheetName val="BEND_LOSS1"/>
      <sheetName val="1__설계조건_2_단면가정_3__하중계산1"/>
      <sheetName val="우수총괄표_(2)1"/>
      <sheetName val="개별직종노임단가(2003_9)1"/>
      <sheetName val="4_장비손료1"/>
      <sheetName val="pvc_vent1"/>
      <sheetName val="공정계획(내부계획25%,내부w_f)1"/>
      <sheetName val="steel_data_sheet1"/>
      <sheetName val="총원가_241"/>
      <sheetName val="2_대외공문1"/>
      <sheetName val="A(Rev_3)1"/>
      <sheetName val="1_2_Staff_Schedule1"/>
      <sheetName val="96_121"/>
      <sheetName val="3_바닥판__1"/>
      <sheetName val="형식_-_1-2-31"/>
      <sheetName val="단_box1"/>
      <sheetName val="분석투자_내역(광명)1"/>
      <sheetName val="준검_내역서1"/>
      <sheetName val="Ⅴ-2_공종별내역1"/>
      <sheetName val="설명서_1"/>
      <sheetName val="토사(PE_1"/>
      <sheetName val="8_설치품셈1"/>
      <sheetName val="ITB_COST1"/>
      <sheetName val="2_가정단면1"/>
      <sheetName val="3_골재원검토의견서_갑지1"/>
      <sheetName val="220_(2)1"/>
      <sheetName val="조정금액결과표_(차수별)1"/>
      <sheetName val="3_공통공사대비1"/>
      <sheetName val="1_수인터널1"/>
      <sheetName val="AS포장복구_1"/>
      <sheetName val="날개수량1_51"/>
      <sheetName val="4_중기단가산출1"/>
      <sheetName val="1_물가시세표1"/>
      <sheetName val="단가_(2)1"/>
      <sheetName val="기종별_합계1"/>
      <sheetName val="CT_1"/>
      <sheetName val="암거_제원표-1단계1"/>
      <sheetName val="개별직종노임단가(2005_1)1"/>
      <sheetName val="5_지반반력계수1"/>
      <sheetName val="Sheet16_(2)1"/>
      <sheetName val="공사_총괄_내역서1"/>
      <sheetName val="자재집게표_1"/>
      <sheetName val="실행내역_1"/>
      <sheetName val="노임단가(2008_상)1"/>
      <sheetName val="내역서적용수량_(지방도893)1"/>
      <sheetName val="단가조사서_(2)1"/>
      <sheetName val="원수조_거푸집1"/>
      <sheetName val="원수조_기타1"/>
      <sheetName val="_상부공통집계(총괄)1"/>
      <sheetName val="표지_(2)1"/>
      <sheetName val="CRUDE_RE-bar1"/>
      <sheetName val="crude_SLAB_RE-bar1"/>
      <sheetName val="13_접속슬래브1"/>
      <sheetName val="RING_WALL1"/>
      <sheetName val="06_일위대가목록1"/>
      <sheetName val="4_2유효폭의_계산1"/>
      <sheetName val="별표_1"/>
      <sheetName val="1000_DB구축_부표1"/>
      <sheetName val="2-1__경관조명_내역총괄표1"/>
      <sheetName val="H_PILE수량1"/>
      <sheetName val="4_2_1_마루높이_검토1"/>
      <sheetName val="입출재고현황_(2)1"/>
      <sheetName val="7_지층별제원1"/>
      <sheetName val="A-8_PD(도로중앙)1"/>
      <sheetName val="수안보-M쁂㞔_1"/>
      <sheetName val="사__업__비__수__지__예__산__서1"/>
      <sheetName val="상_부1"/>
      <sheetName val="원가계산서_(2)1"/>
      <sheetName val="TYPE-B_평균H1"/>
      <sheetName val="산출기준_(2)1"/>
      <sheetName val="1_취수장1"/>
      <sheetName val="현장관리비_산출내역1"/>
      <sheetName val="화재_탐지_설비1"/>
      <sheetName val="1__조명내역서(조명설치)1"/>
      <sheetName val="2__조명내역서(조명자재)1"/>
      <sheetName val="3_하중산정4_지耀⦓1"/>
      <sheetName val="횡_연장1"/>
      <sheetName val="3_하중계산1"/>
      <sheetName val="상호_및_계좌정보_정리건1"/>
      <sheetName val="4_말뚝설계1"/>
      <sheetName val="주빔의_설계1"/>
      <sheetName val="토_적_표1"/>
      <sheetName val="1_재료집계1"/>
      <sheetName val="2_토공1"/>
      <sheetName val="3_오수관로공1"/>
      <sheetName val="터파기표준토공(비포장)_(2)1"/>
      <sheetName val="터파기표준토공(콘크리트)_(2)1"/>
      <sheetName val="가정하수관토공조서_(2)1"/>
      <sheetName val="4_구조물공1"/>
      <sheetName val="1)옹벽수량산출(H=2_5)1"/>
      <sheetName val="옹벽단위수량(2_5)1"/>
      <sheetName val="5_포장공1"/>
      <sheetName val="6_부대공1"/>
      <sheetName val="7_L형옹벽식측구및기타1"/>
      <sheetName val="내역서_제출1"/>
      <sheetName val="하수관로_포장철거_및_복구_자재_집계표_1"/>
      <sheetName val="할증_1"/>
      <sheetName val="노원열병합__건축공사기성내역서1"/>
      <sheetName val="8-2_수량산출서_중형1"/>
      <sheetName val="L형측구재료집계_1"/>
      <sheetName val="대3류_1"/>
      <sheetName val="내역서_1"/>
      <sheetName val="시멘트,모래,자갈_및_골재산출표11"/>
      <sheetName val="2000_11월설계내역1"/>
      <sheetName val="Project_Management1"/>
      <sheetName val="DESIGN_CRETERIA2"/>
      <sheetName val="hori__vessel(E-895)1"/>
      <sheetName val="Break_Down1"/>
      <sheetName val="HOT_공제분1"/>
      <sheetName val="OCT_FDN1"/>
      <sheetName val="hori__vessel1"/>
      <sheetName val="2_설계제원1"/>
      <sheetName val="공사비_내역_(가)1"/>
      <sheetName val="교대(A苘_茜_헾1"/>
      <sheetName val="[고양관재_XLS]교대(A塀/墌/多1"/>
      <sheetName val="용수개거_내역수량집계표1"/>
      <sheetName val="총괄표_1"/>
      <sheetName val="000_단가1"/>
      <sheetName val="guard(mac)_㣬ǚ1"/>
      <sheetName val="토공_total3"/>
      <sheetName val="8_석축단위(H=1_5M)3"/>
      <sheetName val="5_정산서3"/>
      <sheetName val="L형_옹벽3"/>
      <sheetName val="원가계산_(2)3"/>
      <sheetName val="기초입력_DATA3"/>
      <sheetName val="깨기_총괄3"/>
      <sheetName val="6PILE__(돌출)2"/>
      <sheetName val="인건비_2"/>
      <sheetName val="8_PILE__(돌출)3"/>
      <sheetName val="전선_및_전선관2"/>
      <sheetName val="노임단가(2009_상)3"/>
      <sheetName val="10_1_중기기초단가3"/>
      <sheetName val="설_계3"/>
      <sheetName val="중기조종사_단위단가3"/>
      <sheetName val="아파트_내역3"/>
      <sheetName val="2000,9월_일위3"/>
      <sheetName val="계장_품셈표3"/>
      <sheetName val="일위대가_5"/>
      <sheetName val="1_설계조건3"/>
      <sheetName val="2_토목공사2"/>
      <sheetName val="5_모델링3"/>
      <sheetName val="집수정단위수량600_2"/>
      <sheetName val="S_중기사용료2"/>
      <sheetName val="7_PILE__(돌출)2"/>
      <sheetName val="Cost_bd-&quot;A&quot;3"/>
      <sheetName val="3_하중산정4_지지력2"/>
      <sheetName val="돌담교_상부수량2"/>
      <sheetName val="개비온_단위2"/>
      <sheetName val="chart_update3"/>
      <sheetName val="Sheet3_(2)3"/>
      <sheetName val="공사비_증감_내역서2"/>
      <sheetName val="[고양관재_XLSŝ보차도경계석집계표(종)2"/>
      <sheetName val="토공(우물통,기타)_2"/>
      <sheetName val="노무비_근거2"/>
      <sheetName val="5_2_6~7공사요율2"/>
      <sheetName val="경__비_2"/>
      <sheetName val="DATA_입력란2"/>
      <sheetName val="2_고용보험료산출근거2"/>
      <sheetName val="접합_및_부설_2"/>
      <sheetName val="5_배수관로3"/>
      <sheetName val="3_2_3차처리시설3"/>
      <sheetName val="5_소재3"/>
      <sheetName val="3BL공동구_수량2"/>
      <sheetName val="Graph_(LGEN)2"/>
      <sheetName val="플랜트_설치2"/>
      <sheetName val="4_고용보험2"/>
      <sheetName val="3_고용보험료산출근거2"/>
      <sheetName val="6-1__관개량조서3"/>
      <sheetName val="선적schedule_(2)2"/>
      <sheetName val="1_설계기준2"/>
      <sheetName val="소상_&quot;1&quot;2"/>
      <sheetName val="간지_(세)2"/>
      <sheetName val="A_LINE2"/>
      <sheetName val="내역서1999_8최종2"/>
      <sheetName val="조도계산서_(도서)2"/>
      <sheetName val="96보완계획7_122"/>
      <sheetName val="11_우각부_보강2"/>
      <sheetName val="01_10월2"/>
      <sheetName val="주공_갑지2"/>
      <sheetName val="역T형(H=6_0)_(2)2"/>
      <sheetName val="단가_및_재료비2"/>
      <sheetName val="배수공_주요자재_집계표2"/>
      <sheetName val="INTRO_2"/>
      <sheetName val="static_cal2"/>
      <sheetName val="I_설계조건2"/>
      <sheetName val="Site_Expenses2"/>
      <sheetName val="G_R300경비2"/>
      <sheetName val="경율산정_XLS2"/>
      <sheetName val="1_우편집중내역서2"/>
      <sheetName val="CABLE_SIZE-32"/>
      <sheetName val="환경기계공정표_(3)2"/>
      <sheetName val="노임단가_(2)3"/>
      <sheetName val="효성CB_1P기초2"/>
      <sheetName val="GT_1050x6502"/>
      <sheetName val="자재단가_(2)2"/>
      <sheetName val="건설기계가격표_(2)2"/>
      <sheetName val="중기시간당사용료1_(2)2"/>
      <sheetName val="중기시간당사용료2_(2)2"/>
      <sheetName val="운반10_5ton2"/>
      <sheetName val="작업량및단가계산_(2)2"/>
      <sheetName val="자재대가표1_(2)2"/>
      <sheetName val="자재대가표2_(2)2"/>
      <sheetName val="소운반4_5ton_2"/>
      <sheetName val="중기작업1_(2)2"/>
      <sheetName val="중기작업2_(2)2"/>
      <sheetName val="중기대가_(2)2"/>
      <sheetName val="일위대가1_(2)2"/>
      <sheetName val="공사원가(부대공)_2"/>
      <sheetName val="STEEL_BOX_단면설계(SEC_8)2"/>
      <sheetName val="MSG_수량2"/>
      <sheetName val="제출내역_(2)2"/>
      <sheetName val="3_바닥판설계2"/>
      <sheetName val="광양_3기_유입수2"/>
      <sheetName val="일위대가_13"/>
      <sheetName val="산거_1(인력투입)2"/>
      <sheetName val="일위대가_22"/>
      <sheetName val="일위대가_32"/>
      <sheetName val="2@_BOX2"/>
      <sheetName val="BEND_LOSS2"/>
      <sheetName val="1__설계조건_2_단면가정_3__하중계산2"/>
      <sheetName val="우수총괄표_(2)2"/>
      <sheetName val="개별직종노임단가(2003_9)2"/>
      <sheetName val="4_장비손료2"/>
      <sheetName val="pvc_vent2"/>
      <sheetName val="공정계획(내부계획25%,내부w_f)2"/>
      <sheetName val="steel_data_sheet2"/>
      <sheetName val="총원가_242"/>
      <sheetName val="2_대외공문2"/>
      <sheetName val="A(Rev_3)2"/>
      <sheetName val="1_2_Staff_Schedule2"/>
      <sheetName val="96_122"/>
      <sheetName val="3_바닥판__2"/>
      <sheetName val="형식_-_1-2-32"/>
      <sheetName val="단_box2"/>
      <sheetName val="분석투자_내역(광명)2"/>
      <sheetName val="준검_내역서2"/>
      <sheetName val="Ⅴ-2_공종별내역2"/>
      <sheetName val="설명서_2"/>
      <sheetName val="토사(PE_2"/>
      <sheetName val="8_설치품셈2"/>
      <sheetName val="ITB_COST2"/>
      <sheetName val="2_가정단면2"/>
      <sheetName val="3_골재원검토의견서_갑지2"/>
      <sheetName val="220_(2)2"/>
      <sheetName val="조정금액결과표_(차수별)2"/>
      <sheetName val="3_공통공사대비2"/>
      <sheetName val="1_수인터널2"/>
      <sheetName val="AS포장복구_2"/>
      <sheetName val="날개수량1_52"/>
      <sheetName val="4_중기단가산출2"/>
      <sheetName val="1_물가시세표2"/>
      <sheetName val="단가_(2)2"/>
      <sheetName val="기종별_합계2"/>
      <sheetName val="CT_2"/>
      <sheetName val="암거_제원표-1단계2"/>
      <sheetName val="개별직종노임단가(2005_1)2"/>
      <sheetName val="5_지반반력계수2"/>
      <sheetName val="Sheet16_(2)2"/>
      <sheetName val="공사_총괄_내역서2"/>
      <sheetName val="자재집게표_2"/>
      <sheetName val="실행내역_2"/>
      <sheetName val="노임단가(2008_상)2"/>
      <sheetName val="내역서적용수량_(지방도893)2"/>
      <sheetName val="단가조사서_(2)2"/>
      <sheetName val="원수조_거푸집2"/>
      <sheetName val="원수조_기타2"/>
      <sheetName val="_상부공통집계(총괄)2"/>
      <sheetName val="표지_(2)2"/>
      <sheetName val="CRUDE_RE-bar2"/>
      <sheetName val="crude_SLAB_RE-bar2"/>
      <sheetName val="13_접속슬래브2"/>
      <sheetName val="RING_WALL2"/>
      <sheetName val="06_일위대가목록2"/>
      <sheetName val="4_2유효폭의_계산2"/>
      <sheetName val="별표_2"/>
      <sheetName val="1000_DB구축_부표2"/>
      <sheetName val="2-1__경관조명_내역총괄표2"/>
      <sheetName val="H_PILE수량2"/>
      <sheetName val="4_2_1_마루높이_검토2"/>
      <sheetName val="입출재고현황_(2)2"/>
      <sheetName val="7_지층별제원2"/>
      <sheetName val="A-8_PD(도로중앙)2"/>
      <sheetName val="수안보-M쁂㞔_2"/>
      <sheetName val="사__업__비__수__지__예__산__서2"/>
      <sheetName val="상_부2"/>
      <sheetName val="원가계산서_(2)2"/>
      <sheetName val="TYPE-B_평균H2"/>
      <sheetName val="산출기준_(2)2"/>
      <sheetName val="1_취수장2"/>
      <sheetName val="현장관리비_산출내역2"/>
      <sheetName val="화재_탐지_설비2"/>
      <sheetName val="1__조명내역서(조명설치)2"/>
      <sheetName val="2__조명내역서(조명자재)2"/>
      <sheetName val="3_하중산정4_지耀⦓2"/>
      <sheetName val="횡_연장2"/>
      <sheetName val="3_하중계산2"/>
      <sheetName val="상호_및_계좌정보_정리건2"/>
      <sheetName val="4_말뚝설계2"/>
      <sheetName val="주빔의_설계2"/>
      <sheetName val="토_적_표2"/>
      <sheetName val="1_재료집계2"/>
      <sheetName val="2_토공2"/>
      <sheetName val="3_오수관로공2"/>
      <sheetName val="터파기표준토공(비포장)_(2)2"/>
      <sheetName val="터파기표준토공(콘크리트)_(2)2"/>
      <sheetName val="가정하수관토공조서_(2)2"/>
      <sheetName val="4_구조물공2"/>
      <sheetName val="1)옹벽수량산출(H=2_5)2"/>
      <sheetName val="옹벽단위수량(2_5)2"/>
      <sheetName val="5_포장공2"/>
      <sheetName val="6_부대공2"/>
      <sheetName val="7_L형옹벽식측구및기타2"/>
      <sheetName val="내역서_제출2"/>
      <sheetName val="하수관로_포장철거_및_복구_자재_집계표_2"/>
      <sheetName val="할증_2"/>
      <sheetName val="노원열병합__건축공사기성내역서2"/>
      <sheetName val="8-2_수량산출서_중형2"/>
      <sheetName val="L형측구재료집계_2"/>
      <sheetName val="대3류_2"/>
      <sheetName val="내역서_2"/>
      <sheetName val="시멘트,모래,자갈_및_골재산출표12"/>
      <sheetName val="2000_11월설계내역2"/>
      <sheetName val="Project_Management2"/>
      <sheetName val="DESIGN_CRETERIA3"/>
      <sheetName val="hori__vessel(E-895)2"/>
      <sheetName val="Break_Down2"/>
      <sheetName val="HOT_공제분2"/>
      <sheetName val="OCT_FDN2"/>
      <sheetName val="hori__vessel2"/>
      <sheetName val="2_설계제원2"/>
      <sheetName val="공사비_내역_(가)2"/>
      <sheetName val="교대(A苘_茜_헾2"/>
      <sheetName val="[고양관재_XLS]교대(A塀/墌/多2"/>
      <sheetName val="용수개거_내역수량집계표2"/>
      <sheetName val="총괄표_2"/>
      <sheetName val="000_단가2"/>
      <sheetName val="guard(mac)_㣬ǚ2"/>
      <sheetName val="초驀ʍ飉"/>
      <sheetName val="초_x0005__x0000_"/>
      <sheetName val="초ꮸ⽱_x0005_"/>
      <sheetName val="입구계단_x0000_"/>
      <sheetName val="입구계단ၒ"/>
      <sheetName val="전선 및 전선관-자유로"/>
      <sheetName val="관로터파기-자유로"/>
      <sheetName val="Sheet15"/>
      <sheetName val="산출근거(가설도_x0000_鵼Ȑ_x0000__x0000_"/>
      <sheetName val="■설계기준"/>
      <sheetName val="SLA "/>
      <sheetName val="세부추진"/>
      <sheetName val="상용보강"/>
    </sheetNames>
    <sheetDataSet>
      <sheetData sheetId="0" refreshError="1">
        <row r="24">
          <cell r="B24" t="str">
            <v>수평곡관</v>
          </cell>
          <cell r="I24">
            <v>0</v>
          </cell>
        </row>
        <row r="61">
          <cell r="I61" t="str">
            <v>×</v>
          </cell>
        </row>
        <row r="62">
          <cell r="I62" t="str">
            <v>×</v>
          </cell>
        </row>
        <row r="63">
          <cell r="I63" t="str">
            <v>×</v>
          </cell>
        </row>
        <row r="64">
          <cell r="I64" t="str">
            <v>×</v>
          </cell>
        </row>
        <row r="65">
          <cell r="I65" t="str">
            <v>×</v>
          </cell>
        </row>
        <row r="66">
          <cell r="I66" t="str">
            <v>×</v>
          </cell>
        </row>
        <row r="67">
          <cell r="I67" t="str">
            <v>×</v>
          </cell>
        </row>
        <row r="68">
          <cell r="I68" t="str">
            <v>×</v>
          </cell>
        </row>
        <row r="69">
          <cell r="I69" t="str">
            <v>×</v>
          </cell>
        </row>
        <row r="70">
          <cell r="I70" t="str">
            <v>×</v>
          </cell>
        </row>
        <row r="71">
          <cell r="I71" t="str">
            <v>×</v>
          </cell>
        </row>
        <row r="72">
          <cell r="I72" t="str">
            <v>×</v>
          </cell>
        </row>
        <row r="73">
          <cell r="I73" t="str">
            <v>×</v>
          </cell>
        </row>
        <row r="74">
          <cell r="I74" t="str">
            <v>×</v>
          </cell>
        </row>
        <row r="75">
          <cell r="I75" t="str">
            <v>×</v>
          </cell>
        </row>
        <row r="76">
          <cell r="I76" t="str">
            <v>×</v>
          </cell>
        </row>
        <row r="77">
          <cell r="I77" t="str">
            <v>×</v>
          </cell>
        </row>
        <row r="78">
          <cell r="I78" t="str">
            <v>×</v>
          </cell>
        </row>
        <row r="79">
          <cell r="I79" t="str">
            <v>×</v>
          </cell>
        </row>
        <row r="80">
          <cell r="I80" t="str">
            <v>×</v>
          </cell>
        </row>
        <row r="81">
          <cell r="I81" t="str">
            <v>×</v>
          </cell>
        </row>
        <row r="82">
          <cell r="I82" t="str">
            <v>×</v>
          </cell>
        </row>
        <row r="83">
          <cell r="I83" t="str">
            <v>×</v>
          </cell>
        </row>
        <row r="84">
          <cell r="I84" t="str">
            <v>×</v>
          </cell>
        </row>
      </sheetData>
      <sheetData sheetId="1">
        <row r="24">
          <cell r="B24" t="str">
            <v>수평곡관</v>
          </cell>
        </row>
      </sheetData>
      <sheetData sheetId="2">
        <row r="24">
          <cell r="B24" t="str">
            <v>수평곡관</v>
          </cell>
        </row>
      </sheetData>
      <sheetData sheetId="3">
        <row r="24">
          <cell r="B24" t="str">
            <v>수평곡관</v>
          </cell>
        </row>
      </sheetData>
      <sheetData sheetId="4">
        <row r="24">
          <cell r="B24" t="str">
            <v>수평곡관</v>
          </cell>
        </row>
      </sheetData>
      <sheetData sheetId="5">
        <row r="24">
          <cell r="B24" t="str">
            <v>수평곡관</v>
          </cell>
        </row>
      </sheetData>
      <sheetData sheetId="6">
        <row r="24">
          <cell r="B24" t="str">
            <v>수평곡관</v>
          </cell>
        </row>
      </sheetData>
      <sheetData sheetId="7">
        <row r="24">
          <cell r="B24" t="str">
            <v>수평곡관</v>
          </cell>
        </row>
      </sheetData>
      <sheetData sheetId="8">
        <row r="24">
          <cell r="B24" t="str">
            <v>수평곡관</v>
          </cell>
        </row>
      </sheetData>
      <sheetData sheetId="9">
        <row r="24">
          <cell r="B24" t="str">
            <v>수평곡관</v>
          </cell>
        </row>
      </sheetData>
      <sheetData sheetId="10">
        <row r="24">
          <cell r="B24" t="str">
            <v>수평곡관</v>
          </cell>
        </row>
      </sheetData>
      <sheetData sheetId="11">
        <row r="24">
          <cell r="B24" t="str">
            <v>수평곡관</v>
          </cell>
        </row>
      </sheetData>
      <sheetData sheetId="12">
        <row r="24">
          <cell r="B24" t="str">
            <v>수평곡관</v>
          </cell>
        </row>
      </sheetData>
      <sheetData sheetId="13">
        <row r="24">
          <cell r="B24" t="str">
            <v>수평곡관</v>
          </cell>
        </row>
      </sheetData>
      <sheetData sheetId="14">
        <row r="24">
          <cell r="B24" t="str">
            <v>수평곡관</v>
          </cell>
        </row>
      </sheetData>
      <sheetData sheetId="15">
        <row r="24">
          <cell r="B24" t="str">
            <v>수평곡관</v>
          </cell>
        </row>
      </sheetData>
      <sheetData sheetId="16">
        <row r="24">
          <cell r="B24" t="str">
            <v>수평곡관</v>
          </cell>
        </row>
      </sheetData>
      <sheetData sheetId="17">
        <row r="24">
          <cell r="B24" t="str">
            <v>수평곡관</v>
          </cell>
        </row>
      </sheetData>
      <sheetData sheetId="18">
        <row r="24">
          <cell r="B24" t="str">
            <v>수평곡관</v>
          </cell>
        </row>
      </sheetData>
      <sheetData sheetId="19">
        <row r="24">
          <cell r="B24" t="str">
            <v>수평곡관</v>
          </cell>
        </row>
      </sheetData>
      <sheetData sheetId="20">
        <row r="24">
          <cell r="B24" t="str">
            <v>수평곡관</v>
          </cell>
        </row>
      </sheetData>
      <sheetData sheetId="21">
        <row r="24">
          <cell r="B24" t="str">
            <v>수평곡관</v>
          </cell>
        </row>
      </sheetData>
      <sheetData sheetId="22">
        <row r="24">
          <cell r="B24" t="str">
            <v>수평곡관</v>
          </cell>
        </row>
      </sheetData>
      <sheetData sheetId="23">
        <row r="24">
          <cell r="B24" t="str">
            <v>수평곡관</v>
          </cell>
        </row>
      </sheetData>
      <sheetData sheetId="24">
        <row r="24">
          <cell r="B24" t="str">
            <v>수평곡관</v>
          </cell>
        </row>
      </sheetData>
      <sheetData sheetId="25">
        <row r="24">
          <cell r="B24" t="str">
            <v>수평곡관</v>
          </cell>
        </row>
      </sheetData>
      <sheetData sheetId="26">
        <row r="24">
          <cell r="B24" t="str">
            <v>수평곡관</v>
          </cell>
        </row>
      </sheetData>
      <sheetData sheetId="27">
        <row r="24">
          <cell r="B24" t="str">
            <v>수평곡관</v>
          </cell>
        </row>
      </sheetData>
      <sheetData sheetId="28">
        <row r="24">
          <cell r="B24" t="str">
            <v>수평곡관</v>
          </cell>
        </row>
      </sheetData>
      <sheetData sheetId="29">
        <row r="24">
          <cell r="B24" t="str">
            <v>수평곡관</v>
          </cell>
        </row>
      </sheetData>
      <sheetData sheetId="30">
        <row r="24">
          <cell r="B24" t="str">
            <v>수평곡관</v>
          </cell>
        </row>
      </sheetData>
      <sheetData sheetId="31">
        <row r="24">
          <cell r="B24" t="str">
            <v>수평곡관</v>
          </cell>
        </row>
      </sheetData>
      <sheetData sheetId="32">
        <row r="24">
          <cell r="B24" t="str">
            <v>수평곡관</v>
          </cell>
        </row>
      </sheetData>
      <sheetData sheetId="33" refreshError="1"/>
      <sheetData sheetId="34">
        <row r="24">
          <cell r="B24" t="str">
            <v>수평곡관</v>
          </cell>
        </row>
      </sheetData>
      <sheetData sheetId="35">
        <row r="24">
          <cell r="B24" t="str">
            <v>수평곡관</v>
          </cell>
        </row>
      </sheetData>
      <sheetData sheetId="36">
        <row r="24">
          <cell r="B24" t="str">
            <v>수평곡관</v>
          </cell>
        </row>
      </sheetData>
      <sheetData sheetId="37" refreshError="1"/>
      <sheetData sheetId="38">
        <row r="24">
          <cell r="B24" t="str">
            <v>수평곡관</v>
          </cell>
        </row>
      </sheetData>
      <sheetData sheetId="39" refreshError="1"/>
      <sheetData sheetId="40" refreshError="1"/>
      <sheetData sheetId="41">
        <row r="24">
          <cell r="B24" t="str">
            <v>수평곡관</v>
          </cell>
        </row>
      </sheetData>
      <sheetData sheetId="42">
        <row r="24">
          <cell r="B24" t="str">
            <v>수평곡관</v>
          </cell>
        </row>
      </sheetData>
      <sheetData sheetId="43">
        <row r="24">
          <cell r="B24" t="str">
            <v>수평곡관</v>
          </cell>
        </row>
      </sheetData>
      <sheetData sheetId="44">
        <row r="24">
          <cell r="B24" t="str">
            <v>수평곡관</v>
          </cell>
        </row>
      </sheetData>
      <sheetData sheetId="45">
        <row r="24">
          <cell r="B24" t="str">
            <v>수평곡관</v>
          </cell>
        </row>
      </sheetData>
      <sheetData sheetId="46">
        <row r="24">
          <cell r="B24" t="str">
            <v>수평곡관</v>
          </cell>
        </row>
      </sheetData>
      <sheetData sheetId="47">
        <row r="24">
          <cell r="B24" t="str">
            <v>수평곡관</v>
          </cell>
        </row>
      </sheetData>
      <sheetData sheetId="48">
        <row r="24">
          <cell r="B24" t="str">
            <v>수평곡관</v>
          </cell>
        </row>
      </sheetData>
      <sheetData sheetId="49">
        <row r="24">
          <cell r="B24" t="str">
            <v>수평곡관</v>
          </cell>
        </row>
      </sheetData>
      <sheetData sheetId="50">
        <row r="24">
          <cell r="B24" t="str">
            <v>수평곡관</v>
          </cell>
        </row>
      </sheetData>
      <sheetData sheetId="51">
        <row r="24">
          <cell r="B24" t="str">
            <v>수평곡관</v>
          </cell>
        </row>
      </sheetData>
      <sheetData sheetId="52">
        <row r="24">
          <cell r="B24" t="str">
            <v>수평곡관</v>
          </cell>
        </row>
      </sheetData>
      <sheetData sheetId="53">
        <row r="24">
          <cell r="B24" t="str">
            <v>수평곡관</v>
          </cell>
        </row>
      </sheetData>
      <sheetData sheetId="54">
        <row r="24">
          <cell r="B24" t="str">
            <v>수평곡관</v>
          </cell>
        </row>
      </sheetData>
      <sheetData sheetId="55">
        <row r="24">
          <cell r="B24" t="str">
            <v>수평곡관</v>
          </cell>
        </row>
      </sheetData>
      <sheetData sheetId="56">
        <row r="24">
          <cell r="B24" t="str">
            <v>수평곡관</v>
          </cell>
        </row>
      </sheetData>
      <sheetData sheetId="57">
        <row r="24">
          <cell r="B24" t="str">
            <v>수평곡관</v>
          </cell>
        </row>
      </sheetData>
      <sheetData sheetId="58">
        <row r="24">
          <cell r="B24" t="str">
            <v>수평곡관</v>
          </cell>
        </row>
      </sheetData>
      <sheetData sheetId="59">
        <row r="24">
          <cell r="B24" t="str">
            <v>수평곡관</v>
          </cell>
        </row>
      </sheetData>
      <sheetData sheetId="60">
        <row r="24">
          <cell r="B24" t="str">
            <v>수평곡관</v>
          </cell>
        </row>
      </sheetData>
      <sheetData sheetId="61">
        <row r="24">
          <cell r="B24" t="str">
            <v>수평곡관</v>
          </cell>
        </row>
      </sheetData>
      <sheetData sheetId="62">
        <row r="24">
          <cell r="B24" t="str">
            <v>수평곡관</v>
          </cell>
        </row>
      </sheetData>
      <sheetData sheetId="63">
        <row r="24">
          <cell r="B24" t="str">
            <v>수평곡관</v>
          </cell>
        </row>
      </sheetData>
      <sheetData sheetId="64" refreshError="1"/>
      <sheetData sheetId="65">
        <row r="24">
          <cell r="B24" t="str">
            <v>수평곡관</v>
          </cell>
        </row>
      </sheetData>
      <sheetData sheetId="66">
        <row r="24">
          <cell r="B24" t="str">
            <v>수평곡관</v>
          </cell>
        </row>
      </sheetData>
      <sheetData sheetId="67">
        <row r="24">
          <cell r="B24" t="str">
            <v>수평곡관</v>
          </cell>
        </row>
      </sheetData>
      <sheetData sheetId="68">
        <row r="24">
          <cell r="B24" t="str">
            <v>수평곡관</v>
          </cell>
        </row>
      </sheetData>
      <sheetData sheetId="69" refreshError="1"/>
      <sheetData sheetId="70">
        <row r="24">
          <cell r="B24" t="str">
            <v>수평곡관</v>
          </cell>
        </row>
      </sheetData>
      <sheetData sheetId="71" refreshError="1"/>
      <sheetData sheetId="72" refreshError="1"/>
      <sheetData sheetId="73">
        <row r="24">
          <cell r="B24" t="str">
            <v>수평곡관</v>
          </cell>
        </row>
      </sheetData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>
        <row r="24">
          <cell r="B24" t="str">
            <v>수평곡관</v>
          </cell>
        </row>
      </sheetData>
      <sheetData sheetId="81">
        <row r="24">
          <cell r="B24" t="str">
            <v>수평곡관</v>
          </cell>
        </row>
      </sheetData>
      <sheetData sheetId="82">
        <row r="24">
          <cell r="B24" t="str">
            <v>수평곡관</v>
          </cell>
        </row>
      </sheetData>
      <sheetData sheetId="83">
        <row r="24">
          <cell r="B24" t="str">
            <v>수평곡관</v>
          </cell>
        </row>
      </sheetData>
      <sheetData sheetId="84">
        <row r="24">
          <cell r="B24" t="str">
            <v>수평곡관</v>
          </cell>
        </row>
      </sheetData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>
        <row r="24">
          <cell r="B24" t="str">
            <v>수평곡관</v>
          </cell>
        </row>
      </sheetData>
      <sheetData sheetId="94">
        <row r="24">
          <cell r="B24" t="str">
            <v>수평곡관</v>
          </cell>
        </row>
      </sheetData>
      <sheetData sheetId="95">
        <row r="24">
          <cell r="B24" t="str">
            <v>수평곡관</v>
          </cell>
        </row>
      </sheetData>
      <sheetData sheetId="96">
        <row r="24">
          <cell r="B24" t="str">
            <v>수평곡관</v>
          </cell>
        </row>
      </sheetData>
      <sheetData sheetId="97">
        <row r="24">
          <cell r="B24" t="str">
            <v>수평곡관</v>
          </cell>
        </row>
      </sheetData>
      <sheetData sheetId="98">
        <row r="24">
          <cell r="B24" t="str">
            <v>수평곡관</v>
          </cell>
        </row>
      </sheetData>
      <sheetData sheetId="99">
        <row r="24">
          <cell r="B24" t="str">
            <v>수평곡관</v>
          </cell>
        </row>
      </sheetData>
      <sheetData sheetId="100">
        <row r="24">
          <cell r="B24" t="str">
            <v>수평곡관</v>
          </cell>
        </row>
      </sheetData>
      <sheetData sheetId="101">
        <row r="24">
          <cell r="B24" t="str">
            <v>수평곡관</v>
          </cell>
        </row>
      </sheetData>
      <sheetData sheetId="102">
        <row r="24">
          <cell r="B24" t="str">
            <v>수평곡관</v>
          </cell>
        </row>
      </sheetData>
      <sheetData sheetId="103">
        <row r="24">
          <cell r="B24" t="str">
            <v>수평곡관</v>
          </cell>
        </row>
      </sheetData>
      <sheetData sheetId="104">
        <row r="24">
          <cell r="B24" t="str">
            <v>수평곡관</v>
          </cell>
        </row>
      </sheetData>
      <sheetData sheetId="105">
        <row r="24">
          <cell r="B24" t="str">
            <v>수평곡관</v>
          </cell>
        </row>
      </sheetData>
      <sheetData sheetId="106">
        <row r="24">
          <cell r="B24" t="str">
            <v>수평곡관</v>
          </cell>
        </row>
      </sheetData>
      <sheetData sheetId="107">
        <row r="24">
          <cell r="B24" t="str">
            <v>수평곡관</v>
          </cell>
        </row>
      </sheetData>
      <sheetData sheetId="108">
        <row r="24">
          <cell r="B24" t="str">
            <v>수평곡관</v>
          </cell>
        </row>
      </sheetData>
      <sheetData sheetId="109">
        <row r="24">
          <cell r="B24" t="str">
            <v>수평곡관</v>
          </cell>
        </row>
      </sheetData>
      <sheetData sheetId="110">
        <row r="24">
          <cell r="B24" t="str">
            <v>수평곡관</v>
          </cell>
        </row>
      </sheetData>
      <sheetData sheetId="111">
        <row r="24">
          <cell r="B24" t="str">
            <v>수평곡관</v>
          </cell>
        </row>
      </sheetData>
      <sheetData sheetId="112">
        <row r="24">
          <cell r="I24">
            <v>0</v>
          </cell>
        </row>
      </sheetData>
      <sheetData sheetId="113">
        <row r="24">
          <cell r="B24" t="str">
            <v>수평곡관</v>
          </cell>
        </row>
      </sheetData>
      <sheetData sheetId="114">
        <row r="24">
          <cell r="B24" t="str">
            <v>수평곡관</v>
          </cell>
        </row>
      </sheetData>
      <sheetData sheetId="115">
        <row r="24">
          <cell r="B24" t="str">
            <v>수평곡관</v>
          </cell>
        </row>
      </sheetData>
      <sheetData sheetId="116">
        <row r="24">
          <cell r="B24" t="str">
            <v>수평곡관</v>
          </cell>
        </row>
      </sheetData>
      <sheetData sheetId="117">
        <row r="24">
          <cell r="B24" t="str">
            <v>수평곡관</v>
          </cell>
        </row>
      </sheetData>
      <sheetData sheetId="118">
        <row r="24">
          <cell r="B24" t="str">
            <v>수평곡관</v>
          </cell>
        </row>
      </sheetData>
      <sheetData sheetId="119">
        <row r="24">
          <cell r="B24" t="str">
            <v>수평곡관</v>
          </cell>
        </row>
      </sheetData>
      <sheetData sheetId="120">
        <row r="24">
          <cell r="B24" t="str">
            <v>수평곡관</v>
          </cell>
        </row>
      </sheetData>
      <sheetData sheetId="121">
        <row r="24">
          <cell r="B24" t="str">
            <v>수평곡관</v>
          </cell>
        </row>
      </sheetData>
      <sheetData sheetId="122">
        <row r="24">
          <cell r="B24" t="str">
            <v>수평곡관</v>
          </cell>
        </row>
      </sheetData>
      <sheetData sheetId="123">
        <row r="24">
          <cell r="B24" t="str">
            <v>수평곡관</v>
          </cell>
        </row>
      </sheetData>
      <sheetData sheetId="124">
        <row r="24">
          <cell r="B24" t="str">
            <v>수평곡관</v>
          </cell>
        </row>
      </sheetData>
      <sheetData sheetId="125">
        <row r="24">
          <cell r="B24" t="str">
            <v>수평곡관</v>
          </cell>
        </row>
      </sheetData>
      <sheetData sheetId="126">
        <row r="24">
          <cell r="B24" t="str">
            <v>수평곡관</v>
          </cell>
        </row>
      </sheetData>
      <sheetData sheetId="127">
        <row r="24">
          <cell r="B24" t="str">
            <v>수평곡관</v>
          </cell>
        </row>
      </sheetData>
      <sheetData sheetId="128">
        <row r="24">
          <cell r="B24" t="str">
            <v>수평곡관</v>
          </cell>
        </row>
      </sheetData>
      <sheetData sheetId="129">
        <row r="24">
          <cell r="B24" t="str">
            <v>수평곡관</v>
          </cell>
        </row>
      </sheetData>
      <sheetData sheetId="130">
        <row r="24">
          <cell r="B24" t="str">
            <v>수평곡관</v>
          </cell>
        </row>
      </sheetData>
      <sheetData sheetId="131">
        <row r="24">
          <cell r="B24" t="str">
            <v>수평곡관</v>
          </cell>
        </row>
      </sheetData>
      <sheetData sheetId="132">
        <row r="24">
          <cell r="B24" t="str">
            <v>수평곡관</v>
          </cell>
        </row>
      </sheetData>
      <sheetData sheetId="133">
        <row r="24">
          <cell r="B24" t="str">
            <v>수평곡관</v>
          </cell>
        </row>
      </sheetData>
      <sheetData sheetId="134">
        <row r="24">
          <cell r="B24" t="str">
            <v>수평곡관</v>
          </cell>
        </row>
      </sheetData>
      <sheetData sheetId="135">
        <row r="24">
          <cell r="B24" t="str">
            <v>수평곡관</v>
          </cell>
        </row>
      </sheetData>
      <sheetData sheetId="136">
        <row r="24">
          <cell r="B24" t="str">
            <v>수평곡관</v>
          </cell>
        </row>
      </sheetData>
      <sheetData sheetId="137">
        <row r="24">
          <cell r="B24" t="str">
            <v>수평곡관</v>
          </cell>
        </row>
      </sheetData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>
        <row r="24">
          <cell r="I24">
            <v>0</v>
          </cell>
        </row>
      </sheetData>
      <sheetData sheetId="144" refreshError="1"/>
      <sheetData sheetId="145" refreshError="1"/>
      <sheetData sheetId="146" refreshError="1"/>
      <sheetData sheetId="147">
        <row r="24">
          <cell r="B24" t="str">
            <v>수평곡관</v>
          </cell>
        </row>
      </sheetData>
      <sheetData sheetId="148">
        <row r="24">
          <cell r="B24" t="str">
            <v>수평곡관</v>
          </cell>
        </row>
      </sheetData>
      <sheetData sheetId="149">
        <row r="24">
          <cell r="B24" t="str">
            <v>수평곡관</v>
          </cell>
        </row>
      </sheetData>
      <sheetData sheetId="150" refreshError="1"/>
      <sheetData sheetId="151" refreshError="1"/>
      <sheetData sheetId="152" refreshError="1"/>
      <sheetData sheetId="153" refreshError="1"/>
      <sheetData sheetId="154">
        <row r="24">
          <cell r="B24" t="str">
            <v>수평곡관</v>
          </cell>
        </row>
      </sheetData>
      <sheetData sheetId="155">
        <row r="24">
          <cell r="B24" t="str">
            <v>수평곡관</v>
          </cell>
        </row>
      </sheetData>
      <sheetData sheetId="156">
        <row r="24">
          <cell r="B24" t="str">
            <v>수평곡관</v>
          </cell>
        </row>
      </sheetData>
      <sheetData sheetId="157" refreshError="1"/>
      <sheetData sheetId="158" refreshError="1"/>
      <sheetData sheetId="159">
        <row r="24">
          <cell r="I24">
            <v>0</v>
          </cell>
        </row>
      </sheetData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/>
      <sheetData sheetId="188" refreshError="1"/>
      <sheetData sheetId="189" refreshError="1"/>
      <sheetData sheetId="190" refreshError="1"/>
      <sheetData sheetId="191"/>
      <sheetData sheetId="192">
        <row r="24">
          <cell r="I24">
            <v>0</v>
          </cell>
        </row>
      </sheetData>
      <sheetData sheetId="193" refreshError="1"/>
      <sheetData sheetId="194" refreshError="1"/>
      <sheetData sheetId="195">
        <row r="24">
          <cell r="B24" t="str">
            <v>수평곡관</v>
          </cell>
        </row>
      </sheetData>
      <sheetData sheetId="196">
        <row r="24">
          <cell r="B24" t="str">
            <v>수평곡관</v>
          </cell>
        </row>
      </sheetData>
      <sheetData sheetId="197">
        <row r="24">
          <cell r="B24" t="str">
            <v>수평곡관</v>
          </cell>
        </row>
      </sheetData>
      <sheetData sheetId="198">
        <row r="24">
          <cell r="B24" t="str">
            <v>수평곡관</v>
          </cell>
        </row>
      </sheetData>
      <sheetData sheetId="199">
        <row r="24">
          <cell r="B24" t="str">
            <v>수평곡관</v>
          </cell>
        </row>
      </sheetData>
      <sheetData sheetId="200">
        <row r="24">
          <cell r="B24" t="str">
            <v>수평곡관</v>
          </cell>
        </row>
      </sheetData>
      <sheetData sheetId="201">
        <row r="24">
          <cell r="B24" t="str">
            <v>수평곡관</v>
          </cell>
        </row>
      </sheetData>
      <sheetData sheetId="202">
        <row r="24">
          <cell r="B24" t="str">
            <v>수평곡관</v>
          </cell>
        </row>
      </sheetData>
      <sheetData sheetId="203">
        <row r="24">
          <cell r="B24" t="str">
            <v>수평곡관</v>
          </cell>
        </row>
      </sheetData>
      <sheetData sheetId="204">
        <row r="24">
          <cell r="I24">
            <v>0</v>
          </cell>
        </row>
      </sheetData>
      <sheetData sheetId="205">
        <row r="24">
          <cell r="B24" t="str">
            <v>수평곡관</v>
          </cell>
        </row>
      </sheetData>
      <sheetData sheetId="206">
        <row r="24">
          <cell r="B24" t="str">
            <v>수평곡관</v>
          </cell>
        </row>
      </sheetData>
      <sheetData sheetId="207">
        <row r="24">
          <cell r="B24" t="str">
            <v>수평곡관</v>
          </cell>
        </row>
      </sheetData>
      <sheetData sheetId="208">
        <row r="24">
          <cell r="B24" t="str">
            <v>수평곡관</v>
          </cell>
        </row>
      </sheetData>
      <sheetData sheetId="209"/>
      <sheetData sheetId="210" refreshError="1"/>
      <sheetData sheetId="21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/>
      <sheetData sheetId="650"/>
      <sheetData sheetId="651"/>
      <sheetData sheetId="652" refreshError="1"/>
      <sheetData sheetId="653" refreshError="1"/>
      <sheetData sheetId="654" refreshError="1"/>
      <sheetData sheetId="655" refreshError="1"/>
      <sheetData sheetId="656"/>
      <sheetData sheetId="657" refreshError="1"/>
      <sheetData sheetId="658" refreshError="1"/>
      <sheetData sheetId="659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 refreshError="1"/>
      <sheetData sheetId="754" refreshError="1"/>
      <sheetData sheetId="755" refreshError="1"/>
      <sheetData sheetId="756" refreshError="1"/>
      <sheetData sheetId="757" refreshError="1"/>
      <sheetData sheetId="758" refreshError="1"/>
      <sheetData sheetId="759" refreshError="1"/>
      <sheetData sheetId="760" refreshError="1"/>
      <sheetData sheetId="761" refreshError="1"/>
      <sheetData sheetId="762" refreshError="1"/>
      <sheetData sheetId="763" refreshError="1"/>
      <sheetData sheetId="764" refreshError="1"/>
      <sheetData sheetId="765" refreshError="1"/>
      <sheetData sheetId="766" refreshError="1"/>
      <sheetData sheetId="767" refreshError="1"/>
      <sheetData sheetId="768" refreshError="1"/>
      <sheetData sheetId="769" refreshError="1"/>
      <sheetData sheetId="770" refreshError="1"/>
      <sheetData sheetId="771"/>
      <sheetData sheetId="772" refreshError="1"/>
      <sheetData sheetId="773" refreshError="1"/>
      <sheetData sheetId="774" refreshError="1"/>
      <sheetData sheetId="775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 refreshError="1"/>
      <sheetData sheetId="788" refreshError="1"/>
      <sheetData sheetId="789" refreshError="1"/>
      <sheetData sheetId="790" refreshError="1"/>
      <sheetData sheetId="791" refreshError="1"/>
      <sheetData sheetId="792" refreshError="1"/>
      <sheetData sheetId="793" refreshError="1"/>
      <sheetData sheetId="794" refreshError="1"/>
      <sheetData sheetId="795" refreshError="1"/>
      <sheetData sheetId="796" refreshError="1"/>
      <sheetData sheetId="797" refreshError="1"/>
      <sheetData sheetId="798" refreshError="1"/>
      <sheetData sheetId="799" refreshError="1"/>
      <sheetData sheetId="800" refreshError="1"/>
      <sheetData sheetId="801" refreshError="1"/>
      <sheetData sheetId="802" refreshError="1"/>
      <sheetData sheetId="803" refreshError="1"/>
      <sheetData sheetId="804" refreshError="1"/>
      <sheetData sheetId="805" refreshError="1"/>
      <sheetData sheetId="806" refreshError="1"/>
      <sheetData sheetId="807" refreshError="1"/>
      <sheetData sheetId="808" refreshError="1"/>
      <sheetData sheetId="809" refreshError="1"/>
      <sheetData sheetId="810" refreshError="1"/>
      <sheetData sheetId="811" refreshError="1"/>
      <sheetData sheetId="812" refreshError="1"/>
      <sheetData sheetId="813" refreshError="1"/>
      <sheetData sheetId="814" refreshError="1"/>
      <sheetData sheetId="815" refreshError="1"/>
      <sheetData sheetId="816" refreshError="1"/>
      <sheetData sheetId="817" refreshError="1"/>
      <sheetData sheetId="818" refreshError="1"/>
      <sheetData sheetId="819" refreshError="1"/>
      <sheetData sheetId="820" refreshError="1"/>
      <sheetData sheetId="821" refreshError="1"/>
      <sheetData sheetId="822" refreshError="1"/>
      <sheetData sheetId="823" refreshError="1"/>
      <sheetData sheetId="824" refreshError="1"/>
      <sheetData sheetId="825" refreshError="1"/>
      <sheetData sheetId="826" refreshError="1"/>
      <sheetData sheetId="827" refreshError="1"/>
      <sheetData sheetId="828" refreshError="1"/>
      <sheetData sheetId="829" refreshError="1"/>
      <sheetData sheetId="830" refreshError="1"/>
      <sheetData sheetId="831" refreshError="1"/>
      <sheetData sheetId="832" refreshError="1"/>
      <sheetData sheetId="833" refreshError="1"/>
      <sheetData sheetId="834" refreshError="1"/>
      <sheetData sheetId="835" refreshError="1"/>
      <sheetData sheetId="836" refreshError="1"/>
      <sheetData sheetId="837" refreshError="1"/>
      <sheetData sheetId="838" refreshError="1"/>
      <sheetData sheetId="839" refreshError="1"/>
      <sheetData sheetId="840" refreshError="1"/>
      <sheetData sheetId="841" refreshError="1"/>
      <sheetData sheetId="842" refreshError="1"/>
      <sheetData sheetId="843" refreshError="1"/>
      <sheetData sheetId="844" refreshError="1"/>
      <sheetData sheetId="845" refreshError="1"/>
      <sheetData sheetId="846" refreshError="1"/>
      <sheetData sheetId="847" refreshError="1"/>
      <sheetData sheetId="848" refreshError="1"/>
      <sheetData sheetId="849" refreshError="1"/>
      <sheetData sheetId="850" refreshError="1"/>
      <sheetData sheetId="851" refreshError="1"/>
      <sheetData sheetId="852" refreshError="1"/>
      <sheetData sheetId="853" refreshError="1"/>
      <sheetData sheetId="854" refreshError="1"/>
      <sheetData sheetId="855" refreshError="1"/>
      <sheetData sheetId="856" refreshError="1"/>
      <sheetData sheetId="857" refreshError="1"/>
      <sheetData sheetId="858" refreshError="1"/>
      <sheetData sheetId="859" refreshError="1"/>
      <sheetData sheetId="860" refreshError="1"/>
      <sheetData sheetId="861" refreshError="1"/>
      <sheetData sheetId="862" refreshError="1"/>
      <sheetData sheetId="863" refreshError="1"/>
      <sheetData sheetId="864" refreshError="1"/>
      <sheetData sheetId="865" refreshError="1"/>
      <sheetData sheetId="866" refreshError="1"/>
      <sheetData sheetId="867" refreshError="1"/>
      <sheetData sheetId="868" refreshError="1"/>
      <sheetData sheetId="869" refreshError="1"/>
      <sheetData sheetId="870" refreshError="1"/>
      <sheetData sheetId="871" refreshError="1"/>
      <sheetData sheetId="872" refreshError="1"/>
      <sheetData sheetId="873" refreshError="1"/>
      <sheetData sheetId="874" refreshError="1"/>
      <sheetData sheetId="875" refreshError="1"/>
      <sheetData sheetId="876" refreshError="1"/>
      <sheetData sheetId="877" refreshError="1"/>
      <sheetData sheetId="878" refreshError="1"/>
      <sheetData sheetId="879" refreshError="1"/>
      <sheetData sheetId="880" refreshError="1"/>
      <sheetData sheetId="881" refreshError="1"/>
      <sheetData sheetId="882" refreshError="1"/>
      <sheetData sheetId="883" refreshError="1"/>
      <sheetData sheetId="884" refreshError="1"/>
      <sheetData sheetId="885" refreshError="1"/>
      <sheetData sheetId="886" refreshError="1"/>
      <sheetData sheetId="887" refreshError="1"/>
      <sheetData sheetId="888" refreshError="1"/>
      <sheetData sheetId="889" refreshError="1"/>
      <sheetData sheetId="890" refreshError="1"/>
      <sheetData sheetId="891" refreshError="1"/>
      <sheetData sheetId="892" refreshError="1"/>
      <sheetData sheetId="893" refreshError="1"/>
      <sheetData sheetId="894" refreshError="1"/>
      <sheetData sheetId="895" refreshError="1"/>
      <sheetData sheetId="896" refreshError="1"/>
      <sheetData sheetId="897" refreshError="1"/>
      <sheetData sheetId="898" refreshError="1"/>
      <sheetData sheetId="899" refreshError="1"/>
      <sheetData sheetId="900" refreshError="1"/>
      <sheetData sheetId="901" refreshError="1"/>
      <sheetData sheetId="902" refreshError="1"/>
      <sheetData sheetId="903" refreshError="1"/>
      <sheetData sheetId="904" refreshError="1"/>
      <sheetData sheetId="905" refreshError="1"/>
      <sheetData sheetId="906" refreshError="1"/>
      <sheetData sheetId="907" refreshError="1"/>
      <sheetData sheetId="908" refreshError="1"/>
      <sheetData sheetId="909" refreshError="1"/>
      <sheetData sheetId="910" refreshError="1"/>
      <sheetData sheetId="911" refreshError="1"/>
      <sheetData sheetId="912" refreshError="1"/>
      <sheetData sheetId="913" refreshError="1"/>
      <sheetData sheetId="914" refreshError="1"/>
      <sheetData sheetId="915" refreshError="1"/>
      <sheetData sheetId="916" refreshError="1"/>
      <sheetData sheetId="917" refreshError="1"/>
      <sheetData sheetId="918" refreshError="1"/>
      <sheetData sheetId="919" refreshError="1"/>
      <sheetData sheetId="920" refreshError="1"/>
      <sheetData sheetId="921" refreshError="1"/>
      <sheetData sheetId="922" refreshError="1"/>
      <sheetData sheetId="923" refreshError="1"/>
      <sheetData sheetId="924" refreshError="1"/>
      <sheetData sheetId="925" refreshError="1"/>
      <sheetData sheetId="926" refreshError="1"/>
      <sheetData sheetId="927" refreshError="1"/>
      <sheetData sheetId="928" refreshError="1"/>
      <sheetData sheetId="929" refreshError="1"/>
      <sheetData sheetId="930" refreshError="1"/>
      <sheetData sheetId="931" refreshError="1"/>
      <sheetData sheetId="932" refreshError="1"/>
      <sheetData sheetId="933" refreshError="1"/>
      <sheetData sheetId="934" refreshError="1"/>
      <sheetData sheetId="935" refreshError="1"/>
      <sheetData sheetId="936" refreshError="1"/>
      <sheetData sheetId="937" refreshError="1"/>
      <sheetData sheetId="938" refreshError="1"/>
      <sheetData sheetId="939" refreshError="1"/>
      <sheetData sheetId="940" refreshError="1"/>
      <sheetData sheetId="941" refreshError="1"/>
      <sheetData sheetId="942" refreshError="1"/>
      <sheetData sheetId="943" refreshError="1"/>
      <sheetData sheetId="944" refreshError="1"/>
      <sheetData sheetId="945" refreshError="1"/>
      <sheetData sheetId="946" refreshError="1"/>
      <sheetData sheetId="947" refreshError="1"/>
      <sheetData sheetId="948" refreshError="1"/>
      <sheetData sheetId="949" refreshError="1"/>
      <sheetData sheetId="950" refreshError="1"/>
      <sheetData sheetId="951" refreshError="1"/>
      <sheetData sheetId="952" refreshError="1"/>
      <sheetData sheetId="953" refreshError="1"/>
      <sheetData sheetId="954" refreshError="1"/>
      <sheetData sheetId="955" refreshError="1"/>
      <sheetData sheetId="956" refreshError="1"/>
      <sheetData sheetId="957" refreshError="1"/>
      <sheetData sheetId="958" refreshError="1"/>
      <sheetData sheetId="959" refreshError="1"/>
      <sheetData sheetId="960" refreshError="1"/>
      <sheetData sheetId="961" refreshError="1"/>
      <sheetData sheetId="962" refreshError="1"/>
      <sheetData sheetId="963" refreshError="1"/>
      <sheetData sheetId="964" refreshError="1"/>
      <sheetData sheetId="965" refreshError="1"/>
      <sheetData sheetId="966" refreshError="1"/>
      <sheetData sheetId="967" refreshError="1"/>
      <sheetData sheetId="968" refreshError="1"/>
      <sheetData sheetId="969" refreshError="1"/>
      <sheetData sheetId="970" refreshError="1"/>
      <sheetData sheetId="971" refreshError="1"/>
      <sheetData sheetId="972" refreshError="1"/>
      <sheetData sheetId="973" refreshError="1"/>
      <sheetData sheetId="974" refreshError="1"/>
      <sheetData sheetId="975" refreshError="1"/>
      <sheetData sheetId="976" refreshError="1"/>
      <sheetData sheetId="977" refreshError="1"/>
      <sheetData sheetId="978" refreshError="1"/>
      <sheetData sheetId="979" refreshError="1"/>
      <sheetData sheetId="980" refreshError="1"/>
      <sheetData sheetId="981" refreshError="1"/>
      <sheetData sheetId="982" refreshError="1"/>
      <sheetData sheetId="983" refreshError="1"/>
      <sheetData sheetId="984" refreshError="1"/>
      <sheetData sheetId="985" refreshError="1"/>
      <sheetData sheetId="986" refreshError="1"/>
      <sheetData sheetId="987" refreshError="1"/>
      <sheetData sheetId="988"/>
      <sheetData sheetId="989" refreshError="1"/>
      <sheetData sheetId="990" refreshError="1"/>
      <sheetData sheetId="991" refreshError="1"/>
      <sheetData sheetId="992" refreshError="1"/>
      <sheetData sheetId="993" refreshError="1"/>
      <sheetData sheetId="994" refreshError="1"/>
      <sheetData sheetId="995" refreshError="1"/>
      <sheetData sheetId="996" refreshError="1"/>
      <sheetData sheetId="997" refreshError="1"/>
      <sheetData sheetId="998" refreshError="1"/>
      <sheetData sheetId="999" refreshError="1"/>
      <sheetData sheetId="1000" refreshError="1"/>
      <sheetData sheetId="1001" refreshError="1"/>
      <sheetData sheetId="1002" refreshError="1"/>
      <sheetData sheetId="1003" refreshError="1"/>
      <sheetData sheetId="1004" refreshError="1"/>
      <sheetData sheetId="1005" refreshError="1"/>
      <sheetData sheetId="1006" refreshError="1"/>
      <sheetData sheetId="1007" refreshError="1"/>
      <sheetData sheetId="1008" refreshError="1"/>
      <sheetData sheetId="1009" refreshError="1"/>
      <sheetData sheetId="1010" refreshError="1"/>
      <sheetData sheetId="1011" refreshError="1"/>
      <sheetData sheetId="1012" refreshError="1"/>
      <sheetData sheetId="1013" refreshError="1"/>
      <sheetData sheetId="1014" refreshError="1"/>
      <sheetData sheetId="1015" refreshError="1"/>
      <sheetData sheetId="1016" refreshError="1"/>
      <sheetData sheetId="1017" refreshError="1"/>
      <sheetData sheetId="1018" refreshError="1"/>
      <sheetData sheetId="1019" refreshError="1"/>
      <sheetData sheetId="1020" refreshError="1"/>
      <sheetData sheetId="1021" refreshError="1"/>
      <sheetData sheetId="1022" refreshError="1"/>
      <sheetData sheetId="1023" refreshError="1"/>
      <sheetData sheetId="1024" refreshError="1"/>
      <sheetData sheetId="1025" refreshError="1"/>
      <sheetData sheetId="1026" refreshError="1"/>
      <sheetData sheetId="1027" refreshError="1"/>
      <sheetData sheetId="1028" refreshError="1"/>
      <sheetData sheetId="1029" refreshError="1"/>
      <sheetData sheetId="1030" refreshError="1"/>
      <sheetData sheetId="1031" refreshError="1"/>
      <sheetData sheetId="1032" refreshError="1"/>
      <sheetData sheetId="1033" refreshError="1"/>
      <sheetData sheetId="1034" refreshError="1"/>
      <sheetData sheetId="1035" refreshError="1"/>
      <sheetData sheetId="1036" refreshError="1"/>
      <sheetData sheetId="1037" refreshError="1"/>
      <sheetData sheetId="1038" refreshError="1"/>
      <sheetData sheetId="1039" refreshError="1"/>
      <sheetData sheetId="1040" refreshError="1"/>
      <sheetData sheetId="1041" refreshError="1"/>
      <sheetData sheetId="1042" refreshError="1"/>
      <sheetData sheetId="1043" refreshError="1"/>
      <sheetData sheetId="1044" refreshError="1"/>
      <sheetData sheetId="1045" refreshError="1"/>
      <sheetData sheetId="1046" refreshError="1"/>
      <sheetData sheetId="1047" refreshError="1"/>
      <sheetData sheetId="1048" refreshError="1"/>
      <sheetData sheetId="1049" refreshError="1"/>
      <sheetData sheetId="1050" refreshError="1"/>
      <sheetData sheetId="1051" refreshError="1"/>
      <sheetData sheetId="1052" refreshError="1"/>
      <sheetData sheetId="1053" refreshError="1"/>
      <sheetData sheetId="1054" refreshError="1"/>
      <sheetData sheetId="1055" refreshError="1"/>
      <sheetData sheetId="1056" refreshError="1"/>
      <sheetData sheetId="1057" refreshError="1"/>
      <sheetData sheetId="1058" refreshError="1"/>
      <sheetData sheetId="1059" refreshError="1"/>
      <sheetData sheetId="1060" refreshError="1"/>
      <sheetData sheetId="1061" refreshError="1"/>
      <sheetData sheetId="1062" refreshError="1"/>
      <sheetData sheetId="1063" refreshError="1"/>
      <sheetData sheetId="1064" refreshError="1"/>
      <sheetData sheetId="1065" refreshError="1"/>
      <sheetData sheetId="1066" refreshError="1"/>
      <sheetData sheetId="1067" refreshError="1"/>
      <sheetData sheetId="1068" refreshError="1"/>
      <sheetData sheetId="1069" refreshError="1"/>
      <sheetData sheetId="1070" refreshError="1"/>
      <sheetData sheetId="1071" refreshError="1"/>
      <sheetData sheetId="1072" refreshError="1"/>
      <sheetData sheetId="1073" refreshError="1"/>
      <sheetData sheetId="1074" refreshError="1"/>
      <sheetData sheetId="1075" refreshError="1"/>
      <sheetData sheetId="1076" refreshError="1"/>
      <sheetData sheetId="1077" refreshError="1"/>
      <sheetData sheetId="1078" refreshError="1"/>
      <sheetData sheetId="1079" refreshError="1"/>
      <sheetData sheetId="1080" refreshError="1"/>
      <sheetData sheetId="1081" refreshError="1"/>
      <sheetData sheetId="1082" refreshError="1"/>
      <sheetData sheetId="1083" refreshError="1"/>
      <sheetData sheetId="1084" refreshError="1"/>
      <sheetData sheetId="1085" refreshError="1"/>
      <sheetData sheetId="1086" refreshError="1"/>
      <sheetData sheetId="1087" refreshError="1"/>
      <sheetData sheetId="1088" refreshError="1"/>
      <sheetData sheetId="1089" refreshError="1"/>
      <sheetData sheetId="1090" refreshError="1"/>
      <sheetData sheetId="1091" refreshError="1"/>
      <sheetData sheetId="1092" refreshError="1"/>
      <sheetData sheetId="1093" refreshError="1"/>
      <sheetData sheetId="1094" refreshError="1"/>
      <sheetData sheetId="1095" refreshError="1"/>
      <sheetData sheetId="1096" refreshError="1"/>
      <sheetData sheetId="1097" refreshError="1"/>
      <sheetData sheetId="1098" refreshError="1"/>
      <sheetData sheetId="1099" refreshError="1"/>
      <sheetData sheetId="1100" refreshError="1"/>
      <sheetData sheetId="1101" refreshError="1"/>
      <sheetData sheetId="1102" refreshError="1"/>
      <sheetData sheetId="1103" refreshError="1"/>
      <sheetData sheetId="1104" refreshError="1"/>
      <sheetData sheetId="1105" refreshError="1"/>
      <sheetData sheetId="1106" refreshError="1"/>
      <sheetData sheetId="1107" refreshError="1"/>
      <sheetData sheetId="1108" refreshError="1"/>
      <sheetData sheetId="1109" refreshError="1"/>
      <sheetData sheetId="1110" refreshError="1"/>
      <sheetData sheetId="1111" refreshError="1"/>
      <sheetData sheetId="1112" refreshError="1"/>
      <sheetData sheetId="1113" refreshError="1"/>
      <sheetData sheetId="1114" refreshError="1"/>
      <sheetData sheetId="1115" refreshError="1"/>
      <sheetData sheetId="1116" refreshError="1"/>
      <sheetData sheetId="1117" refreshError="1"/>
      <sheetData sheetId="1118" refreshError="1"/>
      <sheetData sheetId="1119" refreshError="1"/>
      <sheetData sheetId="1120" refreshError="1"/>
      <sheetData sheetId="1121" refreshError="1"/>
      <sheetData sheetId="1122" refreshError="1"/>
      <sheetData sheetId="1123" refreshError="1"/>
      <sheetData sheetId="1124" refreshError="1"/>
      <sheetData sheetId="1125" refreshError="1"/>
      <sheetData sheetId="1126" refreshError="1"/>
      <sheetData sheetId="1127" refreshError="1"/>
      <sheetData sheetId="1128" refreshError="1"/>
      <sheetData sheetId="1129" refreshError="1"/>
      <sheetData sheetId="1130" refreshError="1"/>
      <sheetData sheetId="1131" refreshError="1"/>
      <sheetData sheetId="1132" refreshError="1"/>
      <sheetData sheetId="1133" refreshError="1"/>
      <sheetData sheetId="1134" refreshError="1"/>
      <sheetData sheetId="1135" refreshError="1"/>
      <sheetData sheetId="1136" refreshError="1"/>
      <sheetData sheetId="1137" refreshError="1"/>
      <sheetData sheetId="1138" refreshError="1"/>
      <sheetData sheetId="1139" refreshError="1"/>
      <sheetData sheetId="1140" refreshError="1"/>
      <sheetData sheetId="1141" refreshError="1"/>
      <sheetData sheetId="1142" refreshError="1"/>
      <sheetData sheetId="1143" refreshError="1"/>
      <sheetData sheetId="1144" refreshError="1"/>
      <sheetData sheetId="1145" refreshError="1"/>
      <sheetData sheetId="1146" refreshError="1"/>
      <sheetData sheetId="1147" refreshError="1"/>
      <sheetData sheetId="1148" refreshError="1"/>
      <sheetData sheetId="1149" refreshError="1"/>
      <sheetData sheetId="1150" refreshError="1"/>
      <sheetData sheetId="1151" refreshError="1"/>
      <sheetData sheetId="1152" refreshError="1"/>
      <sheetData sheetId="1153" refreshError="1"/>
      <sheetData sheetId="1154" refreshError="1"/>
      <sheetData sheetId="1155" refreshError="1"/>
      <sheetData sheetId="1156" refreshError="1"/>
      <sheetData sheetId="1157" refreshError="1"/>
      <sheetData sheetId="1158" refreshError="1"/>
      <sheetData sheetId="1159" refreshError="1"/>
      <sheetData sheetId="1160" refreshError="1"/>
      <sheetData sheetId="1161" refreshError="1"/>
      <sheetData sheetId="1162" refreshError="1"/>
      <sheetData sheetId="1163" refreshError="1"/>
      <sheetData sheetId="1164" refreshError="1"/>
      <sheetData sheetId="1165" refreshError="1"/>
      <sheetData sheetId="1166" refreshError="1"/>
      <sheetData sheetId="1167" refreshError="1"/>
      <sheetData sheetId="1168" refreshError="1"/>
      <sheetData sheetId="1169" refreshError="1"/>
      <sheetData sheetId="1170" refreshError="1"/>
      <sheetData sheetId="1171" refreshError="1"/>
      <sheetData sheetId="1172" refreshError="1"/>
      <sheetData sheetId="1173" refreshError="1"/>
      <sheetData sheetId="1174" refreshError="1"/>
      <sheetData sheetId="1175" refreshError="1"/>
      <sheetData sheetId="1176" refreshError="1"/>
      <sheetData sheetId="1177" refreshError="1"/>
      <sheetData sheetId="1178" refreshError="1"/>
      <sheetData sheetId="1179" refreshError="1"/>
      <sheetData sheetId="1180" refreshError="1"/>
      <sheetData sheetId="1181" refreshError="1"/>
      <sheetData sheetId="1182" refreshError="1"/>
      <sheetData sheetId="1183" refreshError="1"/>
      <sheetData sheetId="1184" refreshError="1"/>
      <sheetData sheetId="1185" refreshError="1"/>
      <sheetData sheetId="1186" refreshError="1"/>
      <sheetData sheetId="1187" refreshError="1"/>
      <sheetData sheetId="1188" refreshError="1"/>
      <sheetData sheetId="1189" refreshError="1"/>
      <sheetData sheetId="1190" refreshError="1"/>
      <sheetData sheetId="1191" refreshError="1"/>
      <sheetData sheetId="1192" refreshError="1"/>
      <sheetData sheetId="1193" refreshError="1"/>
      <sheetData sheetId="1194" refreshError="1"/>
      <sheetData sheetId="1195" refreshError="1"/>
      <sheetData sheetId="1196" refreshError="1"/>
      <sheetData sheetId="1197" refreshError="1"/>
      <sheetData sheetId="1198" refreshError="1"/>
      <sheetData sheetId="1199" refreshError="1"/>
      <sheetData sheetId="1200" refreshError="1"/>
      <sheetData sheetId="1201" refreshError="1"/>
      <sheetData sheetId="1202" refreshError="1"/>
      <sheetData sheetId="1203" refreshError="1"/>
      <sheetData sheetId="1204" refreshError="1"/>
      <sheetData sheetId="1205" refreshError="1"/>
      <sheetData sheetId="1206" refreshError="1"/>
      <sheetData sheetId="1207" refreshError="1"/>
      <sheetData sheetId="1208" refreshError="1"/>
      <sheetData sheetId="1209" refreshError="1"/>
      <sheetData sheetId="1210" refreshError="1"/>
      <sheetData sheetId="1211" refreshError="1"/>
      <sheetData sheetId="1212" refreshError="1"/>
      <sheetData sheetId="1213" refreshError="1"/>
      <sheetData sheetId="1214" refreshError="1"/>
      <sheetData sheetId="1215" refreshError="1"/>
      <sheetData sheetId="1216" refreshError="1"/>
      <sheetData sheetId="1217" refreshError="1"/>
      <sheetData sheetId="1218" refreshError="1"/>
      <sheetData sheetId="1219" refreshError="1"/>
      <sheetData sheetId="1220" refreshError="1"/>
      <sheetData sheetId="1221" refreshError="1"/>
      <sheetData sheetId="1222" refreshError="1"/>
      <sheetData sheetId="1223" refreshError="1"/>
      <sheetData sheetId="1224"/>
      <sheetData sheetId="1225" refreshError="1"/>
      <sheetData sheetId="1226" refreshError="1"/>
      <sheetData sheetId="1227" refreshError="1"/>
      <sheetData sheetId="1228" refreshError="1"/>
      <sheetData sheetId="1229" refreshError="1"/>
      <sheetData sheetId="1230" refreshError="1"/>
      <sheetData sheetId="1231" refreshError="1"/>
      <sheetData sheetId="1232" refreshError="1"/>
      <sheetData sheetId="1233" refreshError="1"/>
      <sheetData sheetId="1234" refreshError="1"/>
      <sheetData sheetId="1235" refreshError="1"/>
      <sheetData sheetId="1236" refreshError="1"/>
      <sheetData sheetId="1237" refreshError="1"/>
      <sheetData sheetId="1238" refreshError="1"/>
      <sheetData sheetId="1239" refreshError="1"/>
      <sheetData sheetId="1240" refreshError="1"/>
      <sheetData sheetId="1241" refreshError="1"/>
      <sheetData sheetId="1242" refreshError="1"/>
      <sheetData sheetId="1243" refreshError="1"/>
      <sheetData sheetId="1244" refreshError="1"/>
      <sheetData sheetId="1245" refreshError="1"/>
      <sheetData sheetId="1246" refreshError="1"/>
      <sheetData sheetId="1247" refreshError="1"/>
      <sheetData sheetId="1248"/>
      <sheetData sheetId="1249"/>
      <sheetData sheetId="1250"/>
      <sheetData sheetId="1251" refreshError="1"/>
      <sheetData sheetId="1252"/>
      <sheetData sheetId="1253" refreshError="1"/>
      <sheetData sheetId="1254" refreshError="1"/>
      <sheetData sheetId="1255" refreshError="1"/>
      <sheetData sheetId="1256" refreshError="1"/>
      <sheetData sheetId="1257"/>
      <sheetData sheetId="1258" refreshError="1"/>
      <sheetData sheetId="1259" refreshError="1"/>
      <sheetData sheetId="1260" refreshError="1"/>
      <sheetData sheetId="1261" refreshError="1"/>
      <sheetData sheetId="1262" refreshError="1"/>
      <sheetData sheetId="1263" refreshError="1"/>
      <sheetData sheetId="1264" refreshError="1"/>
      <sheetData sheetId="1265"/>
      <sheetData sheetId="1266"/>
      <sheetData sheetId="1267" refreshError="1"/>
      <sheetData sheetId="1268" refreshError="1"/>
      <sheetData sheetId="1269"/>
      <sheetData sheetId="1270" refreshError="1"/>
      <sheetData sheetId="1271" refreshError="1"/>
      <sheetData sheetId="1272" refreshError="1"/>
      <sheetData sheetId="1273" refreshError="1"/>
      <sheetData sheetId="1274" refreshError="1"/>
      <sheetData sheetId="1275" refreshError="1"/>
      <sheetData sheetId="1276" refreshError="1"/>
      <sheetData sheetId="1277" refreshError="1"/>
      <sheetData sheetId="1278" refreshError="1"/>
      <sheetData sheetId="1279" refreshError="1"/>
      <sheetData sheetId="1280" refreshError="1"/>
      <sheetData sheetId="1281" refreshError="1"/>
      <sheetData sheetId="1282" refreshError="1"/>
      <sheetData sheetId="1283" refreshError="1"/>
      <sheetData sheetId="1284" refreshError="1"/>
      <sheetData sheetId="1285" refreshError="1"/>
      <sheetData sheetId="1286" refreshError="1"/>
      <sheetData sheetId="1287" refreshError="1"/>
      <sheetData sheetId="1288" refreshError="1"/>
      <sheetData sheetId="1289" refreshError="1"/>
      <sheetData sheetId="1290" refreshError="1"/>
      <sheetData sheetId="1291" refreshError="1"/>
      <sheetData sheetId="1292" refreshError="1"/>
      <sheetData sheetId="1293" refreshError="1"/>
      <sheetData sheetId="1294" refreshError="1"/>
      <sheetData sheetId="1295" refreshError="1"/>
      <sheetData sheetId="1296" refreshError="1"/>
      <sheetData sheetId="1297" refreshError="1"/>
      <sheetData sheetId="1298" refreshError="1"/>
      <sheetData sheetId="1299"/>
      <sheetData sheetId="1300"/>
      <sheetData sheetId="1301" refreshError="1"/>
      <sheetData sheetId="1302" refreshError="1"/>
      <sheetData sheetId="1303" refreshError="1"/>
      <sheetData sheetId="1304" refreshError="1"/>
      <sheetData sheetId="1305" refreshError="1"/>
      <sheetData sheetId="1306" refreshError="1"/>
      <sheetData sheetId="1307" refreshError="1"/>
      <sheetData sheetId="1308" refreshError="1"/>
      <sheetData sheetId="1309" refreshError="1"/>
      <sheetData sheetId="1310" refreshError="1"/>
      <sheetData sheetId="1311" refreshError="1"/>
      <sheetData sheetId="1312" refreshError="1"/>
      <sheetData sheetId="1313" refreshError="1"/>
      <sheetData sheetId="1314"/>
      <sheetData sheetId="1315"/>
      <sheetData sheetId="1316"/>
      <sheetData sheetId="1317"/>
      <sheetData sheetId="1318"/>
      <sheetData sheetId="1319"/>
      <sheetData sheetId="1320"/>
      <sheetData sheetId="1321"/>
      <sheetData sheetId="1322" refreshError="1"/>
      <sheetData sheetId="1323"/>
      <sheetData sheetId="1324" refreshError="1"/>
      <sheetData sheetId="1325" refreshError="1"/>
      <sheetData sheetId="1326" refreshError="1"/>
      <sheetData sheetId="1327"/>
      <sheetData sheetId="1328" refreshError="1"/>
      <sheetData sheetId="1329" refreshError="1"/>
      <sheetData sheetId="1330" refreshError="1"/>
      <sheetData sheetId="1331"/>
      <sheetData sheetId="1332" refreshError="1"/>
      <sheetData sheetId="1333" refreshError="1"/>
      <sheetData sheetId="1334"/>
      <sheetData sheetId="1335" refreshError="1"/>
      <sheetData sheetId="1336" refreshError="1"/>
      <sheetData sheetId="1337"/>
      <sheetData sheetId="1338" refreshError="1"/>
      <sheetData sheetId="1339" refreshError="1"/>
      <sheetData sheetId="1340" refreshError="1"/>
      <sheetData sheetId="1341" refreshError="1"/>
      <sheetData sheetId="1342" refreshError="1"/>
      <sheetData sheetId="1343" refreshError="1"/>
      <sheetData sheetId="1344" refreshError="1"/>
      <sheetData sheetId="1345" refreshError="1"/>
      <sheetData sheetId="1346" refreshError="1"/>
      <sheetData sheetId="1347" refreshError="1"/>
      <sheetData sheetId="1348" refreshError="1"/>
      <sheetData sheetId="1349" refreshError="1"/>
      <sheetData sheetId="1350" refreshError="1"/>
      <sheetData sheetId="1351" refreshError="1"/>
      <sheetData sheetId="1352" refreshError="1"/>
      <sheetData sheetId="1353" refreshError="1"/>
      <sheetData sheetId="1354" refreshError="1"/>
      <sheetData sheetId="1355" refreshError="1"/>
      <sheetData sheetId="1356" refreshError="1"/>
      <sheetData sheetId="1357" refreshError="1"/>
      <sheetData sheetId="1358" refreshError="1"/>
      <sheetData sheetId="1359" refreshError="1"/>
      <sheetData sheetId="1360" refreshError="1"/>
      <sheetData sheetId="1361" refreshError="1"/>
      <sheetData sheetId="1362" refreshError="1"/>
      <sheetData sheetId="1363" refreshError="1"/>
      <sheetData sheetId="1364" refreshError="1"/>
      <sheetData sheetId="1365" refreshError="1"/>
      <sheetData sheetId="1366" refreshError="1"/>
      <sheetData sheetId="1367" refreshError="1"/>
      <sheetData sheetId="1368" refreshError="1"/>
      <sheetData sheetId="1369" refreshError="1"/>
      <sheetData sheetId="1370" refreshError="1"/>
      <sheetData sheetId="1371"/>
      <sheetData sheetId="1372"/>
      <sheetData sheetId="1373"/>
      <sheetData sheetId="1374"/>
      <sheetData sheetId="1375"/>
      <sheetData sheetId="1376"/>
      <sheetData sheetId="1377"/>
      <sheetData sheetId="1378"/>
      <sheetData sheetId="1379"/>
      <sheetData sheetId="1380" refreshError="1"/>
      <sheetData sheetId="1381"/>
      <sheetData sheetId="1382" refreshError="1"/>
      <sheetData sheetId="1383" refreshError="1"/>
      <sheetData sheetId="1384" refreshError="1"/>
      <sheetData sheetId="1385" refreshError="1"/>
      <sheetData sheetId="1386" refreshError="1"/>
      <sheetData sheetId="1387" refreshError="1"/>
      <sheetData sheetId="1388" refreshError="1"/>
      <sheetData sheetId="1389" refreshError="1"/>
      <sheetData sheetId="1390" refreshError="1"/>
      <sheetData sheetId="1391" refreshError="1"/>
      <sheetData sheetId="1392" refreshError="1"/>
      <sheetData sheetId="1393" refreshError="1"/>
      <sheetData sheetId="1394" refreshError="1"/>
      <sheetData sheetId="1395" refreshError="1"/>
      <sheetData sheetId="1396" refreshError="1"/>
      <sheetData sheetId="1397" refreshError="1"/>
      <sheetData sheetId="1398" refreshError="1"/>
      <sheetData sheetId="1399"/>
      <sheetData sheetId="1400" refreshError="1"/>
      <sheetData sheetId="1401"/>
      <sheetData sheetId="1402"/>
      <sheetData sheetId="1403" refreshError="1"/>
      <sheetData sheetId="1404" refreshError="1"/>
      <sheetData sheetId="1405" refreshError="1"/>
      <sheetData sheetId="1406" refreshError="1"/>
      <sheetData sheetId="1407" refreshError="1"/>
      <sheetData sheetId="1408" refreshError="1"/>
      <sheetData sheetId="1409" refreshError="1"/>
      <sheetData sheetId="1410" refreshError="1"/>
      <sheetData sheetId="1411" refreshError="1"/>
      <sheetData sheetId="1412" refreshError="1"/>
      <sheetData sheetId="1413" refreshError="1"/>
      <sheetData sheetId="1414" refreshError="1"/>
      <sheetData sheetId="1415" refreshError="1"/>
      <sheetData sheetId="1416" refreshError="1"/>
      <sheetData sheetId="1417" refreshError="1"/>
      <sheetData sheetId="1418" refreshError="1"/>
      <sheetData sheetId="1419" refreshError="1"/>
      <sheetData sheetId="1420" refreshError="1"/>
      <sheetData sheetId="1421" refreshError="1"/>
      <sheetData sheetId="1422" refreshError="1"/>
      <sheetData sheetId="1423" refreshError="1"/>
      <sheetData sheetId="1424" refreshError="1"/>
      <sheetData sheetId="1425" refreshError="1"/>
      <sheetData sheetId="1426"/>
      <sheetData sheetId="1427" refreshError="1"/>
      <sheetData sheetId="1428" refreshError="1"/>
      <sheetData sheetId="1429" refreshError="1"/>
      <sheetData sheetId="1430" refreshError="1"/>
      <sheetData sheetId="1431" refreshError="1"/>
      <sheetData sheetId="1432" refreshError="1"/>
      <sheetData sheetId="1433" refreshError="1"/>
      <sheetData sheetId="1434" refreshError="1"/>
      <sheetData sheetId="1435" refreshError="1"/>
      <sheetData sheetId="1436" refreshError="1"/>
      <sheetData sheetId="1437" refreshError="1"/>
      <sheetData sheetId="1438" refreshError="1"/>
      <sheetData sheetId="1439" refreshError="1"/>
      <sheetData sheetId="1440" refreshError="1"/>
      <sheetData sheetId="1441" refreshError="1"/>
      <sheetData sheetId="1442" refreshError="1"/>
      <sheetData sheetId="1443" refreshError="1"/>
      <sheetData sheetId="1444" refreshError="1"/>
      <sheetData sheetId="1445" refreshError="1"/>
      <sheetData sheetId="1446" refreshError="1"/>
      <sheetData sheetId="1447" refreshError="1"/>
      <sheetData sheetId="1448" refreshError="1"/>
      <sheetData sheetId="1449" refreshError="1"/>
      <sheetData sheetId="1450" refreshError="1"/>
      <sheetData sheetId="1451" refreshError="1"/>
      <sheetData sheetId="1452" refreshError="1"/>
      <sheetData sheetId="1453" refreshError="1"/>
      <sheetData sheetId="1454" refreshError="1"/>
      <sheetData sheetId="1455" refreshError="1"/>
      <sheetData sheetId="1456" refreshError="1"/>
      <sheetData sheetId="1457" refreshError="1"/>
      <sheetData sheetId="1458" refreshError="1"/>
      <sheetData sheetId="1459" refreshError="1"/>
      <sheetData sheetId="1460" refreshError="1"/>
      <sheetData sheetId="1461" refreshError="1"/>
      <sheetData sheetId="1462" refreshError="1"/>
      <sheetData sheetId="1463" refreshError="1"/>
      <sheetData sheetId="1464" refreshError="1"/>
      <sheetData sheetId="1465" refreshError="1"/>
      <sheetData sheetId="1466" refreshError="1"/>
      <sheetData sheetId="1467" refreshError="1"/>
      <sheetData sheetId="1468" refreshError="1"/>
      <sheetData sheetId="1469" refreshError="1"/>
      <sheetData sheetId="1470" refreshError="1"/>
      <sheetData sheetId="1471" refreshError="1"/>
      <sheetData sheetId="1472" refreshError="1"/>
      <sheetData sheetId="1473" refreshError="1"/>
      <sheetData sheetId="1474" refreshError="1"/>
      <sheetData sheetId="1475" refreshError="1"/>
      <sheetData sheetId="1476" refreshError="1"/>
      <sheetData sheetId="1477" refreshError="1"/>
      <sheetData sheetId="1478" refreshError="1"/>
      <sheetData sheetId="1479" refreshError="1"/>
      <sheetData sheetId="1480"/>
      <sheetData sheetId="1481" refreshError="1"/>
      <sheetData sheetId="1482" refreshError="1"/>
      <sheetData sheetId="1483" refreshError="1"/>
      <sheetData sheetId="1484" refreshError="1"/>
      <sheetData sheetId="1485" refreshError="1"/>
      <sheetData sheetId="1486" refreshError="1"/>
      <sheetData sheetId="1487" refreshError="1"/>
      <sheetData sheetId="1488" refreshError="1"/>
      <sheetData sheetId="1489" refreshError="1"/>
      <sheetData sheetId="1490" refreshError="1"/>
      <sheetData sheetId="1491" refreshError="1"/>
      <sheetData sheetId="1492" refreshError="1"/>
      <sheetData sheetId="1493" refreshError="1"/>
      <sheetData sheetId="1494" refreshError="1"/>
      <sheetData sheetId="1495" refreshError="1"/>
      <sheetData sheetId="1496" refreshError="1"/>
      <sheetData sheetId="1497"/>
      <sheetData sheetId="1498"/>
      <sheetData sheetId="1499"/>
      <sheetData sheetId="1500"/>
      <sheetData sheetId="1501"/>
      <sheetData sheetId="1502"/>
      <sheetData sheetId="1503"/>
      <sheetData sheetId="1504"/>
      <sheetData sheetId="1505"/>
      <sheetData sheetId="1506"/>
      <sheetData sheetId="1507"/>
      <sheetData sheetId="1508"/>
      <sheetData sheetId="1509"/>
      <sheetData sheetId="1510"/>
      <sheetData sheetId="1511"/>
      <sheetData sheetId="1512"/>
      <sheetData sheetId="1513"/>
      <sheetData sheetId="1514"/>
      <sheetData sheetId="1515"/>
      <sheetData sheetId="1516"/>
      <sheetData sheetId="1517"/>
      <sheetData sheetId="1518"/>
      <sheetData sheetId="1519"/>
      <sheetData sheetId="1520"/>
      <sheetData sheetId="1521"/>
      <sheetData sheetId="1522"/>
      <sheetData sheetId="1523"/>
      <sheetData sheetId="1524"/>
      <sheetData sheetId="1525"/>
      <sheetData sheetId="1526"/>
      <sheetData sheetId="1527"/>
      <sheetData sheetId="1528"/>
      <sheetData sheetId="1529"/>
      <sheetData sheetId="1530"/>
      <sheetData sheetId="1531"/>
      <sheetData sheetId="1532"/>
      <sheetData sheetId="1533"/>
      <sheetData sheetId="1534"/>
      <sheetData sheetId="1535"/>
      <sheetData sheetId="1536"/>
      <sheetData sheetId="1537"/>
      <sheetData sheetId="1538"/>
      <sheetData sheetId="1539"/>
      <sheetData sheetId="1540"/>
      <sheetData sheetId="1541"/>
      <sheetData sheetId="1542"/>
      <sheetData sheetId="1543"/>
      <sheetData sheetId="1544"/>
      <sheetData sheetId="1545"/>
      <sheetData sheetId="1546"/>
      <sheetData sheetId="1547"/>
      <sheetData sheetId="1548"/>
      <sheetData sheetId="1549"/>
      <sheetData sheetId="1550"/>
      <sheetData sheetId="1551"/>
      <sheetData sheetId="1552"/>
      <sheetData sheetId="1553"/>
      <sheetData sheetId="1554"/>
      <sheetData sheetId="1555"/>
      <sheetData sheetId="1556"/>
      <sheetData sheetId="1557"/>
      <sheetData sheetId="1558"/>
      <sheetData sheetId="1559"/>
      <sheetData sheetId="1560"/>
      <sheetData sheetId="1561"/>
      <sheetData sheetId="1562"/>
      <sheetData sheetId="1563"/>
      <sheetData sheetId="1564"/>
      <sheetData sheetId="1565"/>
      <sheetData sheetId="1566"/>
      <sheetData sheetId="1567"/>
      <sheetData sheetId="1568"/>
      <sheetData sheetId="1569"/>
      <sheetData sheetId="1570"/>
      <sheetData sheetId="1571"/>
      <sheetData sheetId="1572"/>
      <sheetData sheetId="1573"/>
      <sheetData sheetId="1574"/>
      <sheetData sheetId="1575"/>
      <sheetData sheetId="1576" refreshError="1"/>
      <sheetData sheetId="1577"/>
      <sheetData sheetId="1578"/>
      <sheetData sheetId="1579" refreshError="1"/>
      <sheetData sheetId="1580" refreshError="1"/>
      <sheetData sheetId="1581" refreshError="1"/>
      <sheetData sheetId="1582" refreshError="1"/>
      <sheetData sheetId="1583" refreshError="1"/>
      <sheetData sheetId="1584" refreshError="1"/>
      <sheetData sheetId="1585" refreshError="1"/>
      <sheetData sheetId="1586" refreshError="1"/>
      <sheetData sheetId="1587" refreshError="1"/>
      <sheetData sheetId="1588" refreshError="1"/>
      <sheetData sheetId="1589" refreshError="1"/>
      <sheetData sheetId="1590" refreshError="1"/>
      <sheetData sheetId="1591" refreshError="1"/>
      <sheetData sheetId="1592" refreshError="1"/>
      <sheetData sheetId="1593" refreshError="1"/>
      <sheetData sheetId="1594" refreshError="1"/>
      <sheetData sheetId="1595" refreshError="1"/>
      <sheetData sheetId="1596" refreshError="1"/>
      <sheetData sheetId="1597" refreshError="1"/>
      <sheetData sheetId="1598" refreshError="1"/>
      <sheetData sheetId="1599" refreshError="1"/>
      <sheetData sheetId="1600" refreshError="1"/>
      <sheetData sheetId="1601" refreshError="1"/>
      <sheetData sheetId="1602" refreshError="1"/>
      <sheetData sheetId="1603" refreshError="1"/>
      <sheetData sheetId="1604" refreshError="1"/>
      <sheetData sheetId="1605" refreshError="1"/>
      <sheetData sheetId="1606" refreshError="1"/>
      <sheetData sheetId="1607" refreshError="1"/>
      <sheetData sheetId="1608" refreshError="1"/>
      <sheetData sheetId="1609" refreshError="1"/>
      <sheetData sheetId="1610" refreshError="1"/>
      <sheetData sheetId="1611" refreshError="1"/>
      <sheetData sheetId="1612" refreshError="1"/>
      <sheetData sheetId="1613" refreshError="1"/>
      <sheetData sheetId="1614" refreshError="1"/>
      <sheetData sheetId="1615" refreshError="1"/>
      <sheetData sheetId="1616" refreshError="1"/>
      <sheetData sheetId="1617" refreshError="1"/>
      <sheetData sheetId="1618" refreshError="1"/>
      <sheetData sheetId="1619" refreshError="1"/>
      <sheetData sheetId="1620" refreshError="1"/>
      <sheetData sheetId="1621" refreshError="1"/>
      <sheetData sheetId="1622" refreshError="1"/>
      <sheetData sheetId="1623" refreshError="1"/>
      <sheetData sheetId="1624" refreshError="1"/>
      <sheetData sheetId="1625" refreshError="1"/>
      <sheetData sheetId="1626" refreshError="1"/>
      <sheetData sheetId="1627" refreshError="1"/>
      <sheetData sheetId="1628" refreshError="1"/>
      <sheetData sheetId="1629" refreshError="1"/>
      <sheetData sheetId="1630" refreshError="1"/>
      <sheetData sheetId="1631" refreshError="1"/>
      <sheetData sheetId="1632" refreshError="1"/>
      <sheetData sheetId="1633" refreshError="1"/>
      <sheetData sheetId="1634" refreshError="1"/>
      <sheetData sheetId="1635" refreshError="1"/>
      <sheetData sheetId="1636" refreshError="1"/>
      <sheetData sheetId="1637" refreshError="1"/>
      <sheetData sheetId="1638" refreshError="1"/>
      <sheetData sheetId="1639" refreshError="1"/>
      <sheetData sheetId="1640" refreshError="1"/>
      <sheetData sheetId="1641" refreshError="1"/>
      <sheetData sheetId="1642" refreshError="1"/>
      <sheetData sheetId="1643" refreshError="1"/>
      <sheetData sheetId="1644" refreshError="1"/>
      <sheetData sheetId="1645" refreshError="1"/>
      <sheetData sheetId="1646" refreshError="1"/>
      <sheetData sheetId="1647" refreshError="1"/>
      <sheetData sheetId="1648" refreshError="1"/>
      <sheetData sheetId="1649" refreshError="1"/>
      <sheetData sheetId="1650" refreshError="1"/>
      <sheetData sheetId="1651" refreshError="1"/>
      <sheetData sheetId="1652" refreshError="1"/>
      <sheetData sheetId="1653" refreshError="1"/>
      <sheetData sheetId="1654" refreshError="1"/>
      <sheetData sheetId="1655" refreshError="1"/>
      <sheetData sheetId="1656" refreshError="1"/>
      <sheetData sheetId="1657" refreshError="1"/>
      <sheetData sheetId="1658" refreshError="1"/>
      <sheetData sheetId="1659" refreshError="1"/>
      <sheetData sheetId="1660" refreshError="1"/>
      <sheetData sheetId="1661" refreshError="1"/>
      <sheetData sheetId="1662" refreshError="1"/>
      <sheetData sheetId="1663" refreshError="1"/>
      <sheetData sheetId="1664" refreshError="1"/>
      <sheetData sheetId="1665" refreshError="1"/>
      <sheetData sheetId="1666" refreshError="1"/>
      <sheetData sheetId="1667" refreshError="1"/>
      <sheetData sheetId="1668" refreshError="1"/>
      <sheetData sheetId="1669" refreshError="1"/>
      <sheetData sheetId="1670" refreshError="1"/>
      <sheetData sheetId="1671" refreshError="1"/>
      <sheetData sheetId="1672" refreshError="1"/>
      <sheetData sheetId="1673" refreshError="1"/>
      <sheetData sheetId="1674" refreshError="1"/>
      <sheetData sheetId="1675" refreshError="1"/>
      <sheetData sheetId="1676" refreshError="1"/>
      <sheetData sheetId="1677" refreshError="1"/>
      <sheetData sheetId="1678" refreshError="1"/>
      <sheetData sheetId="1679" refreshError="1"/>
      <sheetData sheetId="1680" refreshError="1"/>
      <sheetData sheetId="1681" refreshError="1"/>
      <sheetData sheetId="1682" refreshError="1"/>
      <sheetData sheetId="1683" refreshError="1"/>
      <sheetData sheetId="1684" refreshError="1"/>
      <sheetData sheetId="1685" refreshError="1"/>
      <sheetData sheetId="1686" refreshError="1"/>
      <sheetData sheetId="1687" refreshError="1"/>
      <sheetData sheetId="1688" refreshError="1"/>
      <sheetData sheetId="1689" refreshError="1"/>
      <sheetData sheetId="1690" refreshError="1"/>
      <sheetData sheetId="1691" refreshError="1"/>
      <sheetData sheetId="1692" refreshError="1"/>
      <sheetData sheetId="1693" refreshError="1"/>
      <sheetData sheetId="1694" refreshError="1"/>
      <sheetData sheetId="1695" refreshError="1"/>
      <sheetData sheetId="1696" refreshError="1"/>
      <sheetData sheetId="1697" refreshError="1"/>
      <sheetData sheetId="1698" refreshError="1"/>
      <sheetData sheetId="1699" refreshError="1"/>
      <sheetData sheetId="1700" refreshError="1"/>
      <sheetData sheetId="1701" refreshError="1"/>
      <sheetData sheetId="1702" refreshError="1"/>
      <sheetData sheetId="1703" refreshError="1"/>
      <sheetData sheetId="1704" refreshError="1"/>
      <sheetData sheetId="1705" refreshError="1"/>
      <sheetData sheetId="1706" refreshError="1"/>
      <sheetData sheetId="1707" refreshError="1"/>
      <sheetData sheetId="1708" refreshError="1"/>
      <sheetData sheetId="1709" refreshError="1"/>
      <sheetData sheetId="1710" refreshError="1"/>
      <sheetData sheetId="1711" refreshError="1"/>
      <sheetData sheetId="1712" refreshError="1"/>
      <sheetData sheetId="1713" refreshError="1"/>
      <sheetData sheetId="1714" refreshError="1"/>
      <sheetData sheetId="1715" refreshError="1"/>
      <sheetData sheetId="1716" refreshError="1"/>
      <sheetData sheetId="1717" refreshError="1"/>
      <sheetData sheetId="1718" refreshError="1"/>
      <sheetData sheetId="1719" refreshError="1"/>
      <sheetData sheetId="1720" refreshError="1"/>
      <sheetData sheetId="1721" refreshError="1"/>
      <sheetData sheetId="1722" refreshError="1"/>
      <sheetData sheetId="1723" refreshError="1"/>
      <sheetData sheetId="1724" refreshError="1"/>
      <sheetData sheetId="1725" refreshError="1"/>
      <sheetData sheetId="1726" refreshError="1"/>
      <sheetData sheetId="1727" refreshError="1"/>
      <sheetData sheetId="1728" refreshError="1"/>
      <sheetData sheetId="1729" refreshError="1"/>
      <sheetData sheetId="1730" refreshError="1"/>
      <sheetData sheetId="1731" refreshError="1"/>
      <sheetData sheetId="1732" refreshError="1"/>
      <sheetData sheetId="1733" refreshError="1"/>
      <sheetData sheetId="1734" refreshError="1"/>
      <sheetData sheetId="1735" refreshError="1"/>
      <sheetData sheetId="1736" refreshError="1"/>
      <sheetData sheetId="1737" refreshError="1"/>
      <sheetData sheetId="1738" refreshError="1"/>
      <sheetData sheetId="1739" refreshError="1"/>
      <sheetData sheetId="1740" refreshError="1"/>
      <sheetData sheetId="1741" refreshError="1"/>
      <sheetData sheetId="1742" refreshError="1"/>
      <sheetData sheetId="1743" refreshError="1"/>
      <sheetData sheetId="1744" refreshError="1"/>
      <sheetData sheetId="1745" refreshError="1"/>
      <sheetData sheetId="1746" refreshError="1"/>
      <sheetData sheetId="1747" refreshError="1"/>
      <sheetData sheetId="1748" refreshError="1"/>
      <sheetData sheetId="1749" refreshError="1"/>
      <sheetData sheetId="1750" refreshError="1"/>
      <sheetData sheetId="1751" refreshError="1"/>
      <sheetData sheetId="1752" refreshError="1"/>
      <sheetData sheetId="1753" refreshError="1"/>
      <sheetData sheetId="1754" refreshError="1"/>
      <sheetData sheetId="1755" refreshError="1"/>
      <sheetData sheetId="1756" refreshError="1"/>
      <sheetData sheetId="1757" refreshError="1"/>
      <sheetData sheetId="1758" refreshError="1"/>
      <sheetData sheetId="1759" refreshError="1"/>
      <sheetData sheetId="1760" refreshError="1"/>
      <sheetData sheetId="1761" refreshError="1"/>
      <sheetData sheetId="1762" refreshError="1"/>
      <sheetData sheetId="1763" refreshError="1"/>
      <sheetData sheetId="1764" refreshError="1"/>
      <sheetData sheetId="1765" refreshError="1"/>
      <sheetData sheetId="1766" refreshError="1"/>
      <sheetData sheetId="1767" refreshError="1"/>
      <sheetData sheetId="1768" refreshError="1"/>
      <sheetData sheetId="1769" refreshError="1"/>
      <sheetData sheetId="1770" refreshError="1"/>
      <sheetData sheetId="1771"/>
      <sheetData sheetId="1772" refreshError="1"/>
      <sheetData sheetId="1773" refreshError="1"/>
      <sheetData sheetId="1774" refreshError="1"/>
      <sheetData sheetId="1775" refreshError="1"/>
      <sheetData sheetId="1776" refreshError="1"/>
      <sheetData sheetId="1777" refreshError="1"/>
      <sheetData sheetId="1778" refreshError="1"/>
      <sheetData sheetId="1779" refreshError="1"/>
      <sheetData sheetId="1780" refreshError="1"/>
      <sheetData sheetId="1781" refreshError="1"/>
      <sheetData sheetId="1782" refreshError="1"/>
      <sheetData sheetId="1783" refreshError="1"/>
      <sheetData sheetId="1784" refreshError="1"/>
      <sheetData sheetId="1785" refreshError="1"/>
      <sheetData sheetId="1786" refreshError="1"/>
      <sheetData sheetId="1787" refreshError="1"/>
      <sheetData sheetId="1788" refreshError="1"/>
      <sheetData sheetId="1789" refreshError="1"/>
      <sheetData sheetId="1790" refreshError="1"/>
      <sheetData sheetId="1791" refreshError="1"/>
      <sheetData sheetId="1792" refreshError="1"/>
      <sheetData sheetId="1793" refreshError="1"/>
      <sheetData sheetId="1794" refreshError="1"/>
      <sheetData sheetId="1795" refreshError="1"/>
      <sheetData sheetId="1796" refreshError="1"/>
      <sheetData sheetId="1797" refreshError="1"/>
      <sheetData sheetId="1798" refreshError="1"/>
      <sheetData sheetId="1799" refreshError="1"/>
      <sheetData sheetId="1800" refreshError="1"/>
      <sheetData sheetId="1801" refreshError="1"/>
      <sheetData sheetId="1802" refreshError="1"/>
      <sheetData sheetId="1803" refreshError="1"/>
      <sheetData sheetId="1804" refreshError="1"/>
      <sheetData sheetId="1805" refreshError="1"/>
      <sheetData sheetId="1806" refreshError="1"/>
      <sheetData sheetId="1807" refreshError="1"/>
      <sheetData sheetId="1808" refreshError="1"/>
      <sheetData sheetId="1809" refreshError="1"/>
      <sheetData sheetId="1810" refreshError="1"/>
      <sheetData sheetId="1811" refreshError="1"/>
      <sheetData sheetId="1812" refreshError="1"/>
      <sheetData sheetId="1813" refreshError="1"/>
      <sheetData sheetId="1814" refreshError="1"/>
      <sheetData sheetId="1815" refreshError="1"/>
      <sheetData sheetId="1816" refreshError="1"/>
      <sheetData sheetId="1817" refreshError="1"/>
      <sheetData sheetId="1818" refreshError="1"/>
      <sheetData sheetId="1819" refreshError="1"/>
      <sheetData sheetId="1820" refreshError="1"/>
      <sheetData sheetId="1821" refreshError="1"/>
      <sheetData sheetId="1822" refreshError="1"/>
      <sheetData sheetId="1823" refreshError="1"/>
      <sheetData sheetId="1824" refreshError="1"/>
      <sheetData sheetId="1825" refreshError="1"/>
      <sheetData sheetId="1826" refreshError="1"/>
      <sheetData sheetId="1827" refreshError="1"/>
      <sheetData sheetId="1828" refreshError="1"/>
      <sheetData sheetId="1829" refreshError="1"/>
      <sheetData sheetId="1830" refreshError="1"/>
      <sheetData sheetId="1831" refreshError="1"/>
      <sheetData sheetId="1832" refreshError="1"/>
      <sheetData sheetId="1833" refreshError="1"/>
      <sheetData sheetId="1834" refreshError="1"/>
      <sheetData sheetId="1835" refreshError="1"/>
      <sheetData sheetId="1836" refreshError="1"/>
      <sheetData sheetId="1837" refreshError="1"/>
      <sheetData sheetId="1838" refreshError="1"/>
      <sheetData sheetId="1839" refreshError="1"/>
      <sheetData sheetId="1840" refreshError="1"/>
      <sheetData sheetId="1841" refreshError="1"/>
      <sheetData sheetId="1842" refreshError="1"/>
      <sheetData sheetId="1843" refreshError="1"/>
      <sheetData sheetId="1844" refreshError="1"/>
      <sheetData sheetId="1845" refreshError="1"/>
      <sheetData sheetId="1846" refreshError="1"/>
      <sheetData sheetId="1847" refreshError="1"/>
      <sheetData sheetId="1848" refreshError="1"/>
      <sheetData sheetId="1849" refreshError="1"/>
      <sheetData sheetId="1850" refreshError="1"/>
      <sheetData sheetId="1851" refreshError="1"/>
      <sheetData sheetId="1852" refreshError="1"/>
      <sheetData sheetId="1853" refreshError="1"/>
      <sheetData sheetId="1854" refreshError="1"/>
      <sheetData sheetId="1855" refreshError="1"/>
      <sheetData sheetId="1856" refreshError="1"/>
      <sheetData sheetId="1857" refreshError="1"/>
      <sheetData sheetId="1858" refreshError="1"/>
      <sheetData sheetId="1859" refreshError="1"/>
      <sheetData sheetId="1860" refreshError="1"/>
      <sheetData sheetId="1861" refreshError="1"/>
      <sheetData sheetId="1862" refreshError="1"/>
      <sheetData sheetId="1863" refreshError="1"/>
      <sheetData sheetId="1864" refreshError="1"/>
      <sheetData sheetId="1865" refreshError="1"/>
      <sheetData sheetId="1866" refreshError="1"/>
      <sheetData sheetId="1867" refreshError="1"/>
      <sheetData sheetId="1868" refreshError="1"/>
      <sheetData sheetId="1869" refreshError="1"/>
      <sheetData sheetId="1870" refreshError="1"/>
      <sheetData sheetId="1871" refreshError="1"/>
      <sheetData sheetId="1872" refreshError="1"/>
      <sheetData sheetId="1873" refreshError="1"/>
      <sheetData sheetId="1874" refreshError="1"/>
      <sheetData sheetId="1875" refreshError="1"/>
      <sheetData sheetId="1876" refreshError="1"/>
      <sheetData sheetId="1877"/>
      <sheetData sheetId="1878" refreshError="1"/>
      <sheetData sheetId="1879" refreshError="1"/>
      <sheetData sheetId="1880" refreshError="1"/>
      <sheetData sheetId="1881" refreshError="1"/>
      <sheetData sheetId="1882" refreshError="1"/>
      <sheetData sheetId="1883" refreshError="1"/>
      <sheetData sheetId="1884" refreshError="1"/>
      <sheetData sheetId="1885" refreshError="1"/>
      <sheetData sheetId="1886" refreshError="1"/>
      <sheetData sheetId="1887" refreshError="1"/>
      <sheetData sheetId="1888" refreshError="1"/>
      <sheetData sheetId="1889" refreshError="1"/>
      <sheetData sheetId="1890" refreshError="1"/>
      <sheetData sheetId="1891" refreshError="1"/>
      <sheetData sheetId="1892" refreshError="1"/>
      <sheetData sheetId="1893" refreshError="1"/>
      <sheetData sheetId="1894" refreshError="1"/>
      <sheetData sheetId="1895" refreshError="1"/>
      <sheetData sheetId="1896" refreshError="1"/>
      <sheetData sheetId="1897" refreshError="1"/>
      <sheetData sheetId="1898" refreshError="1"/>
      <sheetData sheetId="1899" refreshError="1"/>
      <sheetData sheetId="1900" refreshError="1"/>
      <sheetData sheetId="1901" refreshError="1"/>
      <sheetData sheetId="1902" refreshError="1"/>
      <sheetData sheetId="1903" refreshError="1"/>
      <sheetData sheetId="1904" refreshError="1"/>
      <sheetData sheetId="1905" refreshError="1"/>
      <sheetData sheetId="1906" refreshError="1"/>
      <sheetData sheetId="1907" refreshError="1"/>
      <sheetData sheetId="1908" refreshError="1"/>
      <sheetData sheetId="1909" refreshError="1"/>
      <sheetData sheetId="1910" refreshError="1"/>
      <sheetData sheetId="1911" refreshError="1"/>
      <sheetData sheetId="1912" refreshError="1"/>
      <sheetData sheetId="1913" refreshError="1"/>
      <sheetData sheetId="1914" refreshError="1"/>
      <sheetData sheetId="1915" refreshError="1"/>
      <sheetData sheetId="1916" refreshError="1"/>
      <sheetData sheetId="1917" refreshError="1"/>
      <sheetData sheetId="1918" refreshError="1"/>
      <sheetData sheetId="1919" refreshError="1"/>
      <sheetData sheetId="1920" refreshError="1"/>
      <sheetData sheetId="1921" refreshError="1"/>
      <sheetData sheetId="1922" refreshError="1"/>
      <sheetData sheetId="1923" refreshError="1"/>
      <sheetData sheetId="1924" refreshError="1"/>
      <sheetData sheetId="1925" refreshError="1"/>
      <sheetData sheetId="1926" refreshError="1"/>
      <sheetData sheetId="1927" refreshError="1"/>
      <sheetData sheetId="1928" refreshError="1"/>
      <sheetData sheetId="1929" refreshError="1"/>
      <sheetData sheetId="1930" refreshError="1"/>
      <sheetData sheetId="1931" refreshError="1"/>
      <sheetData sheetId="1932" refreshError="1"/>
      <sheetData sheetId="1933" refreshError="1"/>
      <sheetData sheetId="1934" refreshError="1"/>
      <sheetData sheetId="1935" refreshError="1"/>
      <sheetData sheetId="1936" refreshError="1"/>
      <sheetData sheetId="1937" refreshError="1"/>
      <sheetData sheetId="1938" refreshError="1"/>
      <sheetData sheetId="1939" refreshError="1"/>
      <sheetData sheetId="1940" refreshError="1"/>
      <sheetData sheetId="1941" refreshError="1"/>
      <sheetData sheetId="1942" refreshError="1"/>
      <sheetData sheetId="1943" refreshError="1"/>
      <sheetData sheetId="1944" refreshError="1"/>
      <sheetData sheetId="1945" refreshError="1"/>
      <sheetData sheetId="1946" refreshError="1"/>
      <sheetData sheetId="1947" refreshError="1"/>
      <sheetData sheetId="1948" refreshError="1"/>
      <sheetData sheetId="1949" refreshError="1"/>
      <sheetData sheetId="1950" refreshError="1"/>
      <sheetData sheetId="1951" refreshError="1"/>
      <sheetData sheetId="1952" refreshError="1"/>
      <sheetData sheetId="1953" refreshError="1"/>
      <sheetData sheetId="1954" refreshError="1"/>
      <sheetData sheetId="1955" refreshError="1"/>
      <sheetData sheetId="1956" refreshError="1"/>
      <sheetData sheetId="1957" refreshError="1"/>
      <sheetData sheetId="1958" refreshError="1"/>
      <sheetData sheetId="1959" refreshError="1"/>
      <sheetData sheetId="1960" refreshError="1"/>
      <sheetData sheetId="1961" refreshError="1"/>
      <sheetData sheetId="1962" refreshError="1"/>
      <sheetData sheetId="1963" refreshError="1"/>
      <sheetData sheetId="1964" refreshError="1"/>
      <sheetData sheetId="1965" refreshError="1"/>
      <sheetData sheetId="1966" refreshError="1"/>
      <sheetData sheetId="1967" refreshError="1"/>
      <sheetData sheetId="1968" refreshError="1"/>
      <sheetData sheetId="1969" refreshError="1"/>
      <sheetData sheetId="1970" refreshError="1"/>
      <sheetData sheetId="1971" refreshError="1"/>
      <sheetData sheetId="1972" refreshError="1"/>
      <sheetData sheetId="1973" refreshError="1"/>
      <sheetData sheetId="1974" refreshError="1"/>
      <sheetData sheetId="1975" refreshError="1"/>
      <sheetData sheetId="1976" refreshError="1"/>
      <sheetData sheetId="1977" refreshError="1"/>
      <sheetData sheetId="1978" refreshError="1"/>
      <sheetData sheetId="1979" refreshError="1"/>
      <sheetData sheetId="1980" refreshError="1"/>
      <sheetData sheetId="1981" refreshError="1"/>
      <sheetData sheetId="1982" refreshError="1"/>
      <sheetData sheetId="1983" refreshError="1"/>
      <sheetData sheetId="1984" refreshError="1"/>
      <sheetData sheetId="1985" refreshError="1"/>
      <sheetData sheetId="1986" refreshError="1"/>
      <sheetData sheetId="1987" refreshError="1"/>
      <sheetData sheetId="1988" refreshError="1"/>
      <sheetData sheetId="1989" refreshError="1"/>
      <sheetData sheetId="1990" refreshError="1"/>
      <sheetData sheetId="1991" refreshError="1"/>
      <sheetData sheetId="1992" refreshError="1"/>
      <sheetData sheetId="1993" refreshError="1"/>
      <sheetData sheetId="1994" refreshError="1"/>
      <sheetData sheetId="1995" refreshError="1"/>
      <sheetData sheetId="1996" refreshError="1"/>
      <sheetData sheetId="1997" refreshError="1"/>
      <sheetData sheetId="1998" refreshError="1"/>
      <sheetData sheetId="1999" refreshError="1"/>
      <sheetData sheetId="2000" refreshError="1"/>
      <sheetData sheetId="2001" refreshError="1"/>
      <sheetData sheetId="2002" refreshError="1"/>
      <sheetData sheetId="2003" refreshError="1"/>
      <sheetData sheetId="2004" refreshError="1"/>
      <sheetData sheetId="2005" refreshError="1"/>
      <sheetData sheetId="2006" refreshError="1"/>
      <sheetData sheetId="2007" refreshError="1"/>
      <sheetData sheetId="2008" refreshError="1"/>
      <sheetData sheetId="2009" refreshError="1"/>
      <sheetData sheetId="2010" refreshError="1"/>
      <sheetData sheetId="2011" refreshError="1"/>
      <sheetData sheetId="2012" refreshError="1"/>
      <sheetData sheetId="2013" refreshError="1"/>
      <sheetData sheetId="2014" refreshError="1"/>
      <sheetData sheetId="2015" refreshError="1"/>
      <sheetData sheetId="2016" refreshError="1"/>
      <sheetData sheetId="2017" refreshError="1"/>
      <sheetData sheetId="2018" refreshError="1"/>
      <sheetData sheetId="2019" refreshError="1"/>
      <sheetData sheetId="2020" refreshError="1"/>
      <sheetData sheetId="2021" refreshError="1"/>
      <sheetData sheetId="2022" refreshError="1"/>
      <sheetData sheetId="2023" refreshError="1"/>
      <sheetData sheetId="2024" refreshError="1"/>
      <sheetData sheetId="2025" refreshError="1"/>
      <sheetData sheetId="2026" refreshError="1"/>
      <sheetData sheetId="2027" refreshError="1"/>
      <sheetData sheetId="2028" refreshError="1"/>
      <sheetData sheetId="2029" refreshError="1"/>
      <sheetData sheetId="2030" refreshError="1"/>
      <sheetData sheetId="2031" refreshError="1"/>
      <sheetData sheetId="2032" refreshError="1"/>
      <sheetData sheetId="2033" refreshError="1"/>
      <sheetData sheetId="2034" refreshError="1"/>
      <sheetData sheetId="2035" refreshError="1"/>
      <sheetData sheetId="2036" refreshError="1"/>
      <sheetData sheetId="2037" refreshError="1"/>
      <sheetData sheetId="2038" refreshError="1"/>
      <sheetData sheetId="2039" refreshError="1"/>
      <sheetData sheetId="2040" refreshError="1"/>
      <sheetData sheetId="2041" refreshError="1"/>
      <sheetData sheetId="2042" refreshError="1"/>
      <sheetData sheetId="2043" refreshError="1"/>
      <sheetData sheetId="2044" refreshError="1"/>
      <sheetData sheetId="2045" refreshError="1"/>
      <sheetData sheetId="2046" refreshError="1"/>
      <sheetData sheetId="2047" refreshError="1"/>
      <sheetData sheetId="2048" refreshError="1"/>
      <sheetData sheetId="2049" refreshError="1"/>
      <sheetData sheetId="2050" refreshError="1"/>
      <sheetData sheetId="2051" refreshError="1"/>
      <sheetData sheetId="2052" refreshError="1"/>
      <sheetData sheetId="2053" refreshError="1"/>
      <sheetData sheetId="2054" refreshError="1"/>
      <sheetData sheetId="2055" refreshError="1"/>
      <sheetData sheetId="2056" refreshError="1"/>
      <sheetData sheetId="2057" refreshError="1"/>
      <sheetData sheetId="2058" refreshError="1"/>
      <sheetData sheetId="2059" refreshError="1"/>
      <sheetData sheetId="2060" refreshError="1"/>
      <sheetData sheetId="2061" refreshError="1"/>
      <sheetData sheetId="2062" refreshError="1"/>
      <sheetData sheetId="2063" refreshError="1"/>
      <sheetData sheetId="2064" refreshError="1"/>
      <sheetData sheetId="2065" refreshError="1"/>
      <sheetData sheetId="2066" refreshError="1"/>
      <sheetData sheetId="2067" refreshError="1"/>
      <sheetData sheetId="2068" refreshError="1"/>
      <sheetData sheetId="2069" refreshError="1"/>
      <sheetData sheetId="2070" refreshError="1"/>
      <sheetData sheetId="2071" refreshError="1"/>
      <sheetData sheetId="2072" refreshError="1"/>
      <sheetData sheetId="2073" refreshError="1"/>
      <sheetData sheetId="2074" refreshError="1"/>
      <sheetData sheetId="2075" refreshError="1"/>
      <sheetData sheetId="2076" refreshError="1"/>
      <sheetData sheetId="2077" refreshError="1"/>
      <sheetData sheetId="2078" refreshError="1"/>
      <sheetData sheetId="2079" refreshError="1"/>
      <sheetData sheetId="2080" refreshError="1"/>
      <sheetData sheetId="2081" refreshError="1"/>
      <sheetData sheetId="2082" refreshError="1"/>
      <sheetData sheetId="2083" refreshError="1"/>
      <sheetData sheetId="2084" refreshError="1"/>
      <sheetData sheetId="2085" refreshError="1"/>
      <sheetData sheetId="2086" refreshError="1"/>
      <sheetData sheetId="2087" refreshError="1"/>
      <sheetData sheetId="2088" refreshError="1"/>
      <sheetData sheetId="2089" refreshError="1"/>
      <sheetData sheetId="2090" refreshError="1"/>
      <sheetData sheetId="2091" refreshError="1"/>
      <sheetData sheetId="2092" refreshError="1"/>
      <sheetData sheetId="2093" refreshError="1"/>
      <sheetData sheetId="2094" refreshError="1"/>
      <sheetData sheetId="2095" refreshError="1"/>
      <sheetData sheetId="2096" refreshError="1"/>
      <sheetData sheetId="2097" refreshError="1"/>
      <sheetData sheetId="2098" refreshError="1"/>
      <sheetData sheetId="2099" refreshError="1"/>
      <sheetData sheetId="2100" refreshError="1"/>
      <sheetData sheetId="2101" refreshError="1"/>
      <sheetData sheetId="2102" refreshError="1"/>
      <sheetData sheetId="2103" refreshError="1"/>
      <sheetData sheetId="2104" refreshError="1"/>
      <sheetData sheetId="2105" refreshError="1"/>
      <sheetData sheetId="2106" refreshError="1"/>
      <sheetData sheetId="2107" refreshError="1"/>
      <sheetData sheetId="2108" refreshError="1"/>
      <sheetData sheetId="2109" refreshError="1"/>
      <sheetData sheetId="2110" refreshError="1"/>
      <sheetData sheetId="2111" refreshError="1"/>
      <sheetData sheetId="2112" refreshError="1"/>
      <sheetData sheetId="2113" refreshError="1"/>
      <sheetData sheetId="2114" refreshError="1"/>
      <sheetData sheetId="2115" refreshError="1"/>
      <sheetData sheetId="2116" refreshError="1"/>
      <sheetData sheetId="2117" refreshError="1"/>
      <sheetData sheetId="2118" refreshError="1"/>
      <sheetData sheetId="2119" refreshError="1"/>
      <sheetData sheetId="2120" refreshError="1"/>
      <sheetData sheetId="2121" refreshError="1"/>
      <sheetData sheetId="2122" refreshError="1"/>
      <sheetData sheetId="2123" refreshError="1"/>
      <sheetData sheetId="2124" refreshError="1"/>
      <sheetData sheetId="2125" refreshError="1"/>
      <sheetData sheetId="2126" refreshError="1"/>
      <sheetData sheetId="2127" refreshError="1"/>
      <sheetData sheetId="2128" refreshError="1"/>
      <sheetData sheetId="2129" refreshError="1"/>
      <sheetData sheetId="2130" refreshError="1"/>
      <sheetData sheetId="2131" refreshError="1"/>
      <sheetData sheetId="2132" refreshError="1"/>
      <sheetData sheetId="2133" refreshError="1"/>
      <sheetData sheetId="2134" refreshError="1"/>
      <sheetData sheetId="2135" refreshError="1"/>
      <sheetData sheetId="2136" refreshError="1"/>
      <sheetData sheetId="2137" refreshError="1"/>
      <sheetData sheetId="2138" refreshError="1"/>
      <sheetData sheetId="2139" refreshError="1"/>
      <sheetData sheetId="2140" refreshError="1"/>
      <sheetData sheetId="2141" refreshError="1"/>
      <sheetData sheetId="2142" refreshError="1"/>
      <sheetData sheetId="2143" refreshError="1"/>
      <sheetData sheetId="2144" refreshError="1"/>
      <sheetData sheetId="2145" refreshError="1"/>
      <sheetData sheetId="2146" refreshError="1"/>
      <sheetData sheetId="2147" refreshError="1"/>
      <sheetData sheetId="2148" refreshError="1"/>
      <sheetData sheetId="2149"/>
      <sheetData sheetId="2150" refreshError="1"/>
      <sheetData sheetId="2151" refreshError="1"/>
      <sheetData sheetId="2152" refreshError="1"/>
      <sheetData sheetId="2153" refreshError="1"/>
      <sheetData sheetId="2154" refreshError="1"/>
      <sheetData sheetId="2155" refreshError="1"/>
      <sheetData sheetId="2156" refreshError="1"/>
      <sheetData sheetId="2157" refreshError="1"/>
      <sheetData sheetId="2158" refreshError="1"/>
      <sheetData sheetId="2159" refreshError="1"/>
      <sheetData sheetId="2160" refreshError="1"/>
      <sheetData sheetId="2161" refreshError="1"/>
      <sheetData sheetId="2162" refreshError="1"/>
      <sheetData sheetId="2163" refreshError="1"/>
      <sheetData sheetId="2164" refreshError="1"/>
      <sheetData sheetId="2165" refreshError="1"/>
      <sheetData sheetId="2166"/>
      <sheetData sheetId="2167" refreshError="1"/>
      <sheetData sheetId="2168" refreshError="1"/>
      <sheetData sheetId="2169" refreshError="1"/>
      <sheetData sheetId="2170" refreshError="1"/>
      <sheetData sheetId="2171">
        <row r="24">
          <cell r="B24" t="str">
            <v>수평곡관</v>
          </cell>
        </row>
      </sheetData>
      <sheetData sheetId="2172">
        <row r="24">
          <cell r="B24" t="str">
            <v>수평곡관</v>
          </cell>
        </row>
      </sheetData>
      <sheetData sheetId="2173">
        <row r="24">
          <cell r="B24" t="str">
            <v>수평곡관</v>
          </cell>
        </row>
      </sheetData>
      <sheetData sheetId="2174">
        <row r="24">
          <cell r="B24" t="str">
            <v>수평곡관</v>
          </cell>
        </row>
      </sheetData>
      <sheetData sheetId="2175">
        <row r="24">
          <cell r="B24" t="str">
            <v>수평곡관</v>
          </cell>
        </row>
      </sheetData>
      <sheetData sheetId="2176" refreshError="1"/>
      <sheetData sheetId="2177" refreshError="1"/>
      <sheetData sheetId="2178" refreshError="1"/>
      <sheetData sheetId="2179">
        <row r="24">
          <cell r="B24" t="str">
            <v>수평곡관</v>
          </cell>
        </row>
      </sheetData>
      <sheetData sheetId="2180" refreshError="1"/>
      <sheetData sheetId="2181" refreshError="1"/>
      <sheetData sheetId="2182" refreshError="1"/>
      <sheetData sheetId="2183" refreshError="1"/>
      <sheetData sheetId="2184">
        <row r="24">
          <cell r="I24">
            <v>0</v>
          </cell>
        </row>
      </sheetData>
      <sheetData sheetId="2185"/>
      <sheetData sheetId="2186"/>
      <sheetData sheetId="2187"/>
      <sheetData sheetId="2188">
        <row r="24">
          <cell r="B24" t="str">
            <v>수평곡관</v>
          </cell>
        </row>
      </sheetData>
      <sheetData sheetId="2189"/>
      <sheetData sheetId="2190"/>
      <sheetData sheetId="2191"/>
      <sheetData sheetId="2192"/>
      <sheetData sheetId="2193"/>
      <sheetData sheetId="2194" refreshError="1"/>
      <sheetData sheetId="2195"/>
      <sheetData sheetId="2196" refreshError="1"/>
      <sheetData sheetId="2197" refreshError="1"/>
      <sheetData sheetId="2198" refreshError="1"/>
      <sheetData sheetId="2199"/>
      <sheetData sheetId="2200"/>
      <sheetData sheetId="2201" refreshError="1"/>
      <sheetData sheetId="2202" refreshError="1"/>
      <sheetData sheetId="2203"/>
      <sheetData sheetId="2204"/>
      <sheetData sheetId="2205"/>
      <sheetData sheetId="2206">
        <row r="24">
          <cell r="I24">
            <v>0</v>
          </cell>
        </row>
      </sheetData>
      <sheetData sheetId="2207">
        <row r="24">
          <cell r="I24">
            <v>0</v>
          </cell>
        </row>
      </sheetData>
      <sheetData sheetId="2208">
        <row r="24">
          <cell r="B24" t="str">
            <v>수평곡관</v>
          </cell>
        </row>
      </sheetData>
      <sheetData sheetId="2209">
        <row r="24">
          <cell r="B24" t="str">
            <v>수평곡관</v>
          </cell>
        </row>
      </sheetData>
      <sheetData sheetId="2210">
        <row r="24">
          <cell r="B24" t="str">
            <v>수평곡관</v>
          </cell>
        </row>
      </sheetData>
      <sheetData sheetId="2211"/>
      <sheetData sheetId="2212"/>
      <sheetData sheetId="2213"/>
      <sheetData sheetId="2214"/>
      <sheetData sheetId="2215"/>
      <sheetData sheetId="2216"/>
      <sheetData sheetId="2217"/>
      <sheetData sheetId="2218"/>
      <sheetData sheetId="2219"/>
      <sheetData sheetId="2220"/>
      <sheetData sheetId="2221"/>
      <sheetData sheetId="2222"/>
      <sheetData sheetId="2223"/>
      <sheetData sheetId="2224">
        <row r="24">
          <cell r="B24" t="str">
            <v>수평곡관</v>
          </cell>
        </row>
      </sheetData>
      <sheetData sheetId="2225"/>
      <sheetData sheetId="2226"/>
      <sheetData sheetId="2227"/>
      <sheetData sheetId="2228"/>
      <sheetData sheetId="2229" refreshError="1"/>
      <sheetData sheetId="2230" refreshError="1"/>
      <sheetData sheetId="2231" refreshError="1"/>
      <sheetData sheetId="2232" refreshError="1"/>
      <sheetData sheetId="2233" refreshError="1"/>
      <sheetData sheetId="2234" refreshError="1"/>
      <sheetData sheetId="2235" refreshError="1"/>
      <sheetData sheetId="2236" refreshError="1"/>
      <sheetData sheetId="2237" refreshError="1"/>
      <sheetData sheetId="2238" refreshError="1"/>
      <sheetData sheetId="2239" refreshError="1"/>
      <sheetData sheetId="2240" refreshError="1"/>
      <sheetData sheetId="2241" refreshError="1"/>
      <sheetData sheetId="2242" refreshError="1"/>
      <sheetData sheetId="2243" refreshError="1"/>
      <sheetData sheetId="2244" refreshError="1"/>
      <sheetData sheetId="2245" refreshError="1"/>
      <sheetData sheetId="2246" refreshError="1"/>
      <sheetData sheetId="2247" refreshError="1"/>
      <sheetData sheetId="2248" refreshError="1"/>
      <sheetData sheetId="2249" refreshError="1"/>
      <sheetData sheetId="2250" refreshError="1"/>
      <sheetData sheetId="2251" refreshError="1"/>
      <sheetData sheetId="2252" refreshError="1"/>
      <sheetData sheetId="2253" refreshError="1"/>
      <sheetData sheetId="2254" refreshError="1"/>
      <sheetData sheetId="2255" refreshError="1"/>
      <sheetData sheetId="2256" refreshError="1"/>
      <sheetData sheetId="2257" refreshError="1"/>
      <sheetData sheetId="2258" refreshError="1"/>
      <sheetData sheetId="2259" refreshError="1"/>
      <sheetData sheetId="2260" refreshError="1"/>
      <sheetData sheetId="2261" refreshError="1"/>
      <sheetData sheetId="2262" refreshError="1"/>
      <sheetData sheetId="2263" refreshError="1"/>
      <sheetData sheetId="2264" refreshError="1"/>
      <sheetData sheetId="2265" refreshError="1"/>
      <sheetData sheetId="2266" refreshError="1"/>
      <sheetData sheetId="2267" refreshError="1"/>
      <sheetData sheetId="2268" refreshError="1"/>
      <sheetData sheetId="2269" refreshError="1"/>
      <sheetData sheetId="2270" refreshError="1"/>
      <sheetData sheetId="2271" refreshError="1"/>
      <sheetData sheetId="2272" refreshError="1"/>
      <sheetData sheetId="2273" refreshError="1"/>
      <sheetData sheetId="2274" refreshError="1"/>
      <sheetData sheetId="2275" refreshError="1"/>
      <sheetData sheetId="2276" refreshError="1"/>
      <sheetData sheetId="2277" refreshError="1"/>
      <sheetData sheetId="2278" refreshError="1"/>
      <sheetData sheetId="2279" refreshError="1"/>
      <sheetData sheetId="2280" refreshError="1"/>
      <sheetData sheetId="2281"/>
      <sheetData sheetId="2282"/>
      <sheetData sheetId="2283" refreshError="1"/>
      <sheetData sheetId="2284" refreshError="1"/>
      <sheetData sheetId="2285" refreshError="1"/>
      <sheetData sheetId="2286" refreshError="1"/>
      <sheetData sheetId="2287" refreshError="1"/>
      <sheetData sheetId="2288" refreshError="1"/>
      <sheetData sheetId="2289" refreshError="1"/>
      <sheetData sheetId="2290" refreshError="1"/>
      <sheetData sheetId="2291" refreshError="1"/>
      <sheetData sheetId="2292" refreshError="1"/>
      <sheetData sheetId="2293" refreshError="1"/>
      <sheetData sheetId="2294" refreshError="1"/>
      <sheetData sheetId="2295" refreshError="1"/>
      <sheetData sheetId="2296" refreshError="1"/>
      <sheetData sheetId="2297" refreshError="1"/>
      <sheetData sheetId="2298" refreshError="1"/>
      <sheetData sheetId="2299" refreshError="1"/>
      <sheetData sheetId="2300" refreshError="1"/>
      <sheetData sheetId="2301" refreshError="1"/>
      <sheetData sheetId="2302" refreshError="1"/>
      <sheetData sheetId="2303" refreshError="1"/>
      <sheetData sheetId="2304" refreshError="1"/>
      <sheetData sheetId="2305" refreshError="1"/>
      <sheetData sheetId="2306" refreshError="1"/>
      <sheetData sheetId="2307" refreshError="1"/>
      <sheetData sheetId="2308" refreshError="1"/>
      <sheetData sheetId="2309" refreshError="1"/>
      <sheetData sheetId="2310" refreshError="1"/>
      <sheetData sheetId="2311" refreshError="1"/>
      <sheetData sheetId="2312" refreshError="1"/>
      <sheetData sheetId="2313" refreshError="1"/>
      <sheetData sheetId="2314" refreshError="1"/>
      <sheetData sheetId="2315" refreshError="1"/>
      <sheetData sheetId="2316" refreshError="1"/>
      <sheetData sheetId="2317" refreshError="1"/>
      <sheetData sheetId="2318" refreshError="1"/>
      <sheetData sheetId="2319" refreshError="1"/>
      <sheetData sheetId="2320" refreshError="1"/>
      <sheetData sheetId="2321" refreshError="1"/>
      <sheetData sheetId="2322" refreshError="1"/>
      <sheetData sheetId="2323" refreshError="1"/>
      <sheetData sheetId="2324" refreshError="1"/>
      <sheetData sheetId="2325" refreshError="1"/>
      <sheetData sheetId="2326" refreshError="1"/>
      <sheetData sheetId="2327" refreshError="1"/>
      <sheetData sheetId="2328" refreshError="1"/>
      <sheetData sheetId="2329" refreshError="1"/>
      <sheetData sheetId="2330" refreshError="1"/>
      <sheetData sheetId="2331" refreshError="1"/>
      <sheetData sheetId="2332" refreshError="1"/>
      <sheetData sheetId="2333" refreshError="1"/>
      <sheetData sheetId="2334" refreshError="1"/>
      <sheetData sheetId="2335" refreshError="1"/>
      <sheetData sheetId="2336" refreshError="1"/>
      <sheetData sheetId="2337" refreshError="1"/>
      <sheetData sheetId="2338" refreshError="1"/>
      <sheetData sheetId="2339" refreshError="1"/>
      <sheetData sheetId="2340" refreshError="1"/>
      <sheetData sheetId="2341" refreshError="1"/>
      <sheetData sheetId="2342" refreshError="1"/>
      <sheetData sheetId="2343">
        <row r="24">
          <cell r="I24">
            <v>0</v>
          </cell>
        </row>
      </sheetData>
      <sheetData sheetId="2344">
        <row r="24">
          <cell r="I24">
            <v>0</v>
          </cell>
        </row>
      </sheetData>
      <sheetData sheetId="2345" refreshError="1"/>
      <sheetData sheetId="2346" refreshError="1"/>
      <sheetData sheetId="2347" refreshError="1"/>
      <sheetData sheetId="2348" refreshError="1"/>
      <sheetData sheetId="2349" refreshError="1"/>
      <sheetData sheetId="2350" refreshError="1"/>
      <sheetData sheetId="2351"/>
      <sheetData sheetId="2352" refreshError="1"/>
      <sheetData sheetId="2353" refreshError="1"/>
      <sheetData sheetId="2354" refreshError="1"/>
      <sheetData sheetId="2355" refreshError="1"/>
      <sheetData sheetId="2356" refreshError="1"/>
      <sheetData sheetId="2357" refreshError="1"/>
      <sheetData sheetId="2358" refreshError="1"/>
      <sheetData sheetId="2359" refreshError="1"/>
      <sheetData sheetId="2360" refreshError="1"/>
      <sheetData sheetId="2361" refreshError="1"/>
      <sheetData sheetId="2362" refreshError="1"/>
      <sheetData sheetId="2363" refreshError="1"/>
      <sheetData sheetId="2364" refreshError="1"/>
      <sheetData sheetId="2365" refreshError="1"/>
      <sheetData sheetId="2366" refreshError="1"/>
      <sheetData sheetId="2367" refreshError="1"/>
      <sheetData sheetId="2368" refreshError="1"/>
      <sheetData sheetId="2369" refreshError="1"/>
      <sheetData sheetId="2370" refreshError="1"/>
      <sheetData sheetId="2371" refreshError="1"/>
      <sheetData sheetId="2372"/>
      <sheetData sheetId="2373" refreshError="1"/>
      <sheetData sheetId="2374" refreshError="1"/>
      <sheetData sheetId="2375" refreshError="1"/>
      <sheetData sheetId="2376" refreshError="1"/>
      <sheetData sheetId="2377" refreshError="1"/>
      <sheetData sheetId="2378" refreshError="1"/>
      <sheetData sheetId="2379" refreshError="1"/>
      <sheetData sheetId="2380" refreshError="1"/>
      <sheetData sheetId="2381" refreshError="1"/>
      <sheetData sheetId="2382" refreshError="1"/>
      <sheetData sheetId="2383" refreshError="1"/>
      <sheetData sheetId="2384" refreshError="1"/>
      <sheetData sheetId="2385" refreshError="1"/>
      <sheetData sheetId="2386" refreshError="1"/>
      <sheetData sheetId="2387" refreshError="1"/>
      <sheetData sheetId="2388" refreshError="1"/>
      <sheetData sheetId="2389" refreshError="1"/>
      <sheetData sheetId="2390" refreshError="1"/>
      <sheetData sheetId="2391" refreshError="1"/>
      <sheetData sheetId="2392"/>
      <sheetData sheetId="2393"/>
      <sheetData sheetId="2394" refreshError="1"/>
      <sheetData sheetId="2395" refreshError="1"/>
      <sheetData sheetId="2396" refreshError="1"/>
      <sheetData sheetId="2397" refreshError="1"/>
      <sheetData sheetId="2398" refreshError="1"/>
      <sheetData sheetId="2399" refreshError="1"/>
      <sheetData sheetId="2400" refreshError="1"/>
      <sheetData sheetId="2401" refreshError="1"/>
      <sheetData sheetId="2402" refreshError="1"/>
      <sheetData sheetId="2403" refreshError="1"/>
      <sheetData sheetId="2404" refreshError="1"/>
      <sheetData sheetId="2405" refreshError="1"/>
      <sheetData sheetId="2406" refreshError="1"/>
      <sheetData sheetId="2407" refreshError="1"/>
      <sheetData sheetId="2408" refreshError="1"/>
      <sheetData sheetId="2409" refreshError="1"/>
      <sheetData sheetId="2410" refreshError="1"/>
      <sheetData sheetId="2411" refreshError="1"/>
      <sheetData sheetId="2412" refreshError="1"/>
      <sheetData sheetId="2413" refreshError="1"/>
      <sheetData sheetId="2414" refreshError="1"/>
      <sheetData sheetId="2415" refreshError="1"/>
      <sheetData sheetId="2416" refreshError="1"/>
      <sheetData sheetId="2417" refreshError="1"/>
      <sheetData sheetId="2418" refreshError="1"/>
      <sheetData sheetId="2419" refreshError="1"/>
      <sheetData sheetId="2420" refreshError="1"/>
      <sheetData sheetId="2421" refreshError="1"/>
      <sheetData sheetId="2422" refreshError="1"/>
      <sheetData sheetId="2423" refreshError="1"/>
      <sheetData sheetId="2424" refreshError="1"/>
      <sheetData sheetId="2425" refreshError="1"/>
      <sheetData sheetId="2426" refreshError="1"/>
      <sheetData sheetId="2427" refreshError="1"/>
      <sheetData sheetId="2428" refreshError="1"/>
      <sheetData sheetId="2429" refreshError="1"/>
      <sheetData sheetId="2430" refreshError="1"/>
      <sheetData sheetId="2431" refreshError="1"/>
      <sheetData sheetId="2432" refreshError="1"/>
      <sheetData sheetId="2433" refreshError="1"/>
      <sheetData sheetId="2434" refreshError="1"/>
      <sheetData sheetId="2435" refreshError="1"/>
      <sheetData sheetId="2436" refreshError="1"/>
      <sheetData sheetId="2437" refreshError="1"/>
      <sheetData sheetId="2438" refreshError="1"/>
      <sheetData sheetId="2439" refreshError="1"/>
      <sheetData sheetId="2440" refreshError="1"/>
      <sheetData sheetId="2441" refreshError="1"/>
      <sheetData sheetId="2442" refreshError="1"/>
      <sheetData sheetId="2443" refreshError="1"/>
      <sheetData sheetId="2444" refreshError="1"/>
      <sheetData sheetId="2445" refreshError="1"/>
      <sheetData sheetId="2446" refreshError="1"/>
      <sheetData sheetId="2447" refreshError="1"/>
      <sheetData sheetId="2448" refreshError="1"/>
      <sheetData sheetId="2449" refreshError="1"/>
      <sheetData sheetId="2450" refreshError="1"/>
      <sheetData sheetId="2451" refreshError="1"/>
      <sheetData sheetId="2452" refreshError="1"/>
      <sheetData sheetId="2453" refreshError="1"/>
      <sheetData sheetId="2454" refreshError="1"/>
      <sheetData sheetId="2455" refreshError="1"/>
      <sheetData sheetId="2456" refreshError="1"/>
      <sheetData sheetId="2457" refreshError="1"/>
      <sheetData sheetId="2458" refreshError="1"/>
      <sheetData sheetId="2459" refreshError="1"/>
      <sheetData sheetId="2460" refreshError="1"/>
      <sheetData sheetId="2461" refreshError="1"/>
      <sheetData sheetId="2462" refreshError="1"/>
      <sheetData sheetId="2463" refreshError="1"/>
      <sheetData sheetId="2464" refreshError="1"/>
      <sheetData sheetId="2465" refreshError="1"/>
      <sheetData sheetId="2466" refreshError="1"/>
      <sheetData sheetId="2467" refreshError="1"/>
      <sheetData sheetId="2468" refreshError="1"/>
      <sheetData sheetId="2469" refreshError="1"/>
      <sheetData sheetId="2470" refreshError="1"/>
      <sheetData sheetId="2471" refreshError="1"/>
      <sheetData sheetId="2472" refreshError="1"/>
      <sheetData sheetId="2473" refreshError="1"/>
      <sheetData sheetId="2474" refreshError="1"/>
      <sheetData sheetId="2475" refreshError="1"/>
      <sheetData sheetId="2476" refreshError="1"/>
      <sheetData sheetId="2477" refreshError="1"/>
      <sheetData sheetId="2478" refreshError="1"/>
      <sheetData sheetId="2479" refreshError="1"/>
      <sheetData sheetId="2480" refreshError="1"/>
      <sheetData sheetId="2481" refreshError="1"/>
      <sheetData sheetId="2482" refreshError="1"/>
      <sheetData sheetId="2483" refreshError="1"/>
      <sheetData sheetId="2484" refreshError="1"/>
      <sheetData sheetId="2485" refreshError="1"/>
      <sheetData sheetId="2486" refreshError="1"/>
      <sheetData sheetId="2487" refreshError="1"/>
      <sheetData sheetId="2488" refreshError="1"/>
      <sheetData sheetId="2489" refreshError="1"/>
      <sheetData sheetId="2490" refreshError="1"/>
      <sheetData sheetId="2491" refreshError="1"/>
      <sheetData sheetId="2492" refreshError="1"/>
      <sheetData sheetId="2493" refreshError="1"/>
      <sheetData sheetId="2494" refreshError="1"/>
      <sheetData sheetId="2495" refreshError="1"/>
      <sheetData sheetId="2496" refreshError="1"/>
      <sheetData sheetId="2497" refreshError="1"/>
      <sheetData sheetId="2498" refreshError="1"/>
      <sheetData sheetId="2499" refreshError="1"/>
      <sheetData sheetId="2500" refreshError="1"/>
      <sheetData sheetId="2501" refreshError="1"/>
      <sheetData sheetId="2502" refreshError="1"/>
      <sheetData sheetId="2503" refreshError="1"/>
      <sheetData sheetId="2504" refreshError="1"/>
      <sheetData sheetId="2505"/>
      <sheetData sheetId="2506" refreshError="1"/>
      <sheetData sheetId="2507">
        <row r="24">
          <cell r="I24">
            <v>0</v>
          </cell>
        </row>
      </sheetData>
      <sheetData sheetId="2508">
        <row r="24">
          <cell r="B24" t="str">
            <v>수평곡관</v>
          </cell>
        </row>
      </sheetData>
      <sheetData sheetId="2509">
        <row r="24">
          <cell r="B24" t="str">
            <v>수평곡관</v>
          </cell>
        </row>
      </sheetData>
      <sheetData sheetId="2510"/>
      <sheetData sheetId="2511" refreshError="1"/>
      <sheetData sheetId="2512"/>
      <sheetData sheetId="2513"/>
      <sheetData sheetId="2514"/>
      <sheetData sheetId="2515"/>
      <sheetData sheetId="2516"/>
      <sheetData sheetId="2517" refreshError="1"/>
      <sheetData sheetId="2518" refreshError="1"/>
      <sheetData sheetId="2519" refreshError="1"/>
      <sheetData sheetId="2520" refreshError="1"/>
      <sheetData sheetId="2521" refreshError="1"/>
      <sheetData sheetId="2522" refreshError="1"/>
      <sheetData sheetId="2523" refreshError="1"/>
      <sheetData sheetId="2524" refreshError="1"/>
      <sheetData sheetId="2525" refreshError="1"/>
      <sheetData sheetId="2526" refreshError="1"/>
      <sheetData sheetId="2527" refreshError="1"/>
      <sheetData sheetId="2528" refreshError="1"/>
      <sheetData sheetId="2529" refreshError="1"/>
      <sheetData sheetId="2530" refreshError="1"/>
      <sheetData sheetId="2531" refreshError="1"/>
      <sheetData sheetId="2532" refreshError="1"/>
      <sheetData sheetId="2533" refreshError="1"/>
      <sheetData sheetId="2534" refreshError="1"/>
      <sheetData sheetId="2535" refreshError="1"/>
      <sheetData sheetId="2536" refreshError="1"/>
      <sheetData sheetId="2537" refreshError="1"/>
      <sheetData sheetId="2538" refreshError="1"/>
      <sheetData sheetId="2539" refreshError="1"/>
      <sheetData sheetId="2540" refreshError="1"/>
      <sheetData sheetId="2541" refreshError="1"/>
      <sheetData sheetId="2542" refreshError="1"/>
      <sheetData sheetId="2543" refreshError="1"/>
      <sheetData sheetId="2544" refreshError="1"/>
      <sheetData sheetId="2545" refreshError="1"/>
      <sheetData sheetId="2546"/>
      <sheetData sheetId="2547" refreshError="1"/>
      <sheetData sheetId="2548" refreshError="1"/>
      <sheetData sheetId="2549" refreshError="1"/>
      <sheetData sheetId="2550" refreshError="1"/>
      <sheetData sheetId="2551" refreshError="1"/>
      <sheetData sheetId="2552" refreshError="1"/>
      <sheetData sheetId="2553" refreshError="1"/>
      <sheetData sheetId="2554" refreshError="1"/>
      <sheetData sheetId="2555" refreshError="1"/>
      <sheetData sheetId="2556" refreshError="1"/>
      <sheetData sheetId="2557" refreshError="1"/>
      <sheetData sheetId="2558" refreshError="1"/>
      <sheetData sheetId="2559" refreshError="1"/>
      <sheetData sheetId="2560" refreshError="1"/>
      <sheetData sheetId="2561" refreshError="1"/>
      <sheetData sheetId="2562" refreshError="1"/>
      <sheetData sheetId="2563" refreshError="1"/>
      <sheetData sheetId="2564" refreshError="1"/>
      <sheetData sheetId="2565" refreshError="1"/>
      <sheetData sheetId="2566" refreshError="1"/>
      <sheetData sheetId="2567" refreshError="1"/>
      <sheetData sheetId="2568" refreshError="1"/>
      <sheetData sheetId="2569"/>
      <sheetData sheetId="2570" refreshError="1"/>
      <sheetData sheetId="2571" refreshError="1"/>
      <sheetData sheetId="2572" refreshError="1"/>
      <sheetData sheetId="2573" refreshError="1"/>
      <sheetData sheetId="2574" refreshError="1"/>
      <sheetData sheetId="2575" refreshError="1"/>
      <sheetData sheetId="2576" refreshError="1"/>
      <sheetData sheetId="2577" refreshError="1"/>
      <sheetData sheetId="2578" refreshError="1"/>
      <sheetData sheetId="2579" refreshError="1"/>
      <sheetData sheetId="2580" refreshError="1"/>
      <sheetData sheetId="2581" refreshError="1"/>
      <sheetData sheetId="2582" refreshError="1"/>
      <sheetData sheetId="2583" refreshError="1"/>
      <sheetData sheetId="2584" refreshError="1"/>
      <sheetData sheetId="2585" refreshError="1"/>
      <sheetData sheetId="2586" refreshError="1"/>
      <sheetData sheetId="2587" refreshError="1"/>
      <sheetData sheetId="2588" refreshError="1"/>
      <sheetData sheetId="2589" refreshError="1"/>
      <sheetData sheetId="2590" refreshError="1"/>
      <sheetData sheetId="2591" refreshError="1"/>
      <sheetData sheetId="2592" refreshError="1"/>
      <sheetData sheetId="2593" refreshError="1"/>
      <sheetData sheetId="2594" refreshError="1"/>
      <sheetData sheetId="2595" refreshError="1"/>
      <sheetData sheetId="2596" refreshError="1"/>
      <sheetData sheetId="2597" refreshError="1"/>
      <sheetData sheetId="2598" refreshError="1"/>
      <sheetData sheetId="2599" refreshError="1"/>
      <sheetData sheetId="2600" refreshError="1"/>
      <sheetData sheetId="2601" refreshError="1"/>
      <sheetData sheetId="2602" refreshError="1"/>
      <sheetData sheetId="2603" refreshError="1"/>
      <sheetData sheetId="2604" refreshError="1"/>
      <sheetData sheetId="2605" refreshError="1"/>
      <sheetData sheetId="2606" refreshError="1"/>
      <sheetData sheetId="2607" refreshError="1"/>
      <sheetData sheetId="2608" refreshError="1"/>
      <sheetData sheetId="2609" refreshError="1"/>
      <sheetData sheetId="2610" refreshError="1"/>
      <sheetData sheetId="2611" refreshError="1"/>
      <sheetData sheetId="2612" refreshError="1"/>
      <sheetData sheetId="2613" refreshError="1"/>
      <sheetData sheetId="2614" refreshError="1"/>
      <sheetData sheetId="2615" refreshError="1"/>
      <sheetData sheetId="2616" refreshError="1"/>
      <sheetData sheetId="2617" refreshError="1"/>
      <sheetData sheetId="2618" refreshError="1"/>
      <sheetData sheetId="2619" refreshError="1"/>
      <sheetData sheetId="2620" refreshError="1"/>
      <sheetData sheetId="2621" refreshError="1"/>
      <sheetData sheetId="2622" refreshError="1"/>
      <sheetData sheetId="2623" refreshError="1"/>
      <sheetData sheetId="2624" refreshError="1"/>
      <sheetData sheetId="2625" refreshError="1"/>
      <sheetData sheetId="2626" refreshError="1"/>
      <sheetData sheetId="2627" refreshError="1"/>
      <sheetData sheetId="2628" refreshError="1"/>
      <sheetData sheetId="2629" refreshError="1"/>
      <sheetData sheetId="2630" refreshError="1"/>
      <sheetData sheetId="2631" refreshError="1"/>
      <sheetData sheetId="2632" refreshError="1"/>
      <sheetData sheetId="2633" refreshError="1"/>
      <sheetData sheetId="2634" refreshError="1"/>
      <sheetData sheetId="2635" refreshError="1"/>
      <sheetData sheetId="2636" refreshError="1"/>
      <sheetData sheetId="2637" refreshError="1"/>
      <sheetData sheetId="2638" refreshError="1"/>
      <sheetData sheetId="2639" refreshError="1"/>
      <sheetData sheetId="2640" refreshError="1"/>
      <sheetData sheetId="2641" refreshError="1"/>
      <sheetData sheetId="2642" refreshError="1"/>
      <sheetData sheetId="2643" refreshError="1"/>
      <sheetData sheetId="2644" refreshError="1"/>
      <sheetData sheetId="2645" refreshError="1"/>
      <sheetData sheetId="2646" refreshError="1"/>
      <sheetData sheetId="2647"/>
      <sheetData sheetId="2648"/>
      <sheetData sheetId="2649" refreshError="1"/>
      <sheetData sheetId="2650" refreshError="1"/>
      <sheetData sheetId="2651" refreshError="1"/>
      <sheetData sheetId="2652" refreshError="1"/>
      <sheetData sheetId="2653" refreshError="1"/>
      <sheetData sheetId="2654" refreshError="1"/>
      <sheetData sheetId="2655" refreshError="1"/>
      <sheetData sheetId="2656" refreshError="1"/>
      <sheetData sheetId="2657" refreshError="1"/>
      <sheetData sheetId="2658" refreshError="1"/>
      <sheetData sheetId="2659" refreshError="1"/>
      <sheetData sheetId="2660" refreshError="1"/>
      <sheetData sheetId="2661" refreshError="1"/>
      <sheetData sheetId="2662" refreshError="1"/>
      <sheetData sheetId="2663" refreshError="1"/>
      <sheetData sheetId="2664" refreshError="1"/>
      <sheetData sheetId="2665" refreshError="1"/>
      <sheetData sheetId="2666" refreshError="1"/>
      <sheetData sheetId="2667" refreshError="1"/>
      <sheetData sheetId="2668" refreshError="1"/>
      <sheetData sheetId="2669" refreshError="1"/>
      <sheetData sheetId="2670" refreshError="1"/>
      <sheetData sheetId="2671" refreshError="1"/>
      <sheetData sheetId="2672" refreshError="1"/>
      <sheetData sheetId="2673" refreshError="1"/>
      <sheetData sheetId="2674" refreshError="1"/>
      <sheetData sheetId="2675" refreshError="1"/>
      <sheetData sheetId="2676" refreshError="1"/>
      <sheetData sheetId="2677" refreshError="1"/>
      <sheetData sheetId="2678" refreshError="1"/>
      <sheetData sheetId="2679" refreshError="1"/>
      <sheetData sheetId="2680" refreshError="1"/>
      <sheetData sheetId="2681" refreshError="1"/>
      <sheetData sheetId="2682" refreshError="1"/>
      <sheetData sheetId="2683" refreshError="1"/>
      <sheetData sheetId="2684" refreshError="1"/>
      <sheetData sheetId="2685" refreshError="1"/>
      <sheetData sheetId="2686" refreshError="1"/>
      <sheetData sheetId="2687" refreshError="1"/>
      <sheetData sheetId="2688" refreshError="1"/>
      <sheetData sheetId="2689" refreshError="1"/>
      <sheetData sheetId="2690" refreshError="1"/>
      <sheetData sheetId="2691" refreshError="1"/>
      <sheetData sheetId="2692" refreshError="1"/>
      <sheetData sheetId="2693" refreshError="1"/>
      <sheetData sheetId="2694" refreshError="1"/>
      <sheetData sheetId="2695" refreshError="1"/>
      <sheetData sheetId="2696" refreshError="1"/>
      <sheetData sheetId="2697" refreshError="1"/>
      <sheetData sheetId="2698" refreshError="1"/>
      <sheetData sheetId="2699" refreshError="1"/>
      <sheetData sheetId="2700" refreshError="1"/>
      <sheetData sheetId="2701" refreshError="1"/>
      <sheetData sheetId="2702" refreshError="1"/>
      <sheetData sheetId="2703" refreshError="1"/>
      <sheetData sheetId="2704" refreshError="1"/>
      <sheetData sheetId="2705" refreshError="1"/>
      <sheetData sheetId="2706" refreshError="1"/>
      <sheetData sheetId="2707" refreshError="1"/>
      <sheetData sheetId="2708" refreshError="1"/>
      <sheetData sheetId="2709" refreshError="1"/>
      <sheetData sheetId="2710" refreshError="1"/>
      <sheetData sheetId="2711" refreshError="1"/>
      <sheetData sheetId="2712" refreshError="1"/>
      <sheetData sheetId="2713" refreshError="1"/>
      <sheetData sheetId="2714" refreshError="1"/>
      <sheetData sheetId="2715" refreshError="1"/>
      <sheetData sheetId="2716" refreshError="1"/>
      <sheetData sheetId="2717"/>
      <sheetData sheetId="2718"/>
      <sheetData sheetId="2719"/>
      <sheetData sheetId="2720"/>
      <sheetData sheetId="2721"/>
      <sheetData sheetId="2722"/>
      <sheetData sheetId="2723"/>
      <sheetData sheetId="2724"/>
      <sheetData sheetId="2725"/>
      <sheetData sheetId="2726"/>
      <sheetData sheetId="2727"/>
      <sheetData sheetId="2728"/>
      <sheetData sheetId="2729" refreshError="1"/>
      <sheetData sheetId="2730" refreshError="1"/>
      <sheetData sheetId="2731" refreshError="1"/>
      <sheetData sheetId="2732" refreshError="1"/>
      <sheetData sheetId="2733" refreshError="1"/>
      <sheetData sheetId="2734" refreshError="1"/>
      <sheetData sheetId="2735" refreshError="1"/>
      <sheetData sheetId="2736" refreshError="1"/>
      <sheetData sheetId="2737" refreshError="1"/>
      <sheetData sheetId="2738" refreshError="1"/>
      <sheetData sheetId="2739" refreshError="1"/>
      <sheetData sheetId="2740" refreshError="1"/>
      <sheetData sheetId="2741" refreshError="1"/>
      <sheetData sheetId="2742" refreshError="1"/>
      <sheetData sheetId="2743" refreshError="1"/>
      <sheetData sheetId="2744" refreshError="1"/>
      <sheetData sheetId="2745" refreshError="1"/>
      <sheetData sheetId="2746" refreshError="1"/>
      <sheetData sheetId="2747" refreshError="1"/>
      <sheetData sheetId="2748" refreshError="1"/>
      <sheetData sheetId="2749" refreshError="1"/>
      <sheetData sheetId="2750" refreshError="1"/>
      <sheetData sheetId="2751" refreshError="1"/>
      <sheetData sheetId="2752" refreshError="1"/>
      <sheetData sheetId="2753" refreshError="1"/>
      <sheetData sheetId="2754" refreshError="1"/>
      <sheetData sheetId="2755" refreshError="1"/>
      <sheetData sheetId="2756" refreshError="1"/>
      <sheetData sheetId="2757" refreshError="1"/>
      <sheetData sheetId="2758" refreshError="1"/>
      <sheetData sheetId="2759" refreshError="1"/>
      <sheetData sheetId="2760" refreshError="1"/>
      <sheetData sheetId="2761" refreshError="1"/>
      <sheetData sheetId="2762" refreshError="1"/>
      <sheetData sheetId="2763" refreshError="1"/>
      <sheetData sheetId="2764" refreshError="1"/>
      <sheetData sheetId="2765" refreshError="1"/>
      <sheetData sheetId="2766" refreshError="1"/>
      <sheetData sheetId="2767" refreshError="1"/>
      <sheetData sheetId="2768" refreshError="1"/>
      <sheetData sheetId="2769" refreshError="1"/>
      <sheetData sheetId="2770" refreshError="1"/>
      <sheetData sheetId="2771" refreshError="1"/>
      <sheetData sheetId="2772"/>
      <sheetData sheetId="2773" refreshError="1"/>
      <sheetData sheetId="2774" refreshError="1"/>
      <sheetData sheetId="2775" refreshError="1"/>
      <sheetData sheetId="2776" refreshError="1"/>
      <sheetData sheetId="2777" refreshError="1"/>
      <sheetData sheetId="2778" refreshError="1"/>
      <sheetData sheetId="2779" refreshError="1"/>
      <sheetData sheetId="2780">
        <row r="24">
          <cell r="B24" t="str">
            <v>수평곡관</v>
          </cell>
        </row>
      </sheetData>
      <sheetData sheetId="2781">
        <row r="24">
          <cell r="I24">
            <v>0</v>
          </cell>
        </row>
      </sheetData>
      <sheetData sheetId="2782">
        <row r="24">
          <cell r="B24" t="str">
            <v>수평곡관</v>
          </cell>
        </row>
      </sheetData>
      <sheetData sheetId="2783">
        <row r="24">
          <cell r="B24" t="str">
            <v>수평곡관</v>
          </cell>
        </row>
      </sheetData>
      <sheetData sheetId="2784">
        <row r="24">
          <cell r="B24" t="str">
            <v>수평곡관</v>
          </cell>
        </row>
      </sheetData>
      <sheetData sheetId="2785">
        <row r="24">
          <cell r="I24">
            <v>0</v>
          </cell>
        </row>
      </sheetData>
      <sheetData sheetId="2786">
        <row r="24">
          <cell r="I24">
            <v>0</v>
          </cell>
        </row>
      </sheetData>
      <sheetData sheetId="2787">
        <row r="24">
          <cell r="I24">
            <v>0</v>
          </cell>
        </row>
      </sheetData>
      <sheetData sheetId="2788">
        <row r="24">
          <cell r="B24" t="str">
            <v>수평곡관</v>
          </cell>
        </row>
      </sheetData>
      <sheetData sheetId="2789">
        <row r="24">
          <cell r="B24" t="str">
            <v>수평곡관</v>
          </cell>
        </row>
      </sheetData>
      <sheetData sheetId="2790">
        <row r="24">
          <cell r="I24">
            <v>0</v>
          </cell>
        </row>
      </sheetData>
      <sheetData sheetId="2791">
        <row r="24">
          <cell r="I24">
            <v>0</v>
          </cell>
        </row>
      </sheetData>
      <sheetData sheetId="2792">
        <row r="24">
          <cell r="B24" t="str">
            <v>수평곡관</v>
          </cell>
        </row>
      </sheetData>
      <sheetData sheetId="2793">
        <row r="24">
          <cell r="B24" t="str">
            <v>수평곡관</v>
          </cell>
        </row>
      </sheetData>
      <sheetData sheetId="2794">
        <row r="24">
          <cell r="B24" t="str">
            <v>수평곡관</v>
          </cell>
        </row>
      </sheetData>
      <sheetData sheetId="2795">
        <row r="24">
          <cell r="B24" t="str">
            <v>수평곡관</v>
          </cell>
        </row>
      </sheetData>
      <sheetData sheetId="2796">
        <row r="24">
          <cell r="B24" t="str">
            <v>수평곡관</v>
          </cell>
        </row>
      </sheetData>
      <sheetData sheetId="2797">
        <row r="24">
          <cell r="I24">
            <v>0</v>
          </cell>
        </row>
      </sheetData>
      <sheetData sheetId="2798">
        <row r="24">
          <cell r="I24">
            <v>0</v>
          </cell>
        </row>
      </sheetData>
      <sheetData sheetId="2799">
        <row r="24">
          <cell r="I24">
            <v>0</v>
          </cell>
        </row>
      </sheetData>
      <sheetData sheetId="2800">
        <row r="24">
          <cell r="B24" t="str">
            <v>수평곡관</v>
          </cell>
        </row>
      </sheetData>
      <sheetData sheetId="2801">
        <row r="24">
          <cell r="B24" t="str">
            <v>수평곡관</v>
          </cell>
        </row>
      </sheetData>
      <sheetData sheetId="2802">
        <row r="24">
          <cell r="I24">
            <v>0</v>
          </cell>
        </row>
      </sheetData>
      <sheetData sheetId="2803">
        <row r="24">
          <cell r="I24">
            <v>0</v>
          </cell>
        </row>
      </sheetData>
      <sheetData sheetId="2804">
        <row r="24">
          <cell r="B24" t="str">
            <v>수평곡관</v>
          </cell>
        </row>
      </sheetData>
      <sheetData sheetId="2805">
        <row r="24">
          <cell r="B24" t="str">
            <v>수평곡관</v>
          </cell>
        </row>
      </sheetData>
      <sheetData sheetId="2806"/>
      <sheetData sheetId="2807"/>
      <sheetData sheetId="2808">
        <row r="24">
          <cell r="B24" t="str">
            <v>수평곡관</v>
          </cell>
        </row>
      </sheetData>
      <sheetData sheetId="2809">
        <row r="24">
          <cell r="I24">
            <v>0</v>
          </cell>
        </row>
      </sheetData>
      <sheetData sheetId="2810">
        <row r="24">
          <cell r="I24">
            <v>0</v>
          </cell>
        </row>
      </sheetData>
      <sheetData sheetId="2811">
        <row r="24">
          <cell r="I24">
            <v>0</v>
          </cell>
        </row>
      </sheetData>
      <sheetData sheetId="2812"/>
      <sheetData sheetId="2813"/>
      <sheetData sheetId="2814"/>
      <sheetData sheetId="2815"/>
      <sheetData sheetId="2816"/>
      <sheetData sheetId="2817"/>
      <sheetData sheetId="2818"/>
      <sheetData sheetId="2819"/>
      <sheetData sheetId="2820"/>
      <sheetData sheetId="2821"/>
      <sheetData sheetId="2822">
        <row r="24">
          <cell r="I24">
            <v>0</v>
          </cell>
        </row>
      </sheetData>
      <sheetData sheetId="2823">
        <row r="24">
          <cell r="I24">
            <v>0</v>
          </cell>
        </row>
      </sheetData>
      <sheetData sheetId="2824">
        <row r="24">
          <cell r="B24" t="str">
            <v>수평곡관</v>
          </cell>
        </row>
      </sheetData>
      <sheetData sheetId="2825">
        <row r="24">
          <cell r="B24" t="str">
            <v>수평곡관</v>
          </cell>
        </row>
      </sheetData>
      <sheetData sheetId="2826">
        <row r="24">
          <cell r="B24" t="str">
            <v>수평곡관</v>
          </cell>
        </row>
      </sheetData>
      <sheetData sheetId="2827"/>
      <sheetData sheetId="2828"/>
      <sheetData sheetId="2829"/>
      <sheetData sheetId="2830"/>
      <sheetData sheetId="2831"/>
      <sheetData sheetId="2832"/>
      <sheetData sheetId="2833"/>
      <sheetData sheetId="2834"/>
      <sheetData sheetId="2835"/>
      <sheetData sheetId="2836"/>
      <sheetData sheetId="2837"/>
      <sheetData sheetId="2838">
        <row r="24">
          <cell r="B24" t="str">
            <v>수평곡관</v>
          </cell>
        </row>
      </sheetData>
      <sheetData sheetId="2839"/>
      <sheetData sheetId="2840"/>
      <sheetData sheetId="2841"/>
      <sheetData sheetId="2842"/>
      <sheetData sheetId="2843">
        <row r="24">
          <cell r="I24">
            <v>0</v>
          </cell>
        </row>
      </sheetData>
      <sheetData sheetId="2844"/>
      <sheetData sheetId="2845"/>
      <sheetData sheetId="2846"/>
      <sheetData sheetId="2847"/>
      <sheetData sheetId="2848"/>
      <sheetData sheetId="2849"/>
      <sheetData sheetId="2850"/>
      <sheetData sheetId="2851"/>
      <sheetData sheetId="2852"/>
      <sheetData sheetId="2853"/>
      <sheetData sheetId="2854"/>
      <sheetData sheetId="2855"/>
      <sheetData sheetId="2856"/>
      <sheetData sheetId="2857"/>
      <sheetData sheetId="2858"/>
      <sheetData sheetId="2859"/>
      <sheetData sheetId="2860"/>
      <sheetData sheetId="2861"/>
      <sheetData sheetId="2862"/>
      <sheetData sheetId="2863"/>
      <sheetData sheetId="2864"/>
      <sheetData sheetId="2865"/>
      <sheetData sheetId="2866" refreshError="1"/>
      <sheetData sheetId="2867"/>
      <sheetData sheetId="2868" refreshError="1"/>
      <sheetData sheetId="2869"/>
      <sheetData sheetId="2870"/>
      <sheetData sheetId="2871"/>
      <sheetData sheetId="2872"/>
      <sheetData sheetId="2873"/>
      <sheetData sheetId="2874"/>
      <sheetData sheetId="2875"/>
      <sheetData sheetId="2876"/>
      <sheetData sheetId="2877"/>
      <sheetData sheetId="2878"/>
      <sheetData sheetId="2879"/>
      <sheetData sheetId="2880"/>
      <sheetData sheetId="2881"/>
      <sheetData sheetId="2882"/>
      <sheetData sheetId="2883"/>
      <sheetData sheetId="2884" refreshError="1"/>
      <sheetData sheetId="2885"/>
      <sheetData sheetId="2886" refreshError="1"/>
      <sheetData sheetId="2887" refreshError="1"/>
      <sheetData sheetId="2888" refreshError="1"/>
      <sheetData sheetId="2889" refreshError="1"/>
      <sheetData sheetId="2890" refreshError="1"/>
      <sheetData sheetId="2891" refreshError="1"/>
      <sheetData sheetId="2892"/>
      <sheetData sheetId="2893"/>
      <sheetData sheetId="2894"/>
      <sheetData sheetId="2895"/>
      <sheetData sheetId="2896" refreshError="1"/>
      <sheetData sheetId="2897" refreshError="1"/>
      <sheetData sheetId="2898" refreshError="1"/>
      <sheetData sheetId="2899">
        <row r="24">
          <cell r="B24" t="str">
            <v>수평곡관</v>
          </cell>
        </row>
      </sheetData>
      <sheetData sheetId="2900">
        <row r="24">
          <cell r="B24" t="str">
            <v>수평곡관</v>
          </cell>
        </row>
      </sheetData>
      <sheetData sheetId="2901" refreshError="1"/>
      <sheetData sheetId="2902" refreshError="1"/>
      <sheetData sheetId="2903" refreshError="1"/>
      <sheetData sheetId="2904" refreshError="1"/>
      <sheetData sheetId="2905" refreshError="1"/>
      <sheetData sheetId="2906" refreshError="1"/>
      <sheetData sheetId="2907" refreshError="1"/>
      <sheetData sheetId="2908" refreshError="1"/>
      <sheetData sheetId="2909" refreshError="1"/>
      <sheetData sheetId="2910" refreshError="1"/>
      <sheetData sheetId="2911" refreshError="1"/>
      <sheetData sheetId="2912" refreshError="1"/>
      <sheetData sheetId="2913" refreshError="1"/>
      <sheetData sheetId="2914" refreshError="1"/>
      <sheetData sheetId="2915" refreshError="1"/>
      <sheetData sheetId="2916" refreshError="1"/>
      <sheetData sheetId="2917" refreshError="1"/>
      <sheetData sheetId="2918" refreshError="1"/>
      <sheetData sheetId="2919" refreshError="1"/>
      <sheetData sheetId="2920" refreshError="1"/>
      <sheetData sheetId="2921" refreshError="1"/>
      <sheetData sheetId="2922" refreshError="1"/>
      <sheetData sheetId="2923" refreshError="1"/>
      <sheetData sheetId="2924">
        <row r="20">
          <cell r="G20">
            <v>18</v>
          </cell>
        </row>
      </sheetData>
      <sheetData sheetId="2925"/>
      <sheetData sheetId="2926">
        <row r="20">
          <cell r="G20">
            <v>18</v>
          </cell>
        </row>
      </sheetData>
      <sheetData sheetId="2927">
        <row r="20">
          <cell r="G20">
            <v>18</v>
          </cell>
        </row>
      </sheetData>
      <sheetData sheetId="2928">
        <row r="20">
          <cell r="G20">
            <v>18</v>
          </cell>
        </row>
      </sheetData>
      <sheetData sheetId="2929">
        <row r="20">
          <cell r="G20">
            <v>18</v>
          </cell>
        </row>
      </sheetData>
      <sheetData sheetId="2930">
        <row r="20">
          <cell r="G20">
            <v>18</v>
          </cell>
        </row>
      </sheetData>
      <sheetData sheetId="2931">
        <row r="20">
          <cell r="G20">
            <v>18</v>
          </cell>
        </row>
      </sheetData>
      <sheetData sheetId="2932">
        <row r="20">
          <cell r="G20">
            <v>18</v>
          </cell>
        </row>
      </sheetData>
      <sheetData sheetId="2933">
        <row r="20">
          <cell r="G20">
            <v>18</v>
          </cell>
        </row>
      </sheetData>
      <sheetData sheetId="2934">
        <row r="20">
          <cell r="G20">
            <v>18</v>
          </cell>
        </row>
      </sheetData>
      <sheetData sheetId="2935">
        <row r="20">
          <cell r="G20">
            <v>18</v>
          </cell>
        </row>
      </sheetData>
      <sheetData sheetId="2936">
        <row r="20">
          <cell r="G20">
            <v>18</v>
          </cell>
        </row>
      </sheetData>
      <sheetData sheetId="2937">
        <row r="20">
          <cell r="G20">
            <v>18</v>
          </cell>
        </row>
      </sheetData>
      <sheetData sheetId="2938" refreshError="1"/>
      <sheetData sheetId="2939" refreshError="1"/>
      <sheetData sheetId="2940" refreshError="1"/>
      <sheetData sheetId="2941" refreshError="1"/>
      <sheetData sheetId="2942" refreshError="1"/>
      <sheetData sheetId="2943" refreshError="1"/>
      <sheetData sheetId="2944" refreshError="1"/>
      <sheetData sheetId="2945" refreshError="1"/>
      <sheetData sheetId="2946" refreshError="1"/>
      <sheetData sheetId="2947" refreshError="1"/>
      <sheetData sheetId="2948" refreshError="1"/>
      <sheetData sheetId="2949" refreshError="1"/>
      <sheetData sheetId="2950" refreshError="1"/>
      <sheetData sheetId="2951" refreshError="1"/>
      <sheetData sheetId="2952" refreshError="1"/>
      <sheetData sheetId="2953" refreshError="1"/>
      <sheetData sheetId="2954"/>
      <sheetData sheetId="2955" refreshError="1"/>
      <sheetData sheetId="2956" refreshError="1"/>
      <sheetData sheetId="2957" refreshError="1"/>
      <sheetData sheetId="2958" refreshError="1"/>
      <sheetData sheetId="2959" refreshError="1"/>
      <sheetData sheetId="2960" refreshError="1"/>
      <sheetData sheetId="2961" refreshError="1"/>
      <sheetData sheetId="2962" refreshError="1"/>
      <sheetData sheetId="2963" refreshError="1"/>
      <sheetData sheetId="2964" refreshError="1"/>
      <sheetData sheetId="2965"/>
      <sheetData sheetId="2966" refreshError="1"/>
      <sheetData sheetId="2967"/>
      <sheetData sheetId="2968" refreshError="1"/>
      <sheetData sheetId="2969" refreshError="1"/>
      <sheetData sheetId="2970"/>
      <sheetData sheetId="2971" refreshError="1"/>
      <sheetData sheetId="2972" refreshError="1"/>
      <sheetData sheetId="2973"/>
      <sheetData sheetId="2974"/>
      <sheetData sheetId="2975" refreshError="1"/>
      <sheetData sheetId="2976" refreshError="1"/>
      <sheetData sheetId="2977" refreshError="1"/>
      <sheetData sheetId="2978" refreshError="1"/>
      <sheetData sheetId="2979"/>
      <sheetData sheetId="2980"/>
      <sheetData sheetId="2981"/>
      <sheetData sheetId="2982"/>
      <sheetData sheetId="2983"/>
      <sheetData sheetId="2984"/>
      <sheetData sheetId="2985" refreshError="1"/>
      <sheetData sheetId="2986"/>
      <sheetData sheetId="2987" refreshError="1"/>
      <sheetData sheetId="2988"/>
      <sheetData sheetId="2989" refreshError="1"/>
      <sheetData sheetId="2990" refreshError="1"/>
      <sheetData sheetId="2991"/>
      <sheetData sheetId="2992" refreshError="1"/>
      <sheetData sheetId="2993" refreshError="1"/>
      <sheetData sheetId="2994" refreshError="1"/>
      <sheetData sheetId="2995" refreshError="1"/>
      <sheetData sheetId="2996" refreshError="1"/>
      <sheetData sheetId="2997" refreshError="1"/>
      <sheetData sheetId="2998" refreshError="1"/>
      <sheetData sheetId="2999" refreshError="1"/>
      <sheetData sheetId="3000" refreshError="1"/>
      <sheetData sheetId="3001" refreshError="1"/>
      <sheetData sheetId="3002" refreshError="1"/>
      <sheetData sheetId="3003" refreshError="1"/>
      <sheetData sheetId="3004" refreshError="1"/>
      <sheetData sheetId="3005" refreshError="1"/>
      <sheetData sheetId="3006" refreshError="1"/>
      <sheetData sheetId="3007" refreshError="1"/>
      <sheetData sheetId="3008" refreshError="1"/>
      <sheetData sheetId="3009" refreshError="1"/>
      <sheetData sheetId="3010" refreshError="1"/>
      <sheetData sheetId="3011" refreshError="1"/>
      <sheetData sheetId="3012" refreshError="1"/>
      <sheetData sheetId="3013"/>
      <sheetData sheetId="3014" refreshError="1"/>
      <sheetData sheetId="3015"/>
      <sheetData sheetId="3016" refreshError="1"/>
      <sheetData sheetId="3017" refreshError="1"/>
      <sheetData sheetId="3018" refreshError="1"/>
      <sheetData sheetId="3019" refreshError="1"/>
      <sheetData sheetId="3020" refreshError="1"/>
      <sheetData sheetId="3021"/>
      <sheetData sheetId="3022" refreshError="1"/>
      <sheetData sheetId="3023" refreshError="1"/>
      <sheetData sheetId="3024" refreshError="1"/>
      <sheetData sheetId="3025" refreshError="1"/>
      <sheetData sheetId="3026" refreshError="1"/>
      <sheetData sheetId="3027" refreshError="1"/>
      <sheetData sheetId="3028" refreshError="1"/>
      <sheetData sheetId="3029" refreshError="1"/>
      <sheetData sheetId="3030" refreshError="1"/>
      <sheetData sheetId="3031" refreshError="1"/>
      <sheetData sheetId="3032" refreshError="1"/>
      <sheetData sheetId="3033"/>
      <sheetData sheetId="3034" refreshError="1"/>
      <sheetData sheetId="3035" refreshError="1"/>
      <sheetData sheetId="3036" refreshError="1"/>
      <sheetData sheetId="3037" refreshError="1"/>
      <sheetData sheetId="3038" refreshError="1"/>
      <sheetData sheetId="3039" refreshError="1"/>
      <sheetData sheetId="3040" refreshError="1"/>
      <sheetData sheetId="3041" refreshError="1"/>
      <sheetData sheetId="3042" refreshError="1"/>
      <sheetData sheetId="3043" refreshError="1"/>
      <sheetData sheetId="3044" refreshError="1"/>
      <sheetData sheetId="3045" refreshError="1"/>
      <sheetData sheetId="3046" refreshError="1"/>
      <sheetData sheetId="3047" refreshError="1"/>
      <sheetData sheetId="3048" refreshError="1"/>
      <sheetData sheetId="3049" refreshError="1"/>
      <sheetData sheetId="3050" refreshError="1"/>
      <sheetData sheetId="3051" refreshError="1"/>
      <sheetData sheetId="3052" refreshError="1"/>
      <sheetData sheetId="3053" refreshError="1"/>
      <sheetData sheetId="3054" refreshError="1"/>
      <sheetData sheetId="3055" refreshError="1"/>
      <sheetData sheetId="3056" refreshError="1"/>
      <sheetData sheetId="3057" refreshError="1"/>
      <sheetData sheetId="3058" refreshError="1"/>
      <sheetData sheetId="3059"/>
      <sheetData sheetId="3060" refreshError="1"/>
      <sheetData sheetId="3061" refreshError="1"/>
      <sheetData sheetId="3062" refreshError="1"/>
      <sheetData sheetId="3063" refreshError="1"/>
      <sheetData sheetId="3064" refreshError="1"/>
      <sheetData sheetId="3065" refreshError="1"/>
      <sheetData sheetId="3066" refreshError="1"/>
      <sheetData sheetId="3067" refreshError="1"/>
      <sheetData sheetId="3068" refreshError="1"/>
      <sheetData sheetId="3069" refreshError="1"/>
      <sheetData sheetId="3070" refreshError="1"/>
      <sheetData sheetId="3071" refreshError="1"/>
      <sheetData sheetId="3072" refreshError="1"/>
      <sheetData sheetId="3073" refreshError="1"/>
      <sheetData sheetId="3074" refreshError="1"/>
      <sheetData sheetId="3075" refreshError="1"/>
      <sheetData sheetId="3076" refreshError="1"/>
      <sheetData sheetId="3077" refreshError="1"/>
      <sheetData sheetId="3078" refreshError="1"/>
      <sheetData sheetId="3079" refreshError="1"/>
      <sheetData sheetId="3080" refreshError="1"/>
      <sheetData sheetId="3081" refreshError="1"/>
      <sheetData sheetId="3082" refreshError="1"/>
      <sheetData sheetId="3083" refreshError="1"/>
      <sheetData sheetId="3084" refreshError="1"/>
      <sheetData sheetId="3085" refreshError="1"/>
      <sheetData sheetId="3086" refreshError="1"/>
      <sheetData sheetId="3087" refreshError="1"/>
      <sheetData sheetId="3088" refreshError="1"/>
      <sheetData sheetId="3089" refreshError="1"/>
      <sheetData sheetId="3090" refreshError="1"/>
      <sheetData sheetId="3091" refreshError="1"/>
      <sheetData sheetId="3092" refreshError="1"/>
      <sheetData sheetId="3093" refreshError="1"/>
      <sheetData sheetId="3094" refreshError="1"/>
      <sheetData sheetId="3095" refreshError="1"/>
      <sheetData sheetId="3096" refreshError="1"/>
      <sheetData sheetId="3097" refreshError="1"/>
      <sheetData sheetId="3098" refreshError="1"/>
      <sheetData sheetId="3099" refreshError="1"/>
      <sheetData sheetId="3100" refreshError="1"/>
      <sheetData sheetId="3101" refreshError="1"/>
      <sheetData sheetId="3102" refreshError="1"/>
      <sheetData sheetId="3103" refreshError="1"/>
      <sheetData sheetId="3104" refreshError="1"/>
      <sheetData sheetId="3105" refreshError="1"/>
      <sheetData sheetId="3106" refreshError="1"/>
      <sheetData sheetId="3107" refreshError="1"/>
      <sheetData sheetId="3108" refreshError="1"/>
      <sheetData sheetId="3109" refreshError="1"/>
      <sheetData sheetId="3110" refreshError="1"/>
      <sheetData sheetId="3111" refreshError="1"/>
      <sheetData sheetId="3112" refreshError="1"/>
      <sheetData sheetId="3113" refreshError="1"/>
      <sheetData sheetId="3114" refreshError="1"/>
      <sheetData sheetId="3115" refreshError="1"/>
      <sheetData sheetId="3116" refreshError="1"/>
      <sheetData sheetId="3117" refreshError="1"/>
      <sheetData sheetId="3118" refreshError="1"/>
      <sheetData sheetId="3119" refreshError="1"/>
      <sheetData sheetId="3120" refreshError="1"/>
      <sheetData sheetId="3121" refreshError="1"/>
      <sheetData sheetId="3122" refreshError="1"/>
      <sheetData sheetId="3123" refreshError="1"/>
      <sheetData sheetId="3124" refreshError="1"/>
      <sheetData sheetId="3125" refreshError="1"/>
      <sheetData sheetId="3126" refreshError="1"/>
      <sheetData sheetId="3127" refreshError="1"/>
      <sheetData sheetId="3128" refreshError="1"/>
      <sheetData sheetId="3129" refreshError="1"/>
      <sheetData sheetId="3130" refreshError="1"/>
      <sheetData sheetId="3131" refreshError="1"/>
      <sheetData sheetId="3132" refreshError="1"/>
      <sheetData sheetId="3133" refreshError="1"/>
      <sheetData sheetId="3134" refreshError="1"/>
      <sheetData sheetId="3135" refreshError="1"/>
      <sheetData sheetId="3136" refreshError="1"/>
      <sheetData sheetId="3137" refreshError="1"/>
      <sheetData sheetId="3138" refreshError="1"/>
      <sheetData sheetId="3139" refreshError="1"/>
      <sheetData sheetId="3140" refreshError="1"/>
      <sheetData sheetId="3141" refreshError="1"/>
      <sheetData sheetId="3142" refreshError="1"/>
      <sheetData sheetId="3143" refreshError="1"/>
      <sheetData sheetId="3144" refreshError="1"/>
      <sheetData sheetId="3145" refreshError="1"/>
      <sheetData sheetId="3146" refreshError="1"/>
      <sheetData sheetId="3147" refreshError="1"/>
      <sheetData sheetId="3148" refreshError="1"/>
      <sheetData sheetId="3149" refreshError="1"/>
      <sheetData sheetId="3150"/>
      <sheetData sheetId="3151" refreshError="1"/>
      <sheetData sheetId="3152" refreshError="1"/>
      <sheetData sheetId="3153" refreshError="1"/>
      <sheetData sheetId="3154" refreshError="1"/>
      <sheetData sheetId="3155" refreshError="1"/>
      <sheetData sheetId="3156" refreshError="1"/>
      <sheetData sheetId="3157" refreshError="1"/>
      <sheetData sheetId="3158" refreshError="1"/>
      <sheetData sheetId="3159" refreshError="1"/>
      <sheetData sheetId="3160" refreshError="1"/>
      <sheetData sheetId="3161"/>
      <sheetData sheetId="3162" refreshError="1"/>
      <sheetData sheetId="3163" refreshError="1"/>
      <sheetData sheetId="3164" refreshError="1"/>
      <sheetData sheetId="3165" refreshError="1"/>
      <sheetData sheetId="3166" refreshError="1"/>
      <sheetData sheetId="3167" refreshError="1"/>
      <sheetData sheetId="3168" refreshError="1"/>
      <sheetData sheetId="3169" refreshError="1"/>
      <sheetData sheetId="3170" refreshError="1"/>
      <sheetData sheetId="3171" refreshError="1"/>
      <sheetData sheetId="3172" refreshError="1"/>
      <sheetData sheetId="3173" refreshError="1"/>
      <sheetData sheetId="3174" refreshError="1"/>
      <sheetData sheetId="3175" refreshError="1"/>
      <sheetData sheetId="3176" refreshError="1"/>
      <sheetData sheetId="3177" refreshError="1"/>
      <sheetData sheetId="3178" refreshError="1"/>
      <sheetData sheetId="3179" refreshError="1"/>
      <sheetData sheetId="3180" refreshError="1"/>
      <sheetData sheetId="3181" refreshError="1"/>
      <sheetData sheetId="3182" refreshError="1"/>
      <sheetData sheetId="3183" refreshError="1"/>
      <sheetData sheetId="3184" refreshError="1"/>
      <sheetData sheetId="3185" refreshError="1"/>
      <sheetData sheetId="3186" refreshError="1"/>
      <sheetData sheetId="3187" refreshError="1"/>
      <sheetData sheetId="3188" refreshError="1"/>
      <sheetData sheetId="3189" refreshError="1"/>
      <sheetData sheetId="3190" refreshError="1"/>
      <sheetData sheetId="3191" refreshError="1"/>
      <sheetData sheetId="3192" refreshError="1"/>
      <sheetData sheetId="3193" refreshError="1"/>
      <sheetData sheetId="3194" refreshError="1"/>
      <sheetData sheetId="3195" refreshError="1"/>
      <sheetData sheetId="3196" refreshError="1"/>
      <sheetData sheetId="3197" refreshError="1"/>
      <sheetData sheetId="3198" refreshError="1"/>
      <sheetData sheetId="3199" refreshError="1"/>
      <sheetData sheetId="3200" refreshError="1"/>
      <sheetData sheetId="3201" refreshError="1"/>
      <sheetData sheetId="3202" refreshError="1"/>
      <sheetData sheetId="3203" refreshError="1"/>
      <sheetData sheetId="3204" refreshError="1"/>
      <sheetData sheetId="3205" refreshError="1"/>
      <sheetData sheetId="3206" refreshError="1"/>
      <sheetData sheetId="3207" refreshError="1"/>
      <sheetData sheetId="3208" refreshError="1"/>
      <sheetData sheetId="3209" refreshError="1"/>
      <sheetData sheetId="3210" refreshError="1"/>
      <sheetData sheetId="3211"/>
      <sheetData sheetId="3212"/>
      <sheetData sheetId="3213"/>
      <sheetData sheetId="3214" refreshError="1"/>
      <sheetData sheetId="3215" refreshError="1"/>
      <sheetData sheetId="3216" refreshError="1"/>
      <sheetData sheetId="3217" refreshError="1"/>
      <sheetData sheetId="3218" refreshError="1"/>
      <sheetData sheetId="3219" refreshError="1"/>
      <sheetData sheetId="3220" refreshError="1"/>
      <sheetData sheetId="3221" refreshError="1"/>
      <sheetData sheetId="3222" refreshError="1"/>
      <sheetData sheetId="3223" refreshError="1"/>
      <sheetData sheetId="3224" refreshError="1"/>
      <sheetData sheetId="3225" refreshError="1"/>
      <sheetData sheetId="3226" refreshError="1"/>
      <sheetData sheetId="3227" refreshError="1"/>
      <sheetData sheetId="3228" refreshError="1"/>
      <sheetData sheetId="3229" refreshError="1"/>
      <sheetData sheetId="3230" refreshError="1"/>
      <sheetData sheetId="3231" refreshError="1"/>
      <sheetData sheetId="3232" refreshError="1"/>
      <sheetData sheetId="3233" refreshError="1"/>
      <sheetData sheetId="3234" refreshError="1"/>
      <sheetData sheetId="3235" refreshError="1"/>
      <sheetData sheetId="3236" refreshError="1"/>
      <sheetData sheetId="3237" refreshError="1"/>
      <sheetData sheetId="3238" refreshError="1"/>
      <sheetData sheetId="3239" refreshError="1"/>
      <sheetData sheetId="3240" refreshError="1"/>
      <sheetData sheetId="3241" refreshError="1"/>
      <sheetData sheetId="3242" refreshError="1"/>
      <sheetData sheetId="3243" refreshError="1"/>
      <sheetData sheetId="3244" refreshError="1"/>
      <sheetData sheetId="3245" refreshError="1"/>
      <sheetData sheetId="3246" refreshError="1"/>
      <sheetData sheetId="3247" refreshError="1"/>
      <sheetData sheetId="3248" refreshError="1"/>
      <sheetData sheetId="3249" refreshError="1"/>
      <sheetData sheetId="3250" refreshError="1"/>
      <sheetData sheetId="3251" refreshError="1"/>
      <sheetData sheetId="3252" refreshError="1"/>
      <sheetData sheetId="3253" refreshError="1"/>
      <sheetData sheetId="3254" refreshError="1"/>
      <sheetData sheetId="3255" refreshError="1"/>
      <sheetData sheetId="3256" refreshError="1"/>
      <sheetData sheetId="3257" refreshError="1"/>
      <sheetData sheetId="3258" refreshError="1"/>
      <sheetData sheetId="3259" refreshError="1"/>
      <sheetData sheetId="3260" refreshError="1"/>
      <sheetData sheetId="3261" refreshError="1"/>
      <sheetData sheetId="3262" refreshError="1"/>
      <sheetData sheetId="3263" refreshError="1"/>
      <sheetData sheetId="3264" refreshError="1"/>
      <sheetData sheetId="3265" refreshError="1"/>
      <sheetData sheetId="3266" refreshError="1"/>
      <sheetData sheetId="3267" refreshError="1"/>
      <sheetData sheetId="3268" refreshError="1"/>
      <sheetData sheetId="3269" refreshError="1"/>
      <sheetData sheetId="3270" refreshError="1"/>
      <sheetData sheetId="3271" refreshError="1"/>
      <sheetData sheetId="3272" refreshError="1"/>
      <sheetData sheetId="3273" refreshError="1"/>
      <sheetData sheetId="3274" refreshError="1"/>
      <sheetData sheetId="3275" refreshError="1"/>
      <sheetData sheetId="3276" refreshError="1"/>
      <sheetData sheetId="3277" refreshError="1"/>
      <sheetData sheetId="3278" refreshError="1"/>
      <sheetData sheetId="3279" refreshError="1"/>
      <sheetData sheetId="3280" refreshError="1"/>
      <sheetData sheetId="3281" refreshError="1"/>
      <sheetData sheetId="3282" refreshError="1"/>
      <sheetData sheetId="3283" refreshError="1"/>
      <sheetData sheetId="3284" refreshError="1"/>
      <sheetData sheetId="3285" refreshError="1"/>
      <sheetData sheetId="3286" refreshError="1"/>
      <sheetData sheetId="3287" refreshError="1"/>
      <sheetData sheetId="3288" refreshError="1"/>
      <sheetData sheetId="3289" refreshError="1"/>
      <sheetData sheetId="3290" refreshError="1"/>
      <sheetData sheetId="3291" refreshError="1"/>
      <sheetData sheetId="3292" refreshError="1"/>
      <sheetData sheetId="3293" refreshError="1"/>
      <sheetData sheetId="3294" refreshError="1"/>
      <sheetData sheetId="3295" refreshError="1"/>
      <sheetData sheetId="3296" refreshError="1"/>
      <sheetData sheetId="3297" refreshError="1"/>
      <sheetData sheetId="3298" refreshError="1"/>
      <sheetData sheetId="3299" refreshError="1"/>
      <sheetData sheetId="3300" refreshError="1"/>
      <sheetData sheetId="3301" refreshError="1"/>
      <sheetData sheetId="3302" refreshError="1"/>
      <sheetData sheetId="3303" refreshError="1"/>
      <sheetData sheetId="3304" refreshError="1"/>
      <sheetData sheetId="3305" refreshError="1"/>
      <sheetData sheetId="3306" refreshError="1"/>
      <sheetData sheetId="3307" refreshError="1"/>
      <sheetData sheetId="3308" refreshError="1"/>
      <sheetData sheetId="3309" refreshError="1"/>
      <sheetData sheetId="3310" refreshError="1"/>
      <sheetData sheetId="3311" refreshError="1"/>
      <sheetData sheetId="3312" refreshError="1"/>
      <sheetData sheetId="3313" refreshError="1"/>
      <sheetData sheetId="3314" refreshError="1"/>
      <sheetData sheetId="3315" refreshError="1"/>
      <sheetData sheetId="3316" refreshError="1"/>
      <sheetData sheetId="3317" refreshError="1"/>
      <sheetData sheetId="3318" refreshError="1"/>
      <sheetData sheetId="3319" refreshError="1"/>
      <sheetData sheetId="3320" refreshError="1"/>
      <sheetData sheetId="3321" refreshError="1"/>
      <sheetData sheetId="3322" refreshError="1"/>
      <sheetData sheetId="3323" refreshError="1"/>
      <sheetData sheetId="3324" refreshError="1"/>
      <sheetData sheetId="3325" refreshError="1"/>
      <sheetData sheetId="3326" refreshError="1"/>
      <sheetData sheetId="3327" refreshError="1"/>
      <sheetData sheetId="3328" refreshError="1"/>
      <sheetData sheetId="3329" refreshError="1"/>
      <sheetData sheetId="3330"/>
      <sheetData sheetId="3331" refreshError="1"/>
      <sheetData sheetId="3332" refreshError="1"/>
      <sheetData sheetId="3333" refreshError="1"/>
      <sheetData sheetId="3334" refreshError="1"/>
      <sheetData sheetId="3335" refreshError="1"/>
      <sheetData sheetId="3336" refreshError="1"/>
      <sheetData sheetId="3337" refreshError="1"/>
      <sheetData sheetId="3338" refreshError="1"/>
      <sheetData sheetId="3339" refreshError="1"/>
      <sheetData sheetId="3340" refreshError="1"/>
      <sheetData sheetId="3341" refreshError="1"/>
      <sheetData sheetId="3342" refreshError="1"/>
      <sheetData sheetId="3343" refreshError="1"/>
      <sheetData sheetId="3344" refreshError="1"/>
      <sheetData sheetId="3345" refreshError="1"/>
      <sheetData sheetId="3346" refreshError="1"/>
      <sheetData sheetId="3347" refreshError="1"/>
      <sheetData sheetId="3348" refreshError="1"/>
      <sheetData sheetId="3349" refreshError="1"/>
      <sheetData sheetId="3350" refreshError="1"/>
      <sheetData sheetId="3351" refreshError="1"/>
      <sheetData sheetId="3352" refreshError="1"/>
      <sheetData sheetId="3353" refreshError="1"/>
      <sheetData sheetId="3354" refreshError="1"/>
      <sheetData sheetId="3355" refreshError="1"/>
      <sheetData sheetId="3356" refreshError="1"/>
      <sheetData sheetId="3357" refreshError="1"/>
      <sheetData sheetId="3358" refreshError="1"/>
      <sheetData sheetId="3359" refreshError="1"/>
      <sheetData sheetId="3360" refreshError="1"/>
      <sheetData sheetId="3361" refreshError="1"/>
      <sheetData sheetId="3362" refreshError="1"/>
      <sheetData sheetId="3363" refreshError="1"/>
      <sheetData sheetId="3364" refreshError="1"/>
      <sheetData sheetId="3365" refreshError="1"/>
      <sheetData sheetId="3366" refreshError="1"/>
      <sheetData sheetId="3367" refreshError="1"/>
      <sheetData sheetId="3368" refreshError="1"/>
      <sheetData sheetId="3369" refreshError="1"/>
      <sheetData sheetId="3370" refreshError="1"/>
      <sheetData sheetId="3371" refreshError="1"/>
      <sheetData sheetId="3372" refreshError="1"/>
      <sheetData sheetId="3373" refreshError="1"/>
      <sheetData sheetId="3374" refreshError="1"/>
      <sheetData sheetId="3375" refreshError="1"/>
      <sheetData sheetId="3376" refreshError="1"/>
      <sheetData sheetId="3377" refreshError="1"/>
      <sheetData sheetId="3378" refreshError="1"/>
      <sheetData sheetId="3379" refreshError="1"/>
      <sheetData sheetId="3380" refreshError="1"/>
      <sheetData sheetId="3381" refreshError="1"/>
      <sheetData sheetId="3382" refreshError="1"/>
      <sheetData sheetId="3383" refreshError="1"/>
      <sheetData sheetId="3384" refreshError="1"/>
      <sheetData sheetId="3385" refreshError="1"/>
      <sheetData sheetId="3386" refreshError="1"/>
      <sheetData sheetId="3387" refreshError="1"/>
      <sheetData sheetId="3388" refreshError="1"/>
      <sheetData sheetId="3389" refreshError="1"/>
      <sheetData sheetId="3390" refreshError="1"/>
      <sheetData sheetId="3391" refreshError="1"/>
      <sheetData sheetId="3392" refreshError="1"/>
      <sheetData sheetId="3393" refreshError="1"/>
      <sheetData sheetId="3394" refreshError="1"/>
      <sheetData sheetId="3395" refreshError="1"/>
      <sheetData sheetId="3396" refreshError="1"/>
      <sheetData sheetId="3397" refreshError="1"/>
      <sheetData sheetId="3398" refreshError="1"/>
      <sheetData sheetId="3399" refreshError="1"/>
      <sheetData sheetId="3400" refreshError="1"/>
      <sheetData sheetId="3401" refreshError="1"/>
      <sheetData sheetId="3402" refreshError="1"/>
      <sheetData sheetId="3403" refreshError="1"/>
      <sheetData sheetId="3404" refreshError="1"/>
      <sheetData sheetId="3405" refreshError="1"/>
      <sheetData sheetId="3406" refreshError="1"/>
      <sheetData sheetId="3407" refreshError="1"/>
      <sheetData sheetId="3408" refreshError="1"/>
      <sheetData sheetId="3409" refreshError="1"/>
      <sheetData sheetId="3410" refreshError="1"/>
      <sheetData sheetId="3411" refreshError="1"/>
      <sheetData sheetId="3412" refreshError="1"/>
      <sheetData sheetId="3413" refreshError="1"/>
      <sheetData sheetId="3414" refreshError="1"/>
      <sheetData sheetId="3415" refreshError="1"/>
      <sheetData sheetId="3416" refreshError="1"/>
      <sheetData sheetId="3417" refreshError="1"/>
      <sheetData sheetId="3418" refreshError="1"/>
      <sheetData sheetId="3419" refreshError="1"/>
      <sheetData sheetId="3420" refreshError="1"/>
      <sheetData sheetId="3421" refreshError="1"/>
      <sheetData sheetId="3422" refreshError="1"/>
      <sheetData sheetId="3423" refreshError="1"/>
      <sheetData sheetId="3424" refreshError="1"/>
      <sheetData sheetId="3425" refreshError="1"/>
      <sheetData sheetId="3426" refreshError="1"/>
      <sheetData sheetId="3427" refreshError="1"/>
      <sheetData sheetId="3428" refreshError="1"/>
      <sheetData sheetId="3429" refreshError="1"/>
      <sheetData sheetId="3430" refreshError="1"/>
      <sheetData sheetId="3431" refreshError="1"/>
      <sheetData sheetId="3432" refreshError="1"/>
      <sheetData sheetId="3433" refreshError="1"/>
      <sheetData sheetId="3434" refreshError="1"/>
      <sheetData sheetId="3435" refreshError="1"/>
      <sheetData sheetId="3436" refreshError="1"/>
      <sheetData sheetId="3437" refreshError="1"/>
      <sheetData sheetId="3438"/>
      <sheetData sheetId="3439" refreshError="1"/>
      <sheetData sheetId="3440" refreshError="1"/>
      <sheetData sheetId="3441" refreshError="1"/>
      <sheetData sheetId="3442" refreshError="1"/>
      <sheetData sheetId="3443" refreshError="1"/>
      <sheetData sheetId="3444" refreshError="1"/>
      <sheetData sheetId="3445" refreshError="1"/>
      <sheetData sheetId="3446" refreshError="1"/>
      <sheetData sheetId="3447" refreshError="1"/>
      <sheetData sheetId="3448" refreshError="1"/>
      <sheetData sheetId="3449" refreshError="1"/>
      <sheetData sheetId="3450" refreshError="1"/>
      <sheetData sheetId="3451" refreshError="1"/>
      <sheetData sheetId="3452" refreshError="1"/>
      <sheetData sheetId="3453" refreshError="1"/>
      <sheetData sheetId="3454" refreshError="1"/>
      <sheetData sheetId="3455" refreshError="1"/>
      <sheetData sheetId="3456" refreshError="1"/>
      <sheetData sheetId="3457" refreshError="1"/>
      <sheetData sheetId="3458" refreshError="1"/>
      <sheetData sheetId="3459" refreshError="1"/>
      <sheetData sheetId="3460" refreshError="1"/>
      <sheetData sheetId="3461" refreshError="1"/>
      <sheetData sheetId="3462" refreshError="1"/>
      <sheetData sheetId="3463" refreshError="1"/>
      <sheetData sheetId="3464" refreshError="1"/>
      <sheetData sheetId="3465" refreshError="1"/>
      <sheetData sheetId="3466" refreshError="1"/>
      <sheetData sheetId="3467" refreshError="1"/>
      <sheetData sheetId="3468" refreshError="1"/>
      <sheetData sheetId="3469" refreshError="1"/>
      <sheetData sheetId="3470" refreshError="1"/>
      <sheetData sheetId="3471" refreshError="1"/>
      <sheetData sheetId="3472" refreshError="1"/>
      <sheetData sheetId="3473" refreshError="1"/>
      <sheetData sheetId="3474" refreshError="1"/>
      <sheetData sheetId="3475" refreshError="1"/>
      <sheetData sheetId="3476" refreshError="1"/>
      <sheetData sheetId="3477" refreshError="1"/>
      <sheetData sheetId="3478" refreshError="1"/>
      <sheetData sheetId="3479" refreshError="1"/>
      <sheetData sheetId="3480" refreshError="1"/>
      <sheetData sheetId="3481" refreshError="1"/>
      <sheetData sheetId="3482" refreshError="1"/>
      <sheetData sheetId="3483" refreshError="1"/>
      <sheetData sheetId="3484" refreshError="1"/>
      <sheetData sheetId="3485" refreshError="1"/>
      <sheetData sheetId="3486" refreshError="1"/>
      <sheetData sheetId="3487" refreshError="1"/>
      <sheetData sheetId="3488" refreshError="1"/>
      <sheetData sheetId="3489"/>
      <sheetData sheetId="3490"/>
      <sheetData sheetId="3491"/>
      <sheetData sheetId="3492"/>
      <sheetData sheetId="3493"/>
      <sheetData sheetId="3494"/>
      <sheetData sheetId="3495"/>
      <sheetData sheetId="3496"/>
      <sheetData sheetId="3497"/>
      <sheetData sheetId="3498"/>
      <sheetData sheetId="3499"/>
      <sheetData sheetId="3500"/>
      <sheetData sheetId="3501"/>
      <sheetData sheetId="3502"/>
      <sheetData sheetId="3503"/>
      <sheetData sheetId="3504"/>
      <sheetData sheetId="3505"/>
      <sheetData sheetId="3506"/>
      <sheetData sheetId="3507"/>
      <sheetData sheetId="3508"/>
      <sheetData sheetId="3509"/>
      <sheetData sheetId="3510"/>
      <sheetData sheetId="3511"/>
      <sheetData sheetId="3512"/>
      <sheetData sheetId="3513"/>
      <sheetData sheetId="3514"/>
      <sheetData sheetId="3515"/>
      <sheetData sheetId="3516"/>
      <sheetData sheetId="3517"/>
      <sheetData sheetId="3518"/>
      <sheetData sheetId="3519"/>
      <sheetData sheetId="3520"/>
      <sheetData sheetId="3521"/>
      <sheetData sheetId="3522"/>
      <sheetData sheetId="3523"/>
      <sheetData sheetId="3524"/>
      <sheetData sheetId="3525"/>
      <sheetData sheetId="3526"/>
      <sheetData sheetId="3527"/>
      <sheetData sheetId="3528"/>
      <sheetData sheetId="3529"/>
      <sheetData sheetId="3530"/>
      <sheetData sheetId="3531"/>
      <sheetData sheetId="3532"/>
      <sheetData sheetId="3533"/>
      <sheetData sheetId="3534"/>
      <sheetData sheetId="3535"/>
      <sheetData sheetId="3536"/>
      <sheetData sheetId="3537"/>
      <sheetData sheetId="3538"/>
      <sheetData sheetId="3539"/>
      <sheetData sheetId="3540"/>
      <sheetData sheetId="3541"/>
      <sheetData sheetId="3542"/>
      <sheetData sheetId="3543"/>
      <sheetData sheetId="3544"/>
      <sheetData sheetId="3545"/>
      <sheetData sheetId="3546"/>
      <sheetData sheetId="3547"/>
      <sheetData sheetId="3548"/>
      <sheetData sheetId="3549"/>
      <sheetData sheetId="3550"/>
      <sheetData sheetId="3551"/>
      <sheetData sheetId="3552"/>
      <sheetData sheetId="3553"/>
      <sheetData sheetId="3554"/>
      <sheetData sheetId="3555"/>
      <sheetData sheetId="3556"/>
      <sheetData sheetId="3557"/>
      <sheetData sheetId="3558"/>
      <sheetData sheetId="3559"/>
      <sheetData sheetId="3560"/>
      <sheetData sheetId="3561"/>
      <sheetData sheetId="3562"/>
      <sheetData sheetId="3563"/>
      <sheetData sheetId="3564"/>
      <sheetData sheetId="3565"/>
      <sheetData sheetId="3566"/>
      <sheetData sheetId="3567"/>
      <sheetData sheetId="3568"/>
      <sheetData sheetId="3569"/>
      <sheetData sheetId="3570"/>
      <sheetData sheetId="3571"/>
      <sheetData sheetId="3572"/>
      <sheetData sheetId="3573"/>
      <sheetData sheetId="3574"/>
      <sheetData sheetId="3575"/>
      <sheetData sheetId="3576"/>
      <sheetData sheetId="3577" refreshError="1"/>
      <sheetData sheetId="3578" refreshError="1"/>
      <sheetData sheetId="3579" refreshError="1"/>
      <sheetData sheetId="3580" refreshError="1"/>
      <sheetData sheetId="3581" refreshError="1"/>
      <sheetData sheetId="3582" refreshError="1"/>
      <sheetData sheetId="3583" refreshError="1"/>
      <sheetData sheetId="3584" refreshError="1"/>
      <sheetData sheetId="3585" refreshError="1"/>
      <sheetData sheetId="3586" refreshError="1"/>
      <sheetData sheetId="3587" refreshError="1"/>
      <sheetData sheetId="3588" refreshError="1"/>
      <sheetData sheetId="3589" refreshError="1"/>
      <sheetData sheetId="3590" refreshError="1"/>
      <sheetData sheetId="3591" refreshError="1"/>
      <sheetData sheetId="3592" refreshError="1"/>
      <sheetData sheetId="3593" refreshError="1"/>
      <sheetData sheetId="3594" refreshError="1"/>
      <sheetData sheetId="3595" refreshError="1"/>
      <sheetData sheetId="3596" refreshError="1"/>
      <sheetData sheetId="3597" refreshError="1"/>
      <sheetData sheetId="3598" refreshError="1"/>
      <sheetData sheetId="3599" refreshError="1"/>
      <sheetData sheetId="3600" refreshError="1"/>
      <sheetData sheetId="3601" refreshError="1"/>
      <sheetData sheetId="3602" refreshError="1"/>
      <sheetData sheetId="3603" refreshError="1"/>
      <sheetData sheetId="3604" refreshError="1"/>
      <sheetData sheetId="3605" refreshError="1"/>
      <sheetData sheetId="3606" refreshError="1"/>
      <sheetData sheetId="3607" refreshError="1"/>
      <sheetData sheetId="3608" refreshError="1"/>
      <sheetData sheetId="3609" refreshError="1"/>
      <sheetData sheetId="3610" refreshError="1"/>
      <sheetData sheetId="3611" refreshError="1"/>
      <sheetData sheetId="3612" refreshError="1"/>
      <sheetData sheetId="3613" refreshError="1"/>
      <sheetData sheetId="3614" refreshError="1"/>
      <sheetData sheetId="3615" refreshError="1"/>
      <sheetData sheetId="3616" refreshError="1"/>
      <sheetData sheetId="3617" refreshError="1"/>
      <sheetData sheetId="3618" refreshError="1"/>
      <sheetData sheetId="3619" refreshError="1"/>
      <sheetData sheetId="3620" refreshError="1"/>
      <sheetData sheetId="3621" refreshError="1"/>
      <sheetData sheetId="3622" refreshError="1"/>
      <sheetData sheetId="3623" refreshError="1"/>
      <sheetData sheetId="3624" refreshError="1"/>
      <sheetData sheetId="3625" refreshError="1"/>
      <sheetData sheetId="3626" refreshError="1"/>
      <sheetData sheetId="3627" refreshError="1"/>
      <sheetData sheetId="3628" refreshError="1"/>
      <sheetData sheetId="3629" refreshError="1"/>
      <sheetData sheetId="3630" refreshError="1"/>
      <sheetData sheetId="3631" refreshError="1"/>
      <sheetData sheetId="3632" refreshError="1"/>
      <sheetData sheetId="3633" refreshError="1"/>
      <sheetData sheetId="3634" refreshError="1"/>
      <sheetData sheetId="3635" refreshError="1"/>
      <sheetData sheetId="3636" refreshError="1"/>
      <sheetData sheetId="3637" refreshError="1"/>
      <sheetData sheetId="3638" refreshError="1"/>
      <sheetData sheetId="3639" refreshError="1"/>
      <sheetData sheetId="3640" refreshError="1"/>
      <sheetData sheetId="3641" refreshError="1"/>
      <sheetData sheetId="3642" refreshError="1"/>
      <sheetData sheetId="3643" refreshError="1"/>
      <sheetData sheetId="3644" refreshError="1"/>
      <sheetData sheetId="3645" refreshError="1"/>
      <sheetData sheetId="3646" refreshError="1"/>
      <sheetData sheetId="3647" refreshError="1"/>
      <sheetData sheetId="3648" refreshError="1"/>
      <sheetData sheetId="3649" refreshError="1"/>
      <sheetData sheetId="3650" refreshError="1"/>
      <sheetData sheetId="3651" refreshError="1"/>
      <sheetData sheetId="3652" refreshError="1"/>
      <sheetData sheetId="3653" refreshError="1"/>
      <sheetData sheetId="3654" refreshError="1"/>
      <sheetData sheetId="3655" refreshError="1"/>
      <sheetData sheetId="3656" refreshError="1"/>
      <sheetData sheetId="3657" refreshError="1"/>
      <sheetData sheetId="3658" refreshError="1"/>
      <sheetData sheetId="3659" refreshError="1"/>
      <sheetData sheetId="3660" refreshError="1"/>
      <sheetData sheetId="3661" refreshError="1"/>
      <sheetData sheetId="3662" refreshError="1"/>
      <sheetData sheetId="3663" refreshError="1"/>
      <sheetData sheetId="3664" refreshError="1"/>
      <sheetData sheetId="3665" refreshError="1"/>
      <sheetData sheetId="3666" refreshError="1"/>
      <sheetData sheetId="3667" refreshError="1"/>
      <sheetData sheetId="3668" refreshError="1"/>
      <sheetData sheetId="3669" refreshError="1"/>
      <sheetData sheetId="3670" refreshError="1"/>
      <sheetData sheetId="3671" refreshError="1"/>
      <sheetData sheetId="3672" refreshError="1"/>
      <sheetData sheetId="3673" refreshError="1"/>
      <sheetData sheetId="3674" refreshError="1"/>
      <sheetData sheetId="3675" refreshError="1"/>
      <sheetData sheetId="3676" refreshError="1"/>
      <sheetData sheetId="3677" refreshError="1"/>
      <sheetData sheetId="3678" refreshError="1"/>
      <sheetData sheetId="3679" refreshError="1"/>
      <sheetData sheetId="3680" refreshError="1"/>
      <sheetData sheetId="3681" refreshError="1"/>
      <sheetData sheetId="3682" refreshError="1"/>
      <sheetData sheetId="3683" refreshError="1"/>
      <sheetData sheetId="3684" refreshError="1"/>
      <sheetData sheetId="3685" refreshError="1"/>
      <sheetData sheetId="3686"/>
      <sheetData sheetId="3687" refreshError="1"/>
      <sheetData sheetId="3688" refreshError="1"/>
      <sheetData sheetId="3689" refreshError="1"/>
      <sheetData sheetId="3690" refreshError="1"/>
      <sheetData sheetId="3691" refreshError="1"/>
      <sheetData sheetId="3692" refreshError="1"/>
      <sheetData sheetId="3693" refreshError="1"/>
      <sheetData sheetId="3694" refreshError="1"/>
      <sheetData sheetId="3695" refreshError="1"/>
      <sheetData sheetId="3696" refreshError="1"/>
      <sheetData sheetId="3697" refreshError="1"/>
      <sheetData sheetId="3698" refreshError="1"/>
      <sheetData sheetId="3699" refreshError="1"/>
      <sheetData sheetId="3700" refreshError="1"/>
      <sheetData sheetId="3701" refreshError="1"/>
      <sheetData sheetId="3702" refreshError="1"/>
      <sheetData sheetId="3703" refreshError="1"/>
      <sheetData sheetId="3704" refreshError="1"/>
      <sheetData sheetId="3705" refreshError="1"/>
      <sheetData sheetId="3706" refreshError="1"/>
      <sheetData sheetId="3707" refreshError="1"/>
      <sheetData sheetId="3708" refreshError="1"/>
      <sheetData sheetId="3709" refreshError="1"/>
      <sheetData sheetId="3710" refreshError="1"/>
      <sheetData sheetId="3711" refreshError="1"/>
      <sheetData sheetId="3712" refreshError="1"/>
      <sheetData sheetId="3713" refreshError="1"/>
      <sheetData sheetId="3714" refreshError="1"/>
      <sheetData sheetId="3715" refreshError="1"/>
      <sheetData sheetId="3716" refreshError="1"/>
      <sheetData sheetId="3717" refreshError="1"/>
      <sheetData sheetId="3718" refreshError="1"/>
      <sheetData sheetId="3719" refreshError="1"/>
      <sheetData sheetId="3720" refreshError="1"/>
      <sheetData sheetId="3721" refreshError="1"/>
      <sheetData sheetId="3722" refreshError="1"/>
      <sheetData sheetId="3723" refreshError="1"/>
      <sheetData sheetId="3724" refreshError="1"/>
      <sheetData sheetId="3725" refreshError="1"/>
      <sheetData sheetId="3726" refreshError="1"/>
      <sheetData sheetId="3727" refreshError="1"/>
      <sheetData sheetId="3728" refreshError="1"/>
      <sheetData sheetId="3729" refreshError="1"/>
      <sheetData sheetId="3730"/>
      <sheetData sheetId="3731" refreshError="1"/>
      <sheetData sheetId="3732" refreshError="1"/>
      <sheetData sheetId="3733" refreshError="1"/>
      <sheetData sheetId="3734" refreshError="1"/>
      <sheetData sheetId="3735" refreshError="1"/>
      <sheetData sheetId="3736" refreshError="1"/>
      <sheetData sheetId="3737" refreshError="1"/>
      <sheetData sheetId="3738" refreshError="1"/>
      <sheetData sheetId="3739" refreshError="1"/>
      <sheetData sheetId="3740" refreshError="1"/>
      <sheetData sheetId="3741" refreshError="1"/>
      <sheetData sheetId="3742" refreshError="1"/>
      <sheetData sheetId="3743" refreshError="1"/>
      <sheetData sheetId="3744" refreshError="1"/>
      <sheetData sheetId="3745" refreshError="1"/>
      <sheetData sheetId="3746" refreshError="1"/>
      <sheetData sheetId="3747" refreshError="1"/>
      <sheetData sheetId="3748" refreshError="1"/>
      <sheetData sheetId="3749" refreshError="1"/>
      <sheetData sheetId="3750" refreshError="1"/>
      <sheetData sheetId="3751" refreshError="1"/>
      <sheetData sheetId="3752" refreshError="1"/>
      <sheetData sheetId="3753" refreshError="1"/>
      <sheetData sheetId="3754" refreshError="1"/>
      <sheetData sheetId="3755" refreshError="1"/>
      <sheetData sheetId="3756" refreshError="1"/>
      <sheetData sheetId="3757" refreshError="1"/>
      <sheetData sheetId="3758" refreshError="1"/>
      <sheetData sheetId="3759" refreshError="1"/>
      <sheetData sheetId="3760"/>
      <sheetData sheetId="3761"/>
      <sheetData sheetId="3762"/>
      <sheetData sheetId="3763"/>
      <sheetData sheetId="3764">
        <row r="24">
          <cell r="B24" t="str">
            <v>수평곡관</v>
          </cell>
        </row>
      </sheetData>
      <sheetData sheetId="3765">
        <row r="24">
          <cell r="B24" t="str">
            <v>수평곡관</v>
          </cell>
        </row>
      </sheetData>
      <sheetData sheetId="3766"/>
      <sheetData sheetId="3767"/>
      <sheetData sheetId="3768"/>
      <sheetData sheetId="3769"/>
      <sheetData sheetId="3770"/>
      <sheetData sheetId="3771">
        <row r="24">
          <cell r="B24" t="str">
            <v>수평곡관</v>
          </cell>
        </row>
      </sheetData>
      <sheetData sheetId="3772">
        <row r="24">
          <cell r="B24" t="str">
            <v>수평곡관</v>
          </cell>
        </row>
      </sheetData>
      <sheetData sheetId="3773">
        <row r="24">
          <cell r="B24" t="str">
            <v>수평곡관</v>
          </cell>
        </row>
      </sheetData>
      <sheetData sheetId="3774"/>
      <sheetData sheetId="3775">
        <row r="24">
          <cell r="B24" t="str">
            <v>수평곡관</v>
          </cell>
        </row>
      </sheetData>
      <sheetData sheetId="3776">
        <row r="24">
          <cell r="B24" t="str">
            <v>수평곡관</v>
          </cell>
        </row>
      </sheetData>
      <sheetData sheetId="3777"/>
      <sheetData sheetId="3778"/>
      <sheetData sheetId="3779"/>
      <sheetData sheetId="3780"/>
      <sheetData sheetId="3781"/>
      <sheetData sheetId="3782"/>
      <sheetData sheetId="3783"/>
      <sheetData sheetId="3784"/>
      <sheetData sheetId="3785"/>
      <sheetData sheetId="3786"/>
      <sheetData sheetId="3787"/>
      <sheetData sheetId="3788"/>
      <sheetData sheetId="3789"/>
      <sheetData sheetId="3790"/>
      <sheetData sheetId="3791"/>
      <sheetData sheetId="3792"/>
      <sheetData sheetId="3793"/>
      <sheetData sheetId="3794"/>
      <sheetData sheetId="3795"/>
      <sheetData sheetId="3796"/>
      <sheetData sheetId="3797"/>
      <sheetData sheetId="3798"/>
      <sheetData sheetId="3799"/>
      <sheetData sheetId="3800"/>
      <sheetData sheetId="3801"/>
      <sheetData sheetId="3802"/>
      <sheetData sheetId="3803"/>
      <sheetData sheetId="3804"/>
      <sheetData sheetId="3805"/>
      <sheetData sheetId="3806"/>
      <sheetData sheetId="3807"/>
      <sheetData sheetId="3808"/>
      <sheetData sheetId="3809"/>
      <sheetData sheetId="3810"/>
      <sheetData sheetId="3811"/>
      <sheetData sheetId="3812"/>
      <sheetData sheetId="3813"/>
      <sheetData sheetId="3814"/>
      <sheetData sheetId="3815"/>
      <sheetData sheetId="3816"/>
      <sheetData sheetId="3817"/>
      <sheetData sheetId="3818"/>
      <sheetData sheetId="3819"/>
      <sheetData sheetId="3820"/>
      <sheetData sheetId="3821"/>
      <sheetData sheetId="3822"/>
      <sheetData sheetId="3823"/>
      <sheetData sheetId="3824"/>
      <sheetData sheetId="3825"/>
      <sheetData sheetId="3826"/>
      <sheetData sheetId="3827"/>
      <sheetData sheetId="3828"/>
      <sheetData sheetId="3829"/>
      <sheetData sheetId="3830"/>
      <sheetData sheetId="3831"/>
      <sheetData sheetId="3832"/>
      <sheetData sheetId="3833"/>
      <sheetData sheetId="3834"/>
      <sheetData sheetId="3835"/>
      <sheetData sheetId="3836"/>
      <sheetData sheetId="3837"/>
      <sheetData sheetId="3838"/>
      <sheetData sheetId="3839"/>
      <sheetData sheetId="3840"/>
      <sheetData sheetId="3841"/>
      <sheetData sheetId="3842"/>
      <sheetData sheetId="3843"/>
      <sheetData sheetId="3844"/>
      <sheetData sheetId="3845"/>
      <sheetData sheetId="3846"/>
      <sheetData sheetId="3847"/>
      <sheetData sheetId="3848"/>
      <sheetData sheetId="3849"/>
      <sheetData sheetId="3850"/>
      <sheetData sheetId="3851"/>
      <sheetData sheetId="3852"/>
      <sheetData sheetId="3853"/>
      <sheetData sheetId="3854"/>
      <sheetData sheetId="3855"/>
      <sheetData sheetId="3856"/>
      <sheetData sheetId="3857"/>
      <sheetData sheetId="3858"/>
      <sheetData sheetId="3859"/>
      <sheetData sheetId="3860"/>
      <sheetData sheetId="3861"/>
      <sheetData sheetId="3862"/>
      <sheetData sheetId="3863"/>
      <sheetData sheetId="3864"/>
      <sheetData sheetId="3865"/>
      <sheetData sheetId="3866"/>
      <sheetData sheetId="3867"/>
      <sheetData sheetId="3868"/>
      <sheetData sheetId="3869"/>
      <sheetData sheetId="3870"/>
      <sheetData sheetId="3871"/>
      <sheetData sheetId="3872"/>
      <sheetData sheetId="3873"/>
      <sheetData sheetId="3874"/>
      <sheetData sheetId="3875"/>
      <sheetData sheetId="3876"/>
      <sheetData sheetId="3877"/>
      <sheetData sheetId="3878"/>
      <sheetData sheetId="3879"/>
      <sheetData sheetId="3880"/>
      <sheetData sheetId="3881"/>
      <sheetData sheetId="3882"/>
      <sheetData sheetId="3883"/>
      <sheetData sheetId="3884"/>
      <sheetData sheetId="3885"/>
      <sheetData sheetId="3886"/>
      <sheetData sheetId="3887"/>
      <sheetData sheetId="3888"/>
      <sheetData sheetId="3889"/>
      <sheetData sheetId="3890"/>
      <sheetData sheetId="3891"/>
      <sheetData sheetId="3892"/>
      <sheetData sheetId="3893"/>
      <sheetData sheetId="3894"/>
      <sheetData sheetId="3895"/>
      <sheetData sheetId="3896"/>
      <sheetData sheetId="3897"/>
      <sheetData sheetId="3898"/>
      <sheetData sheetId="3899"/>
      <sheetData sheetId="3900"/>
      <sheetData sheetId="3901"/>
      <sheetData sheetId="3902"/>
      <sheetData sheetId="3903"/>
      <sheetData sheetId="3904"/>
      <sheetData sheetId="3905"/>
      <sheetData sheetId="3906"/>
      <sheetData sheetId="3907"/>
      <sheetData sheetId="3908"/>
      <sheetData sheetId="3909"/>
      <sheetData sheetId="3910"/>
      <sheetData sheetId="3911"/>
      <sheetData sheetId="3912"/>
      <sheetData sheetId="3913"/>
      <sheetData sheetId="3914"/>
      <sheetData sheetId="3915"/>
      <sheetData sheetId="3916"/>
      <sheetData sheetId="3917"/>
      <sheetData sheetId="3918"/>
      <sheetData sheetId="3919"/>
      <sheetData sheetId="3920"/>
      <sheetData sheetId="3921"/>
      <sheetData sheetId="3922"/>
      <sheetData sheetId="3923"/>
      <sheetData sheetId="3924"/>
      <sheetData sheetId="3925"/>
      <sheetData sheetId="3926"/>
      <sheetData sheetId="3927"/>
      <sheetData sheetId="3928"/>
      <sheetData sheetId="3929"/>
      <sheetData sheetId="3930"/>
      <sheetData sheetId="3931"/>
      <sheetData sheetId="3932"/>
      <sheetData sheetId="3933"/>
      <sheetData sheetId="3934"/>
      <sheetData sheetId="3935"/>
      <sheetData sheetId="3936"/>
      <sheetData sheetId="3937"/>
      <sheetData sheetId="3938"/>
      <sheetData sheetId="3939"/>
      <sheetData sheetId="3940"/>
      <sheetData sheetId="3941"/>
      <sheetData sheetId="3942"/>
      <sheetData sheetId="3943"/>
      <sheetData sheetId="3944"/>
      <sheetData sheetId="3945"/>
      <sheetData sheetId="3946"/>
      <sheetData sheetId="3947"/>
      <sheetData sheetId="3948"/>
      <sheetData sheetId="3949"/>
      <sheetData sheetId="3950"/>
      <sheetData sheetId="3951"/>
      <sheetData sheetId="3952"/>
      <sheetData sheetId="3953"/>
      <sheetData sheetId="3954"/>
      <sheetData sheetId="3955"/>
      <sheetData sheetId="3956"/>
      <sheetData sheetId="3957"/>
      <sheetData sheetId="3958"/>
      <sheetData sheetId="3959"/>
      <sheetData sheetId="3960"/>
      <sheetData sheetId="3961"/>
      <sheetData sheetId="3962"/>
      <sheetData sheetId="3963"/>
      <sheetData sheetId="3964"/>
      <sheetData sheetId="3965"/>
      <sheetData sheetId="3966"/>
      <sheetData sheetId="3967"/>
      <sheetData sheetId="3968"/>
      <sheetData sheetId="3969"/>
      <sheetData sheetId="3970"/>
      <sheetData sheetId="3971"/>
      <sheetData sheetId="3972"/>
      <sheetData sheetId="3973"/>
      <sheetData sheetId="3974"/>
      <sheetData sheetId="3975"/>
      <sheetData sheetId="3976"/>
      <sheetData sheetId="3977"/>
      <sheetData sheetId="3978"/>
      <sheetData sheetId="3979"/>
      <sheetData sheetId="3980"/>
      <sheetData sheetId="3981"/>
      <sheetData sheetId="3982"/>
      <sheetData sheetId="3983"/>
      <sheetData sheetId="3984"/>
      <sheetData sheetId="3985"/>
      <sheetData sheetId="3986"/>
      <sheetData sheetId="3987"/>
      <sheetData sheetId="3988"/>
      <sheetData sheetId="3989"/>
      <sheetData sheetId="3990"/>
      <sheetData sheetId="3991"/>
      <sheetData sheetId="3992"/>
      <sheetData sheetId="3993"/>
      <sheetData sheetId="3994"/>
      <sheetData sheetId="3995"/>
      <sheetData sheetId="3996"/>
      <sheetData sheetId="3997"/>
      <sheetData sheetId="3998"/>
      <sheetData sheetId="3999"/>
      <sheetData sheetId="4000"/>
      <sheetData sheetId="4001" refreshError="1"/>
      <sheetData sheetId="4002"/>
      <sheetData sheetId="4003"/>
      <sheetData sheetId="4004"/>
      <sheetData sheetId="4005"/>
      <sheetData sheetId="4006"/>
      <sheetData sheetId="4007"/>
      <sheetData sheetId="4008"/>
      <sheetData sheetId="4009"/>
      <sheetData sheetId="4010"/>
      <sheetData sheetId="4011"/>
      <sheetData sheetId="4012"/>
      <sheetData sheetId="4013"/>
      <sheetData sheetId="4014"/>
      <sheetData sheetId="4015"/>
      <sheetData sheetId="4016"/>
      <sheetData sheetId="4017"/>
      <sheetData sheetId="4018"/>
      <sheetData sheetId="4019"/>
      <sheetData sheetId="4020"/>
      <sheetData sheetId="4021"/>
      <sheetData sheetId="4022"/>
      <sheetData sheetId="4023"/>
      <sheetData sheetId="4024"/>
      <sheetData sheetId="4025"/>
      <sheetData sheetId="4026"/>
      <sheetData sheetId="4027"/>
      <sheetData sheetId="4028"/>
      <sheetData sheetId="4029"/>
      <sheetData sheetId="4030"/>
      <sheetData sheetId="4031"/>
      <sheetData sheetId="4032"/>
      <sheetData sheetId="4033"/>
      <sheetData sheetId="4034"/>
      <sheetData sheetId="4035"/>
      <sheetData sheetId="4036"/>
      <sheetData sheetId="4037"/>
      <sheetData sheetId="4038"/>
      <sheetData sheetId="4039"/>
      <sheetData sheetId="4040"/>
      <sheetData sheetId="4041"/>
      <sheetData sheetId="4042"/>
      <sheetData sheetId="4043"/>
      <sheetData sheetId="4044"/>
      <sheetData sheetId="4045"/>
      <sheetData sheetId="4046"/>
      <sheetData sheetId="4047"/>
      <sheetData sheetId="4048"/>
      <sheetData sheetId="4049"/>
      <sheetData sheetId="4050"/>
      <sheetData sheetId="4051"/>
      <sheetData sheetId="4052"/>
      <sheetData sheetId="4053"/>
      <sheetData sheetId="4054"/>
      <sheetData sheetId="4055"/>
      <sheetData sheetId="4056"/>
      <sheetData sheetId="4057"/>
      <sheetData sheetId="4058"/>
      <sheetData sheetId="4059"/>
      <sheetData sheetId="4060"/>
      <sheetData sheetId="4061"/>
      <sheetData sheetId="4062"/>
      <sheetData sheetId="4063"/>
      <sheetData sheetId="4064"/>
      <sheetData sheetId="4065"/>
      <sheetData sheetId="4066"/>
      <sheetData sheetId="4067"/>
      <sheetData sheetId="4068"/>
      <sheetData sheetId="4069"/>
      <sheetData sheetId="4070"/>
      <sheetData sheetId="4071"/>
      <sheetData sheetId="4072"/>
      <sheetData sheetId="4073"/>
      <sheetData sheetId="4074"/>
      <sheetData sheetId="4075"/>
      <sheetData sheetId="4076"/>
      <sheetData sheetId="4077"/>
      <sheetData sheetId="4078"/>
      <sheetData sheetId="4079"/>
      <sheetData sheetId="4080"/>
      <sheetData sheetId="4081"/>
      <sheetData sheetId="4082"/>
      <sheetData sheetId="4083"/>
      <sheetData sheetId="4084"/>
      <sheetData sheetId="4085"/>
      <sheetData sheetId="4086"/>
      <sheetData sheetId="4087"/>
      <sheetData sheetId="4088"/>
      <sheetData sheetId="4089"/>
      <sheetData sheetId="4090"/>
      <sheetData sheetId="4091"/>
      <sheetData sheetId="4092"/>
      <sheetData sheetId="4093"/>
      <sheetData sheetId="4094"/>
      <sheetData sheetId="4095"/>
      <sheetData sheetId="4096"/>
      <sheetData sheetId="4097"/>
      <sheetData sheetId="4098"/>
      <sheetData sheetId="4099"/>
      <sheetData sheetId="4100"/>
      <sheetData sheetId="4101"/>
      <sheetData sheetId="4102"/>
      <sheetData sheetId="4103"/>
      <sheetData sheetId="4104"/>
      <sheetData sheetId="4105"/>
      <sheetData sheetId="4106"/>
      <sheetData sheetId="4107"/>
      <sheetData sheetId="4108"/>
      <sheetData sheetId="4109"/>
      <sheetData sheetId="4110"/>
      <sheetData sheetId="4111"/>
      <sheetData sheetId="4112"/>
      <sheetData sheetId="4113"/>
      <sheetData sheetId="4114"/>
      <sheetData sheetId="4115"/>
      <sheetData sheetId="4116"/>
      <sheetData sheetId="4117"/>
      <sheetData sheetId="4118"/>
      <sheetData sheetId="4119"/>
      <sheetData sheetId="4120"/>
      <sheetData sheetId="4121"/>
      <sheetData sheetId="4122"/>
      <sheetData sheetId="4123"/>
      <sheetData sheetId="4124"/>
      <sheetData sheetId="4125"/>
      <sheetData sheetId="4126"/>
      <sheetData sheetId="4127"/>
      <sheetData sheetId="4128"/>
      <sheetData sheetId="4129"/>
      <sheetData sheetId="4130"/>
      <sheetData sheetId="4131"/>
      <sheetData sheetId="4132"/>
      <sheetData sheetId="4133"/>
      <sheetData sheetId="4134"/>
      <sheetData sheetId="4135"/>
      <sheetData sheetId="4136"/>
      <sheetData sheetId="4137"/>
      <sheetData sheetId="4138"/>
      <sheetData sheetId="4139"/>
      <sheetData sheetId="4140"/>
      <sheetData sheetId="4141"/>
      <sheetData sheetId="4142"/>
      <sheetData sheetId="4143"/>
      <sheetData sheetId="4144"/>
      <sheetData sheetId="4145"/>
      <sheetData sheetId="4146"/>
      <sheetData sheetId="4147"/>
      <sheetData sheetId="4148"/>
      <sheetData sheetId="4149"/>
      <sheetData sheetId="4150"/>
      <sheetData sheetId="4151"/>
      <sheetData sheetId="4152"/>
      <sheetData sheetId="4153"/>
      <sheetData sheetId="4154"/>
      <sheetData sheetId="4155"/>
      <sheetData sheetId="4156"/>
      <sheetData sheetId="4157"/>
      <sheetData sheetId="4158"/>
      <sheetData sheetId="4159"/>
      <sheetData sheetId="4160"/>
      <sheetData sheetId="4161"/>
      <sheetData sheetId="4162"/>
      <sheetData sheetId="4163"/>
      <sheetData sheetId="4164"/>
      <sheetData sheetId="4165"/>
      <sheetData sheetId="4166"/>
      <sheetData sheetId="4167"/>
      <sheetData sheetId="4168"/>
      <sheetData sheetId="4169"/>
      <sheetData sheetId="4170"/>
      <sheetData sheetId="4171"/>
      <sheetData sheetId="4172"/>
      <sheetData sheetId="4173"/>
      <sheetData sheetId="4174"/>
      <sheetData sheetId="4175"/>
      <sheetData sheetId="4176"/>
      <sheetData sheetId="4177"/>
      <sheetData sheetId="4178"/>
      <sheetData sheetId="4179"/>
      <sheetData sheetId="4180"/>
      <sheetData sheetId="4181"/>
      <sheetData sheetId="4182"/>
      <sheetData sheetId="4183"/>
      <sheetData sheetId="4184"/>
      <sheetData sheetId="4185"/>
      <sheetData sheetId="4186"/>
      <sheetData sheetId="4187"/>
      <sheetData sheetId="4188"/>
      <sheetData sheetId="4189"/>
      <sheetData sheetId="4190"/>
      <sheetData sheetId="4191"/>
      <sheetData sheetId="4192"/>
      <sheetData sheetId="4193"/>
      <sheetData sheetId="4194"/>
      <sheetData sheetId="4195"/>
      <sheetData sheetId="4196"/>
      <sheetData sheetId="4197"/>
      <sheetData sheetId="4198"/>
      <sheetData sheetId="4199"/>
      <sheetData sheetId="4200"/>
      <sheetData sheetId="4201"/>
      <sheetData sheetId="4202"/>
      <sheetData sheetId="4203"/>
      <sheetData sheetId="4204"/>
      <sheetData sheetId="4205"/>
      <sheetData sheetId="4206"/>
      <sheetData sheetId="4207"/>
      <sheetData sheetId="4208"/>
      <sheetData sheetId="4209"/>
      <sheetData sheetId="4210"/>
      <sheetData sheetId="4211"/>
      <sheetData sheetId="4212"/>
      <sheetData sheetId="4213"/>
      <sheetData sheetId="4214"/>
      <sheetData sheetId="4215"/>
      <sheetData sheetId="4216"/>
      <sheetData sheetId="4217"/>
      <sheetData sheetId="4218"/>
      <sheetData sheetId="4219" refreshError="1"/>
      <sheetData sheetId="4220"/>
      <sheetData sheetId="4221" refreshError="1"/>
      <sheetData sheetId="4222" refreshError="1"/>
      <sheetData sheetId="4223" refreshError="1"/>
      <sheetData sheetId="4224" refreshError="1"/>
      <sheetData sheetId="4225" refreshError="1"/>
      <sheetData sheetId="4226" refreshError="1"/>
      <sheetData sheetId="4227" refreshError="1"/>
      <sheetData sheetId="4228" refreshError="1"/>
      <sheetData sheetId="4229" refreshError="1"/>
      <sheetData sheetId="4230"/>
      <sheetData sheetId="4231" refreshError="1"/>
      <sheetData sheetId="4232" refreshError="1"/>
    </sheetDataSet>
  </externalBook>
</externalLink>
</file>

<file path=xl/externalLinks/externalLink3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000000"/>
      <sheetName val="results"/>
      <sheetName val="data"/>
      <sheetName val="내역총괄"/>
      <sheetName val="직접인건비"/>
      <sheetName val="직접경비"/>
      <sheetName val="인력"/>
      <sheetName val="Sheet16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3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변경표지"/>
      <sheetName val="증감조서"/>
      <sheetName val="변경원가"/>
      <sheetName val="변경공사비"/>
      <sheetName val="변경단가집계"/>
      <sheetName val="변경일위대가"/>
      <sheetName val="변경단가산출"/>
      <sheetName val="표지"/>
      <sheetName val="원가"/>
      <sheetName val="공사비"/>
      <sheetName val="단가집계"/>
      <sheetName val="일위대가"/>
      <sheetName val="단가산출"/>
      <sheetName val="단가표"/>
      <sheetName val="수량집계"/>
      <sheetName val="수량산출서"/>
      <sheetName val="수량산출"/>
      <sheetName val="토적표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>
        <row r="1">
          <cell r="V1" t="str">
            <v>파일명</v>
          </cell>
        </row>
        <row r="2">
          <cell r="F2" t="str">
            <v>금    액</v>
          </cell>
        </row>
        <row r="3">
          <cell r="F3">
            <v>7831723</v>
          </cell>
          <cell r="V3" t="str">
            <v>소계구분</v>
          </cell>
        </row>
        <row r="4">
          <cell r="F4">
            <v>7659786</v>
          </cell>
          <cell r="V4" t="str">
            <v>소계</v>
          </cell>
        </row>
        <row r="5">
          <cell r="F5">
            <v>35933</v>
          </cell>
        </row>
        <row r="6">
          <cell r="F6">
            <v>9790</v>
          </cell>
        </row>
        <row r="7">
          <cell r="F7">
            <v>6599</v>
          </cell>
        </row>
        <row r="8">
          <cell r="F8">
            <v>1245664</v>
          </cell>
        </row>
        <row r="9">
          <cell r="F9">
            <v>932948</v>
          </cell>
        </row>
        <row r="10">
          <cell r="F10">
            <v>734767</v>
          </cell>
        </row>
        <row r="11">
          <cell r="F11">
            <v>4694085</v>
          </cell>
        </row>
        <row r="13">
          <cell r="F13">
            <v>171937</v>
          </cell>
          <cell r="V13" t="str">
            <v>소계</v>
          </cell>
        </row>
        <row r="14">
          <cell r="F14">
            <v>171937</v>
          </cell>
        </row>
        <row r="16">
          <cell r="F16">
            <v>1107600</v>
          </cell>
          <cell r="V16" t="str">
            <v>사급소계</v>
          </cell>
        </row>
        <row r="17">
          <cell r="F17">
            <v>1107600</v>
          </cell>
        </row>
        <row r="19">
          <cell r="F19">
            <v>1571000</v>
          </cell>
          <cell r="V19" t="str">
            <v>관급소계</v>
          </cell>
        </row>
        <row r="20">
          <cell r="F20">
            <v>1555200</v>
          </cell>
        </row>
        <row r="21">
          <cell r="F21">
            <v>15800</v>
          </cell>
        </row>
      </sheetData>
      <sheetData sheetId="10"/>
      <sheetData sheetId="11"/>
      <sheetData sheetId="12"/>
      <sheetData sheetId="13"/>
      <sheetData sheetId="14"/>
      <sheetData sheetId="15"/>
      <sheetData sheetId="16"/>
      <sheetData sheetId="17"/>
    </sheetDataSet>
  </externalBook>
</externalLink>
</file>

<file path=xl/externalLinks/externalLink3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원보"/>
      <sheetName val="제원"/>
      <sheetName val="재집"/>
      <sheetName val="재"/>
      <sheetName val="간재"/>
      <sheetName val="노집"/>
      <sheetName val="직노"/>
      <sheetName val="노공"/>
      <sheetName val="임율"/>
      <sheetName val="간노비"/>
      <sheetName val="경산"/>
      <sheetName val="XXXXXX"/>
      <sheetName val="VXXX"/>
      <sheetName val="진짜내역"/>
      <sheetName val="단가"/>
      <sheetName val="총괄"/>
      <sheetName val="집계"/>
      <sheetName val="내역"/>
      <sheetName val="공량집"/>
      <sheetName val="배부율"/>
      <sheetName val="완성1"/>
      <sheetName val="완성2"/>
      <sheetName val="산재비율"/>
      <sheetName val="안전비율"/>
      <sheetName val="일반비율"/>
      <sheetName val="노임"/>
      <sheetName val="공량"/>
      <sheetName val="전시원"/>
      <sheetName val="전시내"/>
      <sheetName val="Sheet1"/>
      <sheetName val="Sheet2"/>
      <sheetName val="Sheet3"/>
      <sheetName val="표"/>
      <sheetName val="목"/>
      <sheetName val="설"/>
      <sheetName val="일"/>
      <sheetName val="일집표"/>
      <sheetName val="일위표"/>
      <sheetName val="수표"/>
      <sheetName val="원가"/>
      <sheetName val="집계표"/>
      <sheetName val="내역서(내부)"/>
      <sheetName val="내역서"/>
      <sheetName val="일위대가"/>
      <sheetName val="단가산출서"/>
      <sheetName val="중기사용료"/>
      <sheetName val="재료단가"/>
      <sheetName val="노임단가"/>
      <sheetName val="총경기장별내역서(10-11)"/>
      <sheetName val="경기장별내역서(12-107)"/>
      <sheetName val="일위대가목록"/>
      <sheetName val="한강운반비"/>
      <sheetName val="1차 내역서"/>
      <sheetName val="공통(20-91)"/>
      <sheetName val="토목공사일반"/>
      <sheetName val="사당"/>
      <sheetName val="차액보증"/>
      <sheetName val="계양가시설"/>
      <sheetName val="부대공"/>
      <sheetName val="포장공"/>
      <sheetName val="토공"/>
      <sheetName val="입찰안"/>
      <sheetName val="백암비스타내역"/>
      <sheetName val="을"/>
      <sheetName val="일위대가(4층원격)"/>
      <sheetName val="물가"/>
      <sheetName val="철거산출근거"/>
      <sheetName val="직재"/>
      <sheetName val="6PILE  (돌출)"/>
      <sheetName val="원가 (2)"/>
      <sheetName val="견적서"/>
      <sheetName val="98지급계획"/>
      <sheetName val="현장"/>
      <sheetName val="2공구산출내역"/>
      <sheetName val="내역서2안"/>
      <sheetName val="품셈TABLE"/>
      <sheetName val="공통가설"/>
      <sheetName val="추가대화"/>
      <sheetName val="기초내역서"/>
      <sheetName val="수량산출"/>
      <sheetName val="대가목록표"/>
      <sheetName val="#REF"/>
      <sheetName val="J直材4"/>
      <sheetName val="설계서(표지)"/>
      <sheetName val="원가계산서"/>
      <sheetName val="JUCK"/>
      <sheetName val="노무"/>
      <sheetName val="실행내역"/>
      <sheetName val="금액내역서"/>
      <sheetName val="DATE"/>
      <sheetName val="단가조사"/>
      <sheetName val="산출근거"/>
      <sheetName val="교통대책내역"/>
      <sheetName val="소방사항"/>
      <sheetName val="공사현황"/>
      <sheetName val="자재단가리스트"/>
      <sheetName val="패널"/>
      <sheetName val="공사개요"/>
      <sheetName val="아파트 내역"/>
      <sheetName val="평가데이터"/>
      <sheetName val="현장경비"/>
      <sheetName val="골조시행"/>
      <sheetName val="첨부1"/>
      <sheetName val="중기조종사 단위단가"/>
      <sheetName val="인건-측정"/>
      <sheetName val="부재리스트"/>
      <sheetName val="요율"/>
      <sheetName val="2000.11월설계내역"/>
      <sheetName val="BID"/>
      <sheetName val="원가계산서 "/>
      <sheetName val="N賃率-職"/>
      <sheetName val="도급FORM"/>
      <sheetName val="초기화면"/>
      <sheetName val="관급자재"/>
      <sheetName val="TANK견적대지"/>
      <sheetName val="데이타"/>
      <sheetName val="설계명세서"/>
      <sheetName val="자료입력"/>
      <sheetName val="청천내"/>
      <sheetName val="설계내역서"/>
      <sheetName val="감가상각"/>
      <sheetName val="Sheet4"/>
      <sheetName val="자  재"/>
      <sheetName val="건축외주"/>
      <sheetName val="내역서적용수량"/>
      <sheetName val="사급자재(1단계)"/>
      <sheetName val="공사예산하조서(O.K)"/>
      <sheetName val="노무비"/>
      <sheetName val="기계경비(시간당)"/>
      <sheetName val="램머"/>
      <sheetName val="파일의이용"/>
      <sheetName val="설계명세서 (장비)"/>
      <sheetName val="시설장비부하계산서"/>
      <sheetName val="저"/>
      <sheetName val="CT "/>
      <sheetName val="대상공사(조달청)"/>
      <sheetName val="자료(통합)"/>
      <sheetName val="일위"/>
      <sheetName val="기본일위"/>
      <sheetName val="내역서(설비+소방)"/>
      <sheetName val="전체"/>
      <sheetName val="별표"/>
      <sheetName val="KIM"/>
      <sheetName val="건축원가"/>
      <sheetName val="내역서총집계표"/>
      <sheetName val="NEGO"/>
      <sheetName val="BCK3672"/>
      <sheetName val="2공구하도급내역서"/>
      <sheetName val="인테리어내역"/>
      <sheetName val="갑지(추정)"/>
      <sheetName val="토목"/>
      <sheetName val="토사(PE)"/>
      <sheetName val="Total"/>
      <sheetName val="ELECTRIC"/>
      <sheetName val="104동"/>
      <sheetName val="실행"/>
      <sheetName val="설계명세서(a"/>
      <sheetName val="변수값"/>
      <sheetName val="중기상차"/>
      <sheetName val="AS복구"/>
      <sheetName val="중기터파기"/>
      <sheetName val="2006년일위대가"/>
      <sheetName val="주소"/>
      <sheetName val="간접"/>
      <sheetName val="단가 (2)"/>
      <sheetName val="총괄내역서"/>
      <sheetName val="일위대가표"/>
      <sheetName val="급수 (LPM)"/>
      <sheetName val="단가기준"/>
      <sheetName val="날개벽"/>
      <sheetName val="도급견적가"/>
      <sheetName val="LP-S"/>
      <sheetName val="일위목록-기"/>
      <sheetName val="단"/>
      <sheetName val="제품별단가"/>
      <sheetName val="제품별절단길이-0628"/>
      <sheetName val="건축내역(진해석동)"/>
      <sheetName val="사업부배부A"/>
      <sheetName val="1.설계기준"/>
      <sheetName val="동수"/>
      <sheetName val="기둥(원형)"/>
      <sheetName val="기초공"/>
      <sheetName val="누계12"/>
      <sheetName val="CP-E2 (품셈표)"/>
      <sheetName val="현금"/>
      <sheetName val="A-4"/>
      <sheetName val="공통가설공사"/>
      <sheetName val="제직재"/>
      <sheetName val="설직재-1"/>
      <sheetName val="제-노임"/>
      <sheetName val="Sheet5"/>
      <sheetName val="홍보비디오"/>
      <sheetName val="Book4"/>
      <sheetName val=" HIT-&gt;HMC 견적(3900)"/>
      <sheetName val="I一般比"/>
      <sheetName val="2F 회의실견적(5_14 일대)"/>
      <sheetName val="工완성공사율"/>
      <sheetName val="20관리비율"/>
      <sheetName val="개요"/>
      <sheetName val="명세서"/>
      <sheetName val="직접경비"/>
      <sheetName val="직접인건비"/>
      <sheetName val="A LINE"/>
      <sheetName val="계수시트"/>
      <sheetName val="직접수량"/>
      <sheetName val="구천"/>
      <sheetName val="연결관암거"/>
      <sheetName val="16-1"/>
      <sheetName val="전체도급"/>
      <sheetName val="6호기"/>
      <sheetName val="pier(각형)"/>
      <sheetName val="총괄표"/>
      <sheetName val="자판실행"/>
      <sheetName val="평내중"/>
      <sheetName val="총괄내역"/>
      <sheetName val="말뚝물량"/>
      <sheetName val="실행철강하도"/>
      <sheetName val="COST"/>
      <sheetName val="단가 "/>
      <sheetName val="수목표준대가"/>
      <sheetName val="수목데이타 "/>
      <sheetName val="단가및재료비"/>
      <sheetName val="내역서1999.8최종"/>
      <sheetName val="중강당 내역"/>
      <sheetName val="재료비"/>
      <sheetName val="재공품기초자료"/>
      <sheetName val="국별인원"/>
      <sheetName val="MIJIBI"/>
      <sheetName val="갑지"/>
      <sheetName val="프랜트면허"/>
      <sheetName val="구조대가"/>
      <sheetName val="포설대가1"/>
      <sheetName val="부대대가"/>
      <sheetName val="공통비(전체)"/>
      <sheetName val="공사내역"/>
      <sheetName val="일용직내역"/>
      <sheetName val="전차선로 물량표"/>
      <sheetName val="합천내역"/>
      <sheetName val="원가_(2)"/>
      <sheetName val="1차_내역서"/>
      <sheetName val="6PILE__(돌출)"/>
      <sheetName val="2003 일위대가"/>
      <sheetName val="工관리비율"/>
      <sheetName val="준검 내역서"/>
      <sheetName val="정부노임단가"/>
      <sheetName val="건축공사 분괴표원본데이터(공통+건축)"/>
      <sheetName val="입력"/>
      <sheetName val="연습"/>
      <sheetName val="동원인원"/>
      <sheetName val="99노임기준"/>
      <sheetName val="전기혼잡제경비(45)"/>
      <sheetName val="FOB발"/>
      <sheetName val="기본자료"/>
      <sheetName val="공통(Ȳ_x0000__xd800_䧶_x0000__x0000_"/>
      <sheetName val="FB25JN"/>
      <sheetName val="전력"/>
      <sheetName val="공구"/>
      <sheetName val="연부97-1"/>
      <sheetName val="갑지1"/>
      <sheetName val="기존단가 (2)"/>
      <sheetName val="유림골조"/>
      <sheetName val="비교1"/>
      <sheetName val="시설물기초"/>
      <sheetName val="부대내역"/>
      <sheetName val="자재표"/>
      <sheetName val="수목데이타"/>
      <sheetName val="전선 및 전선관"/>
      <sheetName val="6.일위목록"/>
      <sheetName val="예산명세서"/>
      <sheetName val="도급예산내역서봉투"/>
      <sheetName val="공사원가계산서"/>
      <sheetName val="설계산출기초"/>
      <sheetName val="설계산출표지"/>
      <sheetName val="도급예산내역서총괄표"/>
      <sheetName val="을부담운반비"/>
      <sheetName val="운반비산출"/>
      <sheetName val="노임이"/>
      <sheetName val="TRU"/>
      <sheetName val="토적표"/>
      <sheetName val="원가계산"/>
      <sheetName val="원가계산 (2)"/>
      <sheetName val="내   역"/>
      <sheetName val="PAC"/>
      <sheetName val="DATA"/>
      <sheetName val="납부서"/>
      <sheetName val="외주비"/>
      <sheetName val="소각장스케줄"/>
      <sheetName val="구리토평1전기"/>
      <sheetName val="덕전리"/>
      <sheetName val="fursys"/>
      <sheetName val="유기공정"/>
      <sheetName val="70%"/>
      <sheetName val="SW개발대상목록(기능점수)"/>
      <sheetName val="지하"/>
      <sheetName val="1000 DB구축 부표"/>
      <sheetName val="설계서"/>
      <sheetName val="증감대비"/>
      <sheetName val="1차설계변경내역"/>
      <sheetName val="단중표"/>
      <sheetName val="Tool"/>
      <sheetName val="신규DEP"/>
      <sheetName val="가로등내역서"/>
      <sheetName val="전기변내역"/>
      <sheetName val="공통(Ȳ"/>
      <sheetName val="인사자료총집계"/>
      <sheetName val="주식"/>
      <sheetName val="공사기본내용입력"/>
      <sheetName val="실행내역서"/>
      <sheetName val="경영"/>
      <sheetName val="98년"/>
      <sheetName val="실적"/>
      <sheetName val="증감내역서"/>
      <sheetName val="이름정의"/>
      <sheetName val="외삼초"/>
      <sheetName val="서울대규장각(가시설흙막이)"/>
      <sheetName val="터파기및재료"/>
      <sheetName val="기초자료입력"/>
      <sheetName val="1안"/>
      <sheetName val="부하계산서"/>
      <sheetName val="현장관리비"/>
      <sheetName val="부대공Ⅱ"/>
      <sheetName val="시화점실행"/>
      <sheetName val="CODE(2)"/>
      <sheetName val="기초입력 DATA"/>
      <sheetName val="중기조종사_단위단가"/>
      <sheetName val="아파트_내역"/>
      <sheetName val="토공사(흙막이)"/>
      <sheetName val="소비자가"/>
      <sheetName val="중기사용료산출근거"/>
      <sheetName val="단가산출2"/>
      <sheetName val="단가 및 재료비"/>
      <sheetName val="출자한도"/>
      <sheetName val="약품공급2"/>
      <sheetName val="외주"/>
      <sheetName val="Y-WORK"/>
      <sheetName val="ABUT수량-A1"/>
      <sheetName val="운반비"/>
      <sheetName val="관접합및부설"/>
      <sheetName val="99총공사내역서"/>
      <sheetName val="일위_파일"/>
      <sheetName val="식재일위대가"/>
      <sheetName val="기초일위대가"/>
      <sheetName val="단가대비표"/>
      <sheetName val="기초단가"/>
      <sheetName val="소방"/>
      <sheetName val="원가+내역"/>
      <sheetName val="식재인부"/>
      <sheetName val="INPUT"/>
      <sheetName val="2)관접합"/>
      <sheetName val="일반공사"/>
      <sheetName val="실행대비"/>
      <sheetName val="3.공통공사대비"/>
      <sheetName val="입찰"/>
      <sheetName val="현경"/>
      <sheetName val="설계변경총괄표(계산식)"/>
      <sheetName val="대비표(토공1안)"/>
      <sheetName val="Sheet6"/>
      <sheetName val="설계"/>
      <sheetName val="시중노임단가"/>
      <sheetName val="총물량"/>
      <sheetName val="용수간선"/>
      <sheetName val="표지"/>
      <sheetName val="설명서 "/>
      <sheetName val="해평견적"/>
      <sheetName val="견적"/>
      <sheetName val="건축내역"/>
      <sheetName val="SUMMARY"/>
      <sheetName val="PAINT"/>
      <sheetName val="03전반노무비"/>
      <sheetName val="도봉2지구"/>
      <sheetName val="전기"/>
      <sheetName val="설계예산서"/>
      <sheetName val="일위(설)"/>
      <sheetName val="Sheet1 (2)"/>
      <sheetName val="5사남"/>
      <sheetName val="RE9604"/>
      <sheetName val="현장관리"/>
      <sheetName val="대비2"/>
      <sheetName val="분양가"/>
      <sheetName val="2.대외공문"/>
      <sheetName val="TEL"/>
      <sheetName val="부대대비"/>
      <sheetName val="냉연집계"/>
      <sheetName val="10월"/>
      <sheetName val="업체별기성내역"/>
      <sheetName val="단가산출"/>
      <sheetName val="목록"/>
      <sheetName val="¿øº¸"/>
      <sheetName val="Á¦¿ø"/>
      <sheetName val="ÀçÁý"/>
      <sheetName val="Àç"/>
      <sheetName val="°£Àç"/>
      <sheetName val="³ëÁý"/>
      <sheetName val="Á÷³ë"/>
      <sheetName val="³ë°ø"/>
      <sheetName val="ÀÓÀ²"/>
      <sheetName val="°£³ëºñ"/>
      <sheetName val="°æ»ê"/>
      <sheetName val="ÁøÂ¥³»¿ª"/>
      <sheetName val="´Ü°¡"/>
      <sheetName val="ÃÑ°ý"/>
      <sheetName val="Áý°è"/>
      <sheetName val="³»¿ª"/>
      <sheetName val="°ø·®Áý"/>
      <sheetName val="¹èºÎÀ²"/>
      <sheetName val="¿Ï¼º1"/>
      <sheetName val="¿Ï¼º2"/>
      <sheetName val="»êÀçºñÀ²"/>
      <sheetName val="¾ÈÀüºñÀ²"/>
      <sheetName val="ÀÏ¹ÝºñÀ²"/>
      <sheetName val="³ëÀÓ"/>
      <sheetName val="°ø·®"/>
      <sheetName val="Àü½Ã¿ø"/>
      <sheetName val="Àü½Ã³»"/>
      <sheetName val="Ç¥"/>
      <sheetName val="¸ñ"/>
      <sheetName val="¼³"/>
      <sheetName val="ÀÏ"/>
      <sheetName val="ÀÏÁýÇ¥"/>
      <sheetName val="ÀÏÀ§Ç¥"/>
      <sheetName val="¼öÇ¥"/>
      <sheetName val="¿ø°¡"/>
      <sheetName val="Áý°èÇ¥"/>
      <sheetName val="³»¿ª¼­(³»ºÎ)"/>
      <sheetName val="³»¿ª¼­"/>
      <sheetName val="ÀÏÀ§´ë°¡"/>
      <sheetName val="´Ü°¡»êÃâ¼­"/>
      <sheetName val="Áß±â»ç¿ë·á"/>
      <sheetName val="Àç·á´Ü°¡"/>
      <sheetName val="³ëÀÓ´Ü°¡"/>
      <sheetName val="ÃÑ°æ±âÀåº°³»¿ª¼­(10-11)"/>
      <sheetName val="°æ±âÀåº°³»¿ª¼­(12-107)"/>
      <sheetName val="1Â÷ ³»¿ª¼­"/>
      <sheetName val="ÀÏÀ§´ë°¡¸ñ·Ï"/>
      <sheetName val="ÇÑ°­¿î¹Ýºñ"/>
      <sheetName val="°øÅë(20-91)"/>
      <sheetName val="»ç´ç"/>
      <sheetName val="À»"/>
      <sheetName val="ÀÔÂû¾È"/>
      <sheetName val="¹é¾Ïºñ½ºÅ¸³»¿ª"/>
      <sheetName val="98Áö±Þ°èÈ¹"/>
      <sheetName val="¿ø°¡ (2)"/>
      <sheetName val="¹°°¡"/>
      <sheetName val="Á÷Àç"/>
      <sheetName val="6PILE  (µ¹Ãâ)"/>
      <sheetName val="ÀÏÀ§´ë°¡(4Ãþ¿ø°Ý)"/>
      <sheetName val="Â÷¾×º¸Áõ"/>
      <sheetName val="Ã¶°Å»êÃâ±Ù°Å"/>
      <sheetName val="ºÎ´ë°ø"/>
      <sheetName val="Æ÷Àå°ø"/>
      <sheetName val="Åä°ø"/>
      <sheetName val="°ßÀû¼­"/>
      <sheetName val="JòÁî§4"/>
      <sheetName val="±âÃÊ³»¿ª¼­"/>
      <sheetName val="¼ö·®»êÃâ"/>
      <sheetName val="´ë°¡¸ñ·ÏÇ¥"/>
      <sheetName val="ÇöÀå"/>
      <sheetName val="2°ø±¸»êÃâ³»¿ª"/>
      <sheetName val="³»¿ª¼­2¾È"/>
      <sheetName val="Ç°¼ÀTABLE"/>
      <sheetName val="Åä¸ñ°ø»çÀÏ¹Ý"/>
      <sheetName val="Ãß°¡´ëÈ­"/>
      <sheetName val="°øÅë°¡¼³"/>
      <sheetName val="¼³°è¼­(Ç¥Áö)"/>
      <sheetName val="¿ø°¡°è»ê¼­"/>
      <sheetName val="°ø»çÇöÈ²"/>
      <sheetName val="´Ü°¡Á¶»ç"/>
      <sheetName val="±Ý¾×³»¿ª¼­"/>
      <sheetName val="¼Ò¹æ»çÇ×"/>
      <sheetName val="±³Åë´ëÃ¥³»¿ª"/>
      <sheetName val="»êÃâ±Ù°Å"/>
      <sheetName val="ÀÚÀç´Ü°¡¸®½ºÆ®"/>
      <sheetName val="ÆÐ³Î"/>
      <sheetName val="°è¾ç°¡½Ã¼³"/>
      <sheetName val="³ë¹«"/>
      <sheetName val="°ø»ç°³¿ä"/>
      <sheetName val="½ÇÇà³»¿ª"/>
      <sheetName val="NìüëÒ-òÅ"/>
      <sheetName val="Æò°¡µ¥ÀÌÅÍ"/>
      <sheetName val="µµ±ÞFORM"/>
      <sheetName val="¾ÆÆÄÆ® ³»¿ª"/>
      <sheetName val="ÃÊ±âÈ­¸é"/>
      <sheetName val="°ü±ÞÀÚÀç"/>
      <sheetName val="TANK°ßÀû´ëÁö"/>
      <sheetName val="ÀÎ°Ç-ÃøÁ¤"/>
      <sheetName val="´ë»ó°ø»ç(Á¶´ÞÃ»)"/>
      <sheetName val="ÀÚ·á(ÅëÇÕ)"/>
      <sheetName val="ÀÏÀ§"/>
      <sheetName val="°ø»ç¿¹»êÇÏÁ¶¼­(O.K)"/>
      <sheetName val="³ë¹«ºñ"/>
      <sheetName val="±â°è°æºñ(½Ã°£´ç)"/>
      <sheetName val="·¥¸Ó"/>
      <sheetName val="ÆÄÀÏÀÇÀÌ¿ë"/>
      <sheetName val="¼³°è¸í¼¼¼­ (Àåºñ)"/>
      <sheetName val="±âº»ÀÏÀ§"/>
      <sheetName val="³»¿ª¼­(¼³ºñ+¼Ò¹æ)"/>
      <sheetName val="ÀüÃ¼"/>
      <sheetName val="°ñÁ¶½ÃÇà"/>
      <sheetName val="Ã·ºÎ1"/>
      <sheetName val="ºÎÀç¸®½ºÆ®"/>
      <sheetName val="º°Ç¥"/>
      <sheetName val="¼³°è³»¿ª¼­"/>
      <sheetName val="2°ø±¸ÇÏµµ±Þ³»¿ª¼­"/>
      <sheetName val="°ÇÃà¿ø°¡"/>
      <sheetName val="³»¿ª¼­ÃÑÁý°èÇ¥"/>
      <sheetName val="ÀÎÅ×¸®¾î³»¿ª"/>
      <sheetName val="°©Áö(ÃßÁ¤)"/>
      <sheetName val="Åä¸ñ"/>
      <sheetName val="ÇöÀå°æºñ"/>
      <sheetName val="Áß±âÁ¶Á¾»ç ´ÜÀ§´Ü°¡"/>
      <sheetName val="¿äÀ²"/>
      <sheetName val="2000.11¿ù¼³°è³»¿ª"/>
      <sheetName val="ÀÚ  Àç"/>
      <sheetName val="°ÇÃà¿ÜÁÖ"/>
      <sheetName val="½Ã¼³ÀåºñºÎÇÏ°è»ê¼­"/>
      <sheetName val="°¨°¡»ó°¢"/>
      <sheetName val="Åä»ç(PE)"/>
      <sheetName val="³¯°³º®"/>
      <sheetName val="스텐문틀설치"/>
      <sheetName val="샌딩 에폭시 도장"/>
      <sheetName val="물가자료"/>
      <sheetName val="세금자료"/>
      <sheetName val="60명당사(총괄)"/>
      <sheetName val="손익분석"/>
      <sheetName val="자재대"/>
      <sheetName val="구간별현황"/>
      <sheetName val="기성청구서"/>
      <sheetName val="001"/>
      <sheetName val="견적내역"/>
      <sheetName val="AIR SHOWER(3인용)"/>
      <sheetName val="PSCbeam설계"/>
      <sheetName val="공수"/>
      <sheetName val="산근"/>
      <sheetName val="호표"/>
      <sheetName val="도로정위치부표"/>
      <sheetName val="도로조사부표"/>
      <sheetName val="대표자"/>
      <sheetName val="1456"/>
      <sheetName val="단가_(2)"/>
      <sheetName val="자__재"/>
      <sheetName val="2000_11월설계내역"/>
      <sheetName val="CT_"/>
      <sheetName val="공사예산하조서(O_K)"/>
      <sheetName val="설계명세서_(장비)"/>
      <sheetName val="_HIT-&gt;HMC_견적(3900)"/>
      <sheetName val="2F_회의실견적(5_14_일대)"/>
      <sheetName val="원가계산서_"/>
      <sheetName val="단가_"/>
      <sheetName val="수목데이타_"/>
      <sheetName val="1_설계기준"/>
      <sheetName val="급수_(LPM)"/>
      <sheetName val="일위대가표(유단가)"/>
      <sheetName val="명세"/>
      <sheetName val="코드표"/>
      <sheetName val="한일양산"/>
      <sheetName val="정산서 "/>
      <sheetName val="값"/>
      <sheetName val="산출내역서집계표"/>
      <sheetName val="1"/>
      <sheetName val="2"/>
      <sheetName val="3"/>
      <sheetName val="4"/>
      <sheetName val="5"/>
      <sheetName val="6"/>
      <sheetName val="우수받이"/>
      <sheetName val="설계내역"/>
      <sheetName val="운동장 (2)"/>
      <sheetName val="98NS-N"/>
      <sheetName val="단청공사"/>
      <sheetName val="관급자재대"/>
      <sheetName val="산출내역서"/>
      <sheetName val="A 견적"/>
      <sheetName val="Mc1"/>
      <sheetName val="돈암사업"/>
      <sheetName val="실행견적"/>
      <sheetName val="1.1서버도입"/>
      <sheetName val="DATA1"/>
      <sheetName val="업무"/>
      <sheetName val="직접경비산출근거"/>
      <sheetName val="2003상반기노임기준"/>
      <sheetName val="건축설계 대가요율"/>
      <sheetName val="경율산정"/>
      <sheetName val="감리원배치기준"/>
      <sheetName val="책임감리공제요율"/>
      <sheetName val="등급별 배치기준"/>
      <sheetName val="수금예정"/>
      <sheetName val="공사내역서"/>
      <sheetName val="유림콘도"/>
      <sheetName val="Base"/>
      <sheetName val="Baby일위대가"/>
      <sheetName val="단가산출서 (2)"/>
      <sheetName val="지질조사분석"/>
      <sheetName val="토목공사"/>
      <sheetName val="단가산출목록표"/>
      <sheetName val="을지"/>
      <sheetName val="Total 단위경유량집계"/>
      <sheetName val="교대(A1-A2)"/>
      <sheetName val="wall"/>
      <sheetName val="데리네이타현황"/>
      <sheetName val="빙축열"/>
      <sheetName val="열린교실"/>
      <sheetName val="집수정단위수량 "/>
      <sheetName val="구분"/>
      <sheetName val="입력데이타"/>
      <sheetName val="대가단최종"/>
      <sheetName val="설비(제출)"/>
      <sheetName val="산식3"/>
      <sheetName val="공통(Ȳ?_xd800_䧶??"/>
      <sheetName val="산출금액내역"/>
      <sheetName val="data table"/>
      <sheetName val="공량산출서"/>
      <sheetName val="간접비계산"/>
      <sheetName val="참조"/>
      <sheetName val="공사명입력"/>
      <sheetName val="근로자자료입력"/>
      <sheetName val="참고자료"/>
      <sheetName val="분전함신설"/>
      <sheetName val="접지1종"/>
      <sheetName val="시멘트"/>
      <sheetName val="부안일위"/>
      <sheetName val="노무비단가"/>
      <sheetName val="총차분(토목)"/>
      <sheetName val="1회 기성내역서"/>
      <sheetName val="범례표"/>
      <sheetName val="200"/>
      <sheetName val="b_balju"/>
      <sheetName val="실행보고서갑지"/>
      <sheetName val="BOX전기내역"/>
      <sheetName val="6-1. 관개량조서"/>
      <sheetName val="유지관리비등"/>
      <sheetName val="Sens&amp;Anal"/>
      <sheetName val="IS&lt;양식27&gt;"/>
      <sheetName val="총투자비산정"/>
      <sheetName val="심사물량"/>
      <sheetName val="setup"/>
      <sheetName val="가격"/>
      <sheetName val="대치판정"/>
      <sheetName val="자재단가"/>
      <sheetName val="조건표"/>
      <sheetName val="공비대비"/>
      <sheetName val="본체"/>
      <sheetName val="VXXXXX"/>
      <sheetName val="적용대가"/>
      <sheetName val="지수내역"/>
      <sheetName val="노(97.1,97.9,98.1)"/>
      <sheetName val="조경적용"/>
      <sheetName val="조경내역"/>
      <sheetName val="기계적용"/>
      <sheetName val="기계내역"/>
      <sheetName val="계장적용 "/>
      <sheetName val="계장내역"/>
      <sheetName val="일위목록"/>
      <sheetName val="산출기준자료"/>
      <sheetName val="7단가"/>
      <sheetName val="EQ-R1"/>
      <sheetName val="공조기"/>
      <sheetName val="02하반기노임"/>
      <sheetName val="기본사항"/>
      <sheetName val="특수선일위대가"/>
      <sheetName val="JUCKEYK"/>
      <sheetName val="1TYPE"/>
      <sheetName val="사통"/>
      <sheetName val="2000년1차"/>
      <sheetName val="원가서"/>
      <sheetName val="유수전환공사"/>
      <sheetName val="기본단가표"/>
      <sheetName val="PI"/>
      <sheetName val="설계명세서(종합)"/>
      <sheetName val="소요자재"/>
      <sheetName val="노무산출서"/>
      <sheetName val="국영"/>
      <sheetName val="CTEMCOST"/>
      <sheetName val="SCHEDULE"/>
      <sheetName val="개산공사비"/>
      <sheetName val="배관BM(일반)"/>
      <sheetName val="APT"/>
      <sheetName val="자동차폐수처리장"/>
      <sheetName val="시중노임(공사)"/>
      <sheetName val="단가조사(기계)"/>
      <sheetName val="참고"/>
      <sheetName val="database"/>
      <sheetName val="공통(Ȳ_x0000_�䧶_x0000__x0000_"/>
      <sheetName val="공통(Ȳ?�䧶??"/>
      <sheetName val="BOX전기_x0010__x0000_"/>
      <sheetName val="예산총괄"/>
      <sheetName val="기초목"/>
      <sheetName val="기타 정보통신공사"/>
      <sheetName val="BOX전기_x0010_?"/>
      <sheetName val="5-2.수량산출(A4)"/>
      <sheetName val="6-1.노임단가"/>
      <sheetName val="6-1.단가비교표"/>
      <sheetName val="A갑지"/>
      <sheetName val="asd"/>
      <sheetName val="빌딩 안내"/>
      <sheetName val="P-1"/>
      <sheetName val="회계코드"/>
      <sheetName val="총무부"/>
      <sheetName val="정산"/>
      <sheetName val="청구분"/>
      <sheetName val="경리부"/>
      <sheetName val="토목내역서 (도급단가)"/>
      <sheetName val="토목검측서"/>
      <sheetName val="견적내역서"/>
      <sheetName val="0312실기성"/>
      <sheetName val="구의동공내역서"/>
      <sheetName val="백룡교차로"/>
      <sheetName val="산정교차로"/>
      <sheetName val="신영교차로"/>
      <sheetName val="인건비"/>
      <sheetName val="투입비"/>
      <sheetName val="퍼스트"/>
      <sheetName val="자재일람"/>
      <sheetName val="단가일람"/>
      <sheetName val="시트"/>
      <sheetName val="간지"/>
      <sheetName val="용수량(생활용수)"/>
      <sheetName val="노임단가 (2)"/>
      <sheetName val="단가(자재)"/>
      <sheetName val="단가(노임)"/>
      <sheetName val="기초목록"/>
      <sheetName val="실행예산"/>
      <sheetName val="자료"/>
      <sheetName val="시설일위"/>
      <sheetName val="기초일위"/>
      <sheetName val="조명일위"/>
      <sheetName val="L_RPTB02_01"/>
      <sheetName val="교각계산"/>
      <sheetName val="연구동"/>
      <sheetName val="시설물일위"/>
      <sheetName val="08-공사비총괄표"/>
      <sheetName val="17-횡단측량야장"/>
      <sheetName val="Macro1"/>
      <sheetName val="현장경상비"/>
      <sheetName val="01-적용기준"/>
      <sheetName val="Customer Databas"/>
      <sheetName val="견적대비"/>
      <sheetName val="3BL공동구 수량"/>
      <sheetName val="덤프트럭계수"/>
      <sheetName val="음성방향"/>
      <sheetName val="b_balju_cho"/>
      <sheetName val="1차_내역서1"/>
      <sheetName val="원가_(2)1"/>
      <sheetName val="6PILE__(돌출)1"/>
      <sheetName val="건축공사_분괴표원본데이터(공통+건축)"/>
      <sheetName val="CP-E2_(품셈표)"/>
      <sheetName val="기초입력_DATA"/>
      <sheetName val="VII-2현장경비"/>
      <sheetName val="용역비내역-진짜"/>
      <sheetName val="초"/>
      <sheetName val="제원및배치"/>
      <sheetName val="경율산정.XLS"/>
      <sheetName val="물가대비표"/>
      <sheetName val="협력업체"/>
      <sheetName val="5정거장"/>
      <sheetName val="1-3길내기"/>
      <sheetName val="일위대가 "/>
      <sheetName val="공사예산하조서"/>
      <sheetName val="데이터 액세스"/>
      <sheetName val="차트 이름표"/>
      <sheetName val="설계예산서(설계가)"/>
      <sheetName val="말뚝지지력산정"/>
      <sheetName val="공사원가계산서 "/>
      <sheetName val="CHECK LIST"/>
      <sheetName val="기본자료입력"/>
      <sheetName val="기자재비"/>
      <sheetName val="기초해지2"/>
      <sheetName val="상세"/>
      <sheetName val="일위대가(출입)"/>
      <sheetName val="A_LINE"/>
      <sheetName val="단가비교표"/>
      <sheetName val="빗물받이(910-510-410)"/>
      <sheetName val="변수"/>
      <sheetName val="조경"/>
      <sheetName val="아파트_내역1"/>
      <sheetName val="단가_(2)1"/>
      <sheetName val="자__재1"/>
      <sheetName val="중기조종사_단위단가1"/>
      <sheetName val="2000_11월설계내역1"/>
      <sheetName val="인원계획-미화"/>
      <sheetName val="1-최종안"/>
      <sheetName val="사업분석-분양가결정"/>
      <sheetName val="POOM_MOTO"/>
      <sheetName val="POOM_MOTO2"/>
      <sheetName val="전등설비"/>
      <sheetName val="ABUT수량-A_x0000_"/>
      <sheetName val="산출내역(K2)"/>
      <sheetName val="터널조도"/>
      <sheetName val="ABUT수량-A桐"/>
      <sheetName val="물량산출서"/>
      <sheetName val="실행(ALT1)"/>
      <sheetName val="일위대가목차"/>
      <sheetName val="계정"/>
      <sheetName val="조명시설"/>
      <sheetName val="토목내역"/>
      <sheetName val="CT_1"/>
      <sheetName val="공사예산하조서(O_K)1"/>
      <sheetName val="설계명세서_(장비)1"/>
      <sheetName val="_HIT-&gt;HMC_견적(3900)1"/>
      <sheetName val="2F_회의실견적(5_14_일대)1"/>
      <sheetName val="원가계산서_1"/>
      <sheetName val="단가_1"/>
      <sheetName val="ABUT수량-A堰"/>
      <sheetName val="Eng'g단가표(050204)"/>
      <sheetName val="진주방향"/>
      <sheetName val="설계예시"/>
      <sheetName val="남양시작동자105노65기1.3화1.2"/>
      <sheetName val="20110404_JRL_성수서비스 Specificatio"/>
      <sheetName val="원가계산_(2)"/>
      <sheetName val="2_대외공문"/>
      <sheetName val="기존단가_(2)"/>
      <sheetName val="내___역"/>
      <sheetName val="준검_내역서"/>
      <sheetName val="전선_및_전선관"/>
      <sheetName val="내역서1999_8최종"/>
      <sheetName val="2003_일위대가"/>
      <sheetName val="중강당_내역"/>
      <sheetName val="전차선로_물량표"/>
      <sheetName val="6_일위목록"/>
      <sheetName val="단가_및_재료비"/>
      <sheetName val="Sheet1_(2)"/>
      <sheetName val="기타_정보통신공사"/>
      <sheetName val="1Â÷_³»¿ª¼­"/>
      <sheetName val="¿ø°¡_(2)"/>
      <sheetName val="6PILE__(µ¹Ãâ)"/>
      <sheetName val="¾ÆÆÄÆ®_³»¿ª"/>
      <sheetName val="°ø»ç¿¹»êÇÏÁ¶¼­(O_K)"/>
      <sheetName val="¼³°è¸í¼¼¼­_(Àåºñ)"/>
      <sheetName val="Áß±âÁ¶Á¾»ç_´ÜÀ§´Ü°¡"/>
      <sheetName val="2000_11¿ù¼³°è³»¿ª"/>
      <sheetName val="ÀÚ__Àç"/>
      <sheetName val="1000_DB구축_부표"/>
      <sheetName val="단가산출서_(2)"/>
      <sheetName val="운동장_(2)"/>
      <sheetName val="1회_기성내역서"/>
      <sheetName val="전기일위대가"/>
      <sheetName val="danga"/>
      <sheetName val="ilch"/>
      <sheetName val="산업"/>
      <sheetName val="일위단위"/>
      <sheetName val="공사요율산출표"/>
      <sheetName val="단가표"/>
      <sheetName val="내역서1"/>
      <sheetName val="수목데이타_1"/>
      <sheetName val="1_설계기준1"/>
      <sheetName val="급수_(LPM)1"/>
      <sheetName val="제출내역"/>
      <sheetName val="총공사비"/>
      <sheetName val="인건비(VOICE)"/>
      <sheetName val="3본사"/>
      <sheetName val="토건"/>
      <sheetName val="지급어음(일별)"/>
      <sheetName val="98태백"/>
      <sheetName val="공사비"/>
      <sheetName val="품셈"/>
      <sheetName val="중기집계"/>
      <sheetName val="수주추정"/>
      <sheetName val="잡비근거"/>
      <sheetName val="TOTAL_BOQ"/>
      <sheetName val="부2"/>
      <sheetName val="모체"/>
      <sheetName val="NAI"/>
      <sheetName val="단위모델"/>
      <sheetName val="측량노임단가"/>
      <sheetName val="summary_집계"/>
      <sheetName val="계산서(곡선부)"/>
      <sheetName val="-치수표(곡선부)"/>
      <sheetName val="총투자_x0000__x0000_Ԁ"/>
      <sheetName val="1차증가원가계산"/>
      <sheetName val="총투자⸀ԯ"/>
      <sheetName val="설비내역서"/>
      <sheetName val="건축내역서"/>
      <sheetName val="전기내역서"/>
      <sheetName val="냉천부속동"/>
      <sheetName val="제출내역 (2)"/>
      <sheetName val="ECOD10"/>
      <sheetName val="TRE TABLE"/>
      <sheetName val="고창터널(고창방향)"/>
      <sheetName val="1단계"/>
      <sheetName val="남양주부대"/>
      <sheetName val="2.냉난방설비공사"/>
      <sheetName val="7.자동제어공사"/>
      <sheetName val="96노임기준"/>
      <sheetName val="식재가격"/>
      <sheetName val="식재총괄"/>
      <sheetName val="기계경비일람"/>
      <sheetName val="횡배수관"/>
      <sheetName val="XL4Poppy"/>
      <sheetName val="수목단가"/>
      <sheetName val="시설수량표"/>
      <sheetName val="식재수량표"/>
      <sheetName val="퇴직금(울산천상)"/>
      <sheetName val="청산공사"/>
      <sheetName val="내역서(삼호)"/>
      <sheetName val="일위산출"/>
      <sheetName val="6-1__관개량조서"/>
      <sheetName val="3_공통공사대비"/>
      <sheetName val="설명서_"/>
      <sheetName val="계약총괄2"/>
      <sheetName val="공문양식"/>
      <sheetName val="도로구조공사비"/>
      <sheetName val="공통(Ȳ????"/>
      <sheetName val="노임단가표"/>
      <sheetName val="램프"/>
      <sheetName val="공종목록표"/>
      <sheetName val="06 일위대가목록"/>
      <sheetName val="건설기계"/>
      <sheetName val="사급자재"/>
      <sheetName val="수량집"/>
      <sheetName val="별표집계"/>
      <sheetName val="암거날개벽"/>
      <sheetName val="식재"/>
      <sheetName val="시설물"/>
      <sheetName val="식재출력용"/>
      <sheetName val="유지관리"/>
      <sheetName val="단면가정"/>
      <sheetName val="공통(Ȳ_x005f_x0000__x005f_xd800_䧶_x005f_x0000__x000"/>
      <sheetName val="수공기"/>
      <sheetName val="고지전심사청구서"/>
      <sheetName val="하수급견적대비"/>
      <sheetName val="인부노임"/>
      <sheetName val="연결임시"/>
      <sheetName val="견적단가"/>
      <sheetName val="1.설계조건"/>
      <sheetName val="11"/>
      <sheetName val="전국현황"/>
      <sheetName val="단가산출1"/>
      <sheetName val="도급내역서"/>
      <sheetName val="건축"/>
      <sheetName val="건축집"/>
      <sheetName val="작성"/>
      <sheetName val="폐기물내역"/>
      <sheetName val="단위중량"/>
      <sheetName val="13년 상반기노무비"/>
      <sheetName val="소포내역 (2)"/>
      <sheetName val="한က_x0000_瀀"/>
      <sheetName val="단가조사서"/>
      <sheetName val="공사내역(총괄)"/>
      <sheetName val="대보~세기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/>
      <sheetData sheetId="11" refreshError="1"/>
      <sheetData sheetId="12" refreshError="1"/>
      <sheetData sheetId="13"/>
      <sheetData sheetId="14" refreshError="1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/>
      <sheetData sheetId="240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/>
      <sheetData sheetId="740"/>
      <sheetData sheetId="741"/>
      <sheetData sheetId="742"/>
      <sheetData sheetId="743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 refreshError="1"/>
      <sheetData sheetId="754" refreshError="1"/>
      <sheetData sheetId="755" refreshError="1"/>
      <sheetData sheetId="756" refreshError="1"/>
      <sheetData sheetId="757" refreshError="1"/>
      <sheetData sheetId="758" refreshError="1"/>
      <sheetData sheetId="759" refreshError="1"/>
      <sheetData sheetId="760" refreshError="1"/>
      <sheetData sheetId="761" refreshError="1"/>
      <sheetData sheetId="762" refreshError="1"/>
      <sheetData sheetId="763" refreshError="1"/>
      <sheetData sheetId="764" refreshError="1"/>
      <sheetData sheetId="765" refreshError="1"/>
      <sheetData sheetId="766" refreshError="1"/>
      <sheetData sheetId="767" refreshError="1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 refreshError="1"/>
      <sheetData sheetId="788" refreshError="1"/>
      <sheetData sheetId="789" refreshError="1"/>
      <sheetData sheetId="790" refreshError="1"/>
      <sheetData sheetId="791" refreshError="1"/>
      <sheetData sheetId="792" refreshError="1"/>
      <sheetData sheetId="793" refreshError="1"/>
      <sheetData sheetId="794" refreshError="1"/>
      <sheetData sheetId="795" refreshError="1"/>
      <sheetData sheetId="796" refreshError="1"/>
      <sheetData sheetId="797" refreshError="1"/>
      <sheetData sheetId="798" refreshError="1"/>
      <sheetData sheetId="799" refreshError="1"/>
      <sheetData sheetId="800" refreshError="1"/>
      <sheetData sheetId="801" refreshError="1"/>
      <sheetData sheetId="802" refreshError="1"/>
      <sheetData sheetId="803" refreshError="1"/>
      <sheetData sheetId="804" refreshError="1"/>
      <sheetData sheetId="805" refreshError="1"/>
      <sheetData sheetId="806" refreshError="1"/>
      <sheetData sheetId="807" refreshError="1"/>
      <sheetData sheetId="808" refreshError="1"/>
      <sheetData sheetId="809" refreshError="1"/>
      <sheetData sheetId="810" refreshError="1"/>
      <sheetData sheetId="811" refreshError="1"/>
      <sheetData sheetId="812" refreshError="1"/>
      <sheetData sheetId="813" refreshError="1"/>
      <sheetData sheetId="814" refreshError="1"/>
      <sheetData sheetId="815" refreshError="1"/>
      <sheetData sheetId="816" refreshError="1"/>
      <sheetData sheetId="817" refreshError="1"/>
      <sheetData sheetId="818" refreshError="1"/>
      <sheetData sheetId="819" refreshError="1"/>
      <sheetData sheetId="820" refreshError="1"/>
      <sheetData sheetId="821" refreshError="1"/>
      <sheetData sheetId="822" refreshError="1"/>
      <sheetData sheetId="823" refreshError="1"/>
      <sheetData sheetId="824" refreshError="1"/>
      <sheetData sheetId="825" refreshError="1"/>
      <sheetData sheetId="826" refreshError="1"/>
      <sheetData sheetId="827" refreshError="1"/>
      <sheetData sheetId="828" refreshError="1"/>
      <sheetData sheetId="829" refreshError="1"/>
      <sheetData sheetId="830" refreshError="1"/>
      <sheetData sheetId="831" refreshError="1"/>
      <sheetData sheetId="832" refreshError="1"/>
      <sheetData sheetId="833" refreshError="1"/>
      <sheetData sheetId="834" refreshError="1"/>
      <sheetData sheetId="835" refreshError="1"/>
      <sheetData sheetId="836" refreshError="1"/>
      <sheetData sheetId="837" refreshError="1"/>
      <sheetData sheetId="838" refreshError="1"/>
      <sheetData sheetId="839" refreshError="1"/>
      <sheetData sheetId="840" refreshError="1"/>
      <sheetData sheetId="841" refreshError="1"/>
      <sheetData sheetId="842" refreshError="1"/>
      <sheetData sheetId="843" refreshError="1"/>
      <sheetData sheetId="844" refreshError="1"/>
      <sheetData sheetId="845" refreshError="1"/>
      <sheetData sheetId="846" refreshError="1"/>
      <sheetData sheetId="847" refreshError="1"/>
      <sheetData sheetId="848" refreshError="1"/>
      <sheetData sheetId="849" refreshError="1"/>
      <sheetData sheetId="850" refreshError="1"/>
      <sheetData sheetId="851" refreshError="1"/>
      <sheetData sheetId="852" refreshError="1"/>
      <sheetData sheetId="853" refreshError="1"/>
      <sheetData sheetId="854"/>
      <sheetData sheetId="855" refreshError="1"/>
      <sheetData sheetId="856" refreshError="1"/>
      <sheetData sheetId="857" refreshError="1"/>
      <sheetData sheetId="858" refreshError="1"/>
      <sheetData sheetId="859" refreshError="1"/>
      <sheetData sheetId="860" refreshError="1"/>
      <sheetData sheetId="861" refreshError="1"/>
      <sheetData sheetId="862" refreshError="1"/>
      <sheetData sheetId="863" refreshError="1"/>
      <sheetData sheetId="864" refreshError="1"/>
      <sheetData sheetId="865" refreshError="1"/>
      <sheetData sheetId="866" refreshError="1"/>
      <sheetData sheetId="867" refreshError="1"/>
      <sheetData sheetId="868" refreshError="1"/>
      <sheetData sheetId="869" refreshError="1"/>
      <sheetData sheetId="870" refreshError="1"/>
      <sheetData sheetId="871" refreshError="1"/>
      <sheetData sheetId="872" refreshError="1"/>
      <sheetData sheetId="873" refreshError="1"/>
      <sheetData sheetId="874" refreshError="1"/>
      <sheetData sheetId="875" refreshError="1"/>
      <sheetData sheetId="876" refreshError="1"/>
      <sheetData sheetId="877" refreshError="1"/>
      <sheetData sheetId="878" refreshError="1"/>
      <sheetData sheetId="879" refreshError="1"/>
      <sheetData sheetId="880" refreshError="1"/>
      <sheetData sheetId="881" refreshError="1"/>
      <sheetData sheetId="882" refreshError="1"/>
      <sheetData sheetId="883" refreshError="1"/>
      <sheetData sheetId="884" refreshError="1"/>
      <sheetData sheetId="885" refreshError="1"/>
      <sheetData sheetId="886" refreshError="1"/>
      <sheetData sheetId="887" refreshError="1"/>
      <sheetData sheetId="888" refreshError="1"/>
      <sheetData sheetId="889" refreshError="1"/>
      <sheetData sheetId="890" refreshError="1"/>
      <sheetData sheetId="891" refreshError="1"/>
      <sheetData sheetId="892" refreshError="1"/>
      <sheetData sheetId="893" refreshError="1"/>
      <sheetData sheetId="894" refreshError="1"/>
      <sheetData sheetId="895" refreshError="1"/>
      <sheetData sheetId="896" refreshError="1"/>
      <sheetData sheetId="897"/>
      <sheetData sheetId="898" refreshError="1"/>
      <sheetData sheetId="899" refreshError="1"/>
      <sheetData sheetId="900" refreshError="1"/>
      <sheetData sheetId="901" refreshError="1"/>
      <sheetData sheetId="902" refreshError="1"/>
      <sheetData sheetId="903" refreshError="1"/>
      <sheetData sheetId="904" refreshError="1"/>
      <sheetData sheetId="905" refreshError="1"/>
      <sheetData sheetId="906" refreshError="1"/>
      <sheetData sheetId="907" refreshError="1"/>
      <sheetData sheetId="908" refreshError="1"/>
      <sheetData sheetId="909" refreshError="1"/>
      <sheetData sheetId="910" refreshError="1"/>
      <sheetData sheetId="911" refreshError="1"/>
      <sheetData sheetId="912" refreshError="1"/>
      <sheetData sheetId="913" refreshError="1"/>
      <sheetData sheetId="914" refreshError="1"/>
      <sheetData sheetId="915" refreshError="1"/>
      <sheetData sheetId="916" refreshError="1"/>
      <sheetData sheetId="917" refreshError="1"/>
      <sheetData sheetId="918" refreshError="1"/>
      <sheetData sheetId="919" refreshError="1"/>
      <sheetData sheetId="920" refreshError="1"/>
      <sheetData sheetId="921" refreshError="1"/>
      <sheetData sheetId="922" refreshError="1"/>
      <sheetData sheetId="923" refreshError="1"/>
      <sheetData sheetId="924" refreshError="1"/>
      <sheetData sheetId="925" refreshError="1"/>
      <sheetData sheetId="926" refreshError="1"/>
      <sheetData sheetId="927" refreshError="1"/>
      <sheetData sheetId="928" refreshError="1"/>
      <sheetData sheetId="929" refreshError="1"/>
      <sheetData sheetId="930" refreshError="1"/>
      <sheetData sheetId="931" refreshError="1"/>
      <sheetData sheetId="932" refreshError="1"/>
      <sheetData sheetId="933"/>
      <sheetData sheetId="934" refreshError="1"/>
      <sheetData sheetId="935" refreshError="1"/>
      <sheetData sheetId="936" refreshError="1"/>
      <sheetData sheetId="937" refreshError="1"/>
    </sheetDataSet>
  </externalBook>
</externalLink>
</file>

<file path=xl/externalLinks/externalLink3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점검표"/>
      <sheetName val="점검사항"/>
      <sheetName val="집계표"/>
      <sheetName val="품질시험계획"/>
      <sheetName val="타이틀"/>
      <sheetName val="추가편입조서"/>
      <sheetName val="추가편입내역"/>
      <sheetName val="98공정계획표"/>
      <sheetName val="97공정계획표"/>
      <sheetName val="Sheet16"/>
      <sheetName val="호안추가"/>
      <sheetName val="보완계획안"/>
      <sheetName val="추"/>
      <sheetName val="김용철"/>
      <sheetName val="추진상황"/>
      <sheetName val="범례표"/>
      <sheetName val="자재사용계획"/>
      <sheetName val="관급자재내역"/>
      <sheetName val="잔공계획"/>
      <sheetName val="보완결과"/>
      <sheetName val="보완결과 (2)"/>
      <sheetName val="보완계획"/>
      <sheetName val="잔공계획 (2)"/>
      <sheetName val="추가편입내역 (2)"/>
      <sheetName val="공정표"/>
      <sheetName val="추진점검표"/>
      <sheetName val="점검"/>
      <sheetName val="점검결과"/>
      <sheetName val="기계경비(시간당)"/>
      <sheetName val="램머"/>
      <sheetName val="경산"/>
      <sheetName val="일위대가목록"/>
      <sheetName val="초기화면"/>
      <sheetName val="도급예산내역서봉투"/>
      <sheetName val="공사원가계산서"/>
      <sheetName val="설계산출표지"/>
      <sheetName val="도급예산내역서총괄표"/>
      <sheetName val="을부담운반비"/>
      <sheetName val="운반비산출"/>
      <sheetName val="직접경비"/>
      <sheetName val="직접인건비"/>
      <sheetName val="(당평)자재"/>
      <sheetName val="공사비"/>
      <sheetName val="요율"/>
      <sheetName val="평가데이터"/>
      <sheetName val="내역서"/>
      <sheetName val="측량단가"/>
      <sheetName val="청천내"/>
      <sheetName val="공수"/>
      <sheetName val="산근"/>
      <sheetName val=""/>
      <sheetName val="용수량(생활용수)"/>
      <sheetName val="단가"/>
      <sheetName val="공구"/>
      <sheetName val="입력"/>
      <sheetName val="변수"/>
      <sheetName val="5)수리분석내역 "/>
      <sheetName val="구천"/>
      <sheetName val="2003상반기노임기준"/>
      <sheetName val="#REF"/>
      <sheetName val="1회 기성내역서"/>
      <sheetName val="책임감리공제요율"/>
      <sheetName val="등급별 배치기준"/>
      <sheetName val="단위모델"/>
      <sheetName val="감리원배치기준"/>
      <sheetName val="건설공사 감리원 배치기준"/>
      <sheetName val="데이타"/>
      <sheetName val="직접경비산출근거"/>
      <sheetName val="계산서(곡선부)"/>
      <sheetName val="-치수표(곡선부)"/>
      <sheetName val="현장조사"/>
      <sheetName val="Sens&amp;Anal"/>
      <sheetName val="IS&lt;양식27&gt;"/>
      <sheetName val="총투자비산정"/>
      <sheetName val="유지관리비등"/>
      <sheetName val="SANBAISU"/>
      <sheetName val="계수시트"/>
      <sheetName val="기초자료입력"/>
      <sheetName val="설계명세서"/>
      <sheetName val="현장경비"/>
      <sheetName val="노임단가"/>
      <sheetName val="1.시험비"/>
      <sheetName val="물가자료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/>
      <sheetData sheetId="43" refreshError="1"/>
      <sheetData sheetId="44" refreshError="1"/>
      <sheetData sheetId="45" refreshError="1"/>
      <sheetData sheetId="46" refreshError="1"/>
      <sheetData sheetId="47" refreshError="1"/>
      <sheetData sheetId="48"/>
      <sheetData sheetId="49"/>
      <sheetData sheetId="50" refreshError="1"/>
      <sheetData sheetId="51" refreshError="1"/>
      <sheetData sheetId="52" refreshError="1"/>
      <sheetData sheetId="53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</sheetDataSet>
  </externalBook>
</externalLink>
</file>

<file path=xl/externalLinks/externalLink3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000000"/>
      <sheetName val="VXXXXX"/>
      <sheetName val="000001"/>
      <sheetName val="노임단가"/>
      <sheetName val="재료비단가"/>
      <sheetName val="기계경비"/>
      <sheetName val="인원산출"/>
      <sheetName val="산출근거"/>
      <sheetName val="일위대가"/>
      <sheetName val="견적서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</sheetDataSet>
  </externalBook>
</externalLink>
</file>

<file path=xl/externalLinks/externalLink3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ATE"/>
      <sheetName val="터파기및재료"/>
      <sheetName val="방음벽기초"/>
      <sheetName val="Sheet1"/>
      <sheetName val="내역서"/>
      <sheetName val="조건표"/>
      <sheetName val="단위수량"/>
      <sheetName val="가시설수량"/>
      <sheetName val="이토변실(A3-LINE)"/>
      <sheetName val="내역"/>
      <sheetName val="이름정의"/>
      <sheetName val="초기화면"/>
      <sheetName val="구조물"/>
      <sheetName val="수량산출"/>
      <sheetName val="연결임시"/>
      <sheetName val="가시설단위수량"/>
      <sheetName val="SORCE1"/>
      <sheetName val="기본일위"/>
      <sheetName val="교각별철근수량집계표"/>
      <sheetName val="고양관재"/>
      <sheetName val="토사(PE)"/>
      <sheetName val="계수시트"/>
      <sheetName val="국산화"/>
      <sheetName val="토공(우물통,기타) "/>
      <sheetName val="인건비 "/>
      <sheetName val="2호맨홀공제수량"/>
      <sheetName val="조명시설"/>
      <sheetName val="APT"/>
      <sheetName val="단가산출서(기계)"/>
    </sheetNames>
    <sheetDataSet>
      <sheetData sheetId="0" refreshError="1">
        <row r="61">
          <cell r="I61" t="str">
            <v>×</v>
          </cell>
        </row>
        <row r="62">
          <cell r="I62" t="str">
            <v>×</v>
          </cell>
        </row>
        <row r="63">
          <cell r="I63" t="str">
            <v>×</v>
          </cell>
        </row>
        <row r="64">
          <cell r="I64" t="str">
            <v>×</v>
          </cell>
        </row>
        <row r="65">
          <cell r="I65" t="str">
            <v>×</v>
          </cell>
        </row>
        <row r="66">
          <cell r="I66" t="str">
            <v>×</v>
          </cell>
        </row>
        <row r="67">
          <cell r="I67" t="str">
            <v>×</v>
          </cell>
        </row>
        <row r="68">
          <cell r="I68" t="str">
            <v>×</v>
          </cell>
        </row>
        <row r="69">
          <cell r="I69" t="str">
            <v>×</v>
          </cell>
        </row>
        <row r="70">
          <cell r="I70" t="str">
            <v>×</v>
          </cell>
        </row>
        <row r="71">
          <cell r="I71" t="str">
            <v>×</v>
          </cell>
        </row>
        <row r="72">
          <cell r="I72" t="str">
            <v>×</v>
          </cell>
        </row>
        <row r="73">
          <cell r="I73" t="str">
            <v>×</v>
          </cell>
        </row>
        <row r="74">
          <cell r="I74" t="str">
            <v>×</v>
          </cell>
        </row>
        <row r="75">
          <cell r="I75" t="str">
            <v>×</v>
          </cell>
        </row>
        <row r="76">
          <cell r="I76" t="str">
            <v>×</v>
          </cell>
        </row>
        <row r="77">
          <cell r="I77" t="str">
            <v>×</v>
          </cell>
        </row>
        <row r="78">
          <cell r="I78" t="str">
            <v>×</v>
          </cell>
        </row>
        <row r="79">
          <cell r="I79" t="str">
            <v>×</v>
          </cell>
        </row>
        <row r="80">
          <cell r="I80" t="str">
            <v>×</v>
          </cell>
        </row>
        <row r="81">
          <cell r="I81" t="str">
            <v>×</v>
          </cell>
        </row>
        <row r="82">
          <cell r="I82" t="str">
            <v>×</v>
          </cell>
        </row>
        <row r="83">
          <cell r="I83" t="str">
            <v>×</v>
          </cell>
        </row>
        <row r="84">
          <cell r="I84" t="str">
            <v>×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</sheetDataSet>
  </externalBook>
</externalLink>
</file>

<file path=xl/externalLinks/externalLink3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ATE"/>
      <sheetName val="안전시설(수집)"/>
      <sheetName val="안전시설"/>
      <sheetName val="표지"/>
      <sheetName val="1.토총"/>
      <sheetName val="토적"/>
      <sheetName val="가정오수"/>
      <sheetName val="2.관로집"/>
      <sheetName val="관부설"/>
      <sheetName val="가정연결"/>
      <sheetName val="3.구조물집계"/>
      <sheetName val="맨홀높이"/>
      <sheetName val="맨홀2"/>
      <sheetName val="4.포장공"/>
      <sheetName val="관로"/>
      <sheetName val="가정연결관"/>
      <sheetName val="5.부대공"/>
      <sheetName val="(1)가시설공"/>
      <sheetName val="(2)경고"/>
      <sheetName val="(3)기타"/>
      <sheetName val="6.주요자재대"/>
      <sheetName val="7.폐기물"/>
      <sheetName val="토실"/>
      <sheetName val="신당동집계표"/>
      <sheetName val="터파기및재료"/>
      <sheetName val="일위대가표"/>
      <sheetName val="내역"/>
      <sheetName val="토사(PE)"/>
      <sheetName val="Sheet1"/>
      <sheetName val="남평내역"/>
      <sheetName val="1호인버트수량"/>
      <sheetName val="기계경비(시간당)"/>
      <sheetName val="램머"/>
      <sheetName val="설비"/>
      <sheetName val="요율"/>
      <sheetName val="자재대"/>
      <sheetName val="교량하부공"/>
      <sheetName val="조건표"/>
      <sheetName val="WORK"/>
      <sheetName val="설계명세서"/>
      <sheetName val="부대tu"/>
      <sheetName val="교각별철근수량집계표"/>
      <sheetName val="파이프류"/>
      <sheetName val="석축설면"/>
      <sheetName val="법면단"/>
      <sheetName val="고양관재"/>
      <sheetName val="청천내"/>
      <sheetName val="관로토공"/>
      <sheetName val="옹벽기초자료"/>
      <sheetName val="현황산출서"/>
      <sheetName val="수로BOX"/>
      <sheetName val="맨홀수량산출"/>
      <sheetName val="내#일산설치"/>
      <sheetName val="토공"/>
      <sheetName val="경산"/>
      <sheetName val="연결임시"/>
      <sheetName val="구조물공"/>
      <sheetName val="부대공"/>
      <sheetName val="배수공"/>
      <sheetName val="포장공"/>
      <sheetName val="내역서"/>
      <sheetName val="토목"/>
      <sheetName val="단위수량"/>
      <sheetName val="가시설수량"/>
      <sheetName val="기본단가표"/>
      <sheetName val="구간별"/>
      <sheetName val="구분표"/>
      <sheetName val="공토공단위당"/>
      <sheetName val="코드표"/>
      <sheetName val="자재코드"/>
      <sheetName val="조명시설"/>
      <sheetName val="직접경비"/>
      <sheetName val="직접인건비"/>
      <sheetName val="토공(우물통,기타) "/>
      <sheetName val="데이터"/>
      <sheetName val="초기화면"/>
      <sheetName val="이름정의"/>
      <sheetName val="맨홀수량산출(A-LINE)"/>
      <sheetName val="투입집계표"/>
      <sheetName val="이형관재료표(A-L)"/>
      <sheetName val="측구공"/>
      <sheetName val="산출근거"/>
      <sheetName val="지구단위계획내역서"/>
      <sheetName val="2호맨홀공제수량"/>
      <sheetName val="분석투자 내역(광명)"/>
      <sheetName val="내역서(교량)전체"/>
      <sheetName val="1-1합"/>
      <sheetName val="1-1오"/>
      <sheetName val="1-1우"/>
      <sheetName val="ygd1-2"/>
      <sheetName val="ygr1-3"/>
      <sheetName val="ygr1-2"/>
      <sheetName val="ygr1-4"/>
      <sheetName val="지구단위계획"/>
      <sheetName val="구조물"/>
      <sheetName val="A1"/>
      <sheetName val="계산서(곡선부)"/>
      <sheetName val="포장재료집계표"/>
      <sheetName val="G.R300경비"/>
      <sheetName val="간지"/>
      <sheetName val="자재총괄"/>
      <sheetName val="시멘트레미콘구입량"/>
      <sheetName val="골재구입량"/>
      <sheetName val="3구조물공간지"/>
      <sheetName val="1집계표간지"/>
      <sheetName val="구조물공집계표"/>
      <sheetName val="토공집계표"/>
      <sheetName val="2여과지"/>
      <sheetName val="여과지집계표"/>
      <sheetName val="여과지"/>
      <sheetName val="여과지토적표"/>
      <sheetName val="3배수지"/>
      <sheetName val="배수지집계표"/>
      <sheetName val="배수지"/>
      <sheetName val="배수지토적표"/>
      <sheetName val="4염소투입실"/>
      <sheetName val="염소투입실집계표"/>
      <sheetName val="염소투입실공사"/>
      <sheetName val="지장물보호(수집)"/>
      <sheetName val="지장물산근"/>
      <sheetName val="지장물보호공단위수량"/>
      <sheetName val="자재집계표"/>
      <sheetName val="주요자재집계표"/>
      <sheetName val="총괄토공집계"/>
      <sheetName val="시점부토공"/>
      <sheetName val="종점부토공"/>
      <sheetName val="교각토공"/>
      <sheetName val="총괄집계 "/>
      <sheetName val="총괄철근집계(1)"/>
      <sheetName val="총괄철근집계(2)"/>
      <sheetName val="본체집계"/>
      <sheetName val="본체철근집계"/>
      <sheetName val="날개벽철근집계 "/>
      <sheetName val="본체그림"/>
      <sheetName val="본체수량"/>
      <sheetName val="접속슬래브집계"/>
      <sheetName val="접속(시점)"/>
      <sheetName val="접속(종점)"/>
      <sheetName val="1.토공집계"/>
      <sheetName val="2.관대집계표"/>
      <sheetName val="접합"/>
      <sheetName val="3.구조물공"/>
      <sheetName val="7.폐기물집계"/>
      <sheetName val="VXXXXX"/>
      <sheetName val="방음벽수량"/>
      <sheetName val="방음벽기초수량"/>
      <sheetName val="방음벽설치현황"/>
      <sheetName val="가설방음판넬"/>
      <sheetName val="가설방진망"/>
      <sheetName val="세륜세차시설"/>
      <sheetName val="가도수량집계"/>
      <sheetName val="가도토공"/>
      <sheetName val="가도포장수량집계표"/>
      <sheetName val="가포장조서"/>
      <sheetName val="가도단위수량"/>
      <sheetName val="가배수관"/>
      <sheetName val="골재덮개시설"/>
      <sheetName val="준공표지판집계"/>
      <sheetName val="경계표주집계(X)"/>
      <sheetName val="경계수량(X)"/>
      <sheetName val="경계표주단위수량(X)"/>
      <sheetName val="기존도로유지관리비"/>
      <sheetName val="식재공"/>
      <sheetName val="산림복구비"/>
      <sheetName val="가설건물"/>
      <sheetName val="가옥철거조서"/>
      <sheetName val="자재집계산출"/>
      <sheetName val="우수받이"/>
      <sheetName val="Sheet1 (2)"/>
      <sheetName val="총괄집계표"/>
      <sheetName val="재료집계표"/>
      <sheetName val="몰탈집계표"/>
      <sheetName val="포장집계표"/>
      <sheetName val="본선부집계"/>
      <sheetName val="TYPE별조서"/>
      <sheetName val="본선부산출"/>
      <sheetName val="진입부보도집계"/>
      <sheetName val="진입보도산출"/>
      <sheetName val="접속도로집계"/>
      <sheetName val="진입로집계"/>
      <sheetName val="진입로"/>
      <sheetName val="점자블럭집계"/>
      <sheetName val="점자블럭산출"/>
      <sheetName val="공제량집계"/>
      <sheetName val="공제량"/>
      <sheetName val="경계석총집계"/>
      <sheetName val="보차도수량집계"/>
      <sheetName val="보차도경계조서"/>
      <sheetName val="보차도산출"/>
      <sheetName val="도로경계석집계"/>
      <sheetName val="도로경계조서"/>
      <sheetName val="도로경계산출"/>
      <sheetName val="VXXX"/>
      <sheetName val="Recovered_Sheet1"/>
      <sheetName val="관로공집계"/>
      <sheetName val="수밀검사조서"/>
      <sheetName val="본관조서(PVC)"/>
      <sheetName val="PVC접합개소 산출서"/>
      <sheetName val="PVC이중벽관D300집계"/>
      <sheetName val="PVC이중벽관D300집계-OPEN"/>
      <sheetName val="PVCDC300단위집계-OPEN"/>
      <sheetName val="PVCDC300단위수량-OPEN"/>
      <sheetName val="PVC이중벽관D300집계-가설흙막이"/>
      <sheetName val="PVCDC300단위집계-가설흙막이"/>
      <sheetName val="PVCDC300단위수량-가설흙막이"/>
      <sheetName val="전체맨홀집계"/>
      <sheetName val="원형1호맨홀집계표"/>
      <sheetName val="오수맨홀조서"/>
      <sheetName val="원형1맨홀(무근)집계표"/>
      <sheetName val="원형1호맨홀(철근)집계표"/>
      <sheetName val="오수원형1호맨홀단위집계"/>
      <sheetName val="오수원형맨홀1호"/>
      <sheetName val="원형1호맨홀(철근)단위수량집계"/>
      <sheetName val="원형1호맨홀(철근)단위수량"/>
      <sheetName val="식재"/>
      <sheetName val="시설물"/>
      <sheetName val="식재출력용"/>
      <sheetName val="유지관리"/>
      <sheetName val="단가"/>
      <sheetName val="배수공총괄 집계표(횡)"/>
      <sheetName val="보차도경계석집계표(종)"/>
      <sheetName val="보차도경계석 조서"/>
      <sheetName val="보차도경계석단위량"/>
      <sheetName val="경계석집계표(종)"/>
      <sheetName val="경계석"/>
      <sheetName val="경계석단위량"/>
      <sheetName val="배수집계표(종)"/>
      <sheetName val="종배수관"/>
      <sheetName val="빗물받이집계"/>
      <sheetName val="빗물받이조서"/>
      <sheetName val="빗물받이단위량"/>
      <sheetName val="맨홀집계표 "/>
      <sheetName val="맨홀조서"/>
      <sheetName val="맨홀단위량"/>
      <sheetName val="세부내역"/>
      <sheetName val="일위대가"/>
      <sheetName val="조견표"/>
      <sheetName val="기계경비(일반)"/>
      <sheetName val="산출근거(마산, 만천, 가례)"/>
      <sheetName val="산출근거(남강)"/>
      <sheetName val="산출근거(가설도로 조성)"/>
      <sheetName val="산출근거(가설도로 성토다짐)"/>
      <sheetName val="산출근거(가설도로 살수)"/>
      <sheetName val="산출근거(가설도로 유지보수)"/>
      <sheetName val="수량산출"/>
      <sheetName val="데이타"/>
      <sheetName val="bearing"/>
      <sheetName val="연동내역"/>
      <sheetName val="지장물보호공"/>
      <sheetName val="사다리-C"/>
      <sheetName val="상수가스보호"/>
      <sheetName val="통신보호"/>
      <sheetName val="전주지지대"/>
      <sheetName val="L형측구(화강석)"/>
      <sheetName val="L형측구(콘크리트)"/>
      <sheetName val="관보호공단위수량표"/>
      <sheetName val="오수받이뚜껑단위수량"/>
      <sheetName val="석축"/>
      <sheetName val="관경고용테이프수집"/>
      <sheetName val="관경고용산근"/>
      <sheetName val="평가내역"/>
      <sheetName val="설계명세서6"/>
      <sheetName val="중기사용료산출근거"/>
      <sheetName val="단가 및 재료비"/>
      <sheetName val="3연box"/>
      <sheetName val="단 box"/>
      <sheetName val="Sensitivity"/>
      <sheetName val="고유코드_설계"/>
      <sheetName val="일위대가 1"/>
      <sheetName val="설계내역서"/>
      <sheetName val="산거 1(인력투입)"/>
      <sheetName val="일위대가 2"/>
      <sheetName val="일위대가 3"/>
      <sheetName val="내역서01"/>
      <sheetName val="인건비 "/>
      <sheetName val="APT"/>
      <sheetName val="계수시트"/>
      <sheetName val="을지"/>
      <sheetName val="이토변실(A3-LINE)"/>
      <sheetName val="9902"/>
      <sheetName val="TOTAL_BOQ"/>
      <sheetName val="수량집계"/>
      <sheetName val="wall"/>
      <sheetName val="안전보건교육"/>
      <sheetName val="투자비"/>
      <sheetName val="조성원가DATA"/>
      <sheetName val="사업비"/>
      <sheetName val="SORCE1"/>
      <sheetName val="토사(PE "/>
      <sheetName val="토사(PE_x0009_"/>
      <sheetName val="DATA 입력란"/>
      <sheetName val="1. 설계조건 2.단면가정 3. 하중계산"/>
      <sheetName val="토적기초자료"/>
      <sheetName val="경율산정.XLS"/>
      <sheetName val="날개벽수량표"/>
      <sheetName val="횡배수관설치현황"/>
      <sheetName val="배수관집계"/>
      <sheetName val="#REF"/>
      <sheetName val="설계조건"/>
      <sheetName val="안정계산"/>
      <sheetName val="단면검토"/>
      <sheetName val="Control"/>
      <sheetName val="철거산출근거"/>
      <sheetName val="해외(원화)"/>
      <sheetName val="도수로현황"/>
      <sheetName val="기계가격"/>
      <sheetName val="기본일위"/>
      <sheetName val="정부노임단가"/>
      <sheetName val="용소리교"/>
      <sheetName val="Sheet5"/>
      <sheetName val="가시설단위수량"/>
      <sheetName val="공종"/>
      <sheetName val="범례표"/>
      <sheetName val="집계표"/>
      <sheetName val="평균터파기고(1-2,ASP)"/>
      <sheetName val="1호맨홀자연토공"/>
      <sheetName val="1_토총"/>
      <sheetName val="2_관로집"/>
      <sheetName val="3_구조물집계"/>
      <sheetName val="4_포장공"/>
      <sheetName val="5_부대공"/>
      <sheetName val="6_주요자재대"/>
      <sheetName val="7_폐기물"/>
      <sheetName val="경비집계"/>
      <sheetName val="General Data"/>
      <sheetName val="구간공종"/>
      <sheetName val="총괄표"/>
      <sheetName val="9GNG운반"/>
      <sheetName val="실행(표지,갑,을)"/>
      <sheetName val="변수값"/>
      <sheetName val="중기상차"/>
      <sheetName val="AS복구"/>
      <sheetName val="중기터파기"/>
      <sheetName val="일위대가 "/>
      <sheetName val="실행"/>
      <sheetName val="실행(ALT1)"/>
      <sheetName val="갑지"/>
      <sheetName val="6호기"/>
      <sheetName val="식재인부"/>
      <sheetName val="1-1평균터파기고(1)"/>
      <sheetName val="국산화"/>
      <sheetName val="교각별수량"/>
      <sheetName val="고재중량"/>
      <sheetName val="기초공"/>
      <sheetName val="기둥(원형)"/>
      <sheetName val="에너지요금"/>
      <sheetName val="2@ BOX"/>
      <sheetName val="MOTOR"/>
      <sheetName val="01.10월"/>
      <sheetName val="안정성검토"/>
      <sheetName val="하중계산"/>
      <sheetName val="설계기준"/>
      <sheetName val="1_토총2"/>
      <sheetName val="2_관로집2"/>
      <sheetName val="3_구조물집계2"/>
      <sheetName val="4_포장공2"/>
      <sheetName val="5_부대공2"/>
      <sheetName val="6_주요자재대2"/>
      <sheetName val="7_폐기물2"/>
      <sheetName val="1_토총1"/>
      <sheetName val="2_관로집1"/>
      <sheetName val="3_구조물집계1"/>
      <sheetName val="4_포장공1"/>
      <sheetName val="5_부대공1"/>
      <sheetName val="6_주요자재대1"/>
      <sheetName val="7_폐기물1"/>
      <sheetName val="중기손료"/>
      <sheetName val="석축단"/>
      <sheetName val="법면수집"/>
      <sheetName val="내역1"/>
      <sheetName val="전력구구조물산근"/>
      <sheetName val="말뚝지지력산정"/>
      <sheetName val="국민연금표"/>
      <sheetName val="A1-DATA"/>
      <sheetName val="단면"/>
      <sheetName val="슬래브"/>
      <sheetName val="구천"/>
      <sheetName val="구조물공집계"/>
      <sheetName val="평가데이터"/>
      <sheetName val="부대내역"/>
      <sheetName val="토목검측서"/>
      <sheetName val="21301동"/>
      <sheetName val="장비단가(010427)"/>
      <sheetName val="도대하도변경최종정산조경"/>
      <sheetName val="산근"/>
      <sheetName val="9811"/>
      <sheetName val="원가계산"/>
      <sheetName val="세금자료"/>
      <sheetName val="노무비단가"/>
      <sheetName val="토공산근"/>
      <sheetName val="nys"/>
      <sheetName val="2.단면가정"/>
      <sheetName val="문학간접"/>
      <sheetName val="간접"/>
      <sheetName val="시행예산"/>
      <sheetName val="공구"/>
      <sheetName val="SG"/>
      <sheetName val="노임단가"/>
      <sheetName val="상반기손익차2총괄"/>
      <sheetName val="합천내역"/>
      <sheetName val="공사개요"/>
      <sheetName val="중부"/>
      <sheetName val="북부"/>
      <sheetName val="남부"/>
      <sheetName val="이월도표"/>
      <sheetName val="추적+궁합"/>
      <sheetName val="로또정석"/>
      <sheetName val="최근21회정석"/>
      <sheetName val="당첨금"/>
      <sheetName val="로또그림"/>
      <sheetName val="로또용어"/>
      <sheetName val="로또abc"/>
      <sheetName val="로또10계명"/>
      <sheetName val="Sheet7"/>
      <sheetName val="Sheet6"/>
      <sheetName val="Sheet4"/>
      <sheetName val="Sheet3 (2)"/>
      <sheetName val="summary"/>
      <sheetName val="chart"/>
      <sheetName val="chart update"/>
      <sheetName val="남평1"/>
      <sheetName val="남평2"/>
      <sheetName val="남평3"/>
      <sheetName val="회동1"/>
      <sheetName val="회동2"/>
      <sheetName val="회동3"/>
      <sheetName val="회동4"/>
      <sheetName val="구역화물"/>
      <sheetName val="진주방향"/>
      <sheetName val="노임"/>
      <sheetName val="본선토공수량산출근거"/>
      <sheetName val="방음벽기초"/>
      <sheetName val="2000년1차"/>
      <sheetName val="설계예산서"/>
      <sheetName val="예산내역서"/>
      <sheetName val="ABUT수량-A1"/>
      <sheetName val="수안보-MBR1"/>
      <sheetName val="우각부보강"/>
      <sheetName val="전차선로 물량표"/>
      <sheetName val="한강운반비"/>
      <sheetName val="공통(20-91)"/>
      <sheetName val="값"/>
      <sheetName val="공사비_NDE"/>
      <sheetName val="T13(P68~72,78)"/>
      <sheetName val="기자재대비표"/>
      <sheetName val="합계"/>
      <sheetName val="일위목록"/>
      <sheetName val="3련 BOX"/>
      <sheetName val="5.배수관로"/>
      <sheetName val="주요자재"/>
      <sheetName val="폐기물처리"/>
      <sheetName val="기기리스트"/>
      <sheetName val="3.2 3차처리시설"/>
      <sheetName val="자재집계"/>
      <sheetName val="설비동집계표-전체"/>
      <sheetName val="설비동집계"/>
      <sheetName val="설비동산근"/>
      <sheetName val="불인산저장조집계"/>
      <sheetName val="설비동-불인산저장조"/>
      <sheetName val="왕십리방향"/>
      <sheetName val="집수정(600-700)"/>
      <sheetName val="원형맨홀수량"/>
      <sheetName val="수목표준대가"/>
      <sheetName val="COVER"/>
      <sheetName val="지수"/>
      <sheetName val="자재단가(완)"/>
      <sheetName val="노임단가(완)"/>
      <sheetName val="일위대가_목록"/>
      <sheetName val="일위대가(노임수정(완), 자재 및 물린단산수정필요)"/>
      <sheetName val="2007기계경비산출표(완)"/>
      <sheetName val="단가산출_목록"/>
      <sheetName val="단가산출서"/>
      <sheetName val="시험비 단가"/>
      <sheetName val="일반화물자동차운임"/>
      <sheetName val="장비집계"/>
      <sheetName val="가도공"/>
      <sheetName val="증감내역서"/>
      <sheetName val="우배수"/>
      <sheetName val="계산식"/>
      <sheetName val="구조물철거타공정이월"/>
      <sheetName val="차수별내역서"/>
      <sheetName val="총괄내역서(설계)"/>
      <sheetName val="공사설명서"/>
      <sheetName val="상부집계표"/>
      <sheetName val="관경별내역서"/>
      <sheetName val="관접합및부설"/>
      <sheetName val="내역서(전기)"/>
      <sheetName val="해평견적"/>
      <sheetName val="관급자재대"/>
      <sheetName val="자재"/>
      <sheetName val="삭제및변경불가"/>
      <sheetName val="총괄내역서"/>
      <sheetName val="SLAB"/>
      <sheetName val="1-4-2.관(약)"/>
      <sheetName val="BD"/>
      <sheetName val="개산공사비"/>
      <sheetName val="골재집계"/>
      <sheetName val="-레미콘집계"/>
      <sheetName val="-몰탈콘크리트"/>
      <sheetName val="자갈,시멘트,모래산출"/>
      <sheetName val="-철근집계"/>
      <sheetName val="포장재료(1)"/>
      <sheetName val="-흄관집계"/>
      <sheetName val="증감대비표(전체변경)"/>
      <sheetName val="원가계산서(공동+분담)"/>
      <sheetName val="원가계산서(공동)"/>
      <sheetName val="원가계산서(분담-지열)"/>
      <sheetName val="공종별증감대비표"/>
      <sheetName val="건축"/>
      <sheetName val="조경"/>
      <sheetName val="기계"/>
      <sheetName val="지열"/>
      <sheetName val="부시수량"/>
      <sheetName val="guard(mac)"/>
      <sheetName val="용역비내역-진짜"/>
      <sheetName val="토공 total"/>
      <sheetName val="금액"/>
      <sheetName val="단가일람"/>
      <sheetName val="조경일람"/>
      <sheetName val="일위대가목차"/>
      <sheetName val="건축내역"/>
      <sheetName val="고압수량(철거)"/>
      <sheetName val="레미콘"/>
      <sheetName val="pe이중벽관"/>
      <sheetName val="pe이중벽관 (우수)"/>
      <sheetName val="D100관"/>
      <sheetName val="D16"/>
      <sheetName val="D20"/>
      <sheetName val="D25"/>
      <sheetName val="D50"/>
      <sheetName val="D75,D100"/>
      <sheetName val="교각1"/>
      <sheetName val="5.정산서"/>
      <sheetName val="Total"/>
      <sheetName val="D"/>
      <sheetName val="2003상반기노임기준"/>
      <sheetName val="가점"/>
      <sheetName val="index"/>
      <sheetName val="etc"/>
      <sheetName val="data"/>
      <sheetName val="슬래브(유곡)"/>
      <sheetName val="자료"/>
      <sheetName val="견적대비표"/>
      <sheetName val="개비온집계"/>
      <sheetName val="개비온 단위"/>
      <sheetName val="비탈면보호공수량산출"/>
      <sheetName val="SAMPLE!"/>
      <sheetName val="이티입력"/>
      <sheetName val="N賃率-職"/>
      <sheetName val="1.설계조건"/>
      <sheetName val="bm(CIcable)"/>
      <sheetName val="5.소재"/>
      <sheetName val="노무단가"/>
      <sheetName val="노무비"/>
      <sheetName val="노견단위수량"/>
      <sheetName val="연결관산출조서"/>
      <sheetName val="동해title"/>
      <sheetName val="음봉방향"/>
      <sheetName val="교대"/>
      <sheetName val="대치판정"/>
      <sheetName val="건축내역서"/>
      <sheetName val="설비내역서"/>
      <sheetName val="전기내역서"/>
      <sheetName val="횡배수관재료-"/>
      <sheetName val="계산서(직선부)"/>
      <sheetName val="콘크리트측구연장"/>
      <sheetName val="-배수구조물공토공"/>
      <sheetName val="기둥"/>
      <sheetName val="저판(버림100)"/>
      <sheetName val="용량(1-2)"/>
      <sheetName val="견적서-을지"/>
      <sheetName val="COPING"/>
      <sheetName val="산근1,2"/>
      <sheetName val="약품공급2"/>
      <sheetName val="검측서"/>
      <sheetName val="4.2.1 마루높이 검토"/>
      <sheetName val="우수"/>
      <sheetName val="input"/>
      <sheetName val="설명"/>
      <sheetName val="자압1"/>
      <sheetName val="수압시험수집"/>
      <sheetName val="수압시험산근"/>
      <sheetName val="을"/>
      <sheetName val="BID"/>
      <sheetName val="데리네이타현황"/>
      <sheetName val="원가"/>
      <sheetName val="입찰"/>
      <sheetName val="현경"/>
      <sheetName val="수지표"/>
      <sheetName val="셀명"/>
      <sheetName val="공사"/>
      <sheetName val="P-산#1-1(WOWA1)"/>
      <sheetName val="잡비계산"/>
      <sheetName val="차액보증"/>
      <sheetName val="4차공사"/>
      <sheetName val="천방교접속"/>
      <sheetName val="대포2교접속"/>
      <sheetName val="총_구조물공"/>
      <sheetName val="-치수표(곡선부)"/>
      <sheetName val="참고사항"/>
      <sheetName val="근로자자료입력"/>
      <sheetName val="8.석축단위(H=1.5M)"/>
      <sheetName val="1월요청,실사(운용통보기준)"/>
      <sheetName val="8.PILE  (돌출)"/>
      <sheetName val="날개벽(시점좌측)"/>
      <sheetName val="수자재단위당"/>
      <sheetName val="예산명세서"/>
      <sheetName val="자료입력"/>
      <sheetName val="ⴭⴭⴭⴭ"/>
      <sheetName val="법면설면"/>
      <sheetName val="설계내역"/>
      <sheetName val="기초입력 DATA"/>
      <sheetName val="지급자재"/>
      <sheetName val="실행대비"/>
      <sheetName val="JUCK"/>
      <sheetName val="단가조사"/>
      <sheetName val="자압"/>
      <sheetName val="Sheet2"/>
      <sheetName val="단면가정"/>
      <sheetName val="EP0618"/>
      <sheetName val="토적(3차분)"/>
      <sheetName val="토량운반계산"/>
      <sheetName val="데크수량집계표 (3)"/>
      <sheetName val="수량(숲생태관람데크)"/>
      <sheetName val="수량(암석원관람데크)"/>
      <sheetName val="수량(개비자관람데크)"/>
      <sheetName val="만병초관람데크"/>
      <sheetName val="난간A"/>
      <sheetName val="난간B"/>
      <sheetName val="습지원관람데크"/>
      <sheetName val="전망대"/>
      <sheetName val="전망데크"/>
      <sheetName val="데크산책로A"/>
      <sheetName val="데크산책로B"/>
      <sheetName val="데크산책로C"/>
      <sheetName val="관람데크A"/>
      <sheetName val="관람데크B"/>
      <sheetName val="관람데크C"/>
      <sheetName val="입구계단A"/>
      <sheetName val="입구계단B"/>
      <sheetName val="입구계단C"/>
      <sheetName val="입구계단D"/>
      <sheetName val="입구계단E"/>
      <sheetName val="암석원관람데크"/>
      <sheetName val="숲생태관람데크"/>
      <sheetName val="개비자관람데크"/>
      <sheetName val="CODE"/>
      <sheetName val="가로등 조도계산"/>
      <sheetName val="중기조종사 단위단가"/>
      <sheetName val="토목공사일반"/>
      <sheetName val="겉표지"/>
      <sheetName val="S"/>
      <sheetName val="2. 공원조도"/>
      <sheetName val="중기솔뇨"/>
      <sheetName val="도급"/>
      <sheetName val="일위대가(교통성검토)"/>
      <sheetName val="일위총괄"/>
      <sheetName val="일대가(도시계획시설결정)"/>
      <sheetName val="보정율산정근거"/>
      <sheetName val="환경성 산출근거"/>
      <sheetName val="일위대가(사전환경성)"/>
      <sheetName val="요율적용(건설)"/>
      <sheetName val="재해성 산출근거"/>
      <sheetName val="일위대가(재해성검토)"/>
      <sheetName val="적성평가 산출근거"/>
      <sheetName val="일위대가(토지적성평가)"/>
      <sheetName val="인구"/>
      <sheetName val="환경평가"/>
      <sheetName val="H PILE수량"/>
      <sheetName val="마산방향"/>
      <sheetName val="분뇨"/>
      <sheetName val="파일의이용"/>
      <sheetName val="총괄"/>
      <sheetName val="공종단가"/>
      <sheetName val="준검 내역서"/>
      <sheetName val="공사비집계표(서해안고속도로)"/>
      <sheetName val="3.하중산정4.지지력"/>
      <sheetName val="70%"/>
      <sheetName val="설계내역2"/>
      <sheetName val="계정"/>
      <sheetName val="H-PILE수량집계"/>
      <sheetName val="투입내역"/>
      <sheetName val="온도 데이터"/>
      <sheetName val="편입용지조서"/>
      <sheetName val="기초단가"/>
      <sheetName val="BQMP"/>
      <sheetName val="BEND LOSS"/>
      <sheetName val="실행철강하도"/>
      <sheetName val="SPEC"/>
      <sheetName val="기초자료"/>
      <sheetName val="수목단가"/>
      <sheetName val="시설수량표"/>
      <sheetName val="시설일위"/>
      <sheetName val="식재수량표"/>
      <sheetName val="식재일위"/>
      <sheetName val="자재단가"/>
      <sheetName val="일위대가(가설)"/>
      <sheetName val="사진내용 입력"/>
      <sheetName val="원형1호맨홀토공수량"/>
      <sheetName val="도로경계블럭연장조서"/>
      <sheetName val="원가계산서구조조정"/>
      <sheetName val="도로포장면적산출(1)"/>
      <sheetName val="4차원가계산서"/>
      <sheetName val="L형 옹벽"/>
      <sheetName val="깨기 총괄"/>
      <sheetName val="토적표"/>
      <sheetName val="배수공수집"/>
      <sheetName val="토목공사"/>
      <sheetName val="손익분석"/>
      <sheetName val="견적서을지"/>
      <sheetName val="실행예산"/>
      <sheetName val="★도급내역(2공구)"/>
      <sheetName val="BOX"/>
      <sheetName val="2000,9월 일위"/>
      <sheetName val="공통단가"/>
      <sheetName val="재료비"/>
      <sheetName val="운반비"/>
      <sheetName val="단가표"/>
      <sheetName val="보차도경계석"/>
      <sheetName val="조건"/>
      <sheetName val="설 계"/>
      <sheetName val="5.모델링"/>
      <sheetName val="견적"/>
      <sheetName val="6PILE  (돌출)"/>
      <sheetName val="접합 및 부설 "/>
      <sheetName val="공사요율"/>
      <sheetName val="토공연장"/>
      <sheetName val="FOB발"/>
      <sheetName val="원가계산 (2)"/>
      <sheetName val="물가대비표"/>
      <sheetName val="깨기"/>
      <sheetName val="7월11일"/>
      <sheetName val="CON'C"/>
      <sheetName val="배수장토목공사비"/>
      <sheetName val="Cost bd-&quot;A&quot;"/>
      <sheetName val="경비단가"/>
      <sheetName val="실행내역"/>
      <sheetName val="상호참고자료"/>
      <sheetName val="공사기본내용입력"/>
      <sheetName val="발주처자료입력"/>
      <sheetName val="회사기본자료"/>
      <sheetName val="하자보증자료"/>
      <sheetName val="기술자관련자료"/>
      <sheetName val="역T형교대(말뚝기초)"/>
      <sheetName val="내역서적용수량"/>
      <sheetName val="매입세율"/>
      <sheetName val="물가자료"/>
      <sheetName val="정부노임"/>
      <sheetName val="원가계산서"/>
      <sheetName val="단가산출서(기계)"/>
      <sheetName val="수로단위수량"/>
      <sheetName val="하수급견적대비"/>
      <sheetName val="기준액"/>
      <sheetName val="변경원가서갑"/>
      <sheetName val="금액내역서"/>
      <sheetName val="현장관리비"/>
      <sheetName val="조달청적격심사"/>
      <sheetName val="조경식재굴취"/>
      <sheetName val="조경유지관리"/>
      <sheetName val="인력터파기품"/>
      <sheetName val="컨테이너"/>
      <sheetName val="관보호공단위수량"/>
      <sheetName val="단위목록"/>
      <sheetName val="시험비"/>
      <sheetName val="일위대가표목록"/>
      <sheetName val="기계경비목록1"/>
      <sheetName val="토공(우물통,기타)_"/>
      <sheetName val="총괄집계_"/>
      <sheetName val="날개벽철근집계_"/>
      <sheetName val="1_토공집계"/>
      <sheetName val="2_관대집계표"/>
      <sheetName val="3_구조물공"/>
      <sheetName val="7_폐기물집계"/>
      <sheetName val="Sheet1_(2)"/>
      <sheetName val="PVC접합개소_산출서"/>
      <sheetName val="배수공총괄_집계표(횡)"/>
      <sheetName val="보차도경계석_조서"/>
      <sheetName val="맨홀집계표_"/>
      <sheetName val="산출근거(마산,_만천,_가례)"/>
      <sheetName val="산출근거(가설도로_조성)"/>
      <sheetName val="산출근거(가설도로_성토다짐)"/>
      <sheetName val="산출근거(가설도로_살수)"/>
      <sheetName val="산출근거(가설도로_유지보수)"/>
      <sheetName val="분석투자_내역(광명)"/>
      <sheetName val="인건비_"/>
      <sheetName val="01_10월"/>
      <sheetName val="단_box"/>
      <sheetName val="일위대가_1"/>
      <sheetName val="산거_1(인력투입)"/>
      <sheetName val="일위대가_2"/>
      <sheetName val="일위대가_3"/>
      <sheetName val="G_R300경비"/>
      <sheetName val="DATA_입력란"/>
      <sheetName val="1__설계조건_2_단면가정_3__하중계산"/>
      <sheetName val="경율산정_XLS"/>
      <sheetName val="2@_BOX"/>
      <sheetName val="BEND_LOSS"/>
      <sheetName val="집수정단위수량600 "/>
      <sheetName val="S.중기사용료"/>
      <sheetName val="입력란"/>
      <sheetName val="소비자가"/>
      <sheetName val="99노임단가"/>
      <sheetName val="총괄 내역서"/>
      <sheetName val="설계예시"/>
      <sheetName val="일위산출"/>
      <sheetName val="아파트 내역"/>
      <sheetName val="적용단위길이"/>
      <sheetName val="교대(A1)"/>
      <sheetName val="공통가설"/>
      <sheetName val="계림(함평)"/>
      <sheetName val="계림(장성)"/>
      <sheetName val="unitpric"/>
      <sheetName val="단가산출내역(노임부분수정)"/>
      <sheetName val="noyim"/>
      <sheetName val="구체"/>
      <sheetName val="좌측날개벽"/>
      <sheetName val="우측날개벽"/>
      <sheetName val="type-F"/>
      <sheetName val="신우"/>
      <sheetName val="대로근거"/>
      <sheetName val="SULKEA"/>
      <sheetName val="교사기준면적(초등)"/>
      <sheetName val="대전(세창동)"/>
      <sheetName val="경상직원"/>
      <sheetName val="해외"/>
      <sheetName val="시설물일위"/>
      <sheetName val="1~9 하중계산"/>
      <sheetName val="콤보DATA"/>
      <sheetName val="현장관리비집계표"/>
      <sheetName val="S0"/>
      <sheetName val="우수공"/>
      <sheetName val="일위대가(계측기설치)"/>
      <sheetName val="노무"/>
      <sheetName val="맨홀수량집계"/>
      <sheetName val="기초자료입력"/>
      <sheetName val="인건비"/>
      <sheetName val="L_RPTB02_01"/>
      <sheetName val="내역서갑지"/>
      <sheetName val="내역서을지"/>
      <sheetName val="Macro(차단기)"/>
      <sheetName val="전선 및 전선관"/>
      <sheetName val="1호맨홀수량산출"/>
      <sheetName val="조명일위"/>
      <sheetName val="피벗테이블데이터분석"/>
      <sheetName val="crude.SLAB RE-bar"/>
      <sheetName val="CRUDE RE-bar"/>
      <sheetName val="삼보지질"/>
      <sheetName val="공사비"/>
      <sheetName val="CTEMCOST"/>
      <sheetName val="역T형옹벽(3.0)"/>
      <sheetName val="4지구단위"/>
      <sheetName val="신당동산출근거"/>
      <sheetName val="DATA1"/>
      <sheetName val="상부공"/>
      <sheetName val="3.공통공사대비"/>
      <sheetName val="물돌리기수량집계"/>
      <sheetName val="물돌리기연장산출"/>
      <sheetName val="물돌리기"/>
      <sheetName val="입찰안"/>
      <sheetName val="도근좌표"/>
      <sheetName val="토공유용계획"/>
      <sheetName val="유입관로집계"/>
      <sheetName val="유입관로토적"/>
      <sheetName val="처리장집계"/>
      <sheetName val="처리장토적"/>
      <sheetName val="진입도로토적"/>
      <sheetName val="단위수량산출"/>
      <sheetName val="INTRO."/>
      <sheetName val="단위수량(출력X)"/>
      <sheetName val="HVAC"/>
      <sheetName val="맨홀수량"/>
      <sheetName val="제품"/>
      <sheetName val="마산방향철근집계"/>
      <sheetName val="투찰가"/>
      <sheetName val="목포방향"/>
      <sheetName val="A LINE"/>
      <sheetName val="CAL"/>
      <sheetName val="중로근거"/>
      <sheetName val="단가조사서"/>
      <sheetName val="전기일위대가"/>
      <sheetName val="산출내역서"/>
      <sheetName val="설계"/>
      <sheetName val="일위대가(건축)"/>
      <sheetName val="Site Expenses"/>
      <sheetName val="SRC-B3U2"/>
      <sheetName val="단면A-A(TR)"/>
      <sheetName val="POOM_MOTO"/>
      <sheetName val="일위대가(노임수정(완),_자재_및_물린단산수정필요)"/>
      <sheetName val="시험비_단가"/>
      <sheetName val="관구보호몰탈"/>
      <sheetName val="수량"/>
      <sheetName val="예산서"/>
      <sheetName val="단가비교표"/>
      <sheetName val="노무비 근거"/>
      <sheetName val="금전출납"/>
      <sheetName val="직영명부"/>
      <sheetName val="b_balju"/>
      <sheetName val="진천방향"/>
      <sheetName val="입력자료"/>
      <sheetName val="장비경비"/>
      <sheetName val="역T형"/>
      <sheetName val="입력"/>
      <sheetName val="1-4-2_관(약)"/>
      <sheetName val="전차선로_물량표"/>
      <sheetName val="pe이중벽관_(우수)"/>
      <sheetName val="공사명입력"/>
      <sheetName val="1,2공구원가계산서"/>
      <sheetName val="1공구산출내역서"/>
      <sheetName val="DAN"/>
      <sheetName val="3BL공동구 수량"/>
      <sheetName val="토공정보"/>
      <sheetName val="TYPE-1"/>
      <sheetName val="tggwan(mac)"/>
      <sheetName val="광양 3기 유입수"/>
      <sheetName val="연결관암거"/>
      <sheetName val="용집"/>
      <sheetName val="JUCKEYK"/>
      <sheetName val="구의33고"/>
      <sheetName val="전기"/>
      <sheetName val="기계상세"/>
      <sheetName val="남양주부대"/>
      <sheetName val="INFO"/>
      <sheetName val="뚝토공"/>
      <sheetName val="7단가"/>
      <sheetName val="CABLE SIZE-3"/>
      <sheetName val="(전기)설계예산서"/>
      <sheetName val="SLAB&quot;1&quot;"/>
      <sheetName val="SE-611"/>
      <sheetName val="기계경비"/>
      <sheetName val="static.cal"/>
      <sheetName val="MYUN(MAC)"/>
      <sheetName val="산출내역서집계표"/>
      <sheetName val="기본자료"/>
      <sheetName val="실행내砯"/>
      <sheetName val="실행내꠯"/>
      <sheetName val="기계상쐄"/>
      <sheetName val="인건-측정"/>
      <sheetName val="Sheet17"/>
      <sheetName val="40단가산출서"/>
      <sheetName val="40집계"/>
      <sheetName val="공사비증감"/>
      <sheetName val="영동(D)"/>
      <sheetName val="LP-S"/>
      <sheetName val="산출"/>
      <sheetName val="위치조서"/>
      <sheetName val="중기사용료"/>
      <sheetName val="조명율표"/>
      <sheetName val="유입부"/>
      <sheetName val="배수지집꓄표"/>
      <sheetName val="밀도포장수량집계표"/>
      <sheetName val="쌍송교"/>
      <sheetName val="기본"/>
      <sheetName val="토공집계"/>
      <sheetName val="하중조건(평상시)"/>
      <sheetName val="수량BOQ"/>
      <sheetName val="바닥판"/>
      <sheetName val="계장 품셈표"/>
      <sheetName val="외천교"/>
      <sheetName val="투찰"/>
      <sheetName val="고상실행"/>
      <sheetName val="1호맨홀가감수량"/>
      <sheetName val="가시설(TYPE-A)"/>
      <sheetName val="실행내က"/>
      <sheetName val="실행내֮"/>
      <sheetName val="기계상쨏"/>
      <sheetName val="실행내쨄"/>
      <sheetName val="단가및재료비"/>
      <sheetName val="물가대က_x0000_"/>
      <sheetName val="실행내ԍ"/>
      <sheetName val="실행내ԁ"/>
      <sheetName val="실행내ԃ"/>
      <sheetName val="실행내Ⴎ"/>
      <sheetName val="실행내ᬁ"/>
      <sheetName val="기계상ԁ"/>
      <sheetName val="실행내ԉ"/>
      <sheetName val="실행내頀"/>
      <sheetName val="실행내栯"/>
      <sheetName val="실행내⠯"/>
      <sheetName val="기계상 "/>
      <sheetName val="기계상砯"/>
      <sheetName val="실행내耯"/>
      <sheetName val="기계상ԃ"/>
      <sheetName val="기계상ԇ"/>
      <sheetName val="실행내Ԋ"/>
      <sheetName val="기계상က"/>
      <sheetName val="물가대Ԉ浭"/>
      <sheetName val="물가대ԍ浭"/>
      <sheetName val="오수관연장산출"/>
      <sheetName val="인천성심병원"/>
      <sheetName val="[고양관재.XLSŝ보차도경계석집계표(종)"/>
      <sheetName val="EACT10"/>
      <sheetName val="목록"/>
      <sheetName val="2.토목공사"/>
      <sheetName val="단가결정"/>
      <sheetName val="TYPE-A"/>
      <sheetName val="공정계획(내부계획25%,내부w.f)"/>
      <sheetName val="EQT-ESTN"/>
      <sheetName val="96노임기준"/>
      <sheetName val="99총공사내역서"/>
      <sheetName val="RPF_일반수량(35m)"/>
      <sheetName val="지질조사"/>
      <sheetName val="M-MG1"/>
      <sheetName val="pvc vent"/>
      <sheetName val="단위중량"/>
      <sheetName val="물가대逯"/>
      <sheetName val="물가대ԅ鵭"/>
      <sheetName val="물가대Ԇ鵭"/>
      <sheetName val="물가대怀䨴"/>
      <sheetName val="물가대ԇ띭"/>
      <sheetName val="물가대Ԅ띭"/>
      <sheetName val="물가대怀㘴"/>
      <sheetName val="물가대Ԃ腭"/>
      <sheetName val="물가대Ԃ띭"/>
      <sheetName val="물가대ԋ띭"/>
      <sheetName val="실행내ԅ"/>
      <sheetName val="물가대Ԃ뉭"/>
      <sheetName val="실행내ᬂ"/>
      <sheetName val="MSG 수량"/>
      <sheetName val="gvl"/>
      <sheetName val="당초계약"/>
      <sheetName val="등록자료"/>
      <sheetName val="가정연䊰"/>
      <sheetName val="R15"/>
      <sheetName val="I.설계조건"/>
      <sheetName val="대비"/>
      <sheetName val="대정2공구"/>
      <sheetName val="부하(성남)"/>
      <sheetName val="구동"/>
      <sheetName val="재료집계"/>
      <sheetName val="6공구(당초)"/>
      <sheetName val="플랜트 설치"/>
      <sheetName val="교량전기"/>
      <sheetName val="1-1"/>
      <sheetName val="설계가"/>
      <sheetName val="잡철물"/>
      <sheetName val="STEEL BOX 단면설계(SEC.8)"/>
      <sheetName val="(A)내역서"/>
      <sheetName val="당초"/>
      <sheetName val="MFAB"/>
      <sheetName val="MFRT"/>
      <sheetName val="MPKG"/>
      <sheetName val="MPRD"/>
      <sheetName val="역T형단위수량"/>
      <sheetName val="내역서변경성원"/>
      <sheetName val="다이꾸"/>
      <sheetName val="기존도수로깨기"/>
      <sheetName val="일반수량"/>
      <sheetName val="공비대비"/>
      <sheetName val="총계"/>
      <sheetName val="용수량_생활용수_"/>
      <sheetName val="간접비계산"/>
      <sheetName val="CB"/>
      <sheetName val="용수량(생활용수)"/>
      <sheetName val="시설물단가표"/>
      <sheetName val="노무비단가표"/>
      <sheetName val="AS포장복구 "/>
      <sheetName val="내역서1999.8최종"/>
      <sheetName val="배수내역"/>
      <sheetName val="BOQ(전체)"/>
      <sheetName val="지구단위계획수립(공사수행)"/>
      <sheetName val="주공 갑지"/>
      <sheetName val="소방일위 "/>
      <sheetName val="구간산출"/>
      <sheetName val="구룡간선입력"/>
      <sheetName val="순공사비"/>
      <sheetName val="입력데이터"/>
      <sheetName val="매설지선굴착"/>
      <sheetName val="적현로"/>
      <sheetName val="토적표(2차기성)"/>
      <sheetName val="품셈TABLE"/>
      <sheetName val="Y-WORK"/>
      <sheetName val="노임단가(2009.상)"/>
      <sheetName val="10.1 중기기초단가"/>
      <sheetName val="공사비 증감 내역서"/>
      <sheetName val="지수적용공사비내역서"/>
      <sheetName val="2.고용보험료산출근거"/>
      <sheetName val="1.우편집중내역서"/>
      <sheetName val="합계금액"/>
      <sheetName val="목차"/>
      <sheetName val="경  비 "/>
      <sheetName val="철콘"/>
      <sheetName val="danga"/>
      <sheetName val="ilch"/>
      <sheetName val="TB-내역서"/>
      <sheetName val="내역(한신APT)"/>
      <sheetName val="RangeObject"/>
      <sheetName val="진접"/>
      <sheetName val="카렌스센터계량기설치공사"/>
      <sheetName val="스케즐"/>
      <sheetName val="설계서을"/>
      <sheetName val="인사자료총집계"/>
      <sheetName val="수량산출서"/>
      <sheetName val="화재 탐지 설비"/>
      <sheetName val="S-F4301"/>
      <sheetName val="기자재비"/>
      <sheetName val="대신2차총괄"/>
      <sheetName val="소일위대가코드표"/>
      <sheetName val="수목데이타 "/>
      <sheetName val="빌딩 안내"/>
      <sheetName val="경상"/>
      <sheetName val="수량산근"/>
      <sheetName val="관경결정"/>
      <sheetName val="암거공"/>
      <sheetName val="참조-(2)"/>
      <sheetName val="Macro2"/>
      <sheetName val="Macro1"/>
      <sheetName val="인부노임"/>
      <sheetName val="자재단가_사급"/>
      <sheetName val="중기적산목록"/>
      <sheetName val="서∼군(2)"/>
      <sheetName val="자재목록"/>
      <sheetName val="지장물C"/>
      <sheetName val="상수도토공집계표"/>
      <sheetName val="조작대(1연)"/>
      <sheetName val="이토변실"/>
      <sheetName val="Data&amp;Result"/>
      <sheetName val="3지구단위"/>
      <sheetName val="내역서(기계)"/>
      <sheetName val="날개벽"/>
      <sheetName val="군남내역서"/>
      <sheetName val="입력자료(노무비)"/>
      <sheetName val="흄관기초"/>
      <sheetName val="1호맨홀토공"/>
      <sheetName val="단가산출"/>
      <sheetName val="입찰견적보고서"/>
      <sheetName val="시점부교대"/>
      <sheetName val="3.바닥판설계"/>
      <sheetName val="교각(P1)수량"/>
      <sheetName val="물가시세"/>
      <sheetName val="1공구"/>
      <sheetName val="전기공사"/>
      <sheetName val="1.재료집계"/>
      <sheetName val="재료집계표(1)"/>
      <sheetName val="2.토공"/>
      <sheetName val="토공수량집계표"/>
      <sheetName val="토적집계표"/>
      <sheetName val="A-LINE"/>
      <sheetName val="B-LINE"/>
      <sheetName val="C-LINE"/>
      <sheetName val="D-LINE"/>
      <sheetName val="E-LINE"/>
      <sheetName val="처리장토공"/>
      <sheetName val="맨홀깨기수량산출"/>
      <sheetName val="PE정화조철거수량산출"/>
      <sheetName val="3.오수관로공"/>
      <sheetName val="관로공재료집계"/>
      <sheetName val="하수관로수량산출"/>
      <sheetName val="하수관연장조서"/>
      <sheetName val="가정하수관수량산출"/>
      <sheetName val="터파기표준토공(비포장)"/>
      <sheetName val="터파기표준토공(콘크리트)"/>
      <sheetName val="터파기표준토공(ASP)"/>
      <sheetName val="터파기표준토공(비포장) (2)"/>
      <sheetName val="터파기표준토공(콘크리트) (2)"/>
      <sheetName val="소행맨홀토공단위수량"/>
      <sheetName val="가정하수관조서"/>
      <sheetName val="가정하수관토공조서"/>
      <sheetName val="가정하수관토공조서 (2)"/>
      <sheetName val="4.구조물공"/>
      <sheetName val="구조물공재료집계표"/>
      <sheetName val="구조물공수량집계표"/>
      <sheetName val="1)옹벽수량산출(H=2.5)"/>
      <sheetName val="옹벽단위수량(2.5)"/>
      <sheetName val="옹벽설치조서"/>
      <sheetName val="맨홀토공수량산출"/>
      <sheetName val="1호맨홀(비포장)"/>
      <sheetName val="1호맨홀(비포장,변경)"/>
      <sheetName val="1호맨홀(콘크리트)"/>
      <sheetName val="1호맨홀(콘크리트,변경)"/>
      <sheetName val="1호맨홀(아스콘덧씌우기)"/>
      <sheetName val="1호맨홀(아스콘덧씌우기,변경)"/>
      <sheetName val="관보호콘크리트수량산출"/>
      <sheetName val="환기구수량산출"/>
      <sheetName val="담장수량산출"/>
      <sheetName val="5.포장공"/>
      <sheetName val="포장공재료집계표"/>
      <sheetName val="ASP포장수량산출"/>
      <sheetName val="콘크리트포장수량산출"/>
      <sheetName val="포장복구면적"/>
      <sheetName val="콘크리트포장"/>
      <sheetName val="6.부대공"/>
      <sheetName val="7.L형옹벽식측구및기타"/>
      <sheetName val="측구집계표"/>
      <sheetName val="측구토공"/>
      <sheetName val="L형옹벽측구"/>
      <sheetName val="L형측구"/>
      <sheetName val="U형플륨관"/>
      <sheetName val="우수수량산출"/>
      <sheetName val="다이크"/>
      <sheetName val="흙막이"/>
      <sheetName val="맨홀방수"/>
      <sheetName val="공사비예산서(토목분)"/>
      <sheetName val="woo(mac)"/>
      <sheetName val="내역갑지"/>
      <sheetName val="가감수량"/>
      <sheetName val="표  지"/>
      <sheetName val="2000전체분"/>
      <sheetName val="용산1(해보)"/>
      <sheetName val="토공수량산출"/>
      <sheetName val="토적계산서"/>
      <sheetName val="하부철근수량"/>
      <sheetName val="기자재단가조사서"/>
      <sheetName val="신규노무비"/>
      <sheetName val="교각계산"/>
      <sheetName val="물푸기집계"/>
      <sheetName val="관로구간산출(H)"/>
      <sheetName val="물푸기산근"/>
      <sheetName val="중기"/>
      <sheetName val="아스팔트 포장총괄집계표"/>
      <sheetName val="15 문제점"/>
      <sheetName val="기준"/>
      <sheetName val="ASCEandUBC"/>
      <sheetName val="NOV"/>
      <sheetName val="부재력정리"/>
      <sheetName val="WIND"/>
      <sheetName val="UBC(WIND)"/>
      <sheetName val="CONTROL-100"/>
      <sheetName val="hori. vessel(E-895)"/>
      <sheetName val="물량집계(전기)"/>
      <sheetName val="물량집계(계장)"/>
      <sheetName val="bdown"/>
      <sheetName val="Resource"/>
      <sheetName val="Break Down"/>
      <sheetName val="RFP002"/>
      <sheetName val="TYPE-B 평균H"/>
      <sheetName val="HOT 공제분"/>
      <sheetName val="out_prog"/>
      <sheetName val="선적schedule (2)"/>
      <sheetName val="calculation"/>
      <sheetName val="wagerate"/>
      <sheetName val="TTL"/>
      <sheetName val="Base_Data"/>
      <sheetName val="BQ"/>
      <sheetName val="BM"/>
      <sheetName val="OCT.FDN"/>
      <sheetName val="hori. vessel"/>
      <sheetName val="cable"/>
      <sheetName val="D-3503"/>
      <sheetName val="2.설계제원"/>
      <sheetName val="공사비 내역 (가)"/>
      <sheetName val="토공계산서(부체도로)"/>
      <sheetName val="2공구산출내역"/>
      <sheetName val="ㄱ"/>
      <sheetName val="장비비"/>
      <sheetName val="투찰금액"/>
      <sheetName val="1호구조물"/>
      <sheetName val="갑(전기)"/>
      <sheetName val="이형관"/>
      <sheetName val="A4"/>
      <sheetName val="효성CB 1P기초"/>
      <sheetName val="오수토공"/>
      <sheetName val="전등설비"/>
      <sheetName val="견적단가"/>
      <sheetName val="표준건축비"/>
      <sheetName val="BQ(실행)"/>
      <sheetName val="산출1"/>
      <sheetName val="특수선일위대가"/>
      <sheetName val="공문(신)"/>
      <sheetName val="영업소산출근거"/>
      <sheetName val="제잡비계산"/>
      <sheetName val="원가서"/>
      <sheetName val="본체"/>
      <sheetName val="횡배수관"/>
      <sheetName val="달력"/>
      <sheetName val="부표총괄"/>
      <sheetName val="경상비"/>
      <sheetName val="측량요율"/>
      <sheetName val="설계변경내역서"/>
      <sheetName val="Cost vs. Invoice (2)"/>
      <sheetName val="가정사항"/>
      <sheetName val="중기일위대가"/>
      <sheetName val="배수공1"/>
      <sheetName val="백호우계수"/>
      <sheetName val="돌담교 상부수량"/>
      <sheetName val="경비"/>
      <sheetName val="INPUT(덕도방향-시점)"/>
      <sheetName val="Sheet3"/>
      <sheetName val="45,46"/>
      <sheetName val="명세서"/>
      <sheetName val="암거"/>
      <sheetName val="산정표"/>
      <sheetName val="모래기초 (2)"/>
      <sheetName val="25.보증금(임차보증금외)"/>
      <sheetName val="별표 "/>
      <sheetName val="3"/>
      <sheetName val="INDEX  LIST"/>
      <sheetName val="R&amp;D"/>
      <sheetName val="c_balju"/>
      <sheetName val="매매"/>
      <sheetName val="전신"/>
      <sheetName val="A2"/>
      <sheetName val="설계산출기초"/>
      <sheetName val="도급예산내역서봉투"/>
      <sheetName val="공사원가계산서"/>
      <sheetName val="설계산출표지"/>
      <sheetName val="도급예산내역서총괄표"/>
      <sheetName val="을부담운반비"/>
      <sheetName val="운반비산출"/>
      <sheetName val="98년도 투자현황"/>
      <sheetName val="갱문및옹벽집계"/>
      <sheetName val="인부임"/>
      <sheetName val="J直材4"/>
      <sheetName val="강교(Sub)"/>
      <sheetName val="97노임단가"/>
      <sheetName val="감시비교(자동제어비교)"/>
      <sheetName val="부하계산서"/>
      <sheetName val="수량산출서 (2)"/>
      <sheetName val="대림경상68억"/>
      <sheetName val="SANBAISU"/>
      <sheetName val="상부수량(1)"/>
      <sheetName val="총괄서"/>
      <sheetName val="원가입력"/>
      <sheetName val="제출내역 (2)"/>
      <sheetName val="식재가격"/>
      <sheetName val="식재총괄"/>
      <sheetName val="1련박스"/>
      <sheetName val="대가수량"/>
      <sheetName val="단중표"/>
      <sheetName val="건축일위"/>
      <sheetName val="그라우팅일위"/>
      <sheetName val="단가설계"/>
      <sheetName val="포장수량집계"/>
      <sheetName val="종배수관면벽신"/>
      <sheetName val="사유서"/>
      <sheetName val="실행간접비용"/>
      <sheetName val="설계변경총괄표(계산식)"/>
      <sheetName val="노임이"/>
      <sheetName val="교사기준면적(초)"/>
      <sheetName val="흥양2교토공집계표"/>
      <sheetName val="VII-2현장경비"/>
      <sheetName val="단가(자재)"/>
      <sheetName val="단가(노임)"/>
      <sheetName val="기초목록"/>
      <sheetName val="가로등내"/>
      <sheetName val="덕전리"/>
      <sheetName val="단면 (2)"/>
      <sheetName val="대창(함평)"/>
      <sheetName val="대창(장성)"/>
      <sheetName val="타기관"/>
      <sheetName val="연습"/>
      <sheetName val="9509"/>
      <sheetName val="출력안함xxx컨테이너이동집계"/>
      <sheetName val="출력안함xxx교통안전시설집계표"/>
      <sheetName val="설정"/>
      <sheetName val="보강토옹벽"/>
      <sheetName val="1호수량집계"/>
      <sheetName val="1호산출근거"/>
      <sheetName val="1호그리드"/>
      <sheetName val="2호수량집계"/>
      <sheetName val="2호산출근거"/>
      <sheetName val="2호그리드"/>
      <sheetName val="3호수량집계"/>
      <sheetName val="3호산출근거"/>
      <sheetName val="3호그리드"/>
      <sheetName val="그리드"/>
      <sheetName val="Strip"/>
      <sheetName val="도장수량(하1)"/>
      <sheetName val="주형"/>
      <sheetName val="1호토공"/>
      <sheetName val="단"/>
      <sheetName val="cable-data"/>
      <sheetName val="RING WALL"/>
      <sheetName val="변화치수"/>
      <sheetName val="배수공 주요자재 집계표"/>
      <sheetName val="철근총괄집계표"/>
      <sheetName val="금속및금속창호"/>
      <sheetName val="000000"/>
      <sheetName val="심사물량"/>
      <sheetName val="심사계산"/>
      <sheetName val="백암비스타내역"/>
      <sheetName val="ɬ_x0000_栀㞠_x0000__x0000_Ā_x0000_윈월"/>
      <sheetName val="수안보-M쁂㞔 "/>
      <sheetName val="기계경비적용기준"/>
      <sheetName val="관급자재"/>
      <sheetName val="개요"/>
      <sheetName val="신광초조도계선사업"/>
      <sheetName val="pier(각형)"/>
      <sheetName val="ITEM"/>
      <sheetName val="3련_BOX"/>
      <sheetName val="1_토공집계1"/>
      <sheetName val="2_관대집계표1"/>
      <sheetName val="3_구조물공1"/>
      <sheetName val="7_폐기물집계1"/>
      <sheetName val="총괄집계_1"/>
      <sheetName val="날개벽철근집계_1"/>
      <sheetName val="PVC접합개소_산출서1"/>
      <sheetName val="산출근거(마산,_만천,_가례)1"/>
      <sheetName val="산출근거(가설도로_조성)1"/>
      <sheetName val="산출근거(가설도로_성토다짐)1"/>
      <sheetName val="산출근거(가설도로_살수)1"/>
      <sheetName val="산출근거(가설도로_유지보수)1"/>
      <sheetName val="일위대가(노임수정(완),_자재_및_물린단산수정필요)1"/>
      <sheetName val="시험비_단가1"/>
      <sheetName val="배수공총괄_집계표(횡)1"/>
      <sheetName val="보차도경계석_조서1"/>
      <sheetName val="맨홀집계표_1"/>
      <sheetName val="전차선로_물량표1"/>
      <sheetName val="1-4-2_관(약)1"/>
      <sheetName val="pe이중벽관_(우수)1"/>
      <sheetName val="Sheet1_(2)1"/>
      <sheetName val="3련_BOX1"/>
      <sheetName val="비계공사"/>
      <sheetName val="5.2.6~7공사요율"/>
      <sheetName val="직공비"/>
      <sheetName val="정렬"/>
      <sheetName val="Help"/>
      <sheetName val="PARAMETER"/>
      <sheetName val="LEGEND"/>
      <sheetName val="차도조도계산"/>
      <sheetName val="빗물받이(910-510-410)"/>
      <sheetName val="2.가정단면"/>
      <sheetName val="트렌치집계"/>
      <sheetName val="L_RPTA05_목록"/>
      <sheetName val="b_balju_cho"/>
      <sheetName val="동일대내"/>
      <sheetName val="내역서단가산출용"/>
      <sheetName val="기술자자료입력"/>
      <sheetName val="산근터빈"/>
      <sheetName val="원가계산서 (2)"/>
      <sheetName val="공종별집계표"/>
      <sheetName val="공종별내역서"/>
      <sheetName val="일위대가목록"/>
      <sheetName val="중기단가목록"/>
      <sheetName val="중기단가산출서"/>
      <sheetName val="단가대비표"/>
      <sheetName val="일위대가-2"/>
      <sheetName val="일위대가-1"/>
      <sheetName val="FB25JN"/>
      <sheetName val="자재수량"/>
      <sheetName val="개인별조서"/>
      <sheetName val="공종목록표"/>
      <sheetName val="기초코드"/>
      <sheetName val="단위단가"/>
      <sheetName val="전기실(고압)"/>
      <sheetName val="2"/>
      <sheetName val="7.PILE  (돌출)"/>
      <sheetName val="간지 (세)"/>
      <sheetName val="도면명"/>
      <sheetName val="통관-유입(벌어짐)유출(도수)"/>
      <sheetName val="1"/>
      <sheetName val="노원열병합  건축공사기성내역서"/>
      <sheetName val="수입"/>
      <sheetName val="기초계산(Pmax)"/>
      <sheetName val="단가대비"/>
      <sheetName val="직노"/>
      <sheetName val="토목(대안)"/>
      <sheetName val="계약서"/>
      <sheetName val="역T형(H=6.0) (2)"/>
      <sheetName val="교대(A1-A2)"/>
      <sheetName val="NAV000"/>
      <sheetName val="우수총괄표 (2)"/>
      <sheetName val="간지(2)"/>
      <sheetName val="우수수량집계"/>
      <sheetName val="간지(3)"/>
      <sheetName val="관기초집계"/>
      <sheetName val="관기초"/>
      <sheetName val="관로터파기"/>
      <sheetName val="우수연결관"/>
      <sheetName val="관로연장"/>
      <sheetName val="간지(4)"/>
      <sheetName val="맨홀수량집계표"/>
      <sheetName val="1호차도"/>
      <sheetName val="2호차도"/>
      <sheetName val="간지(5)"/>
      <sheetName val="날개벽집계"/>
      <sheetName val="날개벽D600"/>
      <sheetName val="날개벽D800"/>
      <sheetName val="날개벽도면"/>
      <sheetName val="간지(6)"/>
      <sheetName val="우수받이집수정집계"/>
      <sheetName val="우수받이재료"/>
      <sheetName val="우수받이토공"/>
      <sheetName val="집수정재료"/>
      <sheetName val="간지(7)"/>
      <sheetName val="간지(9)"/>
      <sheetName val="입상내역"/>
      <sheetName val="기계경비일람"/>
      <sheetName val="충주"/>
      <sheetName val="단가 (2)"/>
      <sheetName val="토공개요"/>
      <sheetName val="토공(1)"/>
      <sheetName val="재료비단가"/>
      <sheetName val="actual"/>
      <sheetName val="토공_total"/>
      <sheetName val="시가지우회도로공내역서"/>
      <sheetName val="송장"/>
      <sheetName val="철근정산"/>
      <sheetName val="골막이(야매)"/>
      <sheetName val="음료실행"/>
      <sheetName val="관련자료입력"/>
      <sheetName val="장비일위대가2002하"/>
      <sheetName val="버스운행안내"/>
      <sheetName val="예방접종계획"/>
      <sheetName val="근태계획서"/>
      <sheetName val="여과지동"/>
      <sheetName val="안정검토(온1)"/>
      <sheetName val="설계예산2"/>
      <sheetName val="2차기성내역서"/>
      <sheetName val="준공평가"/>
      <sheetName val="공사일위대가"/>
      <sheetName val="공사비내역서"/>
      <sheetName val="변경내역"/>
      <sheetName val="7-2"/>
      <sheetName val="PumpSpec"/>
      <sheetName val="6-1. 관개량조서"/>
      <sheetName val="99노임기준"/>
      <sheetName val="토목내역서"/>
      <sheetName val="SIL98"/>
      <sheetName val="Front"/>
      <sheetName val="장비사양"/>
      <sheetName val="UNIT"/>
      <sheetName val="내역총괄"/>
      <sheetName val="갑지(추정)"/>
      <sheetName val="설비동-불인산저장欀"/>
      <sheetName val="2005(공무2)"/>
      <sheetName val="노임단가명세표"/>
      <sheetName val="단가적용기준"/>
      <sheetName val="설비동-불인산저장焀"/>
      <sheetName val="MEXICO-C"/>
      <sheetName val="L형_옹벽"/>
      <sheetName val="5_정산서"/>
      <sheetName val="8_석축단위(H=1_5M)"/>
      <sheetName val="깨기_총괄"/>
      <sheetName val="기초입력_DATA"/>
      <sheetName val="설_계"/>
      <sheetName val="원가계산_(2)"/>
      <sheetName val="수량총"/>
      <sheetName val="토공총"/>
      <sheetName val="전체철근집계"/>
      <sheetName val="2)관접합"/>
      <sheetName val="취수탑"/>
      <sheetName val="총수량집계표"/>
      <sheetName val="변수"/>
      <sheetName val="토목주소"/>
      <sheetName val="프랜트면허"/>
      <sheetName val="산출근거1"/>
      <sheetName val="࠶IĂ_x0000_嫗ऀࠀ"/>
      <sheetName val="견적서"/>
      <sheetName val="냉천부속동"/>
      <sheetName val="예정공정표"/>
      <sheetName val="일반공사"/>
      <sheetName val="공량산출서"/>
      <sheetName val="X17-TOTAL"/>
      <sheetName val="공정표"/>
      <sheetName val="VST재료산출"/>
      <sheetName val="8.설치품셈"/>
      <sheetName val="1.수인터널"/>
      <sheetName val="LOPCALC"/>
      <sheetName val="개별직종노임단가(2003.9)"/>
      <sheetName val="U-TYPE(1)"/>
      <sheetName val="기계경비시간당손료목록"/>
      <sheetName val="포장공자재집계표"/>
      <sheetName val="CONCRETE"/>
      <sheetName val="와동25-3(변경)"/>
      <sheetName val="Graph (LGEN)"/>
      <sheetName val="하수BOX이설"/>
      <sheetName val="archi(본사)"/>
      <sheetName val="220 (2)"/>
      <sheetName val="공종별산출내역서"/>
      <sheetName val="1.설계기준"/>
      <sheetName val="사업총괄"/>
      <sheetName val="GRACE"/>
      <sheetName val="일위_파일"/>
      <sheetName val="1000 DB구축 부표"/>
      <sheetName val="소상 &quot;1&quot;"/>
      <sheetName val="산업"/>
      <sheetName val="개거(철근,콘크리트)"/>
      <sheetName val="설계서(본관)"/>
      <sheetName val="A-4"/>
      <sheetName val="FOOTING단면력"/>
      <sheetName val="주현(해보)"/>
      <sheetName val="주현(영광)"/>
      <sheetName val="GT 1050x650"/>
      <sheetName val="CON기초"/>
      <sheetName val="장척총괄"/>
      <sheetName val="단가산출2"/>
      <sheetName val="단위집계표"/>
      <sheetName val="증감대비"/>
      <sheetName val="변경집계표"/>
      <sheetName val="elecdtla"/>
      <sheetName val="연수동"/>
      <sheetName val="정산서"/>
      <sheetName val="보호"/>
      <sheetName val="건축명"/>
      <sheetName val="기계명"/>
      <sheetName val="전기명"/>
      <sheetName val="전기내역1"/>
      <sheetName val="을지총괄"/>
      <sheetName val="현황"/>
      <sheetName val="소방"/>
      <sheetName val="일위합"/>
      <sheetName val="일위"/>
      <sheetName val="운반공"/>
      <sheetName val="중기사"/>
      <sheetName val="기계경"/>
      <sheetName val="노임단"/>
      <sheetName val="장비단"/>
      <sheetName val="자재단"/>
      <sheetName val="기계합"/>
      <sheetName val="상 부"/>
      <sheetName val="특수기호강도거푸집"/>
      <sheetName val="종배수관(신)"/>
      <sheetName val="직재"/>
      <sheetName val="총괄설계내역서"/>
      <sheetName val="임금단가"/>
      <sheetName val="제경비"/>
      <sheetName val="총집계표"/>
      <sheetName val="제원입력"/>
      <sheetName val="신고분기설정참고"/>
      <sheetName val="거래처자료등록"/>
      <sheetName val="세목전체"/>
      <sheetName val="옹벽"/>
      <sheetName val="기계설비-물가변동"/>
      <sheetName val="단가기준"/>
      <sheetName val="설비동거푸집"/>
      <sheetName val="설비동기타"/>
      <sheetName val="SPC노임(5월)"/>
      <sheetName val="이토밸브실수량집계(D600)"/>
      <sheetName val="Baby일위대가"/>
      <sheetName val="지주목시비량산출서"/>
      <sheetName val="COST"/>
      <sheetName val="내역(정지)"/>
      <sheetName val="5CHBDC"/>
      <sheetName val="유입량"/>
      <sheetName val="주요설비계산"/>
      <sheetName val="콘_재료분리(1)"/>
      <sheetName val="견적사양비교표"/>
      <sheetName val="CABdata"/>
      <sheetName val="제수변수량"/>
      <sheetName val="공기변수량"/>
      <sheetName val="일위대가(목록)"/>
      <sheetName val="산근(목록)"/>
      <sheetName val="이형관중량"/>
      <sheetName val="11.우각부 보강"/>
      <sheetName val="토 적 표"/>
      <sheetName val="내역서-2"/>
      <sheetName val="4.장비손료"/>
      <sheetName val="C3"/>
      <sheetName val="SILICATE"/>
      <sheetName val="TIE-IN"/>
      <sheetName val="대3류 "/>
      <sheetName val="교대시점"/>
      <sheetName val="하남내역"/>
      <sheetName val="용산3(영광)"/>
      <sheetName val="토목원가계산"/>
      <sheetName val="화성태안9공구내역(실행)"/>
      <sheetName val="원가data"/>
      <sheetName val="판"/>
      <sheetName val="간선계산"/>
      <sheetName val="원가계산서(변경)"/>
      <sheetName val="공사비산출내역"/>
      <sheetName val="내역(원안-대안)"/>
      <sheetName val="고가수조"/>
      <sheetName val="공내역"/>
      <sheetName val="표지세로"/>
      <sheetName val="관로토공집계표"/>
      <sheetName val="말고개터널조명전압강하"/>
      <sheetName val="물가"/>
      <sheetName val="5부대시설물공간지"/>
      <sheetName val="1집계표"/>
      <sheetName val="2우수배제공"/>
      <sheetName val="관로토공집계"/>
      <sheetName val="우수관터파기산출"/>
      <sheetName val="우수관로조서"/>
      <sheetName val="원형맨홀재료집계"/>
      <sheetName val="원형맨홀산출근거"/>
      <sheetName val="원형맨홀평균높이및유출입"/>
      <sheetName val="L형측구재료집계 "/>
      <sheetName val="L형측구산출근거"/>
      <sheetName val="L형측구조서"/>
      <sheetName val="연결관토공"/>
      <sheetName val="우수받이조서"/>
      <sheetName val="집수정재료집계"/>
      <sheetName val="집수정산출근거"/>
      <sheetName val="콘크리트측구산출근거"/>
      <sheetName val="집수정조서"/>
      <sheetName val="3포장공"/>
      <sheetName val="내역서적용"/>
      <sheetName val="주요자재집계"/>
      <sheetName val="총괄수량"/>
      <sheetName val="그림"/>
      <sheetName val="4구조물깨기및헐기"/>
      <sheetName val="보도헐기"/>
      <sheetName val="여과기"/>
      <sheetName val="자동여과기중량"/>
      <sheetName val="관리사무소"/>
      <sheetName val="0.단가"/>
      <sheetName val="보온자재단가표"/>
      <sheetName val="기성내역서"/>
      <sheetName val="기준표"/>
      <sheetName val="anchor"/>
      <sheetName val="복공및주형(수직)"/>
      <sheetName val="노무비지급명세"/>
      <sheetName val="수주추정"/>
      <sheetName val="전기단가조사서"/>
      <sheetName val="96보완계획7.12"/>
      <sheetName val="관람석제출"/>
      <sheetName val="1.2.1 마루높이결정"/>
      <sheetName val="A-8 PD(도로중앙)"/>
      <sheetName val="나.설계조건"/>
      <sheetName val="직원수당"/>
      <sheetName val="간접비내역-1"/>
      <sheetName val="DESIGN_CRETERIA"/>
      <sheetName val="정산서  (2)"/>
      <sheetName val="장비"/>
      <sheetName val="인월수표"/>
      <sheetName val="piping"/>
      <sheetName val="PIPE내역(FCN)"/>
      <sheetName val="activity"/>
      <sheetName val="SEISMIC"/>
      <sheetName val="부재치수입력"/>
      <sheetName val="steel data sheet"/>
      <sheetName val="Turki"/>
      <sheetName val="1.2 Staff Schedule"/>
      <sheetName val="총원가.24"/>
      <sheetName val="BCPAB"/>
      <sheetName val="Lot1"/>
      <sheetName val="plan&amp;section of foundation"/>
      <sheetName val="design criteria"/>
      <sheetName val="횡배수관토공수량"/>
      <sheetName val="변품8-37"/>
      <sheetName val="Major"/>
      <sheetName val="Q-7100-001"/>
      <sheetName val="보할공정"/>
      <sheetName val="Ubeam"/>
      <sheetName val="환율표"/>
      <sheetName val="ASCE Tables"/>
      <sheetName val="static_cal"/>
      <sheetName val="chart_update"/>
      <sheetName val="Sheet3_(2)"/>
      <sheetName val="PIPE"/>
      <sheetName val="TYPE별집계"/>
      <sheetName val="표준차도부연장집계-ASP"/>
      <sheetName val="보도포장연장조서-표준차도부"/>
      <sheetName val="표준차도부연장조서-ASP"/>
      <sheetName val="1_설계조건"/>
      <sheetName val="5_소재"/>
      <sheetName val="3_2_3차처리시설"/>
      <sheetName val="11.자재단가"/>
      <sheetName val="기계내역"/>
      <sheetName val="포장공제집계"/>
      <sheetName val="TARGET"/>
      <sheetName val="FAB_I"/>
      <sheetName val="rate"/>
      <sheetName val="2차"/>
      <sheetName val="新철폐복2"/>
      <sheetName val="新철폐복3"/>
      <sheetName val="공사내역"/>
      <sheetName val="수량집계(1)"/>
      <sheetName val="교량명"/>
      <sheetName val="노단"/>
      <sheetName val="단산"/>
      <sheetName val="명세"/>
      <sheetName val="일대"/>
      <sheetName val="단중표-ST"/>
      <sheetName val="U-PLATE"/>
      <sheetName val="VENDOR LIST"/>
      <sheetName val="공통비"/>
      <sheetName val="명단"/>
      <sheetName val="기계공사"/>
      <sheetName val="청주-교대(A1)"/>
      <sheetName val="산1~6"/>
      <sheetName val="시중노임(공사)"/>
      <sheetName val="토공총괄표"/>
      <sheetName val="평균높이산출근거"/>
      <sheetName val="횡배수관위치조서"/>
      <sheetName val="4.중기단가산출"/>
      <sheetName val="1.물가시세표"/>
      <sheetName val="토사(PE_"/>
      <sheetName val="단가_및_재료비"/>
      <sheetName val="소방일위_"/>
      <sheetName val="가로등_조도계산"/>
      <sheetName val="8_PILE__(돌출)"/>
      <sheetName val="H_PILE수량"/>
      <sheetName val="5_배수관로"/>
      <sheetName val="중기조종사_단위단가"/>
      <sheetName val="98년도_투자현황"/>
      <sheetName val="토공(우물통,기타)_1"/>
      <sheetName val="인건비_1"/>
      <sheetName val="일위대가_11"/>
      <sheetName val="산거_1(인력투입)1"/>
      <sheetName val="일위대가_21"/>
      <sheetName val="일위대가_31"/>
      <sheetName val="G_R300경비1"/>
      <sheetName val="DATA_입력란1"/>
      <sheetName val="1__설계조건_2_단면가정_3__하중계산1"/>
      <sheetName val="토사(PE_1"/>
      <sheetName val="분석투자_내역(광명)1"/>
      <sheetName val="단_box1"/>
      <sheetName val="단가_및_재료비1"/>
      <sheetName val="소방일위_1"/>
      <sheetName val="경율산정_XLS1"/>
      <sheetName val="01_10월1"/>
      <sheetName val="가로등_조도계산1"/>
      <sheetName val="8_PILE__(돌출)1"/>
      <sheetName val="H_PILE수량1"/>
      <sheetName val="BEND_LOSS1"/>
      <sheetName val="Sheet3_(2)1"/>
      <sheetName val="chart_update1"/>
      <sheetName val="5_배수관로1"/>
      <sheetName val="3_2_3차처리시설1"/>
      <sheetName val="중기조종사_단위단가1"/>
      <sheetName val="98년도_투자현황1"/>
      <sheetName val="2@_BOX1"/>
      <sheetName val="주빔의 설계"/>
      <sheetName val="입력DATA"/>
      <sheetName val="1_토총3"/>
      <sheetName val="2_관로집3"/>
      <sheetName val="3_구조물집계3"/>
      <sheetName val="4_포장공3"/>
      <sheetName val="5_부대공3"/>
      <sheetName val="6_주요자재대3"/>
      <sheetName val="7_폐기물3"/>
      <sheetName val="토공(우물통,기타)_2"/>
      <sheetName val="인건비_2"/>
      <sheetName val="총괄집계_2"/>
      <sheetName val="날개벽철근집계_2"/>
      <sheetName val="1_토공집계2"/>
      <sheetName val="2_관대집계표2"/>
      <sheetName val="3_구조물공2"/>
      <sheetName val="7_폐기물집계2"/>
      <sheetName val="Sheet1_(2)2"/>
      <sheetName val="PVC접합개소_산출서2"/>
      <sheetName val="배수공총괄_집계표(횡)2"/>
      <sheetName val="보차도경계석_조서2"/>
      <sheetName val="맨홀집계표_2"/>
      <sheetName val="산출근거(마산,_만천,_가례)2"/>
      <sheetName val="산출근거(가설도로_조성)2"/>
      <sheetName val="산출근거(가설도로_성토다짐)2"/>
      <sheetName val="산출근거(가설도로_살수)2"/>
      <sheetName val="산출근거(가설도로_유지보수)2"/>
      <sheetName val="일위대가_12"/>
      <sheetName val="산거_1(인력투입)2"/>
      <sheetName val="일위대가_22"/>
      <sheetName val="일위대가_32"/>
      <sheetName val="G_R300경비2"/>
      <sheetName val="DATA_입력란2"/>
      <sheetName val="1__설계조건_2_단면가정_3__하중계산2"/>
      <sheetName val="토사(PE_2"/>
      <sheetName val="분석투자_내역(광명)2"/>
      <sheetName val="단_box2"/>
      <sheetName val="단가_및_재료비2"/>
      <sheetName val="소방일위_2"/>
      <sheetName val="경율산정_XLS2"/>
      <sheetName val="01_10월2"/>
      <sheetName val="가로등_조도계산2"/>
      <sheetName val="8_PILE__(돌출)2"/>
      <sheetName val="전차선로_물량표2"/>
      <sheetName val="H_PILE수량2"/>
      <sheetName val="BEND_LOSS2"/>
      <sheetName val="3련_BOX2"/>
      <sheetName val="Sheet3_(2)2"/>
      <sheetName val="chart_update2"/>
      <sheetName val="5_배수관로2"/>
      <sheetName val="3_2_3차처리시설2"/>
      <sheetName val="일위대가(노임수정(완),_자재_및_물린단산수정필요)2"/>
      <sheetName val="시험비_단가2"/>
      <sheetName val="중기조종사_단위단가2"/>
      <sheetName val="98년도_투자현황2"/>
      <sheetName val="2@_BOX2"/>
      <sheetName val="남양내역"/>
      <sheetName val="자재단가조사표-수목"/>
      <sheetName val="시설물단가"/>
      <sheetName val="본장"/>
      <sheetName val="변경관급자재"/>
      <sheetName val="부분별수량산출(조합기초)"/>
      <sheetName val="단가목록"/>
      <sheetName val="신규(방류시설)"/>
      <sheetName val="5지구단위"/>
      <sheetName val="매입"/>
      <sheetName val="시중노임단가"/>
      <sheetName val="물량집계"/>
      <sheetName val="자재단가 (2)"/>
      <sheetName val="건설기계가격표"/>
      <sheetName val="중기시간당사용료1"/>
      <sheetName val="중기시간당사용료2"/>
      <sheetName val="건설기계가격표 (2)"/>
      <sheetName val="중기시간당사용료1 (2)"/>
      <sheetName val="중기시간당사용료2 (2)"/>
      <sheetName val="구역화물운임,소운반"/>
      <sheetName val="운반10.5ton"/>
      <sheetName val="작업량및단가계산 (2)"/>
      <sheetName val="자재대가표1 (2)"/>
      <sheetName val="자재대가표2 (2)"/>
      <sheetName val="소운반4.5ton "/>
      <sheetName val="자재대가표1"/>
      <sheetName val="자재대가표2"/>
      <sheetName val="중기작업"/>
      <sheetName val="중기대가"/>
      <sheetName val="중기작업1 (2)"/>
      <sheetName val="중기작업2 (2)"/>
      <sheetName val="중기대가 (2)"/>
      <sheetName val="일위대가1"/>
      <sheetName val="일위대가1 (2)"/>
      <sheetName val="일위대가2"/>
      <sheetName val="공장가공"/>
      <sheetName val="공사원가(총)"/>
      <sheetName val="공사원가(수)"/>
      <sheetName val="공사원가(평)"/>
      <sheetName val="공사원가(부대공) "/>
      <sheetName val="관급수원공"/>
      <sheetName val="수원총"/>
      <sheetName val="제당"/>
      <sheetName val="여수토"/>
      <sheetName val="사통"/>
      <sheetName val="관급평야부"/>
      <sheetName val="평야부"/>
      <sheetName val="중기대수1"/>
      <sheetName val="시험수량1"/>
    </sheetNames>
    <sheetDataSet>
      <sheetData sheetId="0" refreshError="1">
        <row r="24">
          <cell r="B24" t="str">
            <v>수평곡관</v>
          </cell>
        </row>
        <row r="61">
          <cell r="I61" t="str">
            <v>×</v>
          </cell>
        </row>
        <row r="62">
          <cell r="I62" t="str">
            <v>×</v>
          </cell>
        </row>
        <row r="63">
          <cell r="I63" t="str">
            <v>×</v>
          </cell>
        </row>
        <row r="64">
          <cell r="I64" t="str">
            <v>×</v>
          </cell>
        </row>
        <row r="65">
          <cell r="I65" t="str">
            <v>×</v>
          </cell>
        </row>
        <row r="66">
          <cell r="I66" t="str">
            <v>×</v>
          </cell>
        </row>
        <row r="67">
          <cell r="I67" t="str">
            <v>×</v>
          </cell>
        </row>
        <row r="68">
          <cell r="I68" t="str">
            <v>×</v>
          </cell>
        </row>
        <row r="69">
          <cell r="I69" t="str">
            <v>×</v>
          </cell>
        </row>
        <row r="70">
          <cell r="I70" t="str">
            <v>×</v>
          </cell>
        </row>
        <row r="71">
          <cell r="I71" t="str">
            <v>×</v>
          </cell>
        </row>
        <row r="72">
          <cell r="I72" t="str">
            <v>×</v>
          </cell>
        </row>
        <row r="73">
          <cell r="I73" t="str">
            <v>×</v>
          </cell>
        </row>
        <row r="74">
          <cell r="I74" t="str">
            <v>×</v>
          </cell>
        </row>
        <row r="75">
          <cell r="I75" t="str">
            <v>×</v>
          </cell>
        </row>
        <row r="76">
          <cell r="I76" t="str">
            <v>×</v>
          </cell>
        </row>
        <row r="77">
          <cell r="I77" t="str">
            <v>×</v>
          </cell>
        </row>
        <row r="78">
          <cell r="I78" t="str">
            <v>×</v>
          </cell>
        </row>
        <row r="79">
          <cell r="I79" t="str">
            <v>×</v>
          </cell>
        </row>
        <row r="80">
          <cell r="I80" t="str">
            <v>×</v>
          </cell>
        </row>
        <row r="81">
          <cell r="I81" t="str">
            <v>×</v>
          </cell>
        </row>
        <row r="82">
          <cell r="I82" t="str">
            <v>×</v>
          </cell>
        </row>
        <row r="83">
          <cell r="I83" t="str">
            <v>×</v>
          </cell>
        </row>
        <row r="84">
          <cell r="I84" t="str">
            <v>×</v>
          </cell>
        </row>
      </sheetData>
      <sheetData sheetId="1"/>
      <sheetData sheetId="2"/>
      <sheetData sheetId="3"/>
      <sheetData sheetId="4"/>
      <sheetData sheetId="5">
        <row r="31">
          <cell r="I31">
            <v>0</v>
          </cell>
        </row>
      </sheetData>
      <sheetData sheetId="6"/>
      <sheetData sheetId="7">
        <row r="31">
          <cell r="I31">
            <v>0</v>
          </cell>
        </row>
      </sheetData>
      <sheetData sheetId="8"/>
      <sheetData sheetId="9">
        <row r="31">
          <cell r="I31">
            <v>0</v>
          </cell>
        </row>
      </sheetData>
      <sheetData sheetId="10">
        <row r="31">
          <cell r="I31">
            <v>0</v>
          </cell>
        </row>
      </sheetData>
      <sheetData sheetId="11">
        <row r="31">
          <cell r="I31">
            <v>0</v>
          </cell>
        </row>
      </sheetData>
      <sheetData sheetId="12">
        <row r="31">
          <cell r="I31">
            <v>0</v>
          </cell>
        </row>
      </sheetData>
      <sheetData sheetId="13">
        <row r="31">
          <cell r="I31">
            <v>0</v>
          </cell>
        </row>
      </sheetData>
      <sheetData sheetId="14">
        <row r="31">
          <cell r="I31">
            <v>0</v>
          </cell>
        </row>
      </sheetData>
      <sheetData sheetId="15">
        <row r="31">
          <cell r="I31">
            <v>0</v>
          </cell>
        </row>
      </sheetData>
      <sheetData sheetId="16">
        <row r="31">
          <cell r="I31">
            <v>0</v>
          </cell>
        </row>
      </sheetData>
      <sheetData sheetId="17"/>
      <sheetData sheetId="18"/>
      <sheetData sheetId="19"/>
      <sheetData sheetId="20"/>
      <sheetData sheetId="21"/>
      <sheetData sheetId="22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>
        <row r="27">
          <cell r="D27">
            <v>0</v>
          </cell>
        </row>
      </sheetData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>
        <row r="27">
          <cell r="D27">
            <v>0</v>
          </cell>
        </row>
      </sheetData>
      <sheetData sheetId="109">
        <row r="27">
          <cell r="D27">
            <v>0</v>
          </cell>
        </row>
      </sheetData>
      <sheetData sheetId="110">
        <row r="27">
          <cell r="D27">
            <v>0</v>
          </cell>
        </row>
      </sheetData>
      <sheetData sheetId="111">
        <row r="27">
          <cell r="D27">
            <v>0</v>
          </cell>
        </row>
      </sheetData>
      <sheetData sheetId="112">
        <row r="27">
          <cell r="D27">
            <v>0</v>
          </cell>
        </row>
      </sheetData>
      <sheetData sheetId="113">
        <row r="27">
          <cell r="D27">
            <v>0</v>
          </cell>
        </row>
      </sheetData>
      <sheetData sheetId="114">
        <row r="27">
          <cell r="D27">
            <v>0</v>
          </cell>
        </row>
      </sheetData>
      <sheetData sheetId="115" refreshError="1"/>
      <sheetData sheetId="116">
        <row r="27">
          <cell r="D27">
            <v>0</v>
          </cell>
        </row>
      </sheetData>
      <sheetData sheetId="117">
        <row r="27">
          <cell r="D27">
            <v>0</v>
          </cell>
        </row>
      </sheetData>
      <sheetData sheetId="118">
        <row r="27">
          <cell r="D27">
            <v>0</v>
          </cell>
        </row>
      </sheetData>
      <sheetData sheetId="119">
        <row r="27">
          <cell r="D27">
            <v>0</v>
          </cell>
        </row>
      </sheetData>
      <sheetData sheetId="120">
        <row r="27">
          <cell r="D27">
            <v>0</v>
          </cell>
        </row>
      </sheetData>
      <sheetData sheetId="121">
        <row r="27">
          <cell r="D27">
            <v>0</v>
          </cell>
        </row>
      </sheetData>
      <sheetData sheetId="122">
        <row r="27">
          <cell r="D27">
            <v>0</v>
          </cell>
        </row>
      </sheetData>
      <sheetData sheetId="123">
        <row r="27">
          <cell r="D27">
            <v>0</v>
          </cell>
        </row>
      </sheetData>
      <sheetData sheetId="124">
        <row r="27">
          <cell r="D27">
            <v>0</v>
          </cell>
        </row>
      </sheetData>
      <sheetData sheetId="125">
        <row r="27">
          <cell r="D27">
            <v>0</v>
          </cell>
        </row>
      </sheetData>
      <sheetData sheetId="126">
        <row r="27">
          <cell r="D27">
            <v>0</v>
          </cell>
        </row>
      </sheetData>
      <sheetData sheetId="127">
        <row r="27">
          <cell r="D27">
            <v>0</v>
          </cell>
        </row>
      </sheetData>
      <sheetData sheetId="128"/>
      <sheetData sheetId="129">
        <row r="27">
          <cell r="D27">
            <v>0</v>
          </cell>
        </row>
      </sheetData>
      <sheetData sheetId="130">
        <row r="27">
          <cell r="D27">
            <v>0</v>
          </cell>
        </row>
      </sheetData>
      <sheetData sheetId="131">
        <row r="27">
          <cell r="D27">
            <v>0</v>
          </cell>
        </row>
      </sheetData>
      <sheetData sheetId="132">
        <row r="27">
          <cell r="D27">
            <v>0</v>
          </cell>
        </row>
      </sheetData>
      <sheetData sheetId="133">
        <row r="27">
          <cell r="D27">
            <v>0</v>
          </cell>
        </row>
      </sheetData>
      <sheetData sheetId="134">
        <row r="27">
          <cell r="D27">
            <v>0</v>
          </cell>
        </row>
      </sheetData>
      <sheetData sheetId="135">
        <row r="27">
          <cell r="D27">
            <v>0</v>
          </cell>
        </row>
      </sheetData>
      <sheetData sheetId="136" refreshError="1"/>
      <sheetData sheetId="137">
        <row r="27">
          <cell r="D27">
            <v>0</v>
          </cell>
        </row>
      </sheetData>
      <sheetData sheetId="138">
        <row r="27">
          <cell r="D27">
            <v>0</v>
          </cell>
        </row>
      </sheetData>
      <sheetData sheetId="139">
        <row r="27">
          <cell r="D27">
            <v>0</v>
          </cell>
        </row>
      </sheetData>
      <sheetData sheetId="140">
        <row r="27">
          <cell r="D27">
            <v>0</v>
          </cell>
        </row>
      </sheetData>
      <sheetData sheetId="141">
        <row r="27">
          <cell r="D27">
            <v>0</v>
          </cell>
        </row>
      </sheetData>
      <sheetData sheetId="142">
        <row r="27">
          <cell r="D27">
            <v>0</v>
          </cell>
        </row>
      </sheetData>
      <sheetData sheetId="143">
        <row r="27">
          <cell r="D27">
            <v>0</v>
          </cell>
        </row>
      </sheetData>
      <sheetData sheetId="144">
        <row r="27">
          <cell r="D27">
            <v>0</v>
          </cell>
        </row>
      </sheetData>
      <sheetData sheetId="145">
        <row r="27">
          <cell r="D27">
            <v>0</v>
          </cell>
        </row>
      </sheetData>
      <sheetData sheetId="146">
        <row r="27">
          <cell r="D27">
            <v>0</v>
          </cell>
        </row>
      </sheetData>
      <sheetData sheetId="147">
        <row r="27">
          <cell r="D27">
            <v>0</v>
          </cell>
        </row>
      </sheetData>
      <sheetData sheetId="148">
        <row r="27">
          <cell r="D27">
            <v>0</v>
          </cell>
        </row>
      </sheetData>
      <sheetData sheetId="149">
        <row r="27">
          <cell r="D27">
            <v>0</v>
          </cell>
        </row>
      </sheetData>
      <sheetData sheetId="150">
        <row r="27">
          <cell r="D27">
            <v>0</v>
          </cell>
        </row>
      </sheetData>
      <sheetData sheetId="151">
        <row r="27">
          <cell r="D27">
            <v>0</v>
          </cell>
        </row>
      </sheetData>
      <sheetData sheetId="152">
        <row r="27">
          <cell r="D27">
            <v>0</v>
          </cell>
        </row>
      </sheetData>
      <sheetData sheetId="153"/>
      <sheetData sheetId="154"/>
      <sheetData sheetId="155">
        <row r="27">
          <cell r="D27">
            <v>0</v>
          </cell>
        </row>
      </sheetData>
      <sheetData sheetId="156">
        <row r="27">
          <cell r="D27">
            <v>0</v>
          </cell>
        </row>
      </sheetData>
      <sheetData sheetId="157">
        <row r="27">
          <cell r="D27">
            <v>0</v>
          </cell>
        </row>
      </sheetData>
      <sheetData sheetId="158">
        <row r="27">
          <cell r="D27">
            <v>0</v>
          </cell>
        </row>
      </sheetData>
      <sheetData sheetId="159">
        <row r="27">
          <cell r="D27">
            <v>0</v>
          </cell>
        </row>
      </sheetData>
      <sheetData sheetId="160">
        <row r="27">
          <cell r="D27">
            <v>0</v>
          </cell>
        </row>
      </sheetData>
      <sheetData sheetId="161">
        <row r="27">
          <cell r="D27">
            <v>0</v>
          </cell>
        </row>
      </sheetData>
      <sheetData sheetId="162" refreshError="1"/>
      <sheetData sheetId="163" refreshError="1"/>
      <sheetData sheetId="164">
        <row r="27">
          <cell r="D27">
            <v>0</v>
          </cell>
        </row>
      </sheetData>
      <sheetData sheetId="165">
        <row r="27">
          <cell r="D27">
            <v>0</v>
          </cell>
        </row>
      </sheetData>
      <sheetData sheetId="166">
        <row r="27">
          <cell r="D27">
            <v>0</v>
          </cell>
        </row>
      </sheetData>
      <sheetData sheetId="167" refreshError="1"/>
      <sheetData sheetId="168">
        <row r="27">
          <cell r="D27">
            <v>0</v>
          </cell>
        </row>
      </sheetData>
      <sheetData sheetId="169">
        <row r="27">
          <cell r="D27">
            <v>0</v>
          </cell>
        </row>
      </sheetData>
      <sheetData sheetId="170">
        <row r="27">
          <cell r="D27">
            <v>0</v>
          </cell>
        </row>
      </sheetData>
      <sheetData sheetId="171">
        <row r="27">
          <cell r="D27">
            <v>0</v>
          </cell>
        </row>
      </sheetData>
      <sheetData sheetId="172">
        <row r="27">
          <cell r="D27">
            <v>0</v>
          </cell>
        </row>
      </sheetData>
      <sheetData sheetId="173">
        <row r="27">
          <cell r="D27">
            <v>0</v>
          </cell>
        </row>
      </sheetData>
      <sheetData sheetId="174">
        <row r="27">
          <cell r="D27">
            <v>0</v>
          </cell>
        </row>
      </sheetData>
      <sheetData sheetId="175">
        <row r="27">
          <cell r="D27">
            <v>0</v>
          </cell>
        </row>
      </sheetData>
      <sheetData sheetId="176">
        <row r="27">
          <cell r="D27">
            <v>0</v>
          </cell>
        </row>
      </sheetData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>
        <row r="27">
          <cell r="D27">
            <v>0</v>
          </cell>
        </row>
      </sheetData>
      <sheetData sheetId="213">
        <row r="27">
          <cell r="D27">
            <v>0</v>
          </cell>
        </row>
      </sheetData>
      <sheetData sheetId="214">
        <row r="27">
          <cell r="D27">
            <v>0</v>
          </cell>
        </row>
      </sheetData>
      <sheetData sheetId="215">
        <row r="27">
          <cell r="D27">
            <v>0</v>
          </cell>
        </row>
      </sheetData>
      <sheetData sheetId="216">
        <row r="27">
          <cell r="D27">
            <v>0</v>
          </cell>
        </row>
      </sheetData>
      <sheetData sheetId="217">
        <row r="27">
          <cell r="D27">
            <v>0</v>
          </cell>
        </row>
      </sheetData>
      <sheetData sheetId="218">
        <row r="27">
          <cell r="D27">
            <v>0</v>
          </cell>
        </row>
      </sheetData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/>
      <sheetData sheetId="313" refreshError="1"/>
      <sheetData sheetId="314" refreshError="1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/>
      <sheetData sheetId="372" refreshError="1"/>
      <sheetData sheetId="373"/>
      <sheetData sheetId="374"/>
      <sheetData sheetId="375" refreshError="1"/>
      <sheetData sheetId="376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/>
      <sheetData sheetId="449"/>
      <sheetData sheetId="450"/>
      <sheetData sheetId="451"/>
      <sheetData sheetId="452"/>
      <sheetData sheetId="453"/>
      <sheetData sheetId="454"/>
      <sheetData sheetId="455"/>
      <sheetData sheetId="456"/>
      <sheetData sheetId="457"/>
      <sheetData sheetId="458" refreshError="1"/>
      <sheetData sheetId="459" refreshError="1"/>
      <sheetData sheetId="460" refreshError="1"/>
      <sheetData sheetId="461"/>
      <sheetData sheetId="462"/>
      <sheetData sheetId="463"/>
      <sheetData sheetId="464"/>
      <sheetData sheetId="465"/>
      <sheetData sheetId="466"/>
      <sheetData sheetId="467"/>
      <sheetData sheetId="468"/>
      <sheetData sheetId="469"/>
      <sheetData sheetId="470" refreshError="1"/>
      <sheetData sheetId="471"/>
      <sheetData sheetId="472" refreshError="1"/>
      <sheetData sheetId="473" refreshError="1"/>
      <sheetData sheetId="474"/>
      <sheetData sheetId="475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/>
      <sheetData sheetId="49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/>
      <sheetData sheetId="526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 refreshError="1"/>
      <sheetData sheetId="754" refreshError="1"/>
      <sheetData sheetId="755"/>
      <sheetData sheetId="756" refreshError="1"/>
      <sheetData sheetId="757"/>
      <sheetData sheetId="758"/>
      <sheetData sheetId="759"/>
      <sheetData sheetId="760"/>
      <sheetData sheetId="761" refreshError="1"/>
      <sheetData sheetId="762" refreshError="1"/>
      <sheetData sheetId="763" refreshError="1"/>
      <sheetData sheetId="764" refreshError="1"/>
      <sheetData sheetId="765" refreshError="1"/>
      <sheetData sheetId="766" refreshError="1"/>
      <sheetData sheetId="767"/>
      <sheetData sheetId="768"/>
      <sheetData sheetId="769"/>
      <sheetData sheetId="770" refreshError="1"/>
      <sheetData sheetId="771" refreshError="1"/>
      <sheetData sheetId="772" refreshError="1"/>
      <sheetData sheetId="773" refreshError="1"/>
      <sheetData sheetId="774"/>
      <sheetData sheetId="775" refreshError="1"/>
      <sheetData sheetId="776"/>
      <sheetData sheetId="777"/>
      <sheetData sheetId="778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/>
      <sheetData sheetId="788" refreshError="1"/>
      <sheetData sheetId="789" refreshError="1"/>
      <sheetData sheetId="790" refreshError="1"/>
      <sheetData sheetId="791" refreshError="1"/>
      <sheetData sheetId="792" refreshError="1"/>
      <sheetData sheetId="793" refreshError="1"/>
      <sheetData sheetId="794" refreshError="1"/>
      <sheetData sheetId="795" refreshError="1"/>
      <sheetData sheetId="796" refreshError="1"/>
      <sheetData sheetId="797" refreshError="1"/>
      <sheetData sheetId="798" refreshError="1"/>
      <sheetData sheetId="799" refreshError="1"/>
      <sheetData sheetId="800" refreshError="1"/>
      <sheetData sheetId="801" refreshError="1"/>
      <sheetData sheetId="802" refreshError="1"/>
      <sheetData sheetId="803" refreshError="1"/>
      <sheetData sheetId="804" refreshError="1"/>
      <sheetData sheetId="805" refreshError="1"/>
      <sheetData sheetId="806" refreshError="1"/>
      <sheetData sheetId="807" refreshError="1"/>
      <sheetData sheetId="808" refreshError="1"/>
      <sheetData sheetId="809" refreshError="1"/>
      <sheetData sheetId="810" refreshError="1"/>
      <sheetData sheetId="811" refreshError="1"/>
      <sheetData sheetId="812" refreshError="1"/>
      <sheetData sheetId="813" refreshError="1"/>
      <sheetData sheetId="814" refreshError="1"/>
      <sheetData sheetId="815" refreshError="1"/>
      <sheetData sheetId="816" refreshError="1"/>
      <sheetData sheetId="817" refreshError="1"/>
      <sheetData sheetId="818" refreshError="1"/>
      <sheetData sheetId="819" refreshError="1"/>
      <sheetData sheetId="820" refreshError="1"/>
      <sheetData sheetId="821" refreshError="1"/>
      <sheetData sheetId="822" refreshError="1"/>
      <sheetData sheetId="823" refreshError="1"/>
      <sheetData sheetId="824"/>
      <sheetData sheetId="825" refreshError="1"/>
      <sheetData sheetId="826" refreshError="1"/>
      <sheetData sheetId="827" refreshError="1"/>
      <sheetData sheetId="828" refreshError="1"/>
      <sheetData sheetId="829" refreshError="1"/>
      <sheetData sheetId="830" refreshError="1"/>
      <sheetData sheetId="831" refreshError="1"/>
      <sheetData sheetId="832" refreshError="1"/>
      <sheetData sheetId="833" refreshError="1"/>
      <sheetData sheetId="834" refreshError="1"/>
      <sheetData sheetId="835" refreshError="1"/>
      <sheetData sheetId="836" refreshError="1"/>
      <sheetData sheetId="837" refreshError="1"/>
      <sheetData sheetId="838" refreshError="1"/>
      <sheetData sheetId="839"/>
      <sheetData sheetId="840"/>
      <sheetData sheetId="841" refreshError="1"/>
      <sheetData sheetId="842" refreshError="1"/>
      <sheetData sheetId="843" refreshError="1"/>
      <sheetData sheetId="844" refreshError="1"/>
      <sheetData sheetId="845" refreshError="1"/>
      <sheetData sheetId="846" refreshError="1"/>
      <sheetData sheetId="847" refreshError="1"/>
      <sheetData sheetId="848" refreshError="1"/>
      <sheetData sheetId="849" refreshError="1"/>
      <sheetData sheetId="850" refreshError="1"/>
      <sheetData sheetId="851" refreshError="1"/>
      <sheetData sheetId="852" refreshError="1"/>
      <sheetData sheetId="853" refreshError="1"/>
      <sheetData sheetId="854" refreshError="1"/>
      <sheetData sheetId="855"/>
      <sheetData sheetId="856"/>
      <sheetData sheetId="857"/>
      <sheetData sheetId="858" refreshError="1"/>
      <sheetData sheetId="859" refreshError="1"/>
      <sheetData sheetId="860" refreshError="1"/>
      <sheetData sheetId="861" refreshError="1"/>
      <sheetData sheetId="862" refreshError="1"/>
      <sheetData sheetId="863" refreshError="1"/>
      <sheetData sheetId="864" refreshError="1"/>
      <sheetData sheetId="865" refreshError="1"/>
      <sheetData sheetId="866" refreshError="1"/>
      <sheetData sheetId="867" refreshError="1"/>
      <sheetData sheetId="868" refreshError="1"/>
      <sheetData sheetId="869" refreshError="1"/>
      <sheetData sheetId="870" refreshError="1"/>
      <sheetData sheetId="871" refreshError="1"/>
      <sheetData sheetId="872" refreshError="1"/>
      <sheetData sheetId="873" refreshError="1"/>
      <sheetData sheetId="874" refreshError="1"/>
      <sheetData sheetId="875" refreshError="1"/>
      <sheetData sheetId="876" refreshError="1"/>
      <sheetData sheetId="877" refreshError="1"/>
      <sheetData sheetId="878" refreshError="1"/>
      <sheetData sheetId="879" refreshError="1"/>
      <sheetData sheetId="880" refreshError="1"/>
      <sheetData sheetId="881" refreshError="1"/>
      <sheetData sheetId="882" refreshError="1"/>
      <sheetData sheetId="883" refreshError="1"/>
      <sheetData sheetId="884" refreshError="1"/>
      <sheetData sheetId="885" refreshError="1"/>
      <sheetData sheetId="886" refreshError="1"/>
      <sheetData sheetId="887" refreshError="1"/>
      <sheetData sheetId="888" refreshError="1"/>
      <sheetData sheetId="889" refreshError="1"/>
      <sheetData sheetId="890" refreshError="1"/>
      <sheetData sheetId="891" refreshError="1"/>
      <sheetData sheetId="892" refreshError="1"/>
      <sheetData sheetId="893" refreshError="1"/>
      <sheetData sheetId="894" refreshError="1"/>
      <sheetData sheetId="895" refreshError="1"/>
      <sheetData sheetId="896" refreshError="1"/>
      <sheetData sheetId="897" refreshError="1"/>
      <sheetData sheetId="898"/>
      <sheetData sheetId="899" refreshError="1"/>
      <sheetData sheetId="900" refreshError="1"/>
      <sheetData sheetId="901" refreshError="1"/>
      <sheetData sheetId="902" refreshError="1"/>
      <sheetData sheetId="903"/>
      <sheetData sheetId="904" refreshError="1"/>
      <sheetData sheetId="905" refreshError="1"/>
      <sheetData sheetId="906" refreshError="1"/>
      <sheetData sheetId="907" refreshError="1"/>
      <sheetData sheetId="908" refreshError="1"/>
      <sheetData sheetId="909" refreshError="1"/>
      <sheetData sheetId="910" refreshError="1"/>
      <sheetData sheetId="911" refreshError="1"/>
      <sheetData sheetId="912" refreshError="1"/>
      <sheetData sheetId="913" refreshError="1"/>
      <sheetData sheetId="914" refreshError="1"/>
      <sheetData sheetId="915" refreshError="1"/>
      <sheetData sheetId="916" refreshError="1"/>
      <sheetData sheetId="917" refreshError="1"/>
      <sheetData sheetId="918" refreshError="1"/>
      <sheetData sheetId="919" refreshError="1"/>
      <sheetData sheetId="920" refreshError="1"/>
      <sheetData sheetId="921"/>
      <sheetData sheetId="922" refreshError="1"/>
      <sheetData sheetId="923" refreshError="1"/>
      <sheetData sheetId="924" refreshError="1"/>
      <sheetData sheetId="925" refreshError="1"/>
      <sheetData sheetId="926" refreshError="1"/>
      <sheetData sheetId="927" refreshError="1"/>
      <sheetData sheetId="928" refreshError="1"/>
      <sheetData sheetId="929" refreshError="1"/>
      <sheetData sheetId="930" refreshError="1"/>
      <sheetData sheetId="931" refreshError="1"/>
      <sheetData sheetId="932" refreshError="1"/>
      <sheetData sheetId="933" refreshError="1"/>
      <sheetData sheetId="934" refreshError="1"/>
      <sheetData sheetId="935" refreshError="1"/>
      <sheetData sheetId="936" refreshError="1"/>
      <sheetData sheetId="937" refreshError="1"/>
      <sheetData sheetId="938" refreshError="1"/>
      <sheetData sheetId="939" refreshError="1"/>
      <sheetData sheetId="940" refreshError="1"/>
      <sheetData sheetId="941" refreshError="1"/>
      <sheetData sheetId="942" refreshError="1"/>
      <sheetData sheetId="943" refreshError="1"/>
      <sheetData sheetId="944" refreshError="1"/>
      <sheetData sheetId="945" refreshError="1"/>
      <sheetData sheetId="946" refreshError="1"/>
      <sheetData sheetId="947" refreshError="1"/>
      <sheetData sheetId="948"/>
      <sheetData sheetId="949"/>
      <sheetData sheetId="950" refreshError="1"/>
      <sheetData sheetId="951" refreshError="1"/>
      <sheetData sheetId="952" refreshError="1"/>
      <sheetData sheetId="953" refreshError="1"/>
      <sheetData sheetId="954" refreshError="1"/>
      <sheetData sheetId="955" refreshError="1"/>
      <sheetData sheetId="956" refreshError="1"/>
      <sheetData sheetId="957" refreshError="1"/>
      <sheetData sheetId="958" refreshError="1"/>
      <sheetData sheetId="959" refreshError="1"/>
      <sheetData sheetId="960" refreshError="1"/>
      <sheetData sheetId="961" refreshError="1"/>
      <sheetData sheetId="962" refreshError="1"/>
      <sheetData sheetId="963" refreshError="1"/>
      <sheetData sheetId="964" refreshError="1"/>
      <sheetData sheetId="965" refreshError="1"/>
      <sheetData sheetId="966" refreshError="1"/>
      <sheetData sheetId="967" refreshError="1"/>
      <sheetData sheetId="968" refreshError="1"/>
      <sheetData sheetId="969" refreshError="1"/>
      <sheetData sheetId="970" refreshError="1"/>
      <sheetData sheetId="971" refreshError="1"/>
      <sheetData sheetId="972" refreshError="1"/>
      <sheetData sheetId="973" refreshError="1"/>
      <sheetData sheetId="974" refreshError="1"/>
      <sheetData sheetId="975" refreshError="1"/>
      <sheetData sheetId="976" refreshError="1"/>
      <sheetData sheetId="977" refreshError="1"/>
      <sheetData sheetId="978" refreshError="1"/>
      <sheetData sheetId="979" refreshError="1"/>
      <sheetData sheetId="980" refreshError="1"/>
      <sheetData sheetId="981" refreshError="1"/>
      <sheetData sheetId="982" refreshError="1"/>
      <sheetData sheetId="983" refreshError="1"/>
      <sheetData sheetId="984" refreshError="1"/>
      <sheetData sheetId="985" refreshError="1"/>
      <sheetData sheetId="986" refreshError="1"/>
      <sheetData sheetId="987" refreshError="1"/>
      <sheetData sheetId="988" refreshError="1"/>
      <sheetData sheetId="989"/>
      <sheetData sheetId="990" refreshError="1"/>
      <sheetData sheetId="991" refreshError="1"/>
      <sheetData sheetId="992" refreshError="1"/>
      <sheetData sheetId="993" refreshError="1"/>
      <sheetData sheetId="994" refreshError="1"/>
      <sheetData sheetId="995" refreshError="1"/>
      <sheetData sheetId="996" refreshError="1"/>
      <sheetData sheetId="997" refreshError="1"/>
      <sheetData sheetId="998" refreshError="1"/>
      <sheetData sheetId="999" refreshError="1"/>
      <sheetData sheetId="1000" refreshError="1"/>
      <sheetData sheetId="1001" refreshError="1"/>
      <sheetData sheetId="1002" refreshError="1"/>
      <sheetData sheetId="1003" refreshError="1"/>
      <sheetData sheetId="1004" refreshError="1"/>
      <sheetData sheetId="1005" refreshError="1"/>
      <sheetData sheetId="1006" refreshError="1"/>
      <sheetData sheetId="1007" refreshError="1"/>
      <sheetData sheetId="1008" refreshError="1"/>
      <sheetData sheetId="1009" refreshError="1"/>
      <sheetData sheetId="1010" refreshError="1"/>
      <sheetData sheetId="1011" refreshError="1"/>
      <sheetData sheetId="1012" refreshError="1"/>
      <sheetData sheetId="1013" refreshError="1"/>
      <sheetData sheetId="1014" refreshError="1"/>
      <sheetData sheetId="1015" refreshError="1"/>
      <sheetData sheetId="1016" refreshError="1"/>
      <sheetData sheetId="1017" refreshError="1"/>
      <sheetData sheetId="1018" refreshError="1"/>
      <sheetData sheetId="1019" refreshError="1"/>
      <sheetData sheetId="1020" refreshError="1"/>
      <sheetData sheetId="1021" refreshError="1"/>
      <sheetData sheetId="1022"/>
      <sheetData sheetId="1023" refreshError="1"/>
      <sheetData sheetId="1024" refreshError="1"/>
      <sheetData sheetId="1025" refreshError="1"/>
      <sheetData sheetId="1026" refreshError="1"/>
      <sheetData sheetId="1027" refreshError="1"/>
      <sheetData sheetId="1028" refreshError="1"/>
      <sheetData sheetId="1029" refreshError="1"/>
      <sheetData sheetId="1030" refreshError="1"/>
      <sheetData sheetId="1031" refreshError="1"/>
      <sheetData sheetId="1032" refreshError="1"/>
      <sheetData sheetId="1033" refreshError="1"/>
      <sheetData sheetId="1034" refreshError="1"/>
      <sheetData sheetId="1035" refreshError="1"/>
      <sheetData sheetId="1036" refreshError="1"/>
      <sheetData sheetId="1037" refreshError="1"/>
      <sheetData sheetId="1038" refreshError="1"/>
      <sheetData sheetId="1039" refreshError="1"/>
      <sheetData sheetId="1040" refreshError="1"/>
      <sheetData sheetId="1041" refreshError="1"/>
      <sheetData sheetId="1042" refreshError="1"/>
      <sheetData sheetId="1043" refreshError="1"/>
      <sheetData sheetId="1044" refreshError="1"/>
      <sheetData sheetId="1045" refreshError="1"/>
      <sheetData sheetId="1046" refreshError="1"/>
      <sheetData sheetId="1047" refreshError="1"/>
      <sheetData sheetId="1048" refreshError="1"/>
      <sheetData sheetId="1049" refreshError="1"/>
      <sheetData sheetId="1050" refreshError="1"/>
      <sheetData sheetId="1051" refreshError="1"/>
      <sheetData sheetId="1052" refreshError="1"/>
      <sheetData sheetId="1053" refreshError="1"/>
      <sheetData sheetId="1054" refreshError="1"/>
      <sheetData sheetId="1055" refreshError="1"/>
      <sheetData sheetId="1056" refreshError="1"/>
      <sheetData sheetId="1057" refreshError="1"/>
      <sheetData sheetId="1058" refreshError="1"/>
      <sheetData sheetId="1059" refreshError="1"/>
      <sheetData sheetId="1060" refreshError="1"/>
      <sheetData sheetId="1061" refreshError="1"/>
      <sheetData sheetId="1062" refreshError="1"/>
      <sheetData sheetId="1063" refreshError="1"/>
      <sheetData sheetId="1064" refreshError="1"/>
      <sheetData sheetId="1065" refreshError="1"/>
      <sheetData sheetId="1066" refreshError="1"/>
      <sheetData sheetId="1067" refreshError="1"/>
      <sheetData sheetId="1068" refreshError="1"/>
      <sheetData sheetId="1069" refreshError="1"/>
      <sheetData sheetId="1070" refreshError="1"/>
      <sheetData sheetId="1071" refreshError="1"/>
      <sheetData sheetId="1072" refreshError="1"/>
      <sheetData sheetId="1073" refreshError="1"/>
      <sheetData sheetId="1074" refreshError="1"/>
      <sheetData sheetId="1075" refreshError="1"/>
      <sheetData sheetId="1076" refreshError="1"/>
      <sheetData sheetId="1077" refreshError="1"/>
      <sheetData sheetId="1078" refreshError="1"/>
      <sheetData sheetId="1079" refreshError="1"/>
      <sheetData sheetId="1080" refreshError="1"/>
      <sheetData sheetId="1081" refreshError="1"/>
      <sheetData sheetId="1082" refreshError="1"/>
      <sheetData sheetId="1083" refreshError="1"/>
      <sheetData sheetId="1084" refreshError="1"/>
      <sheetData sheetId="1085" refreshError="1"/>
      <sheetData sheetId="1086" refreshError="1"/>
      <sheetData sheetId="1087" refreshError="1"/>
      <sheetData sheetId="1088" refreshError="1"/>
      <sheetData sheetId="1089" refreshError="1"/>
      <sheetData sheetId="1090" refreshError="1"/>
      <sheetData sheetId="1091" refreshError="1"/>
      <sheetData sheetId="1092" refreshError="1"/>
      <sheetData sheetId="1093" refreshError="1"/>
      <sheetData sheetId="1094" refreshError="1"/>
      <sheetData sheetId="1095" refreshError="1"/>
      <sheetData sheetId="1096" refreshError="1"/>
      <sheetData sheetId="1097" refreshError="1"/>
      <sheetData sheetId="1098" refreshError="1"/>
      <sheetData sheetId="1099" refreshError="1"/>
      <sheetData sheetId="1100" refreshError="1"/>
      <sheetData sheetId="1101" refreshError="1"/>
      <sheetData sheetId="1102" refreshError="1"/>
      <sheetData sheetId="1103" refreshError="1"/>
      <sheetData sheetId="1104" refreshError="1"/>
      <sheetData sheetId="1105" refreshError="1"/>
      <sheetData sheetId="1106" refreshError="1"/>
      <sheetData sheetId="1107" refreshError="1"/>
      <sheetData sheetId="1108" refreshError="1"/>
      <sheetData sheetId="1109" refreshError="1"/>
      <sheetData sheetId="1110" refreshError="1"/>
      <sheetData sheetId="1111" refreshError="1"/>
      <sheetData sheetId="1112" refreshError="1"/>
      <sheetData sheetId="1113" refreshError="1"/>
      <sheetData sheetId="1114" refreshError="1"/>
      <sheetData sheetId="1115" refreshError="1"/>
      <sheetData sheetId="1116" refreshError="1"/>
      <sheetData sheetId="1117" refreshError="1"/>
      <sheetData sheetId="1118" refreshError="1"/>
      <sheetData sheetId="1119" refreshError="1"/>
      <sheetData sheetId="1120" refreshError="1"/>
      <sheetData sheetId="1121" refreshError="1"/>
      <sheetData sheetId="1122" refreshError="1"/>
      <sheetData sheetId="1123" refreshError="1"/>
      <sheetData sheetId="1124" refreshError="1"/>
      <sheetData sheetId="1125" refreshError="1"/>
      <sheetData sheetId="1126" refreshError="1"/>
      <sheetData sheetId="1127" refreshError="1"/>
      <sheetData sheetId="1128" refreshError="1"/>
      <sheetData sheetId="1129" refreshError="1"/>
      <sheetData sheetId="1130" refreshError="1"/>
      <sheetData sheetId="1131" refreshError="1"/>
      <sheetData sheetId="1132" refreshError="1"/>
      <sheetData sheetId="1133" refreshError="1"/>
      <sheetData sheetId="1134" refreshError="1"/>
      <sheetData sheetId="1135" refreshError="1"/>
      <sheetData sheetId="1136" refreshError="1"/>
      <sheetData sheetId="1137" refreshError="1"/>
      <sheetData sheetId="1138" refreshError="1"/>
      <sheetData sheetId="1139" refreshError="1"/>
      <sheetData sheetId="1140" refreshError="1"/>
      <sheetData sheetId="1141" refreshError="1"/>
      <sheetData sheetId="1142" refreshError="1"/>
      <sheetData sheetId="1143" refreshError="1"/>
      <sheetData sheetId="1144" refreshError="1"/>
      <sheetData sheetId="1145" refreshError="1"/>
      <sheetData sheetId="1146" refreshError="1"/>
      <sheetData sheetId="1147" refreshError="1"/>
      <sheetData sheetId="1148" refreshError="1"/>
      <sheetData sheetId="1149" refreshError="1"/>
      <sheetData sheetId="1150" refreshError="1"/>
      <sheetData sheetId="1151" refreshError="1"/>
      <sheetData sheetId="1152" refreshError="1"/>
      <sheetData sheetId="1153" refreshError="1"/>
      <sheetData sheetId="1154" refreshError="1"/>
      <sheetData sheetId="1155" refreshError="1"/>
      <sheetData sheetId="1156" refreshError="1"/>
      <sheetData sheetId="1157" refreshError="1"/>
      <sheetData sheetId="1158" refreshError="1"/>
      <sheetData sheetId="1159" refreshError="1"/>
      <sheetData sheetId="1160" refreshError="1"/>
      <sheetData sheetId="1161"/>
      <sheetData sheetId="1162"/>
      <sheetData sheetId="1163"/>
      <sheetData sheetId="1164" refreshError="1"/>
      <sheetData sheetId="1165" refreshError="1"/>
      <sheetData sheetId="1166" refreshError="1"/>
      <sheetData sheetId="1167" refreshError="1"/>
      <sheetData sheetId="1168" refreshError="1"/>
      <sheetData sheetId="1169" refreshError="1"/>
      <sheetData sheetId="1170" refreshError="1"/>
      <sheetData sheetId="1171" refreshError="1"/>
      <sheetData sheetId="1172" refreshError="1"/>
      <sheetData sheetId="1173" refreshError="1"/>
      <sheetData sheetId="1174" refreshError="1"/>
      <sheetData sheetId="1175" refreshError="1"/>
      <sheetData sheetId="1176" refreshError="1"/>
      <sheetData sheetId="1177" refreshError="1"/>
      <sheetData sheetId="1178" refreshError="1"/>
      <sheetData sheetId="1179" refreshError="1"/>
      <sheetData sheetId="1180" refreshError="1"/>
      <sheetData sheetId="1181" refreshError="1"/>
      <sheetData sheetId="1182" refreshError="1"/>
      <sheetData sheetId="1183" refreshError="1"/>
      <sheetData sheetId="1184" refreshError="1"/>
      <sheetData sheetId="1185" refreshError="1"/>
      <sheetData sheetId="1186" refreshError="1"/>
      <sheetData sheetId="1187" refreshError="1"/>
      <sheetData sheetId="1188" refreshError="1"/>
      <sheetData sheetId="1189" refreshError="1"/>
      <sheetData sheetId="1190"/>
      <sheetData sheetId="1191" refreshError="1"/>
      <sheetData sheetId="1192" refreshError="1"/>
      <sheetData sheetId="1193" refreshError="1"/>
      <sheetData sheetId="1194" refreshError="1"/>
      <sheetData sheetId="1195" refreshError="1"/>
      <sheetData sheetId="1196" refreshError="1"/>
      <sheetData sheetId="1197" refreshError="1"/>
      <sheetData sheetId="1198" refreshError="1"/>
      <sheetData sheetId="1199" refreshError="1"/>
      <sheetData sheetId="1200" refreshError="1"/>
      <sheetData sheetId="1201" refreshError="1"/>
      <sheetData sheetId="1202" refreshError="1"/>
      <sheetData sheetId="1203" refreshError="1"/>
      <sheetData sheetId="1204" refreshError="1"/>
      <sheetData sheetId="1205" refreshError="1"/>
      <sheetData sheetId="1206" refreshError="1"/>
      <sheetData sheetId="1207" refreshError="1"/>
      <sheetData sheetId="1208" refreshError="1"/>
      <sheetData sheetId="1209" refreshError="1"/>
      <sheetData sheetId="1210" refreshError="1"/>
      <sheetData sheetId="1211" refreshError="1"/>
      <sheetData sheetId="1212" refreshError="1"/>
      <sheetData sheetId="1213" refreshError="1"/>
      <sheetData sheetId="1214" refreshError="1"/>
      <sheetData sheetId="1215" refreshError="1"/>
      <sheetData sheetId="1216" refreshError="1"/>
      <sheetData sheetId="1217" refreshError="1"/>
      <sheetData sheetId="1218" refreshError="1"/>
      <sheetData sheetId="1219" refreshError="1"/>
      <sheetData sheetId="1220" refreshError="1"/>
      <sheetData sheetId="1221" refreshError="1"/>
      <sheetData sheetId="1222" refreshError="1"/>
      <sheetData sheetId="1223" refreshError="1"/>
      <sheetData sheetId="1224" refreshError="1"/>
      <sheetData sheetId="1225" refreshError="1"/>
      <sheetData sheetId="1226" refreshError="1"/>
      <sheetData sheetId="1227" refreshError="1"/>
      <sheetData sheetId="1228" refreshError="1"/>
      <sheetData sheetId="1229" refreshError="1"/>
      <sheetData sheetId="1230" refreshError="1"/>
      <sheetData sheetId="1231" refreshError="1"/>
      <sheetData sheetId="1232" refreshError="1"/>
      <sheetData sheetId="1233" refreshError="1"/>
      <sheetData sheetId="1234" refreshError="1"/>
      <sheetData sheetId="1235" refreshError="1"/>
      <sheetData sheetId="1236" refreshError="1"/>
      <sheetData sheetId="1237" refreshError="1"/>
      <sheetData sheetId="1238" refreshError="1"/>
      <sheetData sheetId="1239" refreshError="1"/>
      <sheetData sheetId="1240" refreshError="1"/>
      <sheetData sheetId="1241" refreshError="1"/>
      <sheetData sheetId="1242" refreshError="1"/>
      <sheetData sheetId="1243" refreshError="1"/>
      <sheetData sheetId="1244" refreshError="1"/>
      <sheetData sheetId="1245" refreshError="1"/>
      <sheetData sheetId="1246" refreshError="1"/>
      <sheetData sheetId="1247" refreshError="1"/>
      <sheetData sheetId="1248" refreshError="1"/>
      <sheetData sheetId="1249" refreshError="1"/>
      <sheetData sheetId="1250" refreshError="1"/>
      <sheetData sheetId="1251" refreshError="1"/>
      <sheetData sheetId="1252" refreshError="1"/>
      <sheetData sheetId="1253" refreshError="1"/>
      <sheetData sheetId="1254" refreshError="1"/>
      <sheetData sheetId="1255" refreshError="1"/>
      <sheetData sheetId="1256" refreshError="1"/>
      <sheetData sheetId="1257" refreshError="1"/>
      <sheetData sheetId="1258" refreshError="1"/>
      <sheetData sheetId="1259" refreshError="1"/>
      <sheetData sheetId="1260" refreshError="1"/>
      <sheetData sheetId="1261" refreshError="1"/>
      <sheetData sheetId="1262" refreshError="1"/>
      <sheetData sheetId="1263" refreshError="1"/>
      <sheetData sheetId="1264" refreshError="1"/>
      <sheetData sheetId="1265" refreshError="1"/>
      <sheetData sheetId="1266" refreshError="1"/>
      <sheetData sheetId="1267" refreshError="1"/>
      <sheetData sheetId="1268" refreshError="1"/>
      <sheetData sheetId="1269" refreshError="1"/>
      <sheetData sheetId="1270" refreshError="1"/>
      <sheetData sheetId="1271" refreshError="1"/>
      <sheetData sheetId="1272" refreshError="1"/>
      <sheetData sheetId="1273" refreshError="1"/>
      <sheetData sheetId="1274" refreshError="1"/>
      <sheetData sheetId="1275" refreshError="1"/>
      <sheetData sheetId="1276" refreshError="1"/>
      <sheetData sheetId="1277" refreshError="1"/>
      <sheetData sheetId="1278" refreshError="1"/>
      <sheetData sheetId="1279" refreshError="1"/>
      <sheetData sheetId="1280" refreshError="1"/>
      <sheetData sheetId="1281" refreshError="1"/>
      <sheetData sheetId="1282" refreshError="1"/>
      <sheetData sheetId="1283" refreshError="1"/>
      <sheetData sheetId="1284" refreshError="1"/>
      <sheetData sheetId="1285" refreshError="1"/>
      <sheetData sheetId="1286" refreshError="1"/>
      <sheetData sheetId="1287" refreshError="1"/>
      <sheetData sheetId="1288" refreshError="1"/>
      <sheetData sheetId="1289" refreshError="1"/>
      <sheetData sheetId="1290" refreshError="1"/>
      <sheetData sheetId="1291" refreshError="1"/>
      <sheetData sheetId="1292" refreshError="1"/>
      <sheetData sheetId="1293" refreshError="1"/>
      <sheetData sheetId="1294" refreshError="1"/>
      <sheetData sheetId="1295" refreshError="1"/>
      <sheetData sheetId="1296" refreshError="1"/>
      <sheetData sheetId="1297" refreshError="1"/>
      <sheetData sheetId="1298" refreshError="1"/>
      <sheetData sheetId="1299" refreshError="1"/>
      <sheetData sheetId="1300" refreshError="1"/>
      <sheetData sheetId="1301" refreshError="1"/>
      <sheetData sheetId="1302" refreshError="1"/>
      <sheetData sheetId="1303" refreshError="1"/>
      <sheetData sheetId="1304" refreshError="1"/>
      <sheetData sheetId="1305" refreshError="1"/>
      <sheetData sheetId="1306" refreshError="1"/>
      <sheetData sheetId="1307" refreshError="1"/>
      <sheetData sheetId="1308" refreshError="1"/>
      <sheetData sheetId="1309" refreshError="1"/>
      <sheetData sheetId="1310" refreshError="1"/>
      <sheetData sheetId="1311" refreshError="1"/>
      <sheetData sheetId="1312" refreshError="1"/>
      <sheetData sheetId="1313" refreshError="1"/>
      <sheetData sheetId="1314" refreshError="1"/>
      <sheetData sheetId="1315" refreshError="1"/>
      <sheetData sheetId="1316" refreshError="1"/>
      <sheetData sheetId="1317" refreshError="1"/>
      <sheetData sheetId="1318" refreshError="1"/>
      <sheetData sheetId="1319" refreshError="1"/>
      <sheetData sheetId="1320" refreshError="1"/>
      <sheetData sheetId="1321" refreshError="1"/>
      <sheetData sheetId="1322" refreshError="1"/>
      <sheetData sheetId="1323" refreshError="1"/>
      <sheetData sheetId="1324" refreshError="1"/>
      <sheetData sheetId="1325" refreshError="1"/>
      <sheetData sheetId="1326" refreshError="1"/>
      <sheetData sheetId="1327" refreshError="1"/>
      <sheetData sheetId="1328" refreshError="1"/>
      <sheetData sheetId="1329" refreshError="1"/>
      <sheetData sheetId="1330" refreshError="1"/>
      <sheetData sheetId="1331" refreshError="1"/>
      <sheetData sheetId="1332" refreshError="1"/>
      <sheetData sheetId="1333" refreshError="1"/>
      <sheetData sheetId="1334" refreshError="1"/>
      <sheetData sheetId="1335" refreshError="1"/>
      <sheetData sheetId="1336" refreshError="1"/>
      <sheetData sheetId="1337" refreshError="1"/>
      <sheetData sheetId="1338" refreshError="1"/>
      <sheetData sheetId="1339" refreshError="1"/>
      <sheetData sheetId="1340" refreshError="1"/>
      <sheetData sheetId="1341" refreshError="1"/>
      <sheetData sheetId="1342" refreshError="1"/>
      <sheetData sheetId="1343"/>
      <sheetData sheetId="1344"/>
      <sheetData sheetId="1345"/>
      <sheetData sheetId="1346"/>
      <sheetData sheetId="1347"/>
      <sheetData sheetId="1348"/>
      <sheetData sheetId="1349"/>
      <sheetData sheetId="1350"/>
      <sheetData sheetId="1351"/>
      <sheetData sheetId="1352"/>
      <sheetData sheetId="1353"/>
      <sheetData sheetId="1354"/>
      <sheetData sheetId="1355"/>
      <sheetData sheetId="1356"/>
      <sheetData sheetId="1357"/>
      <sheetData sheetId="1358"/>
      <sheetData sheetId="1359"/>
      <sheetData sheetId="1360" refreshError="1"/>
      <sheetData sheetId="1361"/>
      <sheetData sheetId="1362"/>
      <sheetData sheetId="1363" refreshError="1"/>
      <sheetData sheetId="1364" refreshError="1"/>
      <sheetData sheetId="1365" refreshError="1"/>
      <sheetData sheetId="1366" refreshError="1"/>
      <sheetData sheetId="1367" refreshError="1"/>
      <sheetData sheetId="1368" refreshError="1"/>
      <sheetData sheetId="1369" refreshError="1"/>
      <sheetData sheetId="1370" refreshError="1"/>
      <sheetData sheetId="1371" refreshError="1"/>
      <sheetData sheetId="1372" refreshError="1"/>
      <sheetData sheetId="1373" refreshError="1"/>
      <sheetData sheetId="1374" refreshError="1"/>
      <sheetData sheetId="1375" refreshError="1"/>
      <sheetData sheetId="1376" refreshError="1"/>
      <sheetData sheetId="1377" refreshError="1"/>
      <sheetData sheetId="1378" refreshError="1"/>
      <sheetData sheetId="1379" refreshError="1"/>
      <sheetData sheetId="1380" refreshError="1"/>
      <sheetData sheetId="1381" refreshError="1"/>
      <sheetData sheetId="1382" refreshError="1"/>
      <sheetData sheetId="1383" refreshError="1"/>
      <sheetData sheetId="1384" refreshError="1"/>
      <sheetData sheetId="1385" refreshError="1"/>
      <sheetData sheetId="1386" refreshError="1"/>
      <sheetData sheetId="1387" refreshError="1"/>
      <sheetData sheetId="1388" refreshError="1"/>
      <sheetData sheetId="1389" refreshError="1"/>
      <sheetData sheetId="1390" refreshError="1"/>
      <sheetData sheetId="1391" refreshError="1"/>
      <sheetData sheetId="1392" refreshError="1"/>
      <sheetData sheetId="1393" refreshError="1"/>
      <sheetData sheetId="1394" refreshError="1"/>
      <sheetData sheetId="1395" refreshError="1"/>
      <sheetData sheetId="1396" refreshError="1"/>
      <sheetData sheetId="1397" refreshError="1"/>
      <sheetData sheetId="1398" refreshError="1"/>
      <sheetData sheetId="1399" refreshError="1"/>
      <sheetData sheetId="1400" refreshError="1"/>
      <sheetData sheetId="1401" refreshError="1"/>
      <sheetData sheetId="1402" refreshError="1"/>
      <sheetData sheetId="1403" refreshError="1"/>
      <sheetData sheetId="1404" refreshError="1"/>
      <sheetData sheetId="1405" refreshError="1"/>
      <sheetData sheetId="1406" refreshError="1"/>
      <sheetData sheetId="1407" refreshError="1"/>
      <sheetData sheetId="1408" refreshError="1"/>
      <sheetData sheetId="1409" refreshError="1"/>
      <sheetData sheetId="1410" refreshError="1"/>
      <sheetData sheetId="1411" refreshError="1"/>
      <sheetData sheetId="1412" refreshError="1"/>
      <sheetData sheetId="1413" refreshError="1"/>
      <sheetData sheetId="1414" refreshError="1"/>
      <sheetData sheetId="1415" refreshError="1"/>
      <sheetData sheetId="1416" refreshError="1"/>
      <sheetData sheetId="1417" refreshError="1"/>
      <sheetData sheetId="1418" refreshError="1"/>
      <sheetData sheetId="1419" refreshError="1"/>
      <sheetData sheetId="1420" refreshError="1"/>
      <sheetData sheetId="1421" refreshError="1"/>
      <sheetData sheetId="1422" refreshError="1"/>
      <sheetData sheetId="1423" refreshError="1"/>
      <sheetData sheetId="1424" refreshError="1"/>
      <sheetData sheetId="1425" refreshError="1"/>
      <sheetData sheetId="1426" refreshError="1"/>
      <sheetData sheetId="1427" refreshError="1"/>
      <sheetData sheetId="1428" refreshError="1"/>
      <sheetData sheetId="1429" refreshError="1"/>
      <sheetData sheetId="1430" refreshError="1"/>
      <sheetData sheetId="1431" refreshError="1"/>
      <sheetData sheetId="1432" refreshError="1"/>
      <sheetData sheetId="1433" refreshError="1"/>
      <sheetData sheetId="1434" refreshError="1"/>
      <sheetData sheetId="1435" refreshError="1"/>
      <sheetData sheetId="1436" refreshError="1"/>
      <sheetData sheetId="1437" refreshError="1"/>
      <sheetData sheetId="1438" refreshError="1"/>
      <sheetData sheetId="1439" refreshError="1"/>
      <sheetData sheetId="1440" refreshError="1"/>
      <sheetData sheetId="1441" refreshError="1"/>
      <sheetData sheetId="1442" refreshError="1"/>
      <sheetData sheetId="1443" refreshError="1"/>
      <sheetData sheetId="1444" refreshError="1"/>
      <sheetData sheetId="1445" refreshError="1"/>
      <sheetData sheetId="1446" refreshError="1"/>
      <sheetData sheetId="1447" refreshError="1"/>
      <sheetData sheetId="1448" refreshError="1"/>
      <sheetData sheetId="1449"/>
      <sheetData sheetId="1450"/>
      <sheetData sheetId="1451"/>
      <sheetData sheetId="1452"/>
      <sheetData sheetId="1453"/>
      <sheetData sheetId="1454"/>
      <sheetData sheetId="1455"/>
      <sheetData sheetId="1456"/>
      <sheetData sheetId="1457"/>
      <sheetData sheetId="1458"/>
      <sheetData sheetId="1459"/>
      <sheetData sheetId="1460"/>
      <sheetData sheetId="1461"/>
      <sheetData sheetId="1462"/>
      <sheetData sheetId="1463"/>
      <sheetData sheetId="1464" refreshError="1"/>
      <sheetData sheetId="1465" refreshError="1"/>
      <sheetData sheetId="1466" refreshError="1"/>
      <sheetData sheetId="1467" refreshError="1"/>
      <sheetData sheetId="1468" refreshError="1"/>
      <sheetData sheetId="1469" refreshError="1"/>
      <sheetData sheetId="1470" refreshError="1"/>
      <sheetData sheetId="1471" refreshError="1"/>
      <sheetData sheetId="1472" refreshError="1"/>
      <sheetData sheetId="1473" refreshError="1"/>
      <sheetData sheetId="1474" refreshError="1"/>
      <sheetData sheetId="1475" refreshError="1"/>
      <sheetData sheetId="1476" refreshError="1"/>
      <sheetData sheetId="1477" refreshError="1"/>
      <sheetData sheetId="1478" refreshError="1"/>
      <sheetData sheetId="1479" refreshError="1"/>
      <sheetData sheetId="1480" refreshError="1"/>
      <sheetData sheetId="1481" refreshError="1"/>
      <sheetData sheetId="1482" refreshError="1"/>
      <sheetData sheetId="1483" refreshError="1"/>
      <sheetData sheetId="1484" refreshError="1"/>
      <sheetData sheetId="1485" refreshError="1"/>
      <sheetData sheetId="1486" refreshError="1"/>
      <sheetData sheetId="1487" refreshError="1"/>
      <sheetData sheetId="1488" refreshError="1"/>
      <sheetData sheetId="1489" refreshError="1"/>
      <sheetData sheetId="1490" refreshError="1"/>
      <sheetData sheetId="1491" refreshError="1"/>
      <sheetData sheetId="1492" refreshError="1"/>
      <sheetData sheetId="1493" refreshError="1"/>
      <sheetData sheetId="1494" refreshError="1"/>
      <sheetData sheetId="1495" refreshError="1"/>
      <sheetData sheetId="1496" refreshError="1"/>
      <sheetData sheetId="1497" refreshError="1"/>
      <sheetData sheetId="1498" refreshError="1"/>
      <sheetData sheetId="1499" refreshError="1"/>
      <sheetData sheetId="1500" refreshError="1"/>
      <sheetData sheetId="1501" refreshError="1"/>
      <sheetData sheetId="1502" refreshError="1"/>
      <sheetData sheetId="1503" refreshError="1"/>
      <sheetData sheetId="1504" refreshError="1"/>
      <sheetData sheetId="1505" refreshError="1"/>
      <sheetData sheetId="1506" refreshError="1"/>
      <sheetData sheetId="1507" refreshError="1"/>
      <sheetData sheetId="1508" refreshError="1"/>
      <sheetData sheetId="1509" refreshError="1"/>
      <sheetData sheetId="1510" refreshError="1"/>
      <sheetData sheetId="1511" refreshError="1"/>
      <sheetData sheetId="1512" refreshError="1"/>
      <sheetData sheetId="1513" refreshError="1"/>
      <sheetData sheetId="1514" refreshError="1"/>
      <sheetData sheetId="1515" refreshError="1"/>
      <sheetData sheetId="1516" refreshError="1"/>
      <sheetData sheetId="1517" refreshError="1"/>
      <sheetData sheetId="1518" refreshError="1"/>
      <sheetData sheetId="1519"/>
      <sheetData sheetId="1520"/>
      <sheetData sheetId="1521"/>
      <sheetData sheetId="1522"/>
      <sheetData sheetId="1523"/>
      <sheetData sheetId="1524"/>
      <sheetData sheetId="1525"/>
      <sheetData sheetId="1526" refreshError="1"/>
      <sheetData sheetId="1527" refreshError="1"/>
      <sheetData sheetId="1528"/>
      <sheetData sheetId="1529"/>
      <sheetData sheetId="1530" refreshError="1"/>
      <sheetData sheetId="1531" refreshError="1"/>
      <sheetData sheetId="1532" refreshError="1"/>
      <sheetData sheetId="1533" refreshError="1"/>
      <sheetData sheetId="1534" refreshError="1"/>
      <sheetData sheetId="1535" refreshError="1"/>
      <sheetData sheetId="1536" refreshError="1"/>
      <sheetData sheetId="1537" refreshError="1"/>
      <sheetData sheetId="1538" refreshError="1"/>
      <sheetData sheetId="1539" refreshError="1"/>
      <sheetData sheetId="1540" refreshError="1"/>
      <sheetData sheetId="1541" refreshError="1"/>
      <sheetData sheetId="1542" refreshError="1"/>
      <sheetData sheetId="1543" refreshError="1"/>
      <sheetData sheetId="1544" refreshError="1"/>
      <sheetData sheetId="1545" refreshError="1"/>
      <sheetData sheetId="1546"/>
      <sheetData sheetId="1547" refreshError="1"/>
      <sheetData sheetId="1548" refreshError="1"/>
      <sheetData sheetId="1549" refreshError="1"/>
      <sheetData sheetId="1550" refreshError="1"/>
      <sheetData sheetId="1551" refreshError="1"/>
      <sheetData sheetId="1552" refreshError="1"/>
      <sheetData sheetId="1553" refreshError="1"/>
      <sheetData sheetId="1554" refreshError="1"/>
      <sheetData sheetId="1555" refreshError="1"/>
      <sheetData sheetId="1556" refreshError="1"/>
      <sheetData sheetId="1557" refreshError="1"/>
      <sheetData sheetId="1558" refreshError="1"/>
      <sheetData sheetId="1559" refreshError="1"/>
      <sheetData sheetId="1560" refreshError="1"/>
      <sheetData sheetId="1561" refreshError="1"/>
      <sheetData sheetId="1562" refreshError="1"/>
      <sheetData sheetId="1563" refreshError="1"/>
      <sheetData sheetId="1564" refreshError="1"/>
      <sheetData sheetId="1565" refreshError="1"/>
      <sheetData sheetId="1566" refreshError="1"/>
      <sheetData sheetId="1567" refreshError="1"/>
      <sheetData sheetId="1568" refreshError="1"/>
      <sheetData sheetId="1569" refreshError="1"/>
      <sheetData sheetId="1570" refreshError="1"/>
      <sheetData sheetId="1571" refreshError="1"/>
      <sheetData sheetId="1572" refreshError="1"/>
      <sheetData sheetId="1573" refreshError="1"/>
      <sheetData sheetId="1574" refreshError="1"/>
      <sheetData sheetId="1575" refreshError="1"/>
      <sheetData sheetId="1576"/>
      <sheetData sheetId="1577" refreshError="1"/>
      <sheetData sheetId="1578" refreshError="1"/>
      <sheetData sheetId="1579" refreshError="1"/>
      <sheetData sheetId="1580" refreshError="1"/>
      <sheetData sheetId="1581" refreshError="1"/>
      <sheetData sheetId="1582" refreshError="1"/>
      <sheetData sheetId="1583" refreshError="1"/>
      <sheetData sheetId="1584" refreshError="1"/>
      <sheetData sheetId="1585" refreshError="1"/>
      <sheetData sheetId="1586" refreshError="1"/>
      <sheetData sheetId="1587" refreshError="1"/>
      <sheetData sheetId="1588" refreshError="1"/>
      <sheetData sheetId="1589" refreshError="1"/>
      <sheetData sheetId="1590" refreshError="1"/>
      <sheetData sheetId="1591" refreshError="1"/>
      <sheetData sheetId="1592" refreshError="1"/>
      <sheetData sheetId="1593" refreshError="1"/>
      <sheetData sheetId="1594" refreshError="1"/>
      <sheetData sheetId="1595" refreshError="1"/>
      <sheetData sheetId="1596" refreshError="1"/>
      <sheetData sheetId="1597" refreshError="1"/>
      <sheetData sheetId="1598" refreshError="1"/>
      <sheetData sheetId="1599" refreshError="1"/>
      <sheetData sheetId="1600" refreshError="1"/>
      <sheetData sheetId="1601" refreshError="1"/>
      <sheetData sheetId="1602" refreshError="1"/>
      <sheetData sheetId="1603" refreshError="1"/>
      <sheetData sheetId="1604" refreshError="1"/>
      <sheetData sheetId="1605" refreshError="1"/>
      <sheetData sheetId="1606" refreshError="1"/>
      <sheetData sheetId="1607" refreshError="1"/>
      <sheetData sheetId="1608" refreshError="1"/>
      <sheetData sheetId="1609" refreshError="1"/>
      <sheetData sheetId="1610" refreshError="1"/>
      <sheetData sheetId="1611"/>
      <sheetData sheetId="1612" refreshError="1"/>
      <sheetData sheetId="1613"/>
      <sheetData sheetId="1614" refreshError="1"/>
      <sheetData sheetId="1615" refreshError="1"/>
      <sheetData sheetId="1616" refreshError="1"/>
      <sheetData sheetId="1617" refreshError="1"/>
      <sheetData sheetId="1618" refreshError="1"/>
      <sheetData sheetId="1619" refreshError="1"/>
      <sheetData sheetId="1620" refreshError="1"/>
      <sheetData sheetId="1621" refreshError="1"/>
      <sheetData sheetId="1622" refreshError="1"/>
      <sheetData sheetId="1623" refreshError="1"/>
      <sheetData sheetId="1624" refreshError="1"/>
      <sheetData sheetId="1625" refreshError="1"/>
      <sheetData sheetId="1626" refreshError="1"/>
      <sheetData sheetId="1627" refreshError="1"/>
      <sheetData sheetId="1628" refreshError="1"/>
      <sheetData sheetId="1629" refreshError="1"/>
      <sheetData sheetId="1630" refreshError="1"/>
      <sheetData sheetId="1631" refreshError="1"/>
      <sheetData sheetId="1632" refreshError="1"/>
      <sheetData sheetId="1633" refreshError="1"/>
      <sheetData sheetId="1634" refreshError="1"/>
      <sheetData sheetId="1635" refreshError="1"/>
      <sheetData sheetId="1636" refreshError="1"/>
      <sheetData sheetId="1637" refreshError="1"/>
      <sheetData sheetId="1638" refreshError="1"/>
      <sheetData sheetId="1639" refreshError="1"/>
      <sheetData sheetId="1640" refreshError="1"/>
      <sheetData sheetId="1641" refreshError="1"/>
      <sheetData sheetId="1642" refreshError="1"/>
      <sheetData sheetId="1643" refreshError="1"/>
      <sheetData sheetId="1644" refreshError="1"/>
      <sheetData sheetId="1645" refreshError="1"/>
      <sheetData sheetId="1646" refreshError="1"/>
      <sheetData sheetId="1647" refreshError="1"/>
      <sheetData sheetId="1648" refreshError="1"/>
      <sheetData sheetId="1649" refreshError="1"/>
      <sheetData sheetId="1650" refreshError="1"/>
      <sheetData sheetId="1651" refreshError="1"/>
      <sheetData sheetId="1652" refreshError="1"/>
      <sheetData sheetId="1653" refreshError="1"/>
      <sheetData sheetId="1654" refreshError="1"/>
      <sheetData sheetId="1655" refreshError="1"/>
      <sheetData sheetId="1656" refreshError="1"/>
      <sheetData sheetId="1657" refreshError="1"/>
      <sheetData sheetId="1658"/>
      <sheetData sheetId="1659"/>
      <sheetData sheetId="1660"/>
      <sheetData sheetId="1661"/>
      <sheetData sheetId="1662"/>
      <sheetData sheetId="1663"/>
      <sheetData sheetId="1664"/>
      <sheetData sheetId="1665"/>
      <sheetData sheetId="1666"/>
      <sheetData sheetId="1667"/>
      <sheetData sheetId="1668"/>
      <sheetData sheetId="1669"/>
      <sheetData sheetId="1670"/>
      <sheetData sheetId="1671"/>
      <sheetData sheetId="1672"/>
      <sheetData sheetId="1673"/>
      <sheetData sheetId="1674"/>
      <sheetData sheetId="1675"/>
      <sheetData sheetId="1676"/>
      <sheetData sheetId="1677"/>
      <sheetData sheetId="1678"/>
      <sheetData sheetId="1679"/>
      <sheetData sheetId="1680"/>
      <sheetData sheetId="1681"/>
      <sheetData sheetId="1682"/>
      <sheetData sheetId="1683"/>
      <sheetData sheetId="1684"/>
      <sheetData sheetId="1685"/>
      <sheetData sheetId="1686" refreshError="1"/>
      <sheetData sheetId="1687" refreshError="1"/>
      <sheetData sheetId="1688" refreshError="1"/>
      <sheetData sheetId="1689" refreshError="1"/>
      <sheetData sheetId="1690" refreshError="1"/>
      <sheetData sheetId="1691" refreshError="1"/>
      <sheetData sheetId="1692" refreshError="1"/>
      <sheetData sheetId="1693" refreshError="1"/>
      <sheetData sheetId="1694" refreshError="1"/>
      <sheetData sheetId="1695" refreshError="1"/>
      <sheetData sheetId="1696" refreshError="1"/>
      <sheetData sheetId="1697" refreshError="1"/>
      <sheetData sheetId="1698" refreshError="1"/>
      <sheetData sheetId="1699" refreshError="1"/>
      <sheetData sheetId="1700" refreshError="1"/>
      <sheetData sheetId="1701" refreshError="1"/>
      <sheetData sheetId="1702" refreshError="1"/>
      <sheetData sheetId="1703" refreshError="1"/>
      <sheetData sheetId="1704" refreshError="1"/>
      <sheetData sheetId="1705" refreshError="1"/>
      <sheetData sheetId="1706" refreshError="1"/>
      <sheetData sheetId="1707" refreshError="1"/>
      <sheetData sheetId="1708"/>
      <sheetData sheetId="1709" refreshError="1"/>
      <sheetData sheetId="1710" refreshError="1"/>
      <sheetData sheetId="1711" refreshError="1"/>
      <sheetData sheetId="1712" refreshError="1"/>
      <sheetData sheetId="1713" refreshError="1"/>
      <sheetData sheetId="1714" refreshError="1"/>
      <sheetData sheetId="1715" refreshError="1"/>
      <sheetData sheetId="1716" refreshError="1"/>
      <sheetData sheetId="1717" refreshError="1"/>
      <sheetData sheetId="1718" refreshError="1"/>
      <sheetData sheetId="1719" refreshError="1"/>
      <sheetData sheetId="1720" refreshError="1"/>
      <sheetData sheetId="1721" refreshError="1"/>
      <sheetData sheetId="1722" refreshError="1"/>
      <sheetData sheetId="1723" refreshError="1"/>
      <sheetData sheetId="1724" refreshError="1"/>
      <sheetData sheetId="1725" refreshError="1"/>
      <sheetData sheetId="1726" refreshError="1"/>
      <sheetData sheetId="1727" refreshError="1"/>
      <sheetData sheetId="1728" refreshError="1"/>
      <sheetData sheetId="1729" refreshError="1"/>
      <sheetData sheetId="1730" refreshError="1"/>
      <sheetData sheetId="1731" refreshError="1"/>
      <sheetData sheetId="1732"/>
      <sheetData sheetId="1733"/>
      <sheetData sheetId="1734"/>
      <sheetData sheetId="1735" refreshError="1"/>
      <sheetData sheetId="1736" refreshError="1"/>
      <sheetData sheetId="1737" refreshError="1"/>
      <sheetData sheetId="1738" refreshError="1"/>
      <sheetData sheetId="1739" refreshError="1"/>
      <sheetData sheetId="1740" refreshError="1"/>
      <sheetData sheetId="1741" refreshError="1"/>
      <sheetData sheetId="1742" refreshError="1"/>
      <sheetData sheetId="1743" refreshError="1"/>
      <sheetData sheetId="1744" refreshError="1"/>
      <sheetData sheetId="1745" refreshError="1"/>
      <sheetData sheetId="1746" refreshError="1"/>
      <sheetData sheetId="1747" refreshError="1"/>
      <sheetData sheetId="1748" refreshError="1"/>
      <sheetData sheetId="1749" refreshError="1"/>
      <sheetData sheetId="1750" refreshError="1"/>
      <sheetData sheetId="1751" refreshError="1"/>
      <sheetData sheetId="1752" refreshError="1"/>
      <sheetData sheetId="1753" refreshError="1"/>
      <sheetData sheetId="1754" refreshError="1"/>
      <sheetData sheetId="1755" refreshError="1"/>
      <sheetData sheetId="1756" refreshError="1"/>
      <sheetData sheetId="1757" refreshError="1"/>
      <sheetData sheetId="1758" refreshError="1"/>
      <sheetData sheetId="1759" refreshError="1"/>
      <sheetData sheetId="1760" refreshError="1"/>
      <sheetData sheetId="1761" refreshError="1"/>
      <sheetData sheetId="1762" refreshError="1"/>
      <sheetData sheetId="1763" refreshError="1"/>
      <sheetData sheetId="1764" refreshError="1"/>
      <sheetData sheetId="1765" refreshError="1"/>
      <sheetData sheetId="1766" refreshError="1"/>
      <sheetData sheetId="1767" refreshError="1"/>
      <sheetData sheetId="1768"/>
      <sheetData sheetId="1769"/>
      <sheetData sheetId="1770"/>
      <sheetData sheetId="1771"/>
      <sheetData sheetId="1772"/>
      <sheetData sheetId="1773"/>
      <sheetData sheetId="1774" refreshError="1"/>
      <sheetData sheetId="1775"/>
      <sheetData sheetId="1776"/>
      <sheetData sheetId="1777"/>
      <sheetData sheetId="1778"/>
      <sheetData sheetId="1779"/>
      <sheetData sheetId="1780"/>
      <sheetData sheetId="1781"/>
      <sheetData sheetId="1782"/>
      <sheetData sheetId="1783"/>
      <sheetData sheetId="1784"/>
      <sheetData sheetId="1785"/>
      <sheetData sheetId="1786"/>
      <sheetData sheetId="1787"/>
      <sheetData sheetId="1788"/>
      <sheetData sheetId="1789"/>
      <sheetData sheetId="1790"/>
      <sheetData sheetId="1791"/>
      <sheetData sheetId="1792"/>
      <sheetData sheetId="1793"/>
      <sheetData sheetId="1794"/>
      <sheetData sheetId="1795"/>
      <sheetData sheetId="1796"/>
      <sheetData sheetId="1797"/>
      <sheetData sheetId="1798"/>
      <sheetData sheetId="1799"/>
      <sheetData sheetId="1800"/>
      <sheetData sheetId="1801"/>
      <sheetData sheetId="1802"/>
      <sheetData sheetId="1803"/>
      <sheetData sheetId="1804" refreshError="1"/>
      <sheetData sheetId="1805" refreshError="1"/>
      <sheetData sheetId="1806"/>
      <sheetData sheetId="1807"/>
      <sheetData sheetId="1808"/>
      <sheetData sheetId="1809"/>
      <sheetData sheetId="1810"/>
      <sheetData sheetId="1811"/>
      <sheetData sheetId="1812"/>
      <sheetData sheetId="1813"/>
      <sheetData sheetId="1814"/>
      <sheetData sheetId="1815"/>
      <sheetData sheetId="1816"/>
      <sheetData sheetId="1817"/>
      <sheetData sheetId="1818"/>
      <sheetData sheetId="1819"/>
      <sheetData sheetId="1820"/>
      <sheetData sheetId="1821"/>
      <sheetData sheetId="1822"/>
      <sheetData sheetId="1823"/>
      <sheetData sheetId="1824"/>
      <sheetData sheetId="1825"/>
      <sheetData sheetId="1826"/>
      <sheetData sheetId="1827"/>
      <sheetData sheetId="1828"/>
      <sheetData sheetId="1829"/>
      <sheetData sheetId="1830"/>
      <sheetData sheetId="1831"/>
      <sheetData sheetId="1832"/>
      <sheetData sheetId="1833"/>
      <sheetData sheetId="1834"/>
      <sheetData sheetId="1835"/>
      <sheetData sheetId="1836"/>
      <sheetData sheetId="1837"/>
      <sheetData sheetId="1838"/>
      <sheetData sheetId="1839"/>
      <sheetData sheetId="1840"/>
      <sheetData sheetId="1841"/>
      <sheetData sheetId="1842"/>
      <sheetData sheetId="1843"/>
      <sheetData sheetId="1844"/>
      <sheetData sheetId="1845"/>
      <sheetData sheetId="1846"/>
      <sheetData sheetId="1847"/>
      <sheetData sheetId="1848"/>
      <sheetData sheetId="1849"/>
      <sheetData sheetId="1850"/>
      <sheetData sheetId="1851"/>
      <sheetData sheetId="1852"/>
      <sheetData sheetId="1853"/>
      <sheetData sheetId="1854"/>
      <sheetData sheetId="1855"/>
      <sheetData sheetId="1856"/>
      <sheetData sheetId="1857"/>
      <sheetData sheetId="1858"/>
      <sheetData sheetId="1859"/>
      <sheetData sheetId="1860" refreshError="1"/>
      <sheetData sheetId="1861" refreshError="1"/>
      <sheetData sheetId="1862"/>
      <sheetData sheetId="1863" refreshError="1"/>
      <sheetData sheetId="1864" refreshError="1"/>
      <sheetData sheetId="1865" refreshError="1"/>
      <sheetData sheetId="1866" refreshError="1"/>
      <sheetData sheetId="1867" refreshError="1"/>
      <sheetData sheetId="1868" refreshError="1"/>
      <sheetData sheetId="1869" refreshError="1"/>
      <sheetData sheetId="1870" refreshError="1"/>
      <sheetData sheetId="1871" refreshError="1"/>
      <sheetData sheetId="1872" refreshError="1"/>
      <sheetData sheetId="1873" refreshError="1"/>
      <sheetData sheetId="1874" refreshError="1"/>
      <sheetData sheetId="1875" refreshError="1"/>
      <sheetData sheetId="1876" refreshError="1"/>
      <sheetData sheetId="1877" refreshError="1"/>
      <sheetData sheetId="1878"/>
      <sheetData sheetId="1879"/>
      <sheetData sheetId="1880" refreshError="1"/>
      <sheetData sheetId="1881" refreshError="1"/>
      <sheetData sheetId="1882" refreshError="1"/>
      <sheetData sheetId="1883" refreshError="1"/>
      <sheetData sheetId="1884" refreshError="1"/>
      <sheetData sheetId="1885" refreshError="1"/>
      <sheetData sheetId="1886" refreshError="1"/>
      <sheetData sheetId="1887" refreshError="1"/>
      <sheetData sheetId="1888" refreshError="1"/>
      <sheetData sheetId="1889" refreshError="1"/>
      <sheetData sheetId="1890" refreshError="1"/>
      <sheetData sheetId="1891"/>
      <sheetData sheetId="1892" refreshError="1"/>
      <sheetData sheetId="1893" refreshError="1"/>
      <sheetData sheetId="1894" refreshError="1"/>
      <sheetData sheetId="1895" refreshError="1"/>
      <sheetData sheetId="1896" refreshError="1"/>
      <sheetData sheetId="1897" refreshError="1"/>
      <sheetData sheetId="1898" refreshError="1"/>
      <sheetData sheetId="1899" refreshError="1"/>
      <sheetData sheetId="1900" refreshError="1"/>
      <sheetData sheetId="1901" refreshError="1"/>
      <sheetData sheetId="1902" refreshError="1"/>
      <sheetData sheetId="1903" refreshError="1"/>
      <sheetData sheetId="1904" refreshError="1"/>
      <sheetData sheetId="1905" refreshError="1"/>
      <sheetData sheetId="1906" refreshError="1"/>
      <sheetData sheetId="1907" refreshError="1"/>
      <sheetData sheetId="1908" refreshError="1"/>
    </sheetDataSet>
  </externalBook>
</externalLink>
</file>

<file path=xl/externalLinks/externalLink3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일반자재"/>
      <sheetName val="중기사용료"/>
      <sheetName val="적용노임"/>
      <sheetName val="조사노임"/>
      <sheetName val="단가목록"/>
      <sheetName val="토공"/>
      <sheetName val="석축공"/>
      <sheetName val="배수공"/>
      <sheetName val="구조물공"/>
      <sheetName val="교량공"/>
      <sheetName val="포장공"/>
      <sheetName val="부대공"/>
    </sheetNames>
    <sheetDataSet>
      <sheetData sheetId="0">
        <row r="134">
          <cell r="H134">
            <v>217746</v>
          </cell>
        </row>
        <row r="135">
          <cell r="H135">
            <v>299401</v>
          </cell>
        </row>
        <row r="144">
          <cell r="H144">
            <v>7478</v>
          </cell>
        </row>
        <row r="145">
          <cell r="H145">
            <v>5976</v>
          </cell>
        </row>
        <row r="180">
          <cell r="H180">
            <v>616</v>
          </cell>
        </row>
        <row r="181">
          <cell r="H181">
            <v>660</v>
          </cell>
        </row>
        <row r="182">
          <cell r="H182">
            <v>550</v>
          </cell>
        </row>
        <row r="183">
          <cell r="H183">
            <v>550</v>
          </cell>
        </row>
        <row r="206">
          <cell r="H206">
            <v>6000</v>
          </cell>
        </row>
        <row r="207">
          <cell r="H207">
            <v>9000</v>
          </cell>
        </row>
        <row r="208">
          <cell r="H208">
            <v>5000</v>
          </cell>
        </row>
        <row r="209">
          <cell r="H209">
            <v>7000</v>
          </cell>
        </row>
        <row r="350">
          <cell r="H350">
            <v>750</v>
          </cell>
        </row>
        <row r="351">
          <cell r="H351">
            <v>1000</v>
          </cell>
        </row>
      </sheetData>
      <sheetData sheetId="1">
        <row r="134">
          <cell r="F134">
            <v>15385</v>
          </cell>
          <cell r="K134">
            <v>10668</v>
          </cell>
          <cell r="R134">
            <v>18852</v>
          </cell>
        </row>
        <row r="703">
          <cell r="F703">
            <v>2128</v>
          </cell>
          <cell r="K703">
            <v>3843</v>
          </cell>
          <cell r="R703">
            <v>11864</v>
          </cell>
        </row>
        <row r="704">
          <cell r="F704">
            <v>2128</v>
          </cell>
          <cell r="K704">
            <v>3730</v>
          </cell>
          <cell r="R704">
            <v>11774</v>
          </cell>
        </row>
        <row r="717">
          <cell r="F717">
            <v>410</v>
          </cell>
        </row>
        <row r="718">
          <cell r="F718">
            <v>380</v>
          </cell>
        </row>
      </sheetData>
      <sheetData sheetId="2">
        <row r="7">
          <cell r="C7">
            <v>61483</v>
          </cell>
          <cell r="D7">
            <v>62381</v>
          </cell>
        </row>
        <row r="45">
          <cell r="C45">
            <v>52818</v>
          </cell>
          <cell r="D45">
            <v>49906</v>
          </cell>
        </row>
        <row r="89">
          <cell r="C89">
            <v>34360</v>
          </cell>
          <cell r="D89">
            <v>33323</v>
          </cell>
        </row>
        <row r="117">
          <cell r="C117">
            <v>59048</v>
          </cell>
          <cell r="D117">
            <v>59532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</sheetDataSet>
  </externalBook>
</externalLink>
</file>

<file path=xl/externalLinks/externalLink4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집계표"/>
      <sheetName val="기자재"/>
      <sheetName val="기계설치"/>
      <sheetName val="배관공사"/>
      <sheetName val="시운전"/>
      <sheetName val="기계단가"/>
      <sheetName val="배관단가"/>
      <sheetName val="일위"/>
      <sheetName val="수량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4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총괄조서"/>
      <sheetName val="용역단가"/>
      <sheetName val="타당성(시가지)"/>
      <sheetName val="타당성(도시시설)"/>
      <sheetName val="타당성(지역개발)"/>
      <sheetName val="GB관리계획"/>
      <sheetName val="취락지구개발계획"/>
      <sheetName val="농지전용"/>
      <sheetName val="도시계획재정비"/>
      <sheetName val="도시계획재정비 (2)"/>
      <sheetName val="기초조사(도시관리계획)"/>
      <sheetName val="기초조사(기타계획)"/>
      <sheetName val="기반시설부담계획"/>
      <sheetName val="기반시설부담구역지정"/>
      <sheetName val="개발밀도관리구역지정"/>
      <sheetName val="환경평가검증"/>
      <sheetName val="도시교통계획"/>
      <sheetName val="측량비"/>
      <sheetName val="지형도면고시"/>
      <sheetName val="국토이용계획변경"/>
      <sheetName val="도시경관검토"/>
      <sheetName val="단계별집행계획"/>
      <sheetName val="지구단위-구역지정"/>
      <sheetName val="지구단위-계획수립"/>
      <sheetName val="주택단지"/>
      <sheetName val="산업단지"/>
      <sheetName val="유통단지"/>
      <sheetName val="환지방식개발"/>
      <sheetName val="기본및실시설계"/>
      <sheetName val="인구영향평가"/>
      <sheetName val="에너지사용계획"/>
    </sheetNames>
    <sheetDataSet>
      <sheetData sheetId="0" refreshError="1"/>
      <sheetData sheetId="1">
        <row r="3">
          <cell r="C3">
            <v>5</v>
          </cell>
        </row>
        <row r="5">
          <cell r="B5" t="str">
            <v>구   분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</sheetDataSet>
  </externalBook>
</externalLink>
</file>

<file path=xl/externalLinks/externalLink4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접속도로수량집계표"/>
      <sheetName val="미력포장"/>
      <sheetName val="접속도로1"/>
      <sheetName val="접속도로2"/>
      <sheetName val="-접속도로-"/>
      <sheetName val="-접속도로증감-"/>
      <sheetName val="금액결정"/>
      <sheetName val="data"/>
      <sheetName val="지구단위계획"/>
      <sheetName val="소일위대가코드표"/>
      <sheetName val="남한강 2단계 전체분"/>
      <sheetName val="9509"/>
      <sheetName val="대로근거"/>
      <sheetName val="중로근거"/>
      <sheetName val="INPUT(덕도방향-시점)"/>
      <sheetName val="요율"/>
      <sheetName val="환경인력"/>
      <sheetName val="우배수"/>
      <sheetName val="범례표"/>
      <sheetName val="단가"/>
      <sheetName val="단위량당중기사용료"/>
      <sheetName val="기자재대비표"/>
      <sheetName val="일위목록"/>
      <sheetName val="설계명세"/>
      <sheetName val="기초일위"/>
      <sheetName val="시설일위"/>
      <sheetName val="식재일위"/>
      <sheetName val="SORCE1"/>
      <sheetName val="설계기준"/>
      <sheetName val="내역1"/>
      <sheetName val="포장재료집계표"/>
      <sheetName val="포장면적산출"/>
      <sheetName val="포장수량집계"/>
      <sheetName val="토공수량산출"/>
      <sheetName val="토적계산서"/>
      <sheetName val="환경성검토 총괄"/>
      <sheetName val="집계표"/>
      <sheetName val="터파기및재료"/>
      <sheetName val="중기조종사 단위단가"/>
      <sheetName val="노무비단가"/>
      <sheetName val="계수시트"/>
      <sheetName val="조명일위"/>
      <sheetName val="96보완계획7.12"/>
      <sheetName val="DATE"/>
      <sheetName val="산출근거"/>
      <sheetName val="POL6차-PIPING"/>
      <sheetName val="Data&amp;Result"/>
      <sheetName val="포장수량집계표"/>
      <sheetName val="접속도로"/>
      <sheetName val="내역서"/>
      <sheetName val="2000년1차"/>
      <sheetName val="출력X"/>
    </sheetNames>
    <sheetDataSet>
      <sheetData sheetId="0" refreshError="1"/>
      <sheetData sheetId="1" refreshError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/>
      <sheetData sheetId="40"/>
      <sheetData sheetId="41"/>
      <sheetData sheetId="42"/>
      <sheetData sheetId="43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</sheetDataSet>
  </externalBook>
</externalLink>
</file>

<file path=xl/externalLinks/externalLink4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0총괄"/>
      <sheetName val="원가계산-측량"/>
      <sheetName val="1지형측량"/>
      <sheetName val="총괄"/>
      <sheetName val="2급"/>
      <sheetName val="3급"/>
      <sheetName val="4급"/>
      <sheetName val="수준1급"/>
      <sheetName val="지형"/>
      <sheetName val="원가계산-용도변경"/>
      <sheetName val="2용도변경(회동)"/>
      <sheetName val="2용도변경(녹진)"/>
      <sheetName val="원가계산-지구단위"/>
      <sheetName val="3지구단위개요"/>
      <sheetName val="3지구단위"/>
      <sheetName val="원가계산-기본계획"/>
      <sheetName val="4기본계획"/>
      <sheetName val="원가계산-토지적성"/>
      <sheetName val="5토지적성"/>
      <sheetName val="토지적성내역"/>
      <sheetName val="원가계산-사업"/>
      <sheetName val="6개발사업"/>
      <sheetName val="원가계산-토질"/>
      <sheetName val="7토질조사"/>
      <sheetName val="원가계산-환경"/>
      <sheetName val="8환경영향"/>
      <sheetName val="원가계산-재해"/>
      <sheetName val="9재해영향"/>
      <sheetName val="원가계산-교통"/>
      <sheetName val="10교통영향"/>
      <sheetName val="원가계산-기본설계"/>
      <sheetName val="11기본설계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</sheetDataSet>
  </externalBook>
</externalLink>
</file>

<file path=xl/externalLinks/externalLink4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XXXXXX"/>
      <sheetName val="경제요청"/>
      <sheetName val="경제분석"/>
      <sheetName val="결재전"/>
      <sheetName val="사업비수지예산서"/>
      <sheetName val="사업비내역"/>
      <sheetName val="요율"/>
      <sheetName val="공사요율"/>
      <sheetName val="지급.용지매수"/>
      <sheetName val="용지매수공사비"/>
      <sheetName val="&lt;공사비총괄&gt;"/>
      <sheetName val="&lt;수원공공사비총괄&gt;"/>
      <sheetName val="&lt;배수장공사비총괄&gt;"/>
      <sheetName val="배수장공사비"/>
      <sheetName val="토공재료집계"/>
      <sheetName val="장공작물집계"/>
      <sheetName val="토공집계"/>
      <sheetName val="공작물"/>
      <sheetName val="&lt;배수문공사비총괄&gt;"/>
      <sheetName val="배수문공사비"/>
      <sheetName val="배수문공작물"/>
      <sheetName val="&lt;평야부공사비총괄&gt;"/>
      <sheetName val="평야부공사비"/>
      <sheetName val="배수로집계"/>
      <sheetName val="&lt;부대공사비총괄&gt;"/>
      <sheetName val="부대공사"/>
      <sheetName val="자재대(총)"/>
      <sheetName val="배수장자재대"/>
      <sheetName val="평야부자재대"/>
      <sheetName val="지급자재"/>
      <sheetName val="접속도로1"/>
      <sheetName val="3지구단위"/>
      <sheetName val="수목데이타 "/>
      <sheetName val="TOTAL3"/>
      <sheetName val="진주방향"/>
      <sheetName val="마산방향"/>
      <sheetName val="마산방향철근집계"/>
      <sheetName val="9811"/>
      <sheetName val="내역서"/>
      <sheetName val="직접인건비"/>
      <sheetName val="공사비"/>
      <sheetName val="남양주부대"/>
      <sheetName val="산수배수"/>
      <sheetName val="석재장조사"/>
      <sheetName val="수량산출"/>
      <sheetName val="2000년1차"/>
      <sheetName val="직접경비"/>
      <sheetName val="범례표"/>
      <sheetName val="토목"/>
      <sheetName val="현장관리비"/>
      <sheetName val="단가"/>
      <sheetName val="DATE"/>
      <sheetName val="재정비직인"/>
      <sheetName val="재정비내역"/>
      <sheetName val="지적고시내역"/>
      <sheetName val="지구단위계획"/>
      <sheetName val="자료"/>
      <sheetName val="증감대비"/>
      <sheetName val="우,오수"/>
      <sheetName val="실행내역 "/>
      <sheetName val="직재"/>
      <sheetName val="data"/>
      <sheetName val="지구단위계획내역서"/>
      <sheetName val="경율산정.XLS"/>
      <sheetName val="중기조종사 단위단가"/>
      <sheetName val="산출근거"/>
      <sheetName val="갑지"/>
      <sheetName val="설계예산서"/>
      <sheetName val="일위대가"/>
      <sheetName val="9509"/>
      <sheetName val="내역"/>
      <sheetName val="대로근거"/>
      <sheetName val="노임단가명세서"/>
      <sheetName val="직노"/>
    </sheet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</sheetDataSet>
  </externalBook>
</externalLink>
</file>

<file path=xl/externalLinks/externalLink4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소요인원산정"/>
      <sheetName val="표지"/>
      <sheetName val="표지 (2)"/>
      <sheetName val="총괄표(전체)"/>
      <sheetName val="도시계획재정비-1"/>
      <sheetName val="단계별집행계획-1"/>
      <sheetName val="경관계획-1"/>
      <sheetName val="지형도면고시-1"/>
      <sheetName val="토지적성평가내역서-1"/>
      <sheetName val="수치도면제작편집-1"/>
      <sheetName val="수치도면제작부표"/>
      <sheetName val="수치도면제작노임단가"/>
      <sheetName val="마송측량-1"/>
      <sheetName val="측량노임단가"/>
      <sheetName val="측량증가계수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</sheetDataSet>
  </externalBook>
</externalLink>
</file>

<file path=xl/externalLinks/externalLink4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횡배표지"/>
      <sheetName val="횡배수량집계(총)"/>
      <sheetName val="횡배수량집계(1공구)"/>
      <sheetName val="횡배산근1(1공구)"/>
      <sheetName val="횡배산근2(1공구)"/>
      <sheetName val="횡평균높이산근1(1공구)"/>
      <sheetName val="횡배수량집계(2공구)"/>
      <sheetName val="횡배산근1(2공구)"/>
      <sheetName val="횡배산근2(2공구)"/>
      <sheetName val="횡배산근3(2공구)"/>
      <sheetName val="횡배산근4(2공구)"/>
      <sheetName val="횡배산근5(2공구)"/>
      <sheetName val="TYPE-1"/>
      <sheetName val="TYPE-3"/>
      <sheetName val="집수정표지(1공구)"/>
      <sheetName val="집수정표지(2공구)"/>
      <sheetName val="집수정0.7 0.7"/>
      <sheetName val="집수정0.7 0.7토공"/>
      <sheetName val="집수정1.0 1.0"/>
      <sheetName val="집수정1.0 1.0토공"/>
      <sheetName val="집수정1.0 1.3"/>
      <sheetName val="집수정1.0 1.3토공"/>
      <sheetName val="집수정1.4 1.5"/>
      <sheetName val="집수정1.4 1.5토공"/>
      <sheetName val="집수정1.5 1.2"/>
      <sheetName val="집수정1.5 1.2토공"/>
      <sheetName val="집수정1.2 1.2 (2공구)"/>
      <sheetName val="집수정1.2 1.2토공(2공구)"/>
      <sheetName val="집수정1.0 0.8(2공구)"/>
      <sheetName val="집수정1.0 0.8토공(2공구)"/>
      <sheetName val="집수정1.0 1.3(2공구)"/>
      <sheetName val="집수정1.5 1.3토공(2공구)"/>
      <sheetName val="종배표지"/>
      <sheetName val="종배수관위치(1공구)"/>
      <sheetName val="종배수관위치(2공구)"/>
      <sheetName val="횡배수관집현황(1공구)"/>
      <sheetName val="횡배수관집현황(2공구)"/>
      <sheetName val="면벽(2공구)"/>
      <sheetName val="집수정수량집계표(1공구)"/>
      <sheetName val="집수정수량집계표(2공구)"/>
      <sheetName val="종배수관집계(1공구)"/>
      <sheetName val="종배수관집계(2공구)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</sheetDataSet>
  </externalBook>
</externalLink>
</file>

<file path=xl/externalLinks/externalLink4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PUT DATA"/>
      <sheetName val="사업개요"/>
      <sheetName val="내용별 기술자 투입인원"/>
      <sheetName val="투입인원"/>
      <sheetName val="현장조사"/>
      <sheetName val="내역서"/>
    </sheetNames>
    <sheetDataSet>
      <sheetData sheetId="0"/>
      <sheetData sheetId="1"/>
      <sheetData sheetId="2"/>
      <sheetData sheetId="3"/>
      <sheetData sheetId="4">
        <row r="25">
          <cell r="J25">
            <v>0</v>
          </cell>
        </row>
        <row r="51">
          <cell r="J51">
            <v>254</v>
          </cell>
        </row>
      </sheetData>
      <sheetData sheetId="5"/>
    </sheetDataSet>
  </externalBook>
</externalLink>
</file>

<file path=xl/externalLinks/externalLink4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VXXXXX"/>
      <sheetName val="표지"/>
      <sheetName val="총괄표"/>
      <sheetName val="세부내역(간지)"/>
      <sheetName val="웹 GIS엔진 추가기능 개발"/>
      <sheetName val="웹 GIS엔진 추가기능 본수내역"/>
      <sheetName val="편집시스템 커스트마이징"/>
      <sheetName val="편집시스템 커스트마이징 본수내역"/>
      <sheetName val="웹 디자인"/>
      <sheetName val="웹디자인 소요인력내역"/>
      <sheetName val="정보인프라도입"/>
      <sheetName val="1000 DB구축 부표"/>
      <sheetName val="지형정위치"/>
      <sheetName val="지형정위치부표"/>
      <sheetName val="지형구조화"/>
      <sheetName val="지형구조부표"/>
      <sheetName val="DB입력"/>
      <sheetName val="DB입력부표"/>
      <sheetName val="노임단가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>
        <row r="7">
          <cell r="C7">
            <v>16000</v>
          </cell>
        </row>
      </sheetData>
      <sheetData sheetId="12"/>
      <sheetData sheetId="13"/>
      <sheetData sheetId="14"/>
      <sheetData sheetId="15"/>
      <sheetData sheetId="16"/>
      <sheetData sheetId="17" refreshError="1"/>
      <sheetData sheetId="18"/>
    </sheetDataSet>
  </externalBook>
</externalLink>
</file>

<file path=xl/externalLinks/externalLink4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건축개요"/>
      <sheetName val="층별개요"/>
      <sheetName val="전기설비"/>
      <sheetName val="기계설비"/>
      <sheetName val="건축물개요"/>
      <sheetName val="조직및 인원계획"/>
      <sheetName val="인원계획-시설"/>
      <sheetName val="인원계획-미화"/>
      <sheetName val="인원계획-보안주차안내"/>
      <sheetName val="자격요원선임"/>
      <sheetName val="견적서"/>
      <sheetName val="총괄견적서"/>
      <sheetName val="견적내역-시설"/>
      <sheetName val="시설운영비"/>
      <sheetName val="장비-시설"/>
      <sheetName val="견적내역-미화 (2)"/>
      <sheetName val="미화운영"/>
      <sheetName val="미화소모품"/>
      <sheetName val="장비-미화"/>
      <sheetName val="견적내역-보안 (2)"/>
      <sheetName val="보안운영"/>
      <sheetName val="장비-보안안내주차"/>
      <sheetName val="예산안"/>
      <sheetName val="연봉산술"/>
      <sheetName val="Sheet3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</sheetDataSet>
  </externalBook>
</externalLink>
</file>

<file path=xl/externalLinks/externalLink5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일명"/>
      <sheetName val="일명95"/>
      <sheetName val="일비"/>
      <sheetName val="일비95"/>
      <sheetName val="경명"/>
      <sheetName val="경명95"/>
      <sheetName val="경배"/>
      <sheetName val="경배95"/>
      <sheetName val="임율"/>
      <sheetName val="임율95"/>
      <sheetName val="간노비"/>
      <sheetName val="간노비95"/>
      <sheetName val="직노"/>
      <sheetName val="공정율"/>
      <sheetName val="pldt"/>
      <sheetName val="건집"/>
      <sheetName val="건축"/>
      <sheetName val="기설집"/>
      <sheetName val="설집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/>
      <sheetData sheetId="9" refreshError="1"/>
      <sheetData sheetId="10" refreshError="1"/>
      <sheetData sheetId="11" refreshError="1"/>
      <sheetData sheetId="12"/>
      <sheetData sheetId="13"/>
      <sheetData sheetId="14" refreshError="1"/>
      <sheetData sheetId="15"/>
      <sheetData sheetId="16"/>
      <sheetData sheetId="17"/>
      <sheetData sheetId="18"/>
    </sheetDataSet>
  </externalBook>
</externalLink>
</file>

<file path=xl/externalLinks/externalLink5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견적1안"/>
      <sheetName val="인건비내역1"/>
      <sheetName val="시설장비"/>
      <sheetName val="집기비품"/>
      <sheetName val="장비"/>
      <sheetName val="보안예산"/>
      <sheetName val="미화예산"/>
      <sheetName val="미화예산 (2)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</sheetDataSet>
  </externalBook>
</externalLink>
</file>

<file path=xl/externalLinks/externalLink5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heet1"/>
      <sheetName val="Sheet2"/>
      <sheetName val="Sheet3"/>
      <sheetName val="Sheet1 (3)"/>
      <sheetName val="Sheet2 (3)"/>
      <sheetName val="Sheet3 (3)"/>
      <sheetName val="Sheet1 (2)"/>
      <sheetName val="DATE"/>
      <sheetName val="백호우계수"/>
      <sheetName val="간지"/>
      <sheetName val="예측단가간지"/>
      <sheetName val="시점교대"/>
      <sheetName val="날개벽수량표"/>
      <sheetName val="DOHWA03"/>
      <sheetName val="인구"/>
      <sheetName val="환경평가"/>
      <sheetName val="단가조사"/>
      <sheetName val="차액보증"/>
      <sheetName val="자재별집계"/>
      <sheetName val="총재료집계"/>
      <sheetName val="개거재료집계"/>
      <sheetName val="개거수량산출"/>
      <sheetName val="개거위치조서"/>
      <sheetName val="덮개재료집계"/>
      <sheetName val="덮개수량산출"/>
      <sheetName val="덮개위치조서"/>
      <sheetName val="토적계산"/>
      <sheetName val="폐기물산출"/>
      <sheetName val="깨기재료집계"/>
      <sheetName val="깨기수량산출"/>
      <sheetName val="깨기위치조서"/>
      <sheetName val="중보용수로취입수문재료표"/>
      <sheetName val="중보용수로취입수문"/>
      <sheetName val="중보용수로취입수깨기수량"/>
      <sheetName val="당촌교교총괄수량"/>
      <sheetName val="타공종이기"/>
      <sheetName val="토공총집계"/>
      <sheetName val="총집계"/>
      <sheetName val="본체총집계 "/>
      <sheetName val="콘크리트수량총집계표 "/>
      <sheetName val="총철근집계표"/>
      <sheetName val="본체총철근집계표 "/>
      <sheetName val="평택토공집계"/>
      <sheetName val="당촌교(평택토공)"/>
      <sheetName val="본체평택집계"/>
      <sheetName val="부대공평택집계 "/>
      <sheetName val="본체철근집계표(평택방향)"/>
      <sheetName val="부대공철근집계표(평택방향) "/>
      <sheetName val="평택삽도"/>
      <sheetName val="평택산근"/>
      <sheetName val="당촌교(U-TYPE)"/>
      <sheetName val="당촌교(평택방향 시점측)"/>
      <sheetName val="당촌교(평택방향 종점측)"/>
      <sheetName val="음성토공집계"/>
      <sheetName val="당촌교(음성토공)"/>
      <sheetName val="음성집계"/>
      <sheetName val="철근집계표(음성방향) "/>
      <sheetName val="음성삽도"/>
      <sheetName val="음성산근"/>
      <sheetName val="당촌교(음성방향 시점측)"/>
      <sheetName val="당촌교(음성방향 종점측)"/>
      <sheetName val="당촌교(6.0M)평택시점"/>
      <sheetName val="당촌교(5.281M)평택종점"/>
      <sheetName val="당촌교(6.0M)음성종점"/>
      <sheetName val="당촌교(5.57M)음성시점"/>
      <sheetName val="가시설 집계표"/>
      <sheetName val="가시설"/>
      <sheetName val="내역서"/>
      <sheetName val="단가"/>
      <sheetName val="5Strand-장기처짐PCI"/>
      <sheetName val="정부노임"/>
      <sheetName val="자재목록"/>
      <sheetName val="입력"/>
      <sheetName val="몰탈단가"/>
      <sheetName val="노임단가"/>
      <sheetName val="적용기준"/>
      <sheetName val="플랜트 설치"/>
      <sheetName val="일위"/>
      <sheetName val="노임"/>
      <sheetName val="노무비"/>
      <sheetName val="정부노임단가"/>
      <sheetName val="CRUDE RE-bar"/>
      <sheetName val="토공(우물통,기타) "/>
      <sheetName val="09년실적"/>
      <sheetName val="단위수량"/>
      <sheetName val="산출내역서집계표"/>
      <sheetName val="#REF"/>
      <sheetName val="샌딩 에폭시 도장"/>
      <sheetName val="일반문틀 설치"/>
      <sheetName val="날개벽"/>
      <sheetName val="000000"/>
      <sheetName val="내역(중앙)"/>
      <sheetName val="내역(창신)"/>
      <sheetName val="INPUT(덕도방향-시점)"/>
      <sheetName val="종배수관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</sheetDataSet>
  </externalBook>
</externalLink>
</file>

<file path=xl/externalLinks/externalLink5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VXXXXX"/>
      <sheetName val="가평지구총괄"/>
      <sheetName val="표지 "/>
      <sheetName val="사업계획개요"/>
      <sheetName val="사업비수지예산서"/>
      <sheetName val="설계비근거"/>
      <sheetName val="간지횡 (2)"/>
      <sheetName val="목차"/>
      <sheetName val="간지횡"/>
      <sheetName val="수원공총괄"/>
      <sheetName val="자재대"/>
      <sheetName val="수원공사비"/>
      <sheetName val="부대공총괄"/>
      <sheetName val="부대공"/>
      <sheetName val="수일집"/>
      <sheetName val="수일내"/>
      <sheetName val="공사비총괄"/>
      <sheetName val="사업비 (2)"/>
      <sheetName val="설계비근거 (2)"/>
      <sheetName val="갑지"/>
      <sheetName val="입찰"/>
      <sheetName val="현경"/>
      <sheetName val="라.공사비"/>
      <sheetName val="Sheet1 (2)"/>
      <sheetName val="식재인부"/>
      <sheetName val="용역단가"/>
      <sheetName val="예측단가간지"/>
      <sheetName val="가격조사서"/>
      <sheetName val="6.원문조성계획"/>
      <sheetName val="일위대가표지"/>
      <sheetName val="시점교대"/>
      <sheetName val="수요기관총괄내역서"/>
      <sheetName val="다.도서인쇄비"/>
      <sheetName val="4.2유효폭의 계산"/>
      <sheetName val="배수공 내역서 적용수량"/>
      <sheetName val="시중노임"/>
      <sheetName val="5지구단위"/>
      <sheetName val="4차원가계산서"/>
      <sheetName val="수량산출"/>
      <sheetName val="가평공사비"/>
      <sheetName val="직접인건비"/>
      <sheetName val="집계표"/>
      <sheetName val="계산서(곡선부)"/>
      <sheetName val="-치수표(곡선부)"/>
      <sheetName val="예정공정표"/>
      <sheetName val="gyun"/>
      <sheetName val="자재(원원+원대)"/>
      <sheetName val="일위대가"/>
      <sheetName val="개요"/>
      <sheetName val="인건비"/>
      <sheetName val="건설노임단가"/>
      <sheetName val="적용건축"/>
      <sheetName val="단가"/>
      <sheetName val="상세"/>
      <sheetName val="직노"/>
      <sheetName val="매매"/>
      <sheetName val="직재"/>
      <sheetName val="Sheet1"/>
      <sheetName val="간지"/>
      <sheetName val="지구단위계획"/>
      <sheetName val="도시기본계획"/>
      <sheetName val="9GNG운반"/>
      <sheetName val="직접경비"/>
      <sheetName val="투찰"/>
      <sheetName val="내역서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/>
      <sheetData sheetId="1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/>
      <sheetData sheetId="40"/>
      <sheetData sheetId="41"/>
      <sheetData sheetId="42"/>
      <sheetData sheetId="43"/>
      <sheetData sheetId="44" refreshError="1"/>
      <sheetData sheetId="45" refreshError="1"/>
      <sheetData sheetId="46" refreshError="1"/>
      <sheetData sheetId="47" refreshError="1"/>
      <sheetData sheetId="48" refreshError="1"/>
      <sheetData sheetId="49"/>
      <sheetData sheetId="50" refreshError="1"/>
      <sheetData sheetId="51" refreshError="1"/>
      <sheetData sheetId="52" refreshError="1"/>
      <sheetData sheetId="53" refreshError="1"/>
      <sheetData sheetId="54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/>
      <sheetData sheetId="63" refreshError="1"/>
      <sheetData sheetId="64" refreshError="1"/>
    </sheetDataSet>
  </externalBook>
</externalLink>
</file>

<file path=xl/externalLinks/externalLink5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공비대비"/>
      <sheetName val="내역(중앙)"/>
      <sheetName val="일위(총괄)"/>
      <sheetName val="일위대가"/>
      <sheetName val="부단수천공"/>
      <sheetName val="수원공사비"/>
      <sheetName val="자재대"/>
      <sheetName val="자재단가"/>
      <sheetName val="Data&amp;Result"/>
      <sheetName val="TYPE-A"/>
      <sheetName val="식재인부"/>
      <sheetName val="라.공사비"/>
      <sheetName val="호표"/>
      <sheetName val="직접경비"/>
      <sheetName val="직접인건비"/>
      <sheetName val="입찰"/>
      <sheetName val="현경"/>
      <sheetName val="용역단가"/>
      <sheetName val="형틀공사"/>
      <sheetName val="남사개략공사비산출기준"/>
      <sheetName val="4.2유효폭의 계산"/>
      <sheetName val="예측단가간지"/>
      <sheetName val="단가"/>
      <sheetName val="맨홀_공사비"/>
      <sheetName val="Sheet1 (2)"/>
      <sheetName val="공사비"/>
      <sheetName val="시점교대"/>
      <sheetName val="부대내역"/>
      <sheetName val="코드"/>
      <sheetName val="종배수관"/>
      <sheetName val="내역서"/>
      <sheetName val="토목"/>
      <sheetName val="터파기및재료"/>
      <sheetName val="횡배수관"/>
      <sheetName val="토사(PE)"/>
      <sheetName val="5지구단위"/>
      <sheetName val="원가계산서"/>
      <sheetName val="제잡비계산"/>
      <sheetName val="다.도서인쇄비"/>
      <sheetName val="부관수량집계"/>
      <sheetName val="단위수량"/>
      <sheetName val="일위대가표지"/>
      <sheetName val="내역"/>
      <sheetName val="단위단가"/>
      <sheetName val="Sheet6"/>
      <sheetName val="현장조사"/>
      <sheetName val="도근좌표"/>
      <sheetName val="합계"/>
      <sheetName val="상세"/>
      <sheetName val="환경검토직접인건비"/>
      <sheetName val="환경검토직접경비"/>
      <sheetName val="노임단가"/>
      <sheetName val="수목단가"/>
      <sheetName val="수량산출"/>
      <sheetName val="설계"/>
      <sheetName val="산출근거"/>
      <sheetName val="관리,공감"/>
      <sheetName val="내역(창신)"/>
      <sheetName val="수자재단위당"/>
      <sheetName val="설계기준"/>
      <sheetName val="내역1"/>
      <sheetName val="일위대가(가설)"/>
      <sheetName val="지급자재"/>
      <sheetName val="날개수량1.5"/>
      <sheetName val="input"/>
      <sheetName val="관거공사비"/>
      <sheetName val="간지"/>
      <sheetName val="임금"/>
      <sheetName val="용역비내역-진짜"/>
      <sheetName val="Y-WORK"/>
      <sheetName val="gyun"/>
      <sheetName val="시중노임"/>
      <sheetName val="변경내역"/>
      <sheetName val="경비산출"/>
      <sheetName val="총괄내역"/>
      <sheetName val="C.배수관공"/>
      <sheetName val="교각 P3"/>
      <sheetName val="부대공"/>
      <sheetName val="포장공"/>
      <sheetName val="유효폭의 계산"/>
      <sheetName val="간접비"/>
      <sheetName val="6.원문조성계획"/>
      <sheetName val="자재(원원+원대)"/>
      <sheetName val="노임"/>
      <sheetName val="다.도서인쇄비 "/>
      <sheetName val="공사요율"/>
      <sheetName val="자재목록"/>
      <sheetName val="노임목록"/>
      <sheetName val="유입량"/>
      <sheetName val="이형관중량"/>
      <sheetName val="일위대가(목록)"/>
      <sheetName val="산근(목록)"/>
      <sheetName val="재료비"/>
      <sheetName val="경비"/>
      <sheetName val="토공"/>
      <sheetName val="산식3"/>
      <sheetName val="우배수"/>
      <sheetName val="DATE"/>
      <sheetName val="측량노임단가"/>
      <sheetName val="공통비(전체)"/>
      <sheetName val="산출내역서집계표"/>
      <sheetName val="총괄내역서"/>
      <sheetName val="9GNG운반"/>
      <sheetName val="기초단가"/>
      <sheetName val="직노"/>
      <sheetName val="매매"/>
      <sheetName val="지구단위계획"/>
      <sheetName val="도시기본계획"/>
      <sheetName val="백호우계수"/>
      <sheetName val="배수공 내역서 적용수량"/>
      <sheetName val="빗물받이(910-510-410)"/>
      <sheetName val="점검총괄"/>
      <sheetName val="배지거총재료집계표"/>
      <sheetName val="사리부설"/>
      <sheetName val="라_공사비"/>
      <sheetName val="4_2유효폭의_계산"/>
      <sheetName val="Sheet1_(2)"/>
      <sheetName val="날개수량1_5"/>
      <sheetName val="다_도서인쇄비"/>
      <sheetName val="다_도서인쇄비_"/>
      <sheetName val="단가 및 재료비"/>
      <sheetName val="총괄표 "/>
      <sheetName val="물가대비표"/>
      <sheetName val="Baby일위대가"/>
      <sheetName val="N賃率-職"/>
      <sheetName val="교통(소요인력산정기준)"/>
      <sheetName val="데리네이타현황"/>
      <sheetName val="범례표"/>
      <sheetName val="일위대가 3"/>
      <sheetName val="일위대가 2"/>
      <sheetName val="최종총괄"/>
      <sheetName val="세부산출내역서"/>
      <sheetName val="계약내역"/>
      <sheetName val="공내역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</sheetDataSet>
  </externalBook>
</externalLink>
</file>

<file path=xl/externalLinks/externalLink5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표지"/>
      <sheetName val="갑지"/>
      <sheetName val="설계내역서"/>
      <sheetName val="수량산출"/>
      <sheetName val="증감계수"/>
      <sheetName val="일위대가(DB)"/>
      <sheetName val="산출근거(DB)"/>
      <sheetName val="범용도입"/>
      <sheetName val="추가개발"/>
      <sheetName val="장비도입"/>
      <sheetName val="노임단가"/>
      <sheetName val="재료비단가"/>
      <sheetName val="기계경비"/>
      <sheetName val="여비단가"/>
      <sheetName val="성과심사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</sheetDataSet>
  </externalBook>
</externalLink>
</file>

<file path=xl/externalLinks/externalLink5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VXXXXX"/>
      <sheetName val="설계표지"/>
      <sheetName val="총괄표"/>
      <sheetName val="1년차"/>
      <sheetName val="2년차"/>
      <sheetName val="3년차"/>
      <sheetName val="세부내역(간지)"/>
      <sheetName val="범용패키지"/>
      <sheetName val="수정개발"/>
      <sheetName val="수정개발부표_범용개발순소요비용"/>
      <sheetName val="추가개발"/>
      <sheetName val="추가기능목록"/>
      <sheetName val="웹수치활용응용모듈"/>
      <sheetName val="웹수치기능목록"/>
      <sheetName val="웹수치활용장비"/>
      <sheetName val="DB총괄표"/>
      <sheetName val="DB1년차"/>
      <sheetName val="DB2년차"/>
      <sheetName val="DB3년차"/>
      <sheetName val="도면출력"/>
      <sheetName val="도면출력부표"/>
      <sheetName val="상수탐사"/>
      <sheetName val="상수탐사부표"/>
      <sheetName val="상수조사"/>
      <sheetName val="상수조사부표"/>
      <sheetName val="하수탐사"/>
      <sheetName val="하수탐사부표"/>
      <sheetName val="하수조사"/>
      <sheetName val="하수조사부표"/>
      <sheetName val="상수정위치편집"/>
      <sheetName val="상수정위치편집부표"/>
      <sheetName val="하수정위치편집"/>
      <sheetName val="하수정위치편집부표"/>
      <sheetName val="상수구조화편집"/>
      <sheetName val="상수구조화편집부표"/>
      <sheetName val="하수구조화편집"/>
      <sheetName val="하수구조화편집부표"/>
      <sheetName val="도면제작편집"/>
      <sheetName val="도면제작편집부표"/>
      <sheetName val="최종도면출력"/>
      <sheetName val="최종도면출력부표"/>
      <sheetName val="1년차성과심사"/>
      <sheetName val="1년차성과심사부표"/>
      <sheetName val="2년차성과심사"/>
      <sheetName val="2년차성과심사부표"/>
      <sheetName val="3년차성과심사"/>
      <sheetName val="3년차성과심사부표"/>
      <sheetName val="노임단가"/>
    </sheet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</sheetDataSet>
  </externalBook>
</externalLink>
</file>

<file path=xl/externalLinks/externalLink5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표지"/>
      <sheetName val="TOTAL1 "/>
      <sheetName val="TOTAL2  "/>
      <sheetName val="TOTAL3"/>
      <sheetName val="3지구단위"/>
      <sheetName val="DATE"/>
      <sheetName val="상수구조화편집부표"/>
      <sheetName val="98수문일위"/>
      <sheetName val="100만평"/>
      <sheetName val="재료비"/>
      <sheetName val="단가"/>
      <sheetName val="기기리스트"/>
      <sheetName val="터파기및재료"/>
      <sheetName val="2.가정단면"/>
      <sheetName val="라.공사비"/>
      <sheetName val="다.도서인쇄비"/>
      <sheetName val="data"/>
      <sheetName val="직접인건비"/>
      <sheetName val="직접경비"/>
      <sheetName val="5지구단위"/>
      <sheetName val="수원공사비"/>
      <sheetName val="물가시세표지"/>
      <sheetName val="물가시세표"/>
      <sheetName val="물가시세비교"/>
      <sheetName val="노임단가표지"/>
      <sheetName val="노임단가"/>
      <sheetName val="일위대가조견표"/>
      <sheetName val="일위대가"/>
      <sheetName val="적용건축"/>
      <sheetName val="설계명세"/>
      <sheetName val="9509"/>
      <sheetName val="Sheet2"/>
      <sheetName val="9811"/>
      <sheetName val="접속도로1"/>
      <sheetName val="4차원가계산서"/>
      <sheetName val="①범용도입"/>
      <sheetName val="노임"/>
      <sheetName val="급연97"/>
      <sheetName val="환경평가"/>
      <sheetName val="인구"/>
      <sheetName val="수량산출"/>
      <sheetName val="석재장조사"/>
      <sheetName val="_산근5_"/>
      <sheetName val="인건비"/>
      <sheetName val="자료"/>
      <sheetName val="금액결정"/>
      <sheetName val="Project Brief"/>
      <sheetName val="공비대비"/>
      <sheetName val="금광1터널"/>
      <sheetName val="고창터널(고창방향)"/>
      <sheetName val="과천MAIN"/>
      <sheetName val="단가표"/>
      <sheetName val="토사(PE)"/>
      <sheetName val="단가산출"/>
      <sheetName val="2. 단가"/>
      <sheetName val="설계기준"/>
      <sheetName val="내역1"/>
      <sheetName val="요율"/>
      <sheetName val="예측단가간지"/>
      <sheetName val="관접합및부설"/>
      <sheetName val="콘_재료분리(1)"/>
      <sheetName val="#REF"/>
      <sheetName val="우,오수"/>
      <sheetName val="기초단가"/>
      <sheetName val="밸브설치"/>
      <sheetName val="산출내역서집계표"/>
      <sheetName val="현장관리비"/>
      <sheetName val="기초일위"/>
      <sheetName val="시설일위"/>
      <sheetName val="식재일위"/>
      <sheetName val="일위목록"/>
      <sheetName val="기본1"/>
      <sheetName val="수정일위대가"/>
      <sheetName val="중기조종사 단위단가"/>
      <sheetName val="산수배수"/>
      <sheetName val="도면출력"/>
      <sheetName val="DB구축"/>
      <sheetName val="빗물받이(910-510-410)"/>
      <sheetName val="검측감리공제요율"/>
      <sheetName val="시공감리공제요율"/>
      <sheetName val="책임감리공제요율"/>
      <sheetName val="노무비단가"/>
      <sheetName val="약품공급2"/>
      <sheetName val="_산근2_"/>
      <sheetName val="TOTAL1_"/>
      <sheetName val="TOTAL2__"/>
      <sheetName val="N賃率-職"/>
      <sheetName val="I一般比"/>
      <sheetName val="수량산출(총괄)"/>
      <sheetName val="현지검측내역(총괄)"/>
      <sheetName val="건설공사 감리원 배치기준"/>
      <sheetName val="날개수량1.5"/>
      <sheetName val="공통비(전체)"/>
      <sheetName val="COPING-1"/>
      <sheetName val="역T형교대-2수량"/>
      <sheetName val="설계"/>
      <sheetName val="자재대"/>
      <sheetName val="내역서"/>
      <sheetName val="노임단가명세서"/>
      <sheetName val="직재"/>
      <sheetName val="입력"/>
      <sheetName val="변수"/>
      <sheetName val="토목"/>
      <sheetName val="4.2유효폭의 계산"/>
      <sheetName val="우배수"/>
      <sheetName val="Data&amp;Result"/>
      <sheetName val="Sens&amp;Anal"/>
      <sheetName val="암거단위-1련"/>
      <sheetName val="단위량당중기사용료"/>
      <sheetName val="000000"/>
      <sheetName val="단위수량"/>
      <sheetName val="CABLE SIZE-1"/>
      <sheetName val="spec1"/>
      <sheetName val="cost"/>
      <sheetName val="Sheet1 (2)"/>
      <sheetName val="데이타"/>
      <sheetName val="가도공"/>
      <sheetName val="대비"/>
      <sheetName val="지구단위계획수립(공사수행)"/>
      <sheetName val="도로정위치부표"/>
      <sheetName val="도로조사부표"/>
      <sheetName val="2000년1차"/>
      <sheetName val="용역단가"/>
      <sheetName val="일위산출"/>
      <sheetName val="준검 내역서"/>
      <sheetName val="집계표"/>
      <sheetName val="양수장토공"/>
      <sheetName val="지구단위계획"/>
      <sheetName val="2007년SOURCE"/>
      <sheetName val="지장물조서"/>
      <sheetName val="지장물건일위대가"/>
      <sheetName val="코드"/>
      <sheetName val="종배수관"/>
      <sheetName val="257A1"/>
      <sheetName val="쌍송교"/>
      <sheetName val="소일위대가코드표"/>
      <sheetName val="이름정의"/>
      <sheetName val="직노"/>
      <sheetName val="수량산출내역1115"/>
      <sheetName val="ilch"/>
    </sheetNames>
    <sheetDataSet>
      <sheetData sheetId="0">
        <row r="7">
          <cell r="O7" t="str">
            <v>수평</v>
          </cell>
        </row>
      </sheetData>
      <sheetData sheetId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/>
      <sheetData sheetId="24"/>
      <sheetData sheetId="25"/>
      <sheetData sheetId="26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</sheetDataSet>
  </externalBook>
</externalLink>
</file>

<file path=xl/externalLinks/externalLink5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PUT DATA"/>
      <sheetName val="사업개요"/>
      <sheetName val="내용별 기술자 투입인원"/>
      <sheetName val="투입인원"/>
      <sheetName val="현장조사"/>
      <sheetName val="내역서"/>
    </sheetNames>
    <sheetDataSet>
      <sheetData sheetId="0"/>
      <sheetData sheetId="1"/>
      <sheetData sheetId="2"/>
      <sheetData sheetId="3"/>
      <sheetData sheetId="4">
        <row r="51">
          <cell r="J51">
            <v>254</v>
          </cell>
        </row>
      </sheetData>
      <sheetData sheetId="5"/>
    </sheetDataSet>
  </externalBook>
</externalLink>
</file>

<file path=xl/externalLinks/externalLink5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총괄표"/>
      <sheetName val="시스템개발"/>
      <sheetName val="DB구축"/>
      <sheetName val="SW"/>
      <sheetName val="프로그램 내역"/>
      <sheetName val="SW노임단가"/>
    </sheetNames>
    <sheetDataSet>
      <sheetData sheetId="0" refreshError="1"/>
      <sheetData sheetId="1" refreshError="1"/>
      <sheetData sheetId="2"/>
      <sheetData sheetId="3" refreshError="1"/>
      <sheetData sheetId="4" refreshError="1"/>
      <sheetData sheetId="5"/>
    </sheetDataSet>
  </externalBook>
</externalLink>
</file>

<file path=xl/externalLinks/externalLink6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------"/>
      <sheetName val="공정표"/>
      <sheetName val="총괄서"/>
      <sheetName val="내역서"/>
      <sheetName val="수량"/>
      <sheetName val="중단위산출"/>
      <sheetName val="중력일반"/>
      <sheetName val="토적"/>
      <sheetName val="연습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externalLinks/externalLink6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ATE"/>
    </sheetNames>
    <sheetDataSet>
      <sheetData sheetId="0">
        <row r="61">
          <cell r="G61">
            <v>4.3</v>
          </cell>
        </row>
        <row r="62">
          <cell r="G62">
            <v>4.7</v>
          </cell>
        </row>
        <row r="63">
          <cell r="G63">
            <v>5.9</v>
          </cell>
        </row>
        <row r="64">
          <cell r="G64">
            <v>6</v>
          </cell>
        </row>
        <row r="65">
          <cell r="G65">
            <v>9.4</v>
          </cell>
        </row>
        <row r="66">
          <cell r="G66">
            <v>13.3</v>
          </cell>
        </row>
        <row r="67">
          <cell r="G67">
            <v>16.399999999999999</v>
          </cell>
        </row>
        <row r="68">
          <cell r="G68">
            <v>20.7</v>
          </cell>
        </row>
        <row r="69">
          <cell r="G69">
            <v>24.3</v>
          </cell>
        </row>
        <row r="70">
          <cell r="G70">
            <v>30.2</v>
          </cell>
        </row>
        <row r="71">
          <cell r="G71">
            <v>37.4</v>
          </cell>
        </row>
        <row r="72">
          <cell r="G72">
            <v>53.8</v>
          </cell>
        </row>
        <row r="73">
          <cell r="G73">
            <v>77.099999999999994</v>
          </cell>
        </row>
        <row r="74">
          <cell r="G74">
            <v>94.9</v>
          </cell>
        </row>
        <row r="75">
          <cell r="G75">
            <v>116.5</v>
          </cell>
        </row>
        <row r="76">
          <cell r="G76">
            <v>150.9</v>
          </cell>
        </row>
        <row r="77">
          <cell r="G77">
            <v>156</v>
          </cell>
        </row>
        <row r="78">
          <cell r="G78">
            <v>175</v>
          </cell>
        </row>
      </sheetData>
    </sheetDataSet>
  </externalBook>
</externalLink>
</file>

<file path=xl/externalLinks/externalLink6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laroux"/>
      <sheetName val="백포자재단가"/>
      <sheetName val="백자재단위당"/>
      <sheetName val="백자재산출"/>
      <sheetName val="백자재운반"/>
      <sheetName val="백중기일람"/>
      <sheetName val="백중기"/>
      <sheetName val="백단가"/>
      <sheetName val="수자재단가"/>
      <sheetName val="수자재단위당"/>
      <sheetName val="공사요율"/>
      <sheetName val="단가산출"/>
      <sheetName val="일위대가표"/>
      <sheetName val="Sheet1"/>
      <sheetName val="DAN1"/>
      <sheetName val="수량산출서-2"/>
      <sheetName val="TOTAL3"/>
      <sheetName val="설비"/>
      <sheetName val="목차"/>
      <sheetName val="맨홀수량"/>
      <sheetName val="토목수량(공정)"/>
      <sheetName val="DATE"/>
      <sheetName val="도로횡단-D300"/>
      <sheetName val="공비대비"/>
      <sheetName val="최종총괄"/>
      <sheetName val="BID"/>
      <sheetName val="지급자재"/>
      <sheetName val="1~69"/>
      <sheetName val="집계표"/>
      <sheetName val="DB구축"/>
      <sheetName val="총괄서"/>
      <sheetName val="수목단가"/>
      <sheetName val="시설수량표"/>
      <sheetName val="식재수량표"/>
      <sheetName val="자재단가"/>
      <sheetName val="라.공사비"/>
      <sheetName val="다.도서인쇄비"/>
      <sheetName val="4차원가계산서"/>
      <sheetName val="산출내역서"/>
      <sheetName val="세부산출내역서"/>
      <sheetName val="일위목록"/>
      <sheetName val="③내역서(전체)"/>
      <sheetName val="관급자재"/>
      <sheetName val="소방공사"/>
      <sheetName val="전기공사"/>
      <sheetName val="건설공사"/>
      <sheetName val="정보통신공사"/>
      <sheetName val="수원공사비"/>
      <sheetName val="자재대"/>
      <sheetName val="상세"/>
      <sheetName val="예측단가간지"/>
      <sheetName val="수량산출"/>
      <sheetName val="직노"/>
      <sheetName val="횡배수관"/>
      <sheetName val="일위대가"/>
      <sheetName val="원가계산1담양캠퍼스"/>
      <sheetName val="내역서"/>
      <sheetName val="지장물건일위대가"/>
      <sheetName val="2.재료비"/>
      <sheetName val="1.인건비"/>
      <sheetName val="2000년1차"/>
      <sheetName val="노임단가"/>
      <sheetName val="#REF"/>
      <sheetName val="송전재료비"/>
      <sheetName val="100만평"/>
      <sheetName val="기본일위"/>
      <sheetName val="덕전리"/>
      <sheetName val="Sheet1 (2)"/>
      <sheetName val="수량집계"/>
      <sheetName val="주요재료비(원본)"/>
      <sheetName val="45,46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 refreshError="1">
        <row r="4">
          <cell r="A4">
            <v>1</v>
          </cell>
          <cell r="B4" t="str">
            <v>1.양회</v>
          </cell>
          <cell r="C4" t="str">
            <v>트럭(10.5Ton)</v>
          </cell>
          <cell r="D4" t="str">
            <v>구역화물적용</v>
          </cell>
          <cell r="F4">
            <v>15102</v>
          </cell>
          <cell r="G4">
            <v>1</v>
          </cell>
          <cell r="H4" t="str">
            <v>ton</v>
          </cell>
          <cell r="I4">
            <v>0</v>
          </cell>
          <cell r="J4">
            <v>0</v>
          </cell>
          <cell r="K4">
            <v>15102</v>
          </cell>
          <cell r="L4">
            <v>15102</v>
          </cell>
          <cell r="M4">
            <v>0.08</v>
          </cell>
        </row>
        <row r="5">
          <cell r="A5">
            <v>2</v>
          </cell>
          <cell r="C5" t="str">
            <v>경운기(1Ton)</v>
          </cell>
          <cell r="D5">
            <v>9235</v>
          </cell>
          <cell r="E5">
            <v>304.50699999999995</v>
          </cell>
          <cell r="F5">
            <v>558</v>
          </cell>
          <cell r="G5">
            <v>3.5</v>
          </cell>
          <cell r="H5" t="str">
            <v>ton</v>
          </cell>
          <cell r="I5">
            <v>2638</v>
          </cell>
          <cell r="J5">
            <v>87</v>
          </cell>
          <cell r="K5">
            <v>159</v>
          </cell>
          <cell r="L5">
            <v>2884</v>
          </cell>
          <cell r="M5">
            <v>0.04</v>
          </cell>
        </row>
        <row r="6">
          <cell r="A6">
            <v>3</v>
          </cell>
          <cell r="B6" t="str">
            <v>2.철근</v>
          </cell>
          <cell r="C6" t="str">
            <v>트럭(10.5Ton)</v>
          </cell>
          <cell r="D6" t="str">
            <v>구역화물적용</v>
          </cell>
          <cell r="F6">
            <v>15070</v>
          </cell>
          <cell r="G6">
            <v>1</v>
          </cell>
          <cell r="H6" t="str">
            <v>ton</v>
          </cell>
          <cell r="I6">
            <v>0</v>
          </cell>
          <cell r="J6">
            <v>0</v>
          </cell>
          <cell r="K6">
            <v>15070</v>
          </cell>
          <cell r="L6">
            <v>15070</v>
          </cell>
          <cell r="M6">
            <v>0.06</v>
          </cell>
        </row>
        <row r="7">
          <cell r="A7">
            <v>4</v>
          </cell>
          <cell r="C7" t="str">
            <v>경운기(1Ton)</v>
          </cell>
          <cell r="D7">
            <v>9235</v>
          </cell>
          <cell r="E7">
            <v>304.50699999999995</v>
          </cell>
          <cell r="F7">
            <v>558</v>
          </cell>
          <cell r="G7">
            <v>3.5</v>
          </cell>
          <cell r="H7" t="str">
            <v>ton</v>
          </cell>
          <cell r="I7">
            <v>2638</v>
          </cell>
          <cell r="J7">
            <v>87</v>
          </cell>
          <cell r="K7">
            <v>159</v>
          </cell>
          <cell r="L7">
            <v>2884</v>
          </cell>
          <cell r="M7">
            <v>0.04</v>
          </cell>
        </row>
        <row r="8">
          <cell r="A8">
            <v>5</v>
          </cell>
          <cell r="B8" t="str">
            <v>3.모래</v>
          </cell>
          <cell r="C8" t="str">
            <v>덤프(15.0Ton)</v>
          </cell>
          <cell r="D8">
            <v>9681</v>
          </cell>
          <cell r="E8">
            <v>15994</v>
          </cell>
          <cell r="F8">
            <v>11211</v>
          </cell>
          <cell r="G8">
            <v>4.12</v>
          </cell>
          <cell r="H8" t="str">
            <v>㎥</v>
          </cell>
          <cell r="I8">
            <v>2349</v>
          </cell>
          <cell r="J8">
            <v>3882</v>
          </cell>
          <cell r="K8">
            <v>2721</v>
          </cell>
          <cell r="L8">
            <v>8952</v>
          </cell>
        </row>
        <row r="9">
          <cell r="A9">
            <v>6</v>
          </cell>
          <cell r="C9" t="str">
            <v>경운기(1Ton)</v>
          </cell>
          <cell r="D9">
            <v>9235</v>
          </cell>
          <cell r="E9">
            <v>304.50699999999995</v>
          </cell>
          <cell r="F9">
            <v>558</v>
          </cell>
          <cell r="G9">
            <v>2.2599999999999998</v>
          </cell>
          <cell r="H9" t="str">
            <v>㎥</v>
          </cell>
          <cell r="I9">
            <v>4086</v>
          </cell>
          <cell r="J9">
            <v>134</v>
          </cell>
          <cell r="K9">
            <v>246</v>
          </cell>
          <cell r="L9">
            <v>4466</v>
          </cell>
          <cell r="M9">
            <v>0.05</v>
          </cell>
        </row>
        <row r="10">
          <cell r="A10">
            <v>7</v>
          </cell>
          <cell r="B10" t="str">
            <v>4.자갈</v>
          </cell>
          <cell r="C10" t="str">
            <v>덤프(15.0Ton)</v>
          </cell>
          <cell r="D10">
            <v>9681</v>
          </cell>
          <cell r="E10">
            <v>15994</v>
          </cell>
          <cell r="F10">
            <v>11211</v>
          </cell>
          <cell r="G10">
            <v>9.27</v>
          </cell>
          <cell r="H10" t="str">
            <v>㎥</v>
          </cell>
          <cell r="I10">
            <v>1044</v>
          </cell>
          <cell r="J10">
            <v>1725</v>
          </cell>
          <cell r="K10">
            <v>1209</v>
          </cell>
          <cell r="L10">
            <v>3978</v>
          </cell>
        </row>
        <row r="11">
          <cell r="A11">
            <v>8</v>
          </cell>
          <cell r="C11" t="str">
            <v>경운기(1Ton)</v>
          </cell>
          <cell r="D11">
            <v>9235</v>
          </cell>
          <cell r="E11">
            <v>269.49400000000003</v>
          </cell>
          <cell r="F11">
            <v>558</v>
          </cell>
          <cell r="G11">
            <v>2.1</v>
          </cell>
          <cell r="H11" t="str">
            <v>㎥</v>
          </cell>
          <cell r="I11">
            <v>4397</v>
          </cell>
          <cell r="J11">
            <v>128</v>
          </cell>
          <cell r="K11">
            <v>265</v>
          </cell>
          <cell r="L11">
            <v>4790</v>
          </cell>
          <cell r="M11">
            <v>0.06</v>
          </cell>
        </row>
        <row r="12">
          <cell r="A12">
            <v>9</v>
          </cell>
          <cell r="B12" t="str">
            <v>5.목재</v>
          </cell>
          <cell r="C12" t="str">
            <v>트럭(10.5Ton)</v>
          </cell>
          <cell r="D12">
            <v>8683</v>
          </cell>
          <cell r="E12">
            <v>8150.9999999999991</v>
          </cell>
          <cell r="F12">
            <v>6853</v>
          </cell>
          <cell r="G12">
            <v>5.68</v>
          </cell>
          <cell r="H12" t="str">
            <v>㎥</v>
          </cell>
          <cell r="I12">
            <v>1528</v>
          </cell>
          <cell r="J12">
            <v>1435</v>
          </cell>
          <cell r="K12">
            <v>1206</v>
          </cell>
          <cell r="L12">
            <v>4169</v>
          </cell>
          <cell r="M12">
            <v>0.05</v>
          </cell>
        </row>
        <row r="13">
          <cell r="A13">
            <v>10</v>
          </cell>
          <cell r="C13" t="str">
            <v>경운기(1Ton)</v>
          </cell>
          <cell r="D13">
            <v>9235</v>
          </cell>
          <cell r="E13">
            <v>304.50699999999995</v>
          </cell>
          <cell r="F13">
            <v>558</v>
          </cell>
          <cell r="G13">
            <v>6.02</v>
          </cell>
          <cell r="H13" t="str">
            <v>㎥</v>
          </cell>
          <cell r="I13">
            <v>1534</v>
          </cell>
          <cell r="J13">
            <v>50</v>
          </cell>
          <cell r="K13">
            <v>92</v>
          </cell>
          <cell r="L13">
            <v>1676</v>
          </cell>
          <cell r="M13">
            <v>0.02</v>
          </cell>
        </row>
        <row r="14">
          <cell r="A14">
            <v>11</v>
          </cell>
          <cell r="B14" t="str">
            <v xml:space="preserve">6.휠타모래 </v>
          </cell>
          <cell r="C14" t="str">
            <v>덤프(15.0Ton)</v>
          </cell>
          <cell r="D14">
            <v>9681</v>
          </cell>
          <cell r="E14">
            <v>15994</v>
          </cell>
          <cell r="F14">
            <v>11211</v>
          </cell>
          <cell r="G14">
            <v>4.12</v>
          </cell>
          <cell r="H14" t="str">
            <v>㎥</v>
          </cell>
          <cell r="I14">
            <v>2349</v>
          </cell>
          <cell r="J14">
            <v>3882</v>
          </cell>
          <cell r="K14">
            <v>2721</v>
          </cell>
          <cell r="L14">
            <v>8952</v>
          </cell>
        </row>
        <row r="15">
          <cell r="A15">
            <v>12</v>
          </cell>
          <cell r="B15" t="str">
            <v xml:space="preserve">7.기초모래 </v>
          </cell>
          <cell r="C15" t="str">
            <v>덤프(15.0Ton)</v>
          </cell>
          <cell r="D15">
            <v>9681</v>
          </cell>
          <cell r="E15">
            <v>15994</v>
          </cell>
          <cell r="F15">
            <v>11211</v>
          </cell>
          <cell r="G15">
            <v>4.12</v>
          </cell>
          <cell r="H15" t="str">
            <v>㎥</v>
          </cell>
          <cell r="I15">
            <v>2349</v>
          </cell>
          <cell r="J15">
            <v>3882</v>
          </cell>
          <cell r="K15">
            <v>2721</v>
          </cell>
          <cell r="L15">
            <v>8952</v>
          </cell>
        </row>
        <row r="16">
          <cell r="A16">
            <v>13</v>
          </cell>
          <cell r="C16" t="str">
            <v>경운기(1Ton)</v>
          </cell>
          <cell r="D16">
            <v>9235</v>
          </cell>
          <cell r="E16">
            <v>304.50699999999995</v>
          </cell>
          <cell r="F16">
            <v>558</v>
          </cell>
          <cell r="G16">
            <v>2.2599999999999998</v>
          </cell>
          <cell r="H16" t="str">
            <v>㎥</v>
          </cell>
          <cell r="I16">
            <v>4086</v>
          </cell>
          <cell r="J16">
            <v>134</v>
          </cell>
          <cell r="K16">
            <v>246</v>
          </cell>
          <cell r="L16">
            <v>4466</v>
          </cell>
          <cell r="M16">
            <v>7.0000000000000007E-2</v>
          </cell>
        </row>
        <row r="17">
          <cell r="A17">
            <v>14</v>
          </cell>
          <cell r="B17" t="str">
            <v>8.철재</v>
          </cell>
          <cell r="C17" t="str">
            <v>트럭(10.5Ton)</v>
          </cell>
          <cell r="D17">
            <v>8683</v>
          </cell>
          <cell r="E17">
            <v>7680.7500000000009</v>
          </cell>
          <cell r="F17">
            <v>6853</v>
          </cell>
          <cell r="G17">
            <v>3.57</v>
          </cell>
          <cell r="H17" t="str">
            <v>ton</v>
          </cell>
          <cell r="I17">
            <v>2432</v>
          </cell>
          <cell r="J17">
            <v>2151</v>
          </cell>
          <cell r="K17">
            <v>1919</v>
          </cell>
          <cell r="L17">
            <v>6502</v>
          </cell>
          <cell r="M17">
            <v>0.1</v>
          </cell>
        </row>
        <row r="18">
          <cell r="A18">
            <v>15</v>
          </cell>
          <cell r="C18" t="str">
            <v>경운기(1Ton)</v>
          </cell>
          <cell r="D18">
            <v>9235</v>
          </cell>
          <cell r="E18">
            <v>304.50699999999995</v>
          </cell>
          <cell r="F18">
            <v>558</v>
          </cell>
          <cell r="G18">
            <v>3.49</v>
          </cell>
          <cell r="H18" t="str">
            <v>ton</v>
          </cell>
          <cell r="I18">
            <v>2646</v>
          </cell>
          <cell r="J18">
            <v>87</v>
          </cell>
          <cell r="K18">
            <v>159</v>
          </cell>
          <cell r="L18">
            <v>2892</v>
          </cell>
          <cell r="M18">
            <v>0.04</v>
          </cell>
        </row>
        <row r="19">
          <cell r="A19">
            <v>16</v>
          </cell>
          <cell r="B19" t="str">
            <v>9.도로자갈</v>
          </cell>
          <cell r="C19" t="str">
            <v>덤프(15.0Ton)</v>
          </cell>
          <cell r="D19">
            <v>9681</v>
          </cell>
          <cell r="E19">
            <v>15994</v>
          </cell>
          <cell r="F19">
            <v>11211</v>
          </cell>
          <cell r="G19">
            <v>7.76</v>
          </cell>
          <cell r="H19" t="str">
            <v>㎥</v>
          </cell>
          <cell r="I19">
            <v>1247</v>
          </cell>
          <cell r="J19">
            <v>2061</v>
          </cell>
          <cell r="K19">
            <v>1444</v>
          </cell>
          <cell r="L19">
            <v>4752</v>
          </cell>
        </row>
        <row r="20">
          <cell r="A20">
            <v>17</v>
          </cell>
          <cell r="B20" t="str">
            <v>10.뒷채움자갈</v>
          </cell>
          <cell r="C20" t="str">
            <v>덤프(15.0Ton)</v>
          </cell>
          <cell r="D20">
            <v>9681</v>
          </cell>
          <cell r="E20">
            <v>15994</v>
          </cell>
          <cell r="F20">
            <v>11211</v>
          </cell>
          <cell r="G20">
            <v>8.8800000000000008</v>
          </cell>
          <cell r="H20" t="str">
            <v>㎥</v>
          </cell>
          <cell r="I20">
            <v>1090</v>
          </cell>
          <cell r="J20">
            <v>1801</v>
          </cell>
          <cell r="K20">
            <v>1262</v>
          </cell>
          <cell r="L20">
            <v>4153</v>
          </cell>
        </row>
        <row r="21">
          <cell r="A21">
            <v>18</v>
          </cell>
          <cell r="C21" t="str">
            <v>경운기(1Ton)</v>
          </cell>
          <cell r="D21">
            <v>9235</v>
          </cell>
          <cell r="E21">
            <v>269.49400000000003</v>
          </cell>
          <cell r="F21">
            <v>558</v>
          </cell>
          <cell r="G21">
            <v>2.1</v>
          </cell>
          <cell r="H21" t="str">
            <v>㎥</v>
          </cell>
          <cell r="I21">
            <v>4397</v>
          </cell>
          <cell r="J21">
            <v>128</v>
          </cell>
          <cell r="K21">
            <v>265</v>
          </cell>
          <cell r="L21">
            <v>4790</v>
          </cell>
          <cell r="M21">
            <v>0.08</v>
          </cell>
        </row>
        <row r="22">
          <cell r="A22">
            <v>19</v>
          </cell>
          <cell r="B22" t="str">
            <v>11.휠타자갈</v>
          </cell>
          <cell r="C22" t="str">
            <v>덤프(15.0Ton)</v>
          </cell>
          <cell r="D22">
            <v>9681</v>
          </cell>
          <cell r="E22">
            <v>15994</v>
          </cell>
          <cell r="F22">
            <v>11211</v>
          </cell>
          <cell r="G22">
            <v>9.6</v>
          </cell>
          <cell r="H22" t="str">
            <v>㎥</v>
          </cell>
          <cell r="I22">
            <v>1008</v>
          </cell>
          <cell r="J22">
            <v>1666</v>
          </cell>
          <cell r="K22">
            <v>1167</v>
          </cell>
          <cell r="L22">
            <v>3841</v>
          </cell>
        </row>
        <row r="23">
          <cell r="A23">
            <v>20</v>
          </cell>
          <cell r="B23" t="str">
            <v>12.돌망태조약돌,유용</v>
          </cell>
          <cell r="C23" t="str">
            <v>경운기(1Ton)</v>
          </cell>
          <cell r="D23">
            <v>9235</v>
          </cell>
          <cell r="E23">
            <v>269.49400000000003</v>
          </cell>
          <cell r="F23">
            <v>558</v>
          </cell>
          <cell r="G23">
            <v>1.63</v>
          </cell>
          <cell r="H23" t="str">
            <v>㎥</v>
          </cell>
          <cell r="I23">
            <v>5665</v>
          </cell>
          <cell r="J23">
            <v>165</v>
          </cell>
          <cell r="K23">
            <v>342</v>
          </cell>
          <cell r="L23">
            <v>6172</v>
          </cell>
          <cell r="M23">
            <v>0.11</v>
          </cell>
        </row>
        <row r="24">
          <cell r="A24">
            <v>21</v>
          </cell>
          <cell r="B24" t="str">
            <v>13.배수공자갈,유용</v>
          </cell>
          <cell r="C24" t="str">
            <v>경운기(1Ton)</v>
          </cell>
          <cell r="D24">
            <v>9235</v>
          </cell>
          <cell r="E24">
            <v>269.49400000000003</v>
          </cell>
          <cell r="F24">
            <v>558</v>
          </cell>
          <cell r="G24">
            <v>2.5099999999999998</v>
          </cell>
          <cell r="H24" t="str">
            <v>㎥</v>
          </cell>
          <cell r="I24">
            <v>3679</v>
          </cell>
          <cell r="J24">
            <v>107</v>
          </cell>
          <cell r="K24">
            <v>222</v>
          </cell>
          <cell r="L24">
            <v>4008</v>
          </cell>
          <cell r="M24">
            <v>7.0000000000000007E-2</v>
          </cell>
        </row>
        <row r="25">
          <cell r="A25">
            <v>22</v>
          </cell>
          <cell r="B25" t="str">
            <v>14.뒷채움조약돌,유용</v>
          </cell>
          <cell r="C25" t="str">
            <v>경운기(1Ton)</v>
          </cell>
          <cell r="D25">
            <v>9235</v>
          </cell>
          <cell r="E25">
            <v>269.49400000000003</v>
          </cell>
          <cell r="F25">
            <v>558</v>
          </cell>
          <cell r="G25">
            <v>1.96</v>
          </cell>
          <cell r="H25" t="str">
            <v>㎥</v>
          </cell>
          <cell r="I25">
            <v>4711</v>
          </cell>
          <cell r="J25">
            <v>137</v>
          </cell>
          <cell r="K25">
            <v>284</v>
          </cell>
          <cell r="L25">
            <v>5132</v>
          </cell>
          <cell r="M25">
            <v>0.09</v>
          </cell>
        </row>
        <row r="26">
          <cell r="A26">
            <v>23</v>
          </cell>
          <cell r="B26" t="str">
            <v>15.콘크리트타설</v>
          </cell>
          <cell r="C26" t="str">
            <v>0.1 ㎥  믹셔</v>
          </cell>
          <cell r="D26">
            <v>9235</v>
          </cell>
          <cell r="E26">
            <v>1233</v>
          </cell>
          <cell r="F26">
            <v>1198</v>
          </cell>
          <cell r="G26">
            <v>1.2</v>
          </cell>
          <cell r="H26" t="str">
            <v>㎥</v>
          </cell>
          <cell r="I26">
            <v>7695</v>
          </cell>
          <cell r="J26">
            <v>1027</v>
          </cell>
          <cell r="K26">
            <v>998</v>
          </cell>
          <cell r="L26">
            <v>9720</v>
          </cell>
        </row>
        <row r="27">
          <cell r="A27">
            <v>24</v>
          </cell>
          <cell r="C27" t="str">
            <v>0.45 ㎥  믹셔</v>
          </cell>
          <cell r="D27">
            <v>9235</v>
          </cell>
          <cell r="E27">
            <v>3701</v>
          </cell>
          <cell r="F27">
            <v>3718</v>
          </cell>
          <cell r="G27">
            <v>5.4</v>
          </cell>
          <cell r="H27" t="str">
            <v>㎥</v>
          </cell>
          <cell r="I27">
            <v>1710</v>
          </cell>
          <cell r="J27">
            <v>685</v>
          </cell>
          <cell r="K27">
            <v>688</v>
          </cell>
          <cell r="L27">
            <v>3083</v>
          </cell>
        </row>
        <row r="28">
          <cell r="A28">
            <v>25</v>
          </cell>
          <cell r="C28" t="str">
            <v>엔진식진동기(Ø-45)</v>
          </cell>
          <cell r="D28">
            <v>0</v>
          </cell>
          <cell r="E28">
            <v>1023</v>
          </cell>
          <cell r="F28">
            <v>132</v>
          </cell>
          <cell r="G28">
            <v>5.4</v>
          </cell>
          <cell r="H28" t="str">
            <v>㎥</v>
          </cell>
          <cell r="I28">
            <v>0</v>
          </cell>
          <cell r="J28">
            <v>189</v>
          </cell>
          <cell r="K28">
            <v>24</v>
          </cell>
          <cell r="L28">
            <v>213</v>
          </cell>
        </row>
        <row r="29">
          <cell r="A29">
            <v>26</v>
          </cell>
          <cell r="C29" t="str">
            <v>바이브레타 (10㎥이상)</v>
          </cell>
          <cell r="E29">
            <v>0</v>
          </cell>
          <cell r="F29">
            <v>35</v>
          </cell>
          <cell r="G29">
            <v>5.4</v>
          </cell>
          <cell r="H29" t="str">
            <v>㎥</v>
          </cell>
          <cell r="I29">
            <v>0</v>
          </cell>
          <cell r="J29">
            <v>0</v>
          </cell>
          <cell r="K29">
            <v>6</v>
          </cell>
          <cell r="L29">
            <v>6</v>
          </cell>
        </row>
        <row r="30">
          <cell r="A30">
            <v>27</v>
          </cell>
          <cell r="C30" t="str">
            <v>엔진식진동기(Ø-45)</v>
          </cell>
          <cell r="D30">
            <v>0</v>
          </cell>
          <cell r="E30">
            <v>1023</v>
          </cell>
          <cell r="F30">
            <v>132</v>
          </cell>
          <cell r="G30">
            <v>1.2</v>
          </cell>
          <cell r="H30" t="str">
            <v>㎥</v>
          </cell>
          <cell r="I30">
            <v>0</v>
          </cell>
          <cell r="J30">
            <v>852</v>
          </cell>
          <cell r="K30">
            <v>110</v>
          </cell>
          <cell r="L30">
            <v>962</v>
          </cell>
        </row>
        <row r="31">
          <cell r="A31">
            <v>28</v>
          </cell>
          <cell r="C31" t="str">
            <v>바이브레타 (10㎥이하)</v>
          </cell>
          <cell r="E31">
            <v>0</v>
          </cell>
          <cell r="F31">
            <v>35</v>
          </cell>
          <cell r="G31">
            <v>1.2</v>
          </cell>
          <cell r="H31" t="str">
            <v>㎥</v>
          </cell>
          <cell r="I31">
            <v>0</v>
          </cell>
          <cell r="J31">
            <v>0</v>
          </cell>
          <cell r="K31">
            <v>29</v>
          </cell>
          <cell r="L31">
            <v>29</v>
          </cell>
        </row>
        <row r="32">
          <cell r="A32">
            <v>29</v>
          </cell>
          <cell r="B32" t="str">
            <v>16.중기운반</v>
          </cell>
          <cell r="C32" t="str">
            <v>트레일러</v>
          </cell>
          <cell r="D32">
            <v>8683</v>
          </cell>
          <cell r="E32">
            <v>13643.427</v>
          </cell>
          <cell r="F32">
            <v>10805</v>
          </cell>
          <cell r="G32">
            <v>20.78</v>
          </cell>
          <cell r="H32" t="str">
            <v>hr</v>
          </cell>
          <cell r="I32">
            <v>180432</v>
          </cell>
          <cell r="J32">
            <v>283510</v>
          </cell>
          <cell r="K32">
            <v>224527</v>
          </cell>
          <cell r="L32">
            <v>688469</v>
          </cell>
        </row>
        <row r="33">
          <cell r="A33">
            <v>30</v>
          </cell>
          <cell r="B33" t="str">
            <v>17.중기운반(소형장비)</v>
          </cell>
          <cell r="C33" t="str">
            <v>덤프8t</v>
          </cell>
          <cell r="D33">
            <v>8683</v>
          </cell>
          <cell r="E33">
            <v>8487.2970000000005</v>
          </cell>
          <cell r="F33">
            <v>6170</v>
          </cell>
          <cell r="G33">
            <v>20.78</v>
          </cell>
          <cell r="H33" t="str">
            <v>hr</v>
          </cell>
          <cell r="I33">
            <v>180432</v>
          </cell>
          <cell r="J33">
            <v>176366</v>
          </cell>
          <cell r="K33">
            <v>128212</v>
          </cell>
          <cell r="L33">
            <v>485010</v>
          </cell>
        </row>
        <row r="34">
          <cell r="A34">
            <v>31</v>
          </cell>
          <cell r="B34" t="str">
            <v>18.중기운반</v>
          </cell>
          <cell r="C34" t="str">
            <v>덤프10.5t</v>
          </cell>
          <cell r="D34">
            <v>8683</v>
          </cell>
          <cell r="E34">
            <v>14250</v>
          </cell>
          <cell r="F34">
            <v>6853</v>
          </cell>
          <cell r="G34">
            <v>6.71</v>
          </cell>
          <cell r="H34" t="str">
            <v>hr</v>
          </cell>
          <cell r="I34">
            <v>58262</v>
          </cell>
          <cell r="J34">
            <v>95617</v>
          </cell>
          <cell r="K34">
            <v>45983</v>
          </cell>
          <cell r="L34">
            <v>199862</v>
          </cell>
        </row>
        <row r="35">
          <cell r="A35">
            <v>32</v>
          </cell>
          <cell r="B35" t="str">
            <v>19.중기운반</v>
          </cell>
          <cell r="C35" t="str">
            <v>덤프8t</v>
          </cell>
          <cell r="D35">
            <v>8683</v>
          </cell>
          <cell r="E35">
            <v>9399</v>
          </cell>
          <cell r="F35">
            <v>6170</v>
          </cell>
          <cell r="G35">
            <v>6.71</v>
          </cell>
          <cell r="H35" t="str">
            <v>hr</v>
          </cell>
          <cell r="I35">
            <v>58262</v>
          </cell>
          <cell r="J35">
            <v>63067</v>
          </cell>
          <cell r="K35">
            <v>41400</v>
          </cell>
          <cell r="L35">
            <v>162729</v>
          </cell>
        </row>
        <row r="36">
          <cell r="A36">
            <v>33</v>
          </cell>
          <cell r="B36" t="str">
            <v>20.석재운반(석축용)</v>
          </cell>
          <cell r="C36" t="str">
            <v>경운기</v>
          </cell>
          <cell r="D36">
            <v>9235</v>
          </cell>
          <cell r="E36">
            <v>269.49400000000003</v>
          </cell>
          <cell r="F36">
            <v>558</v>
          </cell>
          <cell r="G36">
            <v>1.54</v>
          </cell>
          <cell r="H36" t="str">
            <v>㎥</v>
          </cell>
          <cell r="I36">
            <v>5996</v>
          </cell>
          <cell r="J36">
            <v>174</v>
          </cell>
          <cell r="K36">
            <v>362</v>
          </cell>
          <cell r="L36">
            <v>6532</v>
          </cell>
          <cell r="M36">
            <v>0.11</v>
          </cell>
        </row>
        <row r="37">
          <cell r="A37">
            <v>34</v>
          </cell>
        </row>
        <row r="38">
          <cell r="A38">
            <v>35</v>
          </cell>
        </row>
      </sheetData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/>
      <sheetData sheetId="59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/>
      <sheetData sheetId="68" refreshError="1"/>
      <sheetData sheetId="69" refreshError="1"/>
      <sheetData sheetId="70" refreshError="1"/>
    </sheetDataSet>
  </externalBook>
</externalLink>
</file>

<file path=xl/externalLinks/externalLink6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덕전리"/>
      <sheetName val="조서및연장산출"/>
      <sheetName val="배수공수량"/>
      <sheetName val="암거공수량집계"/>
      <sheetName val="횡배수공집계"/>
      <sheetName val="수로관및집수정수량집계"/>
      <sheetName val="횡배수토공(P.E,BOX) "/>
      <sheetName val="수로관및집수정"/>
      <sheetName val="지수벽 및 파라피트"/>
      <sheetName val="암거수량"/>
      <sheetName val="암거날개벽수량"/>
      <sheetName val="암거날개벽토공"/>
      <sheetName val="횡배수관날개벽"/>
      <sheetName val="횡배수관날개벽잔토 "/>
      <sheetName val="횡배수관날개벽수량표"/>
      <sheetName val="횡배수관날개벽잔토산식치수표"/>
      <sheetName val="토적계산서"/>
      <sheetName val="포장자재수량집계"/>
      <sheetName val="콘크리트포장"/>
      <sheetName val="토사측구"/>
      <sheetName val="표 지 "/>
      <sheetName val="자재집계"/>
      <sheetName val="토공집계"/>
      <sheetName val="총괄자재집계"/>
      <sheetName val="암거날개벽수량(1.5M)"/>
      <sheetName val="암거날개벽토공(1.5)"/>
      <sheetName val="토공집계(소계)"/>
      <sheetName val="관급자재대"/>
      <sheetName val="면벽수량"/>
      <sheetName val="흄관(보호)(1연)"/>
      <sheetName val="흄관 보호토공(1연)"/>
      <sheetName val="포장공"/>
      <sheetName val="토공"/>
      <sheetName val="배수공"/>
      <sheetName val="난간벽단위"/>
      <sheetName val="암거"/>
      <sheetName val="날개벽수량표"/>
      <sheetName val="화해(함평)"/>
      <sheetName val="화해(장성)"/>
      <sheetName val="#REF"/>
      <sheetName val="원가서"/>
      <sheetName val="000000"/>
      <sheetName val="도근좌표"/>
      <sheetName val="T13(P68~72,78)"/>
      <sheetName val="MYUN(MAC)"/>
      <sheetName val="96보완계획7.12"/>
      <sheetName val="Total"/>
      <sheetName val="산출근거 "/>
      <sheetName val="수량집계"/>
      <sheetName val="단위수량"/>
      <sheetName val="단면가정"/>
      <sheetName val="부재력정리"/>
      <sheetName val="설계서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</sheetDataSet>
  </externalBook>
</externalLink>
</file>

<file path=xl/externalLinks/externalLink6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내역서"/>
      <sheetName val="일위대가목록"/>
      <sheetName val="일위대가"/>
      <sheetName val="산출근거목록"/>
      <sheetName val="중기사용"/>
      <sheetName val="중기목록"/>
      <sheetName val="중기단가"/>
      <sheetName val="산출근거"/>
      <sheetName val="노임단가"/>
      <sheetName val="기초일위"/>
      <sheetName val="자재단가"/>
      <sheetName val="원가서"/>
      <sheetName val="터파기및재료"/>
      <sheetName val="실행철강하도"/>
      <sheetName val="자재비"/>
      <sheetName val="횡배수관토공수량"/>
      <sheetName val="여과지동"/>
      <sheetName val="기초자료"/>
      <sheetName val="내역서01"/>
      <sheetName val="기계경비(시간당)"/>
      <sheetName val="램머"/>
      <sheetName val="(A)내역서"/>
      <sheetName val="전기단가조사서"/>
      <sheetName val="내역서(관사)"/>
      <sheetName val="토사(PE)"/>
      <sheetName val="Sheet1"/>
      <sheetName val="Total"/>
      <sheetName val="모래기초"/>
      <sheetName val="식재"/>
      <sheetName val="시설물"/>
      <sheetName val="식재출력용"/>
      <sheetName val="유지관리"/>
      <sheetName val="단가"/>
      <sheetName val="상촌2교-일반수량집계"/>
      <sheetName val="역T형옹벽단위수량"/>
      <sheetName val="총괄내역"/>
      <sheetName val="유림총괄"/>
      <sheetName val="표지 (2)"/>
      <sheetName val="신우"/>
      <sheetName val="9GNG운반"/>
      <sheetName val="기계내역"/>
      <sheetName val="일위대가(1)"/>
      <sheetName val="Y-WORK"/>
      <sheetName val="주요측점"/>
      <sheetName val="입찰안"/>
      <sheetName val="본공사"/>
      <sheetName val="앉음벽 (2)"/>
      <sheetName val="Sheet1 (2)"/>
      <sheetName val="암거"/>
      <sheetName val="포장공"/>
      <sheetName val="배수공"/>
      <sheetName val="시설일위"/>
      <sheetName val="물집"/>
      <sheetName val="안양동교 1안"/>
      <sheetName val="이름정의"/>
      <sheetName val="초기화면"/>
      <sheetName val="가설공사"/>
      <sheetName val="견적정보"/>
      <sheetName val="조명일위"/>
      <sheetName val="200"/>
      <sheetName val="위치"/>
      <sheetName val="단가표"/>
      <sheetName val="집계"/>
      <sheetName val="시점교대"/>
      <sheetName val="백호우계수"/>
      <sheetName val="일위목록"/>
      <sheetName val="집계표"/>
      <sheetName val="노무비"/>
      <sheetName val="총괄표"/>
      <sheetName val="인공산출"/>
      <sheetName val="s.v"/>
      <sheetName val="단"/>
      <sheetName val="요약&amp;결과"/>
      <sheetName val="총집계표"/>
      <sheetName val="실행예산"/>
      <sheetName val="습지도저"/>
      <sheetName val="기타기기"/>
      <sheetName val="수정일위대가"/>
      <sheetName val="단열-자재"/>
      <sheetName val="설-원가"/>
      <sheetName val="XL4Poppy"/>
      <sheetName val="4안전율"/>
      <sheetName val="DATE"/>
      <sheetName val="원가"/>
      <sheetName val="일위대가표"/>
      <sheetName val="설비"/>
      <sheetName val="96보완계획7.12"/>
      <sheetName val="설계명세서"/>
      <sheetName val="자료입력"/>
      <sheetName val="중기사용료"/>
      <sheetName val="토공(우물통,기타) "/>
      <sheetName val="MIJIBI"/>
      <sheetName val="관계주식"/>
      <sheetName val="파이프류"/>
      <sheetName val="2.냉난방설비공사"/>
      <sheetName val="하조서"/>
      <sheetName val="경산"/>
      <sheetName val="골조시행"/>
      <sheetName val="기계경비"/>
      <sheetName val="내역"/>
      <sheetName val="4차원가계산서"/>
      <sheetName val="단재적표"/>
      <sheetName val="특별땅고르기"/>
      <sheetName val="식자재사용량(4월20일)"/>
      <sheetName val="단가목록"/>
      <sheetName val="COPING"/>
      <sheetName val="대치판정"/>
      <sheetName val="data"/>
      <sheetName val="차액보증"/>
      <sheetName val="도급내역서"/>
      <sheetName val="2000년1차"/>
      <sheetName val="역공종"/>
      <sheetName val="적용기준"/>
      <sheetName val="차선도색-연장,수량(1)"/>
      <sheetName val="급수공사"/>
      <sheetName val="TYPE1"/>
      <sheetName val="단가조사서"/>
      <sheetName val="총괄내역서"/>
      <sheetName val="단위수량"/>
      <sheetName val="가시설수량"/>
      <sheetName val="#REF"/>
      <sheetName val="원가계산(2)"/>
      <sheetName val="기시공토적"/>
      <sheetName val="기초단가"/>
      <sheetName val="덕전리"/>
      <sheetName val="조명시설"/>
      <sheetName val="난간벽단위"/>
      <sheetName val="인부노임"/>
      <sheetName val="수량산출"/>
      <sheetName val="자료"/>
      <sheetName val="감액총괄표"/>
      <sheetName val="대림경상68억"/>
      <sheetName val="공문"/>
      <sheetName val="49일위"/>
      <sheetName val="직접비"/>
      <sheetName val="단가비교"/>
      <sheetName val="시화점실행"/>
    </sheetNames>
    <sheetDataSet>
      <sheetData sheetId="0">
        <row r="1">
          <cell r="A1" t="str">
            <v>공   종   명</v>
          </cell>
          <cell r="B1" t="str">
            <v>규     격</v>
          </cell>
          <cell r="C1" t="str">
            <v>단위</v>
          </cell>
          <cell r="D1" t="str">
            <v>수량</v>
          </cell>
          <cell r="E1" t="str">
            <v>재   료   비</v>
          </cell>
          <cell r="G1" t="str">
            <v>노   무   비</v>
          </cell>
          <cell r="I1" t="str">
            <v>경       비</v>
          </cell>
          <cell r="K1" t="str">
            <v>합     계</v>
          </cell>
          <cell r="M1" t="str">
            <v>비  고</v>
          </cell>
        </row>
        <row r="2">
          <cell r="E2" t="str">
            <v>단     가</v>
          </cell>
          <cell r="F2" t="str">
            <v>금     액</v>
          </cell>
          <cell r="G2" t="str">
            <v>단     가</v>
          </cell>
          <cell r="H2" t="str">
            <v>금     액</v>
          </cell>
          <cell r="I2" t="str">
            <v>단     가</v>
          </cell>
          <cell r="J2" t="str">
            <v>금     액</v>
          </cell>
          <cell r="K2" t="str">
            <v>단     가</v>
          </cell>
          <cell r="L2" t="str">
            <v>금     액</v>
          </cell>
        </row>
        <row r="3">
          <cell r="A3" t="str">
            <v>510사업교육사주거시설이전공사</v>
          </cell>
          <cell r="C3" t="str">
            <v>식</v>
          </cell>
          <cell r="D3">
            <v>1</v>
          </cell>
          <cell r="F3">
            <v>378000370</v>
          </cell>
          <cell r="H3">
            <v>136407189</v>
          </cell>
          <cell r="J3">
            <v>2856915</v>
          </cell>
          <cell r="L3">
            <v>517264474</v>
          </cell>
        </row>
        <row r="4">
          <cell r="A4" t="str">
            <v>1.조경식재공</v>
          </cell>
          <cell r="C4" t="str">
            <v>식</v>
          </cell>
          <cell r="D4">
            <v>1</v>
          </cell>
          <cell r="E4">
            <v>142524735</v>
          </cell>
          <cell r="F4">
            <v>142524735</v>
          </cell>
          <cell r="G4">
            <v>29597013</v>
          </cell>
          <cell r="H4">
            <v>29597013</v>
          </cell>
          <cell r="I4">
            <v>1246293</v>
          </cell>
          <cell r="J4">
            <v>1246293</v>
          </cell>
          <cell r="K4">
            <v>173368041</v>
          </cell>
          <cell r="L4">
            <v>173368041</v>
          </cell>
        </row>
        <row r="5">
          <cell r="A5" t="str">
            <v>2.조경시설물공</v>
          </cell>
          <cell r="C5" t="str">
            <v>식</v>
          </cell>
          <cell r="D5">
            <v>1</v>
          </cell>
          <cell r="E5">
            <v>113481570</v>
          </cell>
          <cell r="F5">
            <v>113481570</v>
          </cell>
          <cell r="G5">
            <v>42160764</v>
          </cell>
          <cell r="H5">
            <v>42160764</v>
          </cell>
          <cell r="I5">
            <v>382596</v>
          </cell>
          <cell r="J5">
            <v>382596</v>
          </cell>
          <cell r="K5">
            <v>156024930</v>
          </cell>
          <cell r="L5">
            <v>156024930</v>
          </cell>
        </row>
        <row r="6">
          <cell r="A6" t="str">
            <v>3.조경포장공</v>
          </cell>
          <cell r="C6" t="str">
            <v>식</v>
          </cell>
          <cell r="D6">
            <v>1</v>
          </cell>
          <cell r="E6">
            <v>120764109</v>
          </cell>
          <cell r="F6">
            <v>120764109</v>
          </cell>
          <cell r="G6">
            <v>63777058</v>
          </cell>
          <cell r="H6">
            <v>63777058</v>
          </cell>
          <cell r="I6">
            <v>267271</v>
          </cell>
          <cell r="J6">
            <v>267271</v>
          </cell>
          <cell r="K6">
            <v>184808438</v>
          </cell>
          <cell r="L6">
            <v>184808438</v>
          </cell>
        </row>
        <row r="7">
          <cell r="A7" t="str">
            <v>4.부 대 공</v>
          </cell>
          <cell r="C7" t="str">
            <v>식</v>
          </cell>
          <cell r="D7">
            <v>1</v>
          </cell>
          <cell r="E7">
            <v>1229956</v>
          </cell>
          <cell r="F7">
            <v>1229956</v>
          </cell>
          <cell r="G7">
            <v>872354</v>
          </cell>
          <cell r="H7">
            <v>872354</v>
          </cell>
          <cell r="I7">
            <v>960755</v>
          </cell>
          <cell r="J7">
            <v>960755</v>
          </cell>
          <cell r="K7">
            <v>3063065</v>
          </cell>
          <cell r="L7">
            <v>3063065</v>
          </cell>
        </row>
        <row r="8">
          <cell r="A8" t="str">
            <v>소   계</v>
          </cell>
          <cell r="E8">
            <v>0</v>
          </cell>
          <cell r="F8">
            <v>378000370</v>
          </cell>
          <cell r="G8">
            <v>0</v>
          </cell>
          <cell r="H8">
            <v>136407189</v>
          </cell>
          <cell r="I8">
            <v>0</v>
          </cell>
          <cell r="J8">
            <v>2856915</v>
          </cell>
          <cell r="K8">
            <v>0</v>
          </cell>
          <cell r="L8">
            <v>517264474</v>
          </cell>
        </row>
        <row r="28">
          <cell r="A28" t="str">
            <v>1.조경식재공</v>
          </cell>
          <cell r="C28" t="str">
            <v>식</v>
          </cell>
          <cell r="D28">
            <v>1</v>
          </cell>
          <cell r="F28">
            <v>142524735</v>
          </cell>
          <cell r="H28">
            <v>29597013</v>
          </cell>
          <cell r="J28">
            <v>1246293</v>
          </cell>
          <cell r="L28">
            <v>173368041</v>
          </cell>
        </row>
        <row r="29">
          <cell r="A29" t="str">
            <v>가.상록교목</v>
          </cell>
          <cell r="D29">
            <v>0</v>
          </cell>
          <cell r="E29">
            <v>0</v>
          </cell>
          <cell r="F29">
            <v>47258923</v>
          </cell>
          <cell r="G29">
            <v>0</v>
          </cell>
          <cell r="H29">
            <v>8238416</v>
          </cell>
          <cell r="I29">
            <v>0</v>
          </cell>
          <cell r="J29">
            <v>517151</v>
          </cell>
          <cell r="K29">
            <v>0</v>
          </cell>
          <cell r="L29">
            <v>56014490</v>
          </cell>
        </row>
        <row r="30">
          <cell r="A30" t="str">
            <v>스트로브잣나무</v>
          </cell>
          <cell r="B30" t="str">
            <v>H3.0XW1.5</v>
          </cell>
          <cell r="C30" t="str">
            <v>주</v>
          </cell>
          <cell r="D30">
            <v>102</v>
          </cell>
          <cell r="E30">
            <v>41700</v>
          </cell>
          <cell r="F30">
            <v>4253400</v>
          </cell>
          <cell r="G30">
            <v>17209</v>
          </cell>
          <cell r="H30">
            <v>1755318</v>
          </cell>
          <cell r="I30">
            <v>0</v>
          </cell>
          <cell r="J30">
            <v>0</v>
          </cell>
          <cell r="K30">
            <v>58909</v>
          </cell>
          <cell r="L30">
            <v>6008718</v>
          </cell>
          <cell r="M30" t="str">
            <v>No.1</v>
          </cell>
        </row>
        <row r="31">
          <cell r="A31" t="str">
            <v>전나무</v>
          </cell>
          <cell r="B31" t="str">
            <v>H3.5XW1.8</v>
          </cell>
          <cell r="C31" t="str">
            <v>주</v>
          </cell>
          <cell r="D31">
            <v>14</v>
          </cell>
          <cell r="E31">
            <v>109809</v>
          </cell>
          <cell r="F31">
            <v>1537326</v>
          </cell>
          <cell r="G31">
            <v>15247</v>
          </cell>
          <cell r="H31">
            <v>213458</v>
          </cell>
          <cell r="I31">
            <v>1312</v>
          </cell>
          <cell r="J31">
            <v>18368</v>
          </cell>
          <cell r="K31">
            <v>126368</v>
          </cell>
          <cell r="L31">
            <v>1769152</v>
          </cell>
          <cell r="M31" t="str">
            <v>No.2</v>
          </cell>
        </row>
        <row r="32">
          <cell r="A32" t="str">
            <v>소나무</v>
          </cell>
          <cell r="B32" t="str">
            <v>H4.0XW2.0XR15</v>
          </cell>
          <cell r="C32" t="str">
            <v>주</v>
          </cell>
          <cell r="D32">
            <v>30</v>
          </cell>
          <cell r="E32">
            <v>323762</v>
          </cell>
          <cell r="F32">
            <v>9712860</v>
          </cell>
          <cell r="G32">
            <v>52764</v>
          </cell>
          <cell r="H32">
            <v>1582920</v>
          </cell>
          <cell r="I32">
            <v>4485</v>
          </cell>
          <cell r="J32">
            <v>134550</v>
          </cell>
          <cell r="K32">
            <v>381011</v>
          </cell>
          <cell r="L32">
            <v>11430330</v>
          </cell>
          <cell r="M32" t="str">
            <v>No.3</v>
          </cell>
        </row>
        <row r="33">
          <cell r="A33" t="str">
            <v>소나무</v>
          </cell>
          <cell r="B33" t="str">
            <v>H5.0XW2.5XR20</v>
          </cell>
          <cell r="C33" t="str">
            <v>주</v>
          </cell>
          <cell r="D33">
            <v>36</v>
          </cell>
          <cell r="E33">
            <v>417042</v>
          </cell>
          <cell r="F33">
            <v>15013512</v>
          </cell>
          <cell r="G33">
            <v>76432</v>
          </cell>
          <cell r="H33">
            <v>2751552</v>
          </cell>
          <cell r="I33">
            <v>6563</v>
          </cell>
          <cell r="J33">
            <v>236268</v>
          </cell>
          <cell r="K33">
            <v>500037</v>
          </cell>
          <cell r="L33">
            <v>18001332</v>
          </cell>
          <cell r="M33" t="str">
            <v>No.4</v>
          </cell>
        </row>
        <row r="34">
          <cell r="A34" t="str">
            <v>소나무</v>
          </cell>
          <cell r="B34" t="str">
            <v>H5.0XW2.5XR30</v>
          </cell>
          <cell r="C34" t="str">
            <v>주</v>
          </cell>
          <cell r="D34">
            <v>15</v>
          </cell>
          <cell r="E34">
            <v>890255</v>
          </cell>
          <cell r="F34">
            <v>13353825</v>
          </cell>
          <cell r="G34">
            <v>113862</v>
          </cell>
          <cell r="H34">
            <v>1707930</v>
          </cell>
          <cell r="I34">
            <v>8531</v>
          </cell>
          <cell r="J34">
            <v>127965</v>
          </cell>
          <cell r="K34">
            <v>1012648</v>
          </cell>
          <cell r="L34">
            <v>15189720</v>
          </cell>
          <cell r="M34" t="str">
            <v>No.5</v>
          </cell>
        </row>
        <row r="35">
          <cell r="A35" t="str">
            <v>주목(선주목)</v>
          </cell>
          <cell r="B35" t="str">
            <v>H2.0XW1.0</v>
          </cell>
          <cell r="C35" t="str">
            <v>주</v>
          </cell>
          <cell r="D35">
            <v>22</v>
          </cell>
          <cell r="E35">
            <v>154000</v>
          </cell>
          <cell r="F35">
            <v>3388000</v>
          </cell>
          <cell r="G35">
            <v>10329</v>
          </cell>
          <cell r="H35">
            <v>227238</v>
          </cell>
          <cell r="I35">
            <v>0</v>
          </cell>
          <cell r="J35">
            <v>0</v>
          </cell>
          <cell r="K35">
            <v>164329</v>
          </cell>
          <cell r="L35">
            <v>3615238</v>
          </cell>
          <cell r="M35" t="str">
            <v>No.6</v>
          </cell>
        </row>
        <row r="36">
          <cell r="A36" t="str">
            <v>나.낙엽교목</v>
          </cell>
          <cell r="D36">
            <v>0</v>
          </cell>
          <cell r="E36">
            <v>0</v>
          </cell>
          <cell r="F36">
            <v>54727486</v>
          </cell>
          <cell r="G36">
            <v>0</v>
          </cell>
          <cell r="H36">
            <v>9643533</v>
          </cell>
          <cell r="I36">
            <v>0</v>
          </cell>
          <cell r="J36">
            <v>729142</v>
          </cell>
          <cell r="K36">
            <v>0</v>
          </cell>
          <cell r="L36">
            <v>65100161</v>
          </cell>
        </row>
        <row r="37">
          <cell r="A37" t="str">
            <v>감나무</v>
          </cell>
          <cell r="B37" t="str">
            <v>H4.0XR15</v>
          </cell>
          <cell r="C37" t="str">
            <v>주</v>
          </cell>
          <cell r="D37">
            <v>10</v>
          </cell>
          <cell r="E37">
            <v>165762</v>
          </cell>
          <cell r="F37">
            <v>1657620</v>
          </cell>
          <cell r="G37">
            <v>52764</v>
          </cell>
          <cell r="H37">
            <v>527640</v>
          </cell>
          <cell r="I37">
            <v>4485</v>
          </cell>
          <cell r="J37">
            <v>44850</v>
          </cell>
          <cell r="K37">
            <v>223011</v>
          </cell>
          <cell r="L37">
            <v>2230110</v>
          </cell>
          <cell r="M37" t="str">
            <v>No.7</v>
          </cell>
        </row>
        <row r="38">
          <cell r="A38" t="str">
            <v>산수유</v>
          </cell>
          <cell r="B38" t="str">
            <v>H3.0XR10</v>
          </cell>
          <cell r="C38" t="str">
            <v>주</v>
          </cell>
          <cell r="D38">
            <v>37</v>
          </cell>
          <cell r="E38">
            <v>70117</v>
          </cell>
          <cell r="F38">
            <v>2594329</v>
          </cell>
          <cell r="G38">
            <v>31098</v>
          </cell>
          <cell r="H38">
            <v>1150626</v>
          </cell>
          <cell r="I38">
            <v>2625</v>
          </cell>
          <cell r="J38">
            <v>97125</v>
          </cell>
          <cell r="K38">
            <v>103840</v>
          </cell>
          <cell r="L38">
            <v>3842080</v>
          </cell>
          <cell r="M38" t="str">
            <v>No.8</v>
          </cell>
        </row>
        <row r="39">
          <cell r="A39" t="str">
            <v>백목련</v>
          </cell>
          <cell r="B39" t="str">
            <v>H3.5XR15</v>
          </cell>
          <cell r="C39" t="str">
            <v>주</v>
          </cell>
          <cell r="D39">
            <v>23</v>
          </cell>
          <cell r="E39">
            <v>381762</v>
          </cell>
          <cell r="F39">
            <v>8780526</v>
          </cell>
          <cell r="G39">
            <v>52764</v>
          </cell>
          <cell r="H39">
            <v>1213572</v>
          </cell>
          <cell r="I39">
            <v>4485</v>
          </cell>
          <cell r="J39">
            <v>103155</v>
          </cell>
          <cell r="K39">
            <v>439011</v>
          </cell>
          <cell r="L39">
            <v>10097253</v>
          </cell>
          <cell r="M39" t="str">
            <v>No.9</v>
          </cell>
        </row>
        <row r="40">
          <cell r="A40" t="str">
            <v>배롱나무</v>
          </cell>
          <cell r="B40" t="str">
            <v>H3.0XR10</v>
          </cell>
          <cell r="C40" t="str">
            <v>주</v>
          </cell>
          <cell r="D40">
            <v>12</v>
          </cell>
          <cell r="E40">
            <v>182617</v>
          </cell>
          <cell r="F40">
            <v>2191404</v>
          </cell>
          <cell r="G40">
            <v>31098</v>
          </cell>
          <cell r="H40">
            <v>373176</v>
          </cell>
          <cell r="I40">
            <v>2625</v>
          </cell>
          <cell r="J40">
            <v>31500</v>
          </cell>
          <cell r="K40">
            <v>216340</v>
          </cell>
          <cell r="L40">
            <v>2596080</v>
          </cell>
          <cell r="M40" t="str">
            <v>No.10</v>
          </cell>
        </row>
        <row r="41">
          <cell r="A41" t="str">
            <v>홍단풍(야촌단풍)</v>
          </cell>
          <cell r="B41" t="str">
            <v>H3.5XR15</v>
          </cell>
          <cell r="C41" t="str">
            <v>주</v>
          </cell>
          <cell r="D41">
            <v>5</v>
          </cell>
          <cell r="E41">
            <v>580762</v>
          </cell>
          <cell r="F41">
            <v>2903810</v>
          </cell>
          <cell r="G41">
            <v>52764</v>
          </cell>
          <cell r="H41">
            <v>263820</v>
          </cell>
          <cell r="I41">
            <v>4485</v>
          </cell>
          <cell r="J41">
            <v>22425</v>
          </cell>
          <cell r="K41">
            <v>638011</v>
          </cell>
          <cell r="L41">
            <v>3190055</v>
          </cell>
          <cell r="M41" t="str">
            <v>No.11</v>
          </cell>
        </row>
        <row r="42">
          <cell r="A42" t="str">
            <v>청단풍</v>
          </cell>
          <cell r="B42" t="str">
            <v>H2.5XR8</v>
          </cell>
          <cell r="C42" t="str">
            <v>주</v>
          </cell>
          <cell r="D42">
            <v>8</v>
          </cell>
          <cell r="E42">
            <v>73300</v>
          </cell>
          <cell r="F42">
            <v>586400</v>
          </cell>
          <cell r="G42">
            <v>31359</v>
          </cell>
          <cell r="H42">
            <v>250872</v>
          </cell>
          <cell r="I42">
            <v>0</v>
          </cell>
          <cell r="J42">
            <v>0</v>
          </cell>
          <cell r="K42">
            <v>104659</v>
          </cell>
          <cell r="L42">
            <v>837272</v>
          </cell>
          <cell r="M42" t="str">
            <v>No.12</v>
          </cell>
        </row>
        <row r="43">
          <cell r="A43" t="str">
            <v>청단풍</v>
          </cell>
          <cell r="B43" t="str">
            <v>H3.5XR15</v>
          </cell>
          <cell r="C43" t="str">
            <v>주</v>
          </cell>
          <cell r="D43">
            <v>11</v>
          </cell>
          <cell r="E43">
            <v>265762</v>
          </cell>
          <cell r="F43">
            <v>2923382</v>
          </cell>
          <cell r="G43">
            <v>52764</v>
          </cell>
          <cell r="H43">
            <v>580404</v>
          </cell>
          <cell r="I43">
            <v>4485</v>
          </cell>
          <cell r="J43">
            <v>49335</v>
          </cell>
          <cell r="K43">
            <v>323011</v>
          </cell>
          <cell r="L43">
            <v>3553121</v>
          </cell>
          <cell r="M43" t="str">
            <v>No.13</v>
          </cell>
        </row>
        <row r="44">
          <cell r="A44" t="str">
            <v>청단풍</v>
          </cell>
          <cell r="B44" t="str">
            <v>H4.0XR20</v>
          </cell>
          <cell r="C44" t="str">
            <v>주</v>
          </cell>
          <cell r="D44">
            <v>30</v>
          </cell>
          <cell r="E44">
            <v>524042</v>
          </cell>
          <cell r="F44">
            <v>15721260</v>
          </cell>
          <cell r="G44">
            <v>76432</v>
          </cell>
          <cell r="H44">
            <v>2292960</v>
          </cell>
          <cell r="I44">
            <v>6563</v>
          </cell>
          <cell r="J44">
            <v>196890</v>
          </cell>
          <cell r="K44">
            <v>607037</v>
          </cell>
          <cell r="L44">
            <v>18211110</v>
          </cell>
          <cell r="M44" t="str">
            <v>No.14</v>
          </cell>
        </row>
        <row r="45">
          <cell r="A45" t="str">
            <v>느티나무</v>
          </cell>
          <cell r="B45" t="str">
            <v>H4.0XR15</v>
          </cell>
          <cell r="C45" t="str">
            <v>주</v>
          </cell>
          <cell r="D45">
            <v>5</v>
          </cell>
          <cell r="E45">
            <v>337762</v>
          </cell>
          <cell r="F45">
            <v>1688810</v>
          </cell>
          <cell r="G45">
            <v>52764</v>
          </cell>
          <cell r="H45">
            <v>263820</v>
          </cell>
          <cell r="I45">
            <v>4485</v>
          </cell>
          <cell r="J45">
            <v>22425</v>
          </cell>
          <cell r="K45">
            <v>395011</v>
          </cell>
          <cell r="L45">
            <v>1975055</v>
          </cell>
          <cell r="M45" t="str">
            <v>No.15</v>
          </cell>
        </row>
        <row r="46">
          <cell r="A46" t="str">
            <v>느티나무</v>
          </cell>
          <cell r="B46" t="str">
            <v>H5.0XR30</v>
          </cell>
          <cell r="C46" t="str">
            <v>주</v>
          </cell>
          <cell r="D46">
            <v>2</v>
          </cell>
          <cell r="E46">
            <v>2185255</v>
          </cell>
          <cell r="F46">
            <v>4370510</v>
          </cell>
          <cell r="G46">
            <v>113862</v>
          </cell>
          <cell r="H46">
            <v>227724</v>
          </cell>
          <cell r="I46">
            <v>8531</v>
          </cell>
          <cell r="J46">
            <v>17062</v>
          </cell>
          <cell r="K46">
            <v>2307648</v>
          </cell>
          <cell r="L46">
            <v>4615296</v>
          </cell>
          <cell r="M46" t="str">
            <v>No.16</v>
          </cell>
        </row>
        <row r="47">
          <cell r="A47" t="str">
            <v>벚나무</v>
          </cell>
          <cell r="B47" t="str">
            <v>H4.0XB12</v>
          </cell>
          <cell r="C47" t="str">
            <v>주</v>
          </cell>
          <cell r="D47">
            <v>33</v>
          </cell>
          <cell r="E47">
            <v>268695</v>
          </cell>
          <cell r="F47">
            <v>8866935</v>
          </cell>
          <cell r="G47">
            <v>51968</v>
          </cell>
          <cell r="H47">
            <v>1714944</v>
          </cell>
          <cell r="I47">
            <v>4375</v>
          </cell>
          <cell r="J47">
            <v>144375</v>
          </cell>
          <cell r="K47">
            <v>325038</v>
          </cell>
          <cell r="L47">
            <v>10726254</v>
          </cell>
          <cell r="M47" t="str">
            <v>No.17</v>
          </cell>
        </row>
        <row r="48">
          <cell r="A48" t="str">
            <v>자작나무</v>
          </cell>
          <cell r="B48" t="str">
            <v>H3.5XR8</v>
          </cell>
          <cell r="C48" t="str">
            <v>주</v>
          </cell>
          <cell r="D48">
            <v>25</v>
          </cell>
          <cell r="E48">
            <v>97700</v>
          </cell>
          <cell r="F48">
            <v>2442500</v>
          </cell>
          <cell r="G48">
            <v>31359</v>
          </cell>
          <cell r="H48">
            <v>783975</v>
          </cell>
          <cell r="I48">
            <v>0</v>
          </cell>
          <cell r="J48">
            <v>0</v>
          </cell>
          <cell r="K48">
            <v>129059</v>
          </cell>
          <cell r="L48">
            <v>3226475</v>
          </cell>
          <cell r="M48" t="str">
            <v>No.18</v>
          </cell>
        </row>
        <row r="49">
          <cell r="A49" t="str">
            <v>다.상록관목</v>
          </cell>
          <cell r="D49">
            <v>0</v>
          </cell>
          <cell r="E49">
            <v>0</v>
          </cell>
          <cell r="F49">
            <v>5724000</v>
          </cell>
          <cell r="G49">
            <v>0</v>
          </cell>
          <cell r="H49">
            <v>2270520</v>
          </cell>
          <cell r="I49">
            <v>0</v>
          </cell>
          <cell r="J49">
            <v>0</v>
          </cell>
          <cell r="K49">
            <v>0</v>
          </cell>
          <cell r="L49">
            <v>7994520</v>
          </cell>
        </row>
        <row r="50">
          <cell r="A50" t="str">
            <v>회양목</v>
          </cell>
          <cell r="B50" t="str">
            <v>H0.3XW0.3</v>
          </cell>
          <cell r="C50" t="str">
            <v>주</v>
          </cell>
          <cell r="D50">
            <v>2120</v>
          </cell>
          <cell r="E50">
            <v>2700</v>
          </cell>
          <cell r="F50">
            <v>5724000</v>
          </cell>
          <cell r="G50">
            <v>1071</v>
          </cell>
          <cell r="H50">
            <v>2270520</v>
          </cell>
          <cell r="I50">
            <v>0</v>
          </cell>
          <cell r="J50">
            <v>0</v>
          </cell>
          <cell r="K50">
            <v>3771</v>
          </cell>
          <cell r="L50">
            <v>7994520</v>
          </cell>
          <cell r="M50" t="str">
            <v>No.19</v>
          </cell>
        </row>
        <row r="51">
          <cell r="A51" t="str">
            <v>라.낙엽관목</v>
          </cell>
          <cell r="D51">
            <v>0</v>
          </cell>
          <cell r="E51">
            <v>0</v>
          </cell>
          <cell r="F51">
            <v>5242000</v>
          </cell>
          <cell r="G51">
            <v>0</v>
          </cell>
          <cell r="H51">
            <v>1974350</v>
          </cell>
          <cell r="I51">
            <v>0</v>
          </cell>
          <cell r="J51">
            <v>0</v>
          </cell>
          <cell r="K51">
            <v>0</v>
          </cell>
          <cell r="L51">
            <v>7216350</v>
          </cell>
        </row>
        <row r="52">
          <cell r="A52" t="str">
            <v>백철쭉</v>
          </cell>
          <cell r="B52" t="str">
            <v>H0.4XW0.5</v>
          </cell>
          <cell r="C52" t="str">
            <v>주</v>
          </cell>
          <cell r="D52">
            <v>530</v>
          </cell>
          <cell r="E52">
            <v>3500</v>
          </cell>
          <cell r="F52">
            <v>1855000</v>
          </cell>
          <cell r="G52">
            <v>1071</v>
          </cell>
          <cell r="H52">
            <v>567630</v>
          </cell>
          <cell r="I52">
            <v>0</v>
          </cell>
          <cell r="J52">
            <v>0</v>
          </cell>
          <cell r="K52">
            <v>4571</v>
          </cell>
          <cell r="L52">
            <v>2422630</v>
          </cell>
          <cell r="M52" t="str">
            <v>No.20</v>
          </cell>
        </row>
        <row r="53">
          <cell r="A53" t="str">
            <v>자산홍</v>
          </cell>
          <cell r="B53" t="str">
            <v>H0.4XW0.5</v>
          </cell>
          <cell r="C53" t="str">
            <v>주</v>
          </cell>
          <cell r="D53">
            <v>630</v>
          </cell>
          <cell r="E53">
            <v>4000</v>
          </cell>
          <cell r="F53">
            <v>2520000</v>
          </cell>
          <cell r="G53">
            <v>1071</v>
          </cell>
          <cell r="H53">
            <v>674730</v>
          </cell>
          <cell r="I53">
            <v>0</v>
          </cell>
          <cell r="J53">
            <v>0</v>
          </cell>
          <cell r="K53">
            <v>5071</v>
          </cell>
          <cell r="L53">
            <v>3194730</v>
          </cell>
          <cell r="M53" t="str">
            <v>No.21</v>
          </cell>
        </row>
        <row r="54">
          <cell r="A54" t="str">
            <v>진달래</v>
          </cell>
          <cell r="B54" t="str">
            <v>H0.5XW0.4</v>
          </cell>
          <cell r="C54" t="str">
            <v>주</v>
          </cell>
          <cell r="D54">
            <v>250</v>
          </cell>
          <cell r="E54">
            <v>1900</v>
          </cell>
          <cell r="F54">
            <v>475000</v>
          </cell>
          <cell r="G54">
            <v>1071</v>
          </cell>
          <cell r="H54">
            <v>267750</v>
          </cell>
          <cell r="I54">
            <v>0</v>
          </cell>
          <cell r="J54">
            <v>0</v>
          </cell>
          <cell r="K54">
            <v>2971</v>
          </cell>
          <cell r="L54">
            <v>742750</v>
          </cell>
          <cell r="M54" t="str">
            <v>No.22</v>
          </cell>
        </row>
        <row r="55">
          <cell r="A55" t="str">
            <v>흰말채나무</v>
          </cell>
          <cell r="B55" t="str">
            <v>H1.0XW0.4</v>
          </cell>
          <cell r="C55" t="str">
            <v>주</v>
          </cell>
          <cell r="D55">
            <v>280</v>
          </cell>
          <cell r="E55">
            <v>1400</v>
          </cell>
          <cell r="F55">
            <v>392000</v>
          </cell>
          <cell r="G55">
            <v>1658</v>
          </cell>
          <cell r="H55">
            <v>464240</v>
          </cell>
          <cell r="I55">
            <v>0</v>
          </cell>
          <cell r="J55">
            <v>0</v>
          </cell>
          <cell r="K55">
            <v>3058</v>
          </cell>
          <cell r="L55">
            <v>856240</v>
          </cell>
          <cell r="M55" t="str">
            <v>No.23</v>
          </cell>
        </row>
        <row r="56">
          <cell r="A56" t="str">
            <v>라.초 화 류</v>
          </cell>
          <cell r="D56">
            <v>0</v>
          </cell>
          <cell r="E56">
            <v>0</v>
          </cell>
          <cell r="F56">
            <v>12935000</v>
          </cell>
          <cell r="G56">
            <v>0</v>
          </cell>
          <cell r="H56">
            <v>1238400</v>
          </cell>
          <cell r="I56">
            <v>0</v>
          </cell>
          <cell r="J56">
            <v>0</v>
          </cell>
          <cell r="K56">
            <v>0</v>
          </cell>
          <cell r="L56">
            <v>14173400</v>
          </cell>
        </row>
        <row r="57">
          <cell r="A57" t="str">
            <v>맥문동</v>
          </cell>
          <cell r="B57" t="str">
            <v>3-5분얼</v>
          </cell>
          <cell r="C57" t="str">
            <v>본</v>
          </cell>
          <cell r="D57">
            <v>500</v>
          </cell>
          <cell r="E57">
            <v>390</v>
          </cell>
          <cell r="F57">
            <v>195000</v>
          </cell>
          <cell r="G57">
            <v>172</v>
          </cell>
          <cell r="H57">
            <v>86000</v>
          </cell>
          <cell r="I57">
            <v>0</v>
          </cell>
          <cell r="J57">
            <v>0</v>
          </cell>
          <cell r="K57">
            <v>562</v>
          </cell>
          <cell r="L57">
            <v>281000</v>
          </cell>
          <cell r="M57" t="str">
            <v>No.24</v>
          </cell>
        </row>
        <row r="58">
          <cell r="A58" t="str">
            <v>바위취</v>
          </cell>
          <cell r="B58" t="str">
            <v>3치포트</v>
          </cell>
          <cell r="C58" t="str">
            <v>본</v>
          </cell>
          <cell r="D58">
            <v>700</v>
          </cell>
          <cell r="E58">
            <v>1000</v>
          </cell>
          <cell r="F58">
            <v>700000</v>
          </cell>
          <cell r="G58">
            <v>172</v>
          </cell>
          <cell r="H58">
            <v>120400</v>
          </cell>
          <cell r="I58">
            <v>0</v>
          </cell>
          <cell r="J58">
            <v>0</v>
          </cell>
          <cell r="K58">
            <v>1172</v>
          </cell>
          <cell r="L58">
            <v>820400</v>
          </cell>
          <cell r="M58" t="str">
            <v>No.25</v>
          </cell>
        </row>
        <row r="59">
          <cell r="A59" t="str">
            <v>상록패랭이</v>
          </cell>
          <cell r="B59" t="str">
            <v>3치포트</v>
          </cell>
          <cell r="C59" t="str">
            <v>본</v>
          </cell>
          <cell r="D59">
            <v>1550</v>
          </cell>
          <cell r="E59">
            <v>2200</v>
          </cell>
          <cell r="F59">
            <v>3410000</v>
          </cell>
          <cell r="G59">
            <v>172</v>
          </cell>
          <cell r="H59">
            <v>266600</v>
          </cell>
          <cell r="I59">
            <v>0</v>
          </cell>
          <cell r="J59">
            <v>0</v>
          </cell>
          <cell r="K59">
            <v>2372</v>
          </cell>
          <cell r="L59">
            <v>3676600</v>
          </cell>
          <cell r="M59" t="str">
            <v>No.26</v>
          </cell>
        </row>
        <row r="60">
          <cell r="A60" t="str">
            <v>줄무늬사사</v>
          </cell>
          <cell r="B60" t="str">
            <v>4치포트</v>
          </cell>
          <cell r="C60" t="str">
            <v>본</v>
          </cell>
          <cell r="D60">
            <v>1500</v>
          </cell>
          <cell r="E60">
            <v>2500</v>
          </cell>
          <cell r="F60">
            <v>3750000</v>
          </cell>
          <cell r="G60">
            <v>172</v>
          </cell>
          <cell r="H60">
            <v>258000</v>
          </cell>
          <cell r="I60">
            <v>0</v>
          </cell>
          <cell r="J60">
            <v>0</v>
          </cell>
          <cell r="K60">
            <v>2672</v>
          </cell>
          <cell r="L60">
            <v>4008000</v>
          </cell>
          <cell r="M60" t="str">
            <v>No.27</v>
          </cell>
        </row>
        <row r="61">
          <cell r="A61" t="str">
            <v>원추리</v>
          </cell>
          <cell r="B61" t="str">
            <v>2-3분얼</v>
          </cell>
          <cell r="C61" t="str">
            <v>본</v>
          </cell>
          <cell r="D61">
            <v>1200</v>
          </cell>
          <cell r="E61">
            <v>2100</v>
          </cell>
          <cell r="F61">
            <v>2520000</v>
          </cell>
          <cell r="G61">
            <v>172</v>
          </cell>
          <cell r="H61">
            <v>206400</v>
          </cell>
          <cell r="I61">
            <v>0</v>
          </cell>
          <cell r="J61">
            <v>0</v>
          </cell>
          <cell r="K61">
            <v>2272</v>
          </cell>
          <cell r="L61">
            <v>2726400</v>
          </cell>
          <cell r="M61" t="str">
            <v>No.28</v>
          </cell>
        </row>
        <row r="62">
          <cell r="A62" t="str">
            <v>구절초</v>
          </cell>
          <cell r="B62" t="str">
            <v>3치포트</v>
          </cell>
          <cell r="C62" t="str">
            <v>본</v>
          </cell>
          <cell r="D62">
            <v>1300</v>
          </cell>
          <cell r="E62">
            <v>1400</v>
          </cell>
          <cell r="F62">
            <v>1820000</v>
          </cell>
          <cell r="G62">
            <v>172</v>
          </cell>
          <cell r="H62">
            <v>223600</v>
          </cell>
          <cell r="I62">
            <v>0</v>
          </cell>
          <cell r="J62">
            <v>0</v>
          </cell>
          <cell r="K62">
            <v>1572</v>
          </cell>
          <cell r="L62">
            <v>2043600</v>
          </cell>
          <cell r="M62" t="str">
            <v>No.29</v>
          </cell>
        </row>
        <row r="63">
          <cell r="A63" t="str">
            <v>허브</v>
          </cell>
          <cell r="B63" t="str">
            <v>3치포트</v>
          </cell>
          <cell r="C63" t="str">
            <v>본</v>
          </cell>
          <cell r="D63">
            <v>450</v>
          </cell>
          <cell r="E63">
            <v>1200</v>
          </cell>
          <cell r="F63">
            <v>540000</v>
          </cell>
          <cell r="G63">
            <v>172</v>
          </cell>
          <cell r="H63">
            <v>77400</v>
          </cell>
          <cell r="I63">
            <v>0</v>
          </cell>
          <cell r="J63">
            <v>0</v>
          </cell>
          <cell r="K63">
            <v>1372</v>
          </cell>
          <cell r="L63">
            <v>617400</v>
          </cell>
          <cell r="M63" t="str">
            <v>No.30</v>
          </cell>
        </row>
        <row r="64">
          <cell r="A64" t="str">
            <v>바.기    타</v>
          </cell>
          <cell r="D64">
            <v>0</v>
          </cell>
          <cell r="E64">
            <v>0</v>
          </cell>
          <cell r="F64">
            <v>16637326</v>
          </cell>
          <cell r="G64">
            <v>0</v>
          </cell>
          <cell r="H64">
            <v>6231794</v>
          </cell>
          <cell r="I64">
            <v>0</v>
          </cell>
          <cell r="J64">
            <v>0</v>
          </cell>
          <cell r="K64">
            <v>0</v>
          </cell>
          <cell r="L64">
            <v>22869120</v>
          </cell>
        </row>
        <row r="65">
          <cell r="A65" t="str">
            <v>줄떼식재(1/2떼)</v>
          </cell>
          <cell r="B65" t="str">
            <v>0.3X0.3X0.03</v>
          </cell>
          <cell r="C65" t="str">
            <v>M2</v>
          </cell>
          <cell r="D65">
            <v>2078.8200000000002</v>
          </cell>
          <cell r="E65">
            <v>1540</v>
          </cell>
          <cell r="F65">
            <v>3201383</v>
          </cell>
          <cell r="G65">
            <v>1841</v>
          </cell>
          <cell r="H65">
            <v>3827107</v>
          </cell>
          <cell r="I65">
            <v>0</v>
          </cell>
          <cell r="J65">
            <v>0</v>
          </cell>
          <cell r="K65">
            <v>3381</v>
          </cell>
          <cell r="L65">
            <v>7028490</v>
          </cell>
          <cell r="M65" t="str">
            <v>#.1</v>
          </cell>
        </row>
        <row r="66">
          <cell r="A66" t="str">
            <v>지주목</v>
          </cell>
          <cell r="B66" t="str">
            <v>삼발이(소형)</v>
          </cell>
          <cell r="C66" t="str">
            <v>조</v>
          </cell>
          <cell r="D66">
            <v>173</v>
          </cell>
          <cell r="E66">
            <v>2347</v>
          </cell>
          <cell r="F66">
            <v>406031</v>
          </cell>
          <cell r="G66">
            <v>1224</v>
          </cell>
          <cell r="H66">
            <v>211752</v>
          </cell>
          <cell r="I66">
            <v>0</v>
          </cell>
          <cell r="J66">
            <v>0</v>
          </cell>
          <cell r="K66">
            <v>3571</v>
          </cell>
          <cell r="L66">
            <v>617783</v>
          </cell>
          <cell r="M66" t="str">
            <v>No.31</v>
          </cell>
        </row>
        <row r="67">
          <cell r="A67" t="str">
            <v>지주목</v>
          </cell>
          <cell r="B67" t="str">
            <v>삼발이(대형)</v>
          </cell>
          <cell r="C67" t="str">
            <v>조</v>
          </cell>
          <cell r="D67">
            <v>225</v>
          </cell>
          <cell r="E67">
            <v>4056</v>
          </cell>
          <cell r="F67">
            <v>912600</v>
          </cell>
          <cell r="G67">
            <v>1713</v>
          </cell>
          <cell r="H67">
            <v>385425</v>
          </cell>
          <cell r="I67">
            <v>0</v>
          </cell>
          <cell r="J67">
            <v>0</v>
          </cell>
          <cell r="K67">
            <v>5769</v>
          </cell>
          <cell r="L67">
            <v>1298025</v>
          </cell>
          <cell r="M67" t="str">
            <v>No.32</v>
          </cell>
        </row>
        <row r="68">
          <cell r="A68" t="str">
            <v>부숙톱밥퇴비</v>
          </cell>
          <cell r="C68" t="str">
            <v>KG</v>
          </cell>
          <cell r="D68">
            <v>12701</v>
          </cell>
          <cell r="E68">
            <v>250</v>
          </cell>
          <cell r="F68">
            <v>3175250</v>
          </cell>
          <cell r="G68">
            <v>0</v>
          </cell>
          <cell r="H68">
            <v>0</v>
          </cell>
          <cell r="I68">
            <v>0</v>
          </cell>
          <cell r="J68">
            <v>0</v>
          </cell>
          <cell r="K68">
            <v>250</v>
          </cell>
          <cell r="L68">
            <v>3175250</v>
          </cell>
        </row>
        <row r="69">
          <cell r="A69" t="str">
            <v>잔디</v>
          </cell>
          <cell r="B69" t="str">
            <v>평떼</v>
          </cell>
          <cell r="C69" t="str">
            <v>㎡</v>
          </cell>
          <cell r="D69">
            <v>640.28</v>
          </cell>
          <cell r="E69">
            <v>3080</v>
          </cell>
          <cell r="F69">
            <v>1972062</v>
          </cell>
          <cell r="G69">
            <v>2823</v>
          </cell>
          <cell r="H69">
            <v>1807510</v>
          </cell>
          <cell r="I69">
            <v>0</v>
          </cell>
          <cell r="J69">
            <v>0</v>
          </cell>
          <cell r="K69">
            <v>5903</v>
          </cell>
          <cell r="L69">
            <v>3779572</v>
          </cell>
          <cell r="M69" t="str">
            <v>No.33</v>
          </cell>
        </row>
        <row r="70">
          <cell r="A70" t="str">
            <v>조경용토</v>
          </cell>
          <cell r="B70" t="str">
            <v>사질양토</v>
          </cell>
          <cell r="C70" t="str">
            <v>M3</v>
          </cell>
          <cell r="D70">
            <v>1394</v>
          </cell>
          <cell r="E70">
            <v>5000</v>
          </cell>
          <cell r="F70">
            <v>6970000</v>
          </cell>
          <cell r="G70">
            <v>0</v>
          </cell>
          <cell r="H70">
            <v>0</v>
          </cell>
          <cell r="I70">
            <v>0</v>
          </cell>
          <cell r="J70">
            <v>0</v>
          </cell>
          <cell r="K70">
            <v>5000</v>
          </cell>
          <cell r="L70">
            <v>6970000</v>
          </cell>
        </row>
        <row r="78">
          <cell r="A78" t="str">
            <v>2.조경시설물공</v>
          </cell>
          <cell r="C78" t="str">
            <v>식</v>
          </cell>
          <cell r="D78">
            <v>1</v>
          </cell>
          <cell r="F78">
            <v>113481570</v>
          </cell>
          <cell r="H78">
            <v>42160764</v>
          </cell>
          <cell r="J78">
            <v>382596</v>
          </cell>
          <cell r="K78">
            <v>0</v>
          </cell>
          <cell r="L78">
            <v>156024930</v>
          </cell>
        </row>
        <row r="79">
          <cell r="A79" t="str">
            <v>사각파고라</v>
          </cell>
          <cell r="B79" t="str">
            <v>4500X4500</v>
          </cell>
          <cell r="C79" t="str">
            <v>개소</v>
          </cell>
          <cell r="D79">
            <v>1</v>
          </cell>
          <cell r="E79">
            <v>5027867</v>
          </cell>
          <cell r="F79">
            <v>5027867</v>
          </cell>
          <cell r="G79">
            <v>52819</v>
          </cell>
          <cell r="H79">
            <v>52819</v>
          </cell>
          <cell r="I79">
            <v>0</v>
          </cell>
          <cell r="J79">
            <v>0</v>
          </cell>
          <cell r="K79">
            <v>5080686</v>
          </cell>
          <cell r="L79">
            <v>5080686</v>
          </cell>
          <cell r="M79" t="str">
            <v>No.34</v>
          </cell>
        </row>
        <row r="80">
          <cell r="A80" t="str">
            <v>평벤치</v>
          </cell>
          <cell r="B80" t="str">
            <v>1800X380</v>
          </cell>
          <cell r="C80" t="str">
            <v>개소</v>
          </cell>
          <cell r="D80">
            <v>3</v>
          </cell>
          <cell r="E80">
            <v>225000</v>
          </cell>
          <cell r="F80">
            <v>675000</v>
          </cell>
          <cell r="G80">
            <v>21484</v>
          </cell>
          <cell r="H80">
            <v>64452</v>
          </cell>
          <cell r="I80">
            <v>0</v>
          </cell>
          <cell r="J80">
            <v>0</v>
          </cell>
          <cell r="K80">
            <v>246484</v>
          </cell>
          <cell r="L80">
            <v>739452</v>
          </cell>
          <cell r="M80" t="str">
            <v>No.35</v>
          </cell>
        </row>
        <row r="81">
          <cell r="A81" t="str">
            <v>화계</v>
          </cell>
          <cell r="C81" t="str">
            <v>M</v>
          </cell>
          <cell r="D81">
            <v>63.3</v>
          </cell>
          <cell r="E81">
            <v>105597</v>
          </cell>
          <cell r="F81">
            <v>6684290</v>
          </cell>
          <cell r="G81">
            <v>223590</v>
          </cell>
          <cell r="H81">
            <v>14153247</v>
          </cell>
          <cell r="I81">
            <v>817</v>
          </cell>
          <cell r="J81">
            <v>51716</v>
          </cell>
          <cell r="K81">
            <v>330004</v>
          </cell>
          <cell r="L81">
            <v>20889253</v>
          </cell>
          <cell r="M81" t="str">
            <v>No.36</v>
          </cell>
        </row>
        <row r="82">
          <cell r="A82" t="str">
            <v>목재데크-1</v>
          </cell>
          <cell r="B82" t="str">
            <v>4600X3600</v>
          </cell>
          <cell r="C82" t="str">
            <v>개소</v>
          </cell>
          <cell r="D82">
            <v>1</v>
          </cell>
          <cell r="E82">
            <v>1248000</v>
          </cell>
          <cell r="F82">
            <v>1248000</v>
          </cell>
          <cell r="G82">
            <v>560921</v>
          </cell>
          <cell r="H82">
            <v>560921</v>
          </cell>
          <cell r="I82">
            <v>0</v>
          </cell>
          <cell r="J82">
            <v>0</v>
          </cell>
          <cell r="K82">
            <v>1808921</v>
          </cell>
          <cell r="L82">
            <v>1808921</v>
          </cell>
          <cell r="M82" t="str">
            <v>No.37</v>
          </cell>
        </row>
        <row r="83">
          <cell r="A83" t="str">
            <v>목재데크-2</v>
          </cell>
          <cell r="B83" t="str">
            <v>5800X5200</v>
          </cell>
          <cell r="C83" t="str">
            <v>개소</v>
          </cell>
          <cell r="D83">
            <v>1</v>
          </cell>
          <cell r="E83">
            <v>2177500</v>
          </cell>
          <cell r="F83">
            <v>2177500</v>
          </cell>
          <cell r="G83">
            <v>1022324</v>
          </cell>
          <cell r="H83">
            <v>1022324</v>
          </cell>
          <cell r="I83">
            <v>0</v>
          </cell>
          <cell r="J83">
            <v>0</v>
          </cell>
          <cell r="K83">
            <v>3199824</v>
          </cell>
          <cell r="L83">
            <v>3199824</v>
          </cell>
          <cell r="M83" t="str">
            <v>No.38</v>
          </cell>
        </row>
        <row r="84">
          <cell r="A84" t="str">
            <v>앉음벽1</v>
          </cell>
          <cell r="B84" t="str">
            <v>H450</v>
          </cell>
          <cell r="C84" t="str">
            <v>개소</v>
          </cell>
          <cell r="D84">
            <v>1</v>
          </cell>
          <cell r="E84">
            <v>333500</v>
          </cell>
          <cell r="F84">
            <v>333500</v>
          </cell>
          <cell r="G84">
            <v>413746</v>
          </cell>
          <cell r="H84">
            <v>413746</v>
          </cell>
          <cell r="I84">
            <v>1343</v>
          </cell>
          <cell r="J84">
            <v>1343</v>
          </cell>
          <cell r="K84">
            <v>748589</v>
          </cell>
          <cell r="L84">
            <v>748589</v>
          </cell>
          <cell r="M84" t="str">
            <v>No.39</v>
          </cell>
        </row>
        <row r="85">
          <cell r="A85" t="str">
            <v>앉음벽2</v>
          </cell>
          <cell r="B85" t="str">
            <v>H450</v>
          </cell>
          <cell r="C85" t="str">
            <v>개소</v>
          </cell>
          <cell r="D85">
            <v>1</v>
          </cell>
          <cell r="E85">
            <v>557389</v>
          </cell>
          <cell r="F85">
            <v>557389</v>
          </cell>
          <cell r="G85">
            <v>693092</v>
          </cell>
          <cell r="H85">
            <v>693092</v>
          </cell>
          <cell r="I85">
            <v>2256</v>
          </cell>
          <cell r="J85">
            <v>2256</v>
          </cell>
          <cell r="K85">
            <v>1252737</v>
          </cell>
          <cell r="L85">
            <v>1252737</v>
          </cell>
          <cell r="M85" t="str">
            <v>No.40</v>
          </cell>
        </row>
        <row r="86">
          <cell r="A86" t="str">
            <v>앉음벽3</v>
          </cell>
          <cell r="B86" t="str">
            <v>H450</v>
          </cell>
          <cell r="C86" t="str">
            <v>개소</v>
          </cell>
          <cell r="D86">
            <v>3</v>
          </cell>
          <cell r="E86">
            <v>218325</v>
          </cell>
          <cell r="F86">
            <v>654975</v>
          </cell>
          <cell r="G86">
            <v>269991</v>
          </cell>
          <cell r="H86">
            <v>809973</v>
          </cell>
          <cell r="I86">
            <v>879</v>
          </cell>
          <cell r="J86">
            <v>2637</v>
          </cell>
          <cell r="K86">
            <v>489195</v>
          </cell>
          <cell r="L86">
            <v>1467585</v>
          </cell>
          <cell r="M86" t="str">
            <v>No.41</v>
          </cell>
        </row>
        <row r="87">
          <cell r="A87" t="str">
            <v>앉음벽4</v>
          </cell>
          <cell r="B87" t="str">
            <v>H450</v>
          </cell>
          <cell r="C87" t="str">
            <v>개소</v>
          </cell>
          <cell r="D87">
            <v>3</v>
          </cell>
          <cell r="E87">
            <v>109826</v>
          </cell>
          <cell r="F87">
            <v>329478</v>
          </cell>
          <cell r="G87">
            <v>134788</v>
          </cell>
          <cell r="H87">
            <v>404364</v>
          </cell>
          <cell r="I87">
            <v>435</v>
          </cell>
          <cell r="J87">
            <v>1305</v>
          </cell>
          <cell r="K87">
            <v>245049</v>
          </cell>
          <cell r="L87">
            <v>735147</v>
          </cell>
          <cell r="M87" t="str">
            <v>No.42</v>
          </cell>
        </row>
        <row r="88">
          <cell r="A88" t="str">
            <v>잔디등</v>
          </cell>
          <cell r="B88" t="str">
            <v>D130XH900</v>
          </cell>
          <cell r="C88" t="str">
            <v>개소</v>
          </cell>
          <cell r="D88">
            <v>28</v>
          </cell>
          <cell r="E88">
            <v>157019</v>
          </cell>
          <cell r="F88">
            <v>4396532</v>
          </cell>
          <cell r="G88">
            <v>10864</v>
          </cell>
          <cell r="H88">
            <v>304192</v>
          </cell>
          <cell r="I88">
            <v>0</v>
          </cell>
          <cell r="J88">
            <v>0</v>
          </cell>
          <cell r="K88">
            <v>167883</v>
          </cell>
          <cell r="L88">
            <v>4700724</v>
          </cell>
          <cell r="M88" t="str">
            <v>No.43</v>
          </cell>
        </row>
        <row r="89">
          <cell r="A89" t="str">
            <v>투사등-1</v>
          </cell>
          <cell r="B89" t="str">
            <v>D130(돌출형)</v>
          </cell>
          <cell r="C89" t="str">
            <v>개소</v>
          </cell>
          <cell r="D89">
            <v>27</v>
          </cell>
          <cell r="E89">
            <v>252000</v>
          </cell>
          <cell r="F89">
            <v>6804000</v>
          </cell>
          <cell r="G89">
            <v>499</v>
          </cell>
          <cell r="H89">
            <v>13473</v>
          </cell>
          <cell r="I89">
            <v>0</v>
          </cell>
          <cell r="J89">
            <v>0</v>
          </cell>
          <cell r="K89">
            <v>252499</v>
          </cell>
          <cell r="L89">
            <v>6817473</v>
          </cell>
          <cell r="M89" t="str">
            <v>No.44</v>
          </cell>
        </row>
        <row r="90">
          <cell r="A90" t="str">
            <v>투사등-2</v>
          </cell>
          <cell r="B90" t="str">
            <v>D295(매립형)</v>
          </cell>
          <cell r="C90" t="str">
            <v>개소</v>
          </cell>
          <cell r="D90">
            <v>4</v>
          </cell>
          <cell r="E90">
            <v>445000</v>
          </cell>
          <cell r="F90">
            <v>1780000</v>
          </cell>
          <cell r="G90">
            <v>4828</v>
          </cell>
          <cell r="H90">
            <v>19312</v>
          </cell>
          <cell r="I90">
            <v>0</v>
          </cell>
          <cell r="J90">
            <v>0</v>
          </cell>
          <cell r="K90">
            <v>449828</v>
          </cell>
          <cell r="L90">
            <v>1799312</v>
          </cell>
          <cell r="M90" t="str">
            <v>No.45</v>
          </cell>
        </row>
        <row r="91">
          <cell r="A91" t="str">
            <v>침목놓기</v>
          </cell>
          <cell r="C91" t="str">
            <v>개소</v>
          </cell>
          <cell r="D91">
            <v>60</v>
          </cell>
          <cell r="E91">
            <v>57589</v>
          </cell>
          <cell r="F91">
            <v>3455340</v>
          </cell>
          <cell r="G91">
            <v>32031</v>
          </cell>
          <cell r="H91">
            <v>1921860</v>
          </cell>
          <cell r="I91">
            <v>0</v>
          </cell>
          <cell r="J91">
            <v>0</v>
          </cell>
          <cell r="K91">
            <v>89620</v>
          </cell>
          <cell r="L91">
            <v>5377200</v>
          </cell>
          <cell r="M91" t="str">
            <v>No.46</v>
          </cell>
        </row>
        <row r="92">
          <cell r="A92" t="str">
            <v>URN</v>
          </cell>
          <cell r="C92" t="str">
            <v>개소</v>
          </cell>
          <cell r="D92">
            <v>15</v>
          </cell>
          <cell r="E92">
            <v>200000</v>
          </cell>
          <cell r="F92">
            <v>3000000</v>
          </cell>
          <cell r="G92">
            <v>0</v>
          </cell>
          <cell r="H92">
            <v>0</v>
          </cell>
          <cell r="I92">
            <v>0</v>
          </cell>
          <cell r="J92">
            <v>0</v>
          </cell>
          <cell r="K92">
            <v>200000</v>
          </cell>
          <cell r="L92">
            <v>3000000</v>
          </cell>
        </row>
        <row r="93">
          <cell r="A93" t="str">
            <v>수목보홀덮개-1</v>
          </cell>
          <cell r="B93" t="str">
            <v>1500X1500</v>
          </cell>
          <cell r="C93" t="str">
            <v>개소</v>
          </cell>
          <cell r="D93">
            <v>4</v>
          </cell>
          <cell r="E93">
            <v>246940</v>
          </cell>
          <cell r="F93">
            <v>987760</v>
          </cell>
          <cell r="G93">
            <v>42090</v>
          </cell>
          <cell r="H93">
            <v>168360</v>
          </cell>
          <cell r="I93">
            <v>0</v>
          </cell>
          <cell r="J93">
            <v>0</v>
          </cell>
          <cell r="K93">
            <v>289030</v>
          </cell>
          <cell r="L93">
            <v>1156120</v>
          </cell>
          <cell r="M93" t="str">
            <v>No.47</v>
          </cell>
        </row>
        <row r="94">
          <cell r="A94" t="str">
            <v>경관석놓기</v>
          </cell>
          <cell r="B94" t="str">
            <v>130X100X70(1.6TON)</v>
          </cell>
          <cell r="C94" t="str">
            <v>개소</v>
          </cell>
          <cell r="D94">
            <v>3</v>
          </cell>
          <cell r="E94">
            <v>464019</v>
          </cell>
          <cell r="F94">
            <v>1392057</v>
          </cell>
          <cell r="G94">
            <v>214837</v>
          </cell>
          <cell r="H94">
            <v>644511</v>
          </cell>
          <cell r="I94">
            <v>29700</v>
          </cell>
          <cell r="J94">
            <v>89100</v>
          </cell>
          <cell r="K94">
            <v>708556</v>
          </cell>
          <cell r="L94">
            <v>2125668</v>
          </cell>
          <cell r="M94" t="str">
            <v>No.48</v>
          </cell>
        </row>
        <row r="95">
          <cell r="A95" t="str">
            <v>경관석놓기</v>
          </cell>
          <cell r="B95" t="str">
            <v>100X90X60(1.0TON)</v>
          </cell>
          <cell r="C95" t="str">
            <v>개소</v>
          </cell>
          <cell r="D95">
            <v>6</v>
          </cell>
          <cell r="E95">
            <v>258324</v>
          </cell>
          <cell r="F95">
            <v>1549944</v>
          </cell>
          <cell r="G95">
            <v>127565</v>
          </cell>
          <cell r="H95">
            <v>765390</v>
          </cell>
          <cell r="I95">
            <v>17635</v>
          </cell>
          <cell r="J95">
            <v>105810</v>
          </cell>
          <cell r="K95">
            <v>403524</v>
          </cell>
          <cell r="L95">
            <v>2421144</v>
          </cell>
          <cell r="M95" t="str">
            <v>No.49</v>
          </cell>
        </row>
        <row r="96">
          <cell r="A96" t="str">
            <v>퍼팅그린-1</v>
          </cell>
          <cell r="C96" t="str">
            <v>M2</v>
          </cell>
          <cell r="D96">
            <v>21.6</v>
          </cell>
          <cell r="E96">
            <v>35731</v>
          </cell>
          <cell r="F96">
            <v>771789</v>
          </cell>
          <cell r="G96">
            <v>9867</v>
          </cell>
          <cell r="H96">
            <v>213127</v>
          </cell>
          <cell r="I96">
            <v>35</v>
          </cell>
          <cell r="J96">
            <v>756</v>
          </cell>
          <cell r="K96">
            <v>45633</v>
          </cell>
          <cell r="L96">
            <v>985672</v>
          </cell>
          <cell r="M96" t="str">
            <v>No.50</v>
          </cell>
        </row>
        <row r="97">
          <cell r="A97" t="str">
            <v>퍼팅그린-2</v>
          </cell>
          <cell r="C97" t="str">
            <v>M2</v>
          </cell>
          <cell r="D97">
            <v>109.6</v>
          </cell>
          <cell r="E97">
            <v>35731</v>
          </cell>
          <cell r="F97">
            <v>3916117</v>
          </cell>
          <cell r="G97">
            <v>9867</v>
          </cell>
          <cell r="H97">
            <v>1081423</v>
          </cell>
          <cell r="I97">
            <v>35</v>
          </cell>
          <cell r="J97">
            <v>3836</v>
          </cell>
          <cell r="K97">
            <v>45633</v>
          </cell>
          <cell r="L97">
            <v>5001376</v>
          </cell>
          <cell r="M97" t="str">
            <v>No.51</v>
          </cell>
        </row>
        <row r="98">
          <cell r="A98" t="str">
            <v>수경시설-1</v>
          </cell>
          <cell r="C98" t="str">
            <v>식</v>
          </cell>
          <cell r="D98">
            <v>1</v>
          </cell>
          <cell r="E98">
            <v>12000000</v>
          </cell>
          <cell r="F98">
            <v>12000000</v>
          </cell>
          <cell r="G98">
            <v>0</v>
          </cell>
          <cell r="H98">
            <v>0</v>
          </cell>
          <cell r="I98">
            <v>0</v>
          </cell>
          <cell r="J98">
            <v>0</v>
          </cell>
          <cell r="K98">
            <v>12000000</v>
          </cell>
          <cell r="L98">
            <v>12000000</v>
          </cell>
          <cell r="M98" t="str">
            <v>No.52</v>
          </cell>
        </row>
        <row r="99">
          <cell r="A99" t="str">
            <v>수경시설-2</v>
          </cell>
          <cell r="C99" t="str">
            <v>식</v>
          </cell>
          <cell r="D99">
            <v>1</v>
          </cell>
          <cell r="E99">
            <v>30000000</v>
          </cell>
          <cell r="F99">
            <v>30000000</v>
          </cell>
          <cell r="G99">
            <v>0</v>
          </cell>
          <cell r="H99">
            <v>0</v>
          </cell>
          <cell r="I99">
            <v>0</v>
          </cell>
          <cell r="J99">
            <v>0</v>
          </cell>
          <cell r="K99">
            <v>30000000</v>
          </cell>
          <cell r="L99">
            <v>30000000</v>
          </cell>
          <cell r="M99" t="str">
            <v>No.53</v>
          </cell>
        </row>
        <row r="100">
          <cell r="A100" t="str">
            <v>계단1</v>
          </cell>
          <cell r="B100" t="str">
            <v>W=2.6M</v>
          </cell>
          <cell r="C100" t="str">
            <v>개소</v>
          </cell>
          <cell r="D100">
            <v>1</v>
          </cell>
          <cell r="E100">
            <v>1261623</v>
          </cell>
          <cell r="F100">
            <v>1261623</v>
          </cell>
          <cell r="G100">
            <v>92138</v>
          </cell>
          <cell r="H100">
            <v>92138</v>
          </cell>
          <cell r="I100">
            <v>1404</v>
          </cell>
          <cell r="J100">
            <v>1404</v>
          </cell>
          <cell r="K100">
            <v>1355165</v>
          </cell>
          <cell r="L100">
            <v>1355165</v>
          </cell>
          <cell r="M100" t="str">
            <v>No.54</v>
          </cell>
        </row>
        <row r="101">
          <cell r="A101" t="str">
            <v>계단2</v>
          </cell>
          <cell r="C101" t="str">
            <v>개소</v>
          </cell>
          <cell r="D101">
            <v>1</v>
          </cell>
          <cell r="E101">
            <v>1261623</v>
          </cell>
          <cell r="F101">
            <v>1261623</v>
          </cell>
          <cell r="G101">
            <v>92138</v>
          </cell>
          <cell r="H101">
            <v>92138</v>
          </cell>
          <cell r="I101">
            <v>1404</v>
          </cell>
          <cell r="J101">
            <v>1404</v>
          </cell>
          <cell r="K101">
            <v>1355165</v>
          </cell>
          <cell r="L101">
            <v>1355165</v>
          </cell>
          <cell r="M101" t="str">
            <v>No.55</v>
          </cell>
        </row>
        <row r="102">
          <cell r="A102" t="str">
            <v>계단3</v>
          </cell>
          <cell r="C102" t="str">
            <v>개소</v>
          </cell>
          <cell r="D102">
            <v>1</v>
          </cell>
          <cell r="E102">
            <v>2030471</v>
          </cell>
          <cell r="F102">
            <v>2030471</v>
          </cell>
          <cell r="G102">
            <v>148067</v>
          </cell>
          <cell r="H102">
            <v>148067</v>
          </cell>
          <cell r="I102">
            <v>2530</v>
          </cell>
          <cell r="J102">
            <v>2530</v>
          </cell>
          <cell r="K102">
            <v>2181068</v>
          </cell>
          <cell r="L102">
            <v>2181068</v>
          </cell>
          <cell r="M102" t="str">
            <v>No.56</v>
          </cell>
        </row>
        <row r="103">
          <cell r="A103" t="str">
            <v>계단4</v>
          </cell>
          <cell r="C103" t="str">
            <v>개소</v>
          </cell>
          <cell r="D103">
            <v>1</v>
          </cell>
          <cell r="E103">
            <v>1011847</v>
          </cell>
          <cell r="F103">
            <v>1011847</v>
          </cell>
          <cell r="G103">
            <v>75827</v>
          </cell>
          <cell r="H103">
            <v>75827</v>
          </cell>
          <cell r="I103">
            <v>1236</v>
          </cell>
          <cell r="J103">
            <v>1236</v>
          </cell>
          <cell r="K103">
            <v>1088910</v>
          </cell>
          <cell r="L103">
            <v>1088910</v>
          </cell>
          <cell r="M103" t="str">
            <v>No.57</v>
          </cell>
        </row>
        <row r="104">
          <cell r="A104" t="str">
            <v>램프</v>
          </cell>
          <cell r="C104" t="str">
            <v>개소</v>
          </cell>
          <cell r="D104">
            <v>1</v>
          </cell>
          <cell r="E104">
            <v>795675</v>
          </cell>
          <cell r="F104">
            <v>795675</v>
          </cell>
          <cell r="G104">
            <v>268345</v>
          </cell>
          <cell r="H104">
            <v>268345</v>
          </cell>
          <cell r="I104">
            <v>2922</v>
          </cell>
          <cell r="J104">
            <v>2922</v>
          </cell>
          <cell r="K104">
            <v>1066942</v>
          </cell>
          <cell r="L104">
            <v>1066942</v>
          </cell>
          <cell r="M104" t="str">
            <v>No.58</v>
          </cell>
        </row>
        <row r="105">
          <cell r="A105" t="str">
            <v>날개벽1</v>
          </cell>
          <cell r="B105" t="str">
            <v>H=1.3M</v>
          </cell>
          <cell r="C105" t="str">
            <v>개소</v>
          </cell>
          <cell r="D105">
            <v>1</v>
          </cell>
          <cell r="E105">
            <v>1509366</v>
          </cell>
          <cell r="F105">
            <v>1509366</v>
          </cell>
          <cell r="G105">
            <v>1264446</v>
          </cell>
          <cell r="H105">
            <v>1264446</v>
          </cell>
          <cell r="I105">
            <v>10947</v>
          </cell>
          <cell r="J105">
            <v>10947</v>
          </cell>
          <cell r="K105">
            <v>2784759</v>
          </cell>
          <cell r="L105">
            <v>2784759</v>
          </cell>
          <cell r="M105" t="str">
            <v>No.59</v>
          </cell>
        </row>
        <row r="106">
          <cell r="A106" t="str">
            <v>날개벽2</v>
          </cell>
          <cell r="B106" t="str">
            <v>H=1.4M</v>
          </cell>
          <cell r="C106" t="str">
            <v>개소</v>
          </cell>
          <cell r="D106">
            <v>1</v>
          </cell>
          <cell r="E106">
            <v>3948080</v>
          </cell>
          <cell r="F106">
            <v>3948080</v>
          </cell>
          <cell r="G106">
            <v>3212534</v>
          </cell>
          <cell r="H106">
            <v>3212534</v>
          </cell>
          <cell r="I106">
            <v>29530</v>
          </cell>
          <cell r="J106">
            <v>29530</v>
          </cell>
          <cell r="K106">
            <v>7190144</v>
          </cell>
          <cell r="L106">
            <v>7190144</v>
          </cell>
          <cell r="M106" t="str">
            <v>No.60</v>
          </cell>
        </row>
        <row r="107">
          <cell r="A107" t="str">
            <v>날개벽3</v>
          </cell>
          <cell r="B107" t="str">
            <v>H=1.3M</v>
          </cell>
          <cell r="C107" t="str">
            <v>개소</v>
          </cell>
          <cell r="D107">
            <v>1</v>
          </cell>
          <cell r="E107">
            <v>776068</v>
          </cell>
          <cell r="F107">
            <v>776068</v>
          </cell>
          <cell r="G107">
            <v>630709</v>
          </cell>
          <cell r="H107">
            <v>630709</v>
          </cell>
          <cell r="I107">
            <v>4206</v>
          </cell>
          <cell r="J107">
            <v>4206</v>
          </cell>
          <cell r="K107">
            <v>1410983</v>
          </cell>
          <cell r="L107">
            <v>1410983</v>
          </cell>
          <cell r="M107" t="str">
            <v>No.61</v>
          </cell>
        </row>
        <row r="108">
          <cell r="A108" t="str">
            <v>날개벽4</v>
          </cell>
          <cell r="B108" t="str">
            <v>H=0.7M</v>
          </cell>
          <cell r="C108" t="str">
            <v>개소</v>
          </cell>
          <cell r="D108">
            <v>1</v>
          </cell>
          <cell r="E108">
            <v>344025</v>
          </cell>
          <cell r="F108">
            <v>344025</v>
          </cell>
          <cell r="G108">
            <v>293310</v>
          </cell>
          <cell r="H108">
            <v>293310</v>
          </cell>
          <cell r="I108">
            <v>1729</v>
          </cell>
          <cell r="J108">
            <v>1729</v>
          </cell>
          <cell r="K108">
            <v>639064</v>
          </cell>
          <cell r="L108">
            <v>639064</v>
          </cell>
          <cell r="M108" t="str">
            <v>No.62</v>
          </cell>
        </row>
        <row r="109">
          <cell r="A109" t="str">
            <v>날개벽5</v>
          </cell>
          <cell r="B109" t="str">
            <v>H=1.1M</v>
          </cell>
          <cell r="C109" t="str">
            <v>개소</v>
          </cell>
          <cell r="D109">
            <v>1</v>
          </cell>
          <cell r="E109">
            <v>2622956</v>
          </cell>
          <cell r="F109">
            <v>2622956</v>
          </cell>
          <cell r="G109">
            <v>2165242</v>
          </cell>
          <cell r="H109">
            <v>2165242</v>
          </cell>
          <cell r="I109">
            <v>17107</v>
          </cell>
          <cell r="J109">
            <v>17107</v>
          </cell>
          <cell r="K109">
            <v>4805305</v>
          </cell>
          <cell r="L109">
            <v>4805305</v>
          </cell>
          <cell r="M109" t="str">
            <v>No.63</v>
          </cell>
        </row>
        <row r="110">
          <cell r="A110" t="str">
            <v>날개벽6</v>
          </cell>
          <cell r="B110" t="str">
            <v>H=1.2M</v>
          </cell>
          <cell r="C110" t="str">
            <v>개소</v>
          </cell>
          <cell r="D110">
            <v>1</v>
          </cell>
          <cell r="E110">
            <v>1118442</v>
          </cell>
          <cell r="F110">
            <v>1118442</v>
          </cell>
          <cell r="G110">
            <v>927069</v>
          </cell>
          <cell r="H110">
            <v>927069</v>
          </cell>
          <cell r="I110">
            <v>7575</v>
          </cell>
          <cell r="J110">
            <v>7575</v>
          </cell>
          <cell r="K110">
            <v>2053086</v>
          </cell>
          <cell r="L110">
            <v>2053086</v>
          </cell>
          <cell r="M110" t="str">
            <v>No.64</v>
          </cell>
        </row>
        <row r="111">
          <cell r="A111" t="str">
            <v>날개벽7</v>
          </cell>
          <cell r="B111" t="str">
            <v>H=1.1M</v>
          </cell>
          <cell r="C111" t="str">
            <v>개소</v>
          </cell>
          <cell r="D111">
            <v>1</v>
          </cell>
          <cell r="E111">
            <v>1502964</v>
          </cell>
          <cell r="F111">
            <v>1502964</v>
          </cell>
          <cell r="G111">
            <v>1238854</v>
          </cell>
          <cell r="H111">
            <v>1238854</v>
          </cell>
          <cell r="I111">
            <v>9783</v>
          </cell>
          <cell r="J111">
            <v>9783</v>
          </cell>
          <cell r="K111">
            <v>2751601</v>
          </cell>
          <cell r="L111">
            <v>2751601</v>
          </cell>
          <cell r="M111" t="str">
            <v>No.65</v>
          </cell>
        </row>
        <row r="112">
          <cell r="A112" t="str">
            <v>날개벽8</v>
          </cell>
          <cell r="B112" t="str">
            <v>H=0.8M</v>
          </cell>
          <cell r="C112" t="str">
            <v>개소</v>
          </cell>
          <cell r="D112">
            <v>1</v>
          </cell>
          <cell r="E112">
            <v>1745431</v>
          </cell>
          <cell r="F112">
            <v>1745431</v>
          </cell>
          <cell r="G112">
            <v>1359185</v>
          </cell>
          <cell r="H112">
            <v>1359185</v>
          </cell>
          <cell r="I112">
            <v>7382</v>
          </cell>
          <cell r="J112">
            <v>7382</v>
          </cell>
          <cell r="K112">
            <v>3111998</v>
          </cell>
          <cell r="L112">
            <v>3111998</v>
          </cell>
          <cell r="M112" t="str">
            <v>No.66</v>
          </cell>
        </row>
        <row r="113">
          <cell r="A113" t="str">
            <v>장식벽쌓기</v>
          </cell>
          <cell r="B113" t="str">
            <v>H450</v>
          </cell>
          <cell r="C113" t="str">
            <v>M</v>
          </cell>
          <cell r="D113">
            <v>58.4</v>
          </cell>
          <cell r="E113">
            <v>71713</v>
          </cell>
          <cell r="F113">
            <v>4188039</v>
          </cell>
          <cell r="G113">
            <v>104858</v>
          </cell>
          <cell r="H113">
            <v>6123707</v>
          </cell>
          <cell r="I113">
            <v>266</v>
          </cell>
          <cell r="J113">
            <v>15534</v>
          </cell>
          <cell r="K113">
            <v>176837</v>
          </cell>
          <cell r="L113">
            <v>10327280</v>
          </cell>
          <cell r="M113" t="str">
            <v>No.67</v>
          </cell>
        </row>
        <row r="114">
          <cell r="A114" t="str">
            <v>맹암거</v>
          </cell>
          <cell r="B114" t="str">
            <v>유공관, 150MM</v>
          </cell>
          <cell r="C114" t="str">
            <v>M</v>
          </cell>
          <cell r="D114">
            <v>34.299999999999997</v>
          </cell>
          <cell r="E114">
            <v>13083</v>
          </cell>
          <cell r="F114">
            <v>448747</v>
          </cell>
          <cell r="G114">
            <v>9474</v>
          </cell>
          <cell r="H114">
            <v>324958</v>
          </cell>
          <cell r="I114">
            <v>114</v>
          </cell>
          <cell r="J114">
            <v>3910</v>
          </cell>
          <cell r="K114">
            <v>22671</v>
          </cell>
          <cell r="L114">
            <v>777615</v>
          </cell>
          <cell r="M114" t="str">
            <v>No.68</v>
          </cell>
        </row>
        <row r="115">
          <cell r="A115" t="str">
            <v>맹암거</v>
          </cell>
          <cell r="B115" t="str">
            <v>유공관, 100MM</v>
          </cell>
          <cell r="C115" t="str">
            <v>M</v>
          </cell>
          <cell r="D115">
            <v>60.9</v>
          </cell>
          <cell r="E115">
            <v>10749</v>
          </cell>
          <cell r="F115">
            <v>654614</v>
          </cell>
          <cell r="G115">
            <v>9333</v>
          </cell>
          <cell r="H115">
            <v>568379</v>
          </cell>
          <cell r="I115">
            <v>109</v>
          </cell>
          <cell r="J115">
            <v>6638</v>
          </cell>
          <cell r="K115">
            <v>20191</v>
          </cell>
          <cell r="L115">
            <v>1229631</v>
          </cell>
          <cell r="M115" t="str">
            <v>No.69</v>
          </cell>
        </row>
        <row r="116">
          <cell r="A116" t="str">
            <v>집 수 정</v>
          </cell>
          <cell r="B116" t="str">
            <v>300X400X500</v>
          </cell>
          <cell r="C116" t="str">
            <v>개소</v>
          </cell>
          <cell r="D116">
            <v>1</v>
          </cell>
          <cell r="E116">
            <v>78330</v>
          </cell>
          <cell r="F116">
            <v>78330</v>
          </cell>
          <cell r="G116">
            <v>38414</v>
          </cell>
          <cell r="H116">
            <v>38414</v>
          </cell>
          <cell r="I116">
            <v>0</v>
          </cell>
          <cell r="J116">
            <v>0</v>
          </cell>
          <cell r="K116">
            <v>116744</v>
          </cell>
          <cell r="L116">
            <v>116744</v>
          </cell>
          <cell r="M116" t="str">
            <v>No.70</v>
          </cell>
        </row>
        <row r="117">
          <cell r="A117" t="str">
            <v>연결관부설</v>
          </cell>
          <cell r="B117" t="str">
            <v>D300MM인력부설</v>
          </cell>
          <cell r="C117" t="str">
            <v>M</v>
          </cell>
          <cell r="D117">
            <v>19</v>
          </cell>
          <cell r="E117">
            <v>23249</v>
          </cell>
          <cell r="F117">
            <v>441731</v>
          </cell>
          <cell r="G117">
            <v>1624</v>
          </cell>
          <cell r="H117">
            <v>30856</v>
          </cell>
          <cell r="I117">
            <v>0</v>
          </cell>
          <cell r="J117">
            <v>0</v>
          </cell>
          <cell r="K117">
            <v>24873</v>
          </cell>
          <cell r="L117">
            <v>472587</v>
          </cell>
          <cell r="M117" t="str">
            <v>No.71</v>
          </cell>
        </row>
        <row r="128">
          <cell r="A128" t="str">
            <v>3.조경포장공</v>
          </cell>
          <cell r="C128" t="str">
            <v>식</v>
          </cell>
          <cell r="D128">
            <v>1</v>
          </cell>
          <cell r="F128">
            <v>120764109</v>
          </cell>
          <cell r="H128">
            <v>63777058</v>
          </cell>
          <cell r="J128">
            <v>267271</v>
          </cell>
          <cell r="K128">
            <v>0</v>
          </cell>
          <cell r="L128">
            <v>184808438</v>
          </cell>
        </row>
        <row r="129">
          <cell r="A129" t="str">
            <v>디딤돌놓기</v>
          </cell>
          <cell r="B129" t="str">
            <v>T30</v>
          </cell>
          <cell r="C129" t="str">
            <v>M2</v>
          </cell>
          <cell r="D129">
            <v>120.1</v>
          </cell>
          <cell r="E129">
            <v>8161</v>
          </cell>
          <cell r="F129">
            <v>980136</v>
          </cell>
          <cell r="G129">
            <v>6491</v>
          </cell>
          <cell r="H129">
            <v>779569</v>
          </cell>
          <cell r="I129">
            <v>28</v>
          </cell>
          <cell r="J129">
            <v>3363</v>
          </cell>
          <cell r="K129">
            <v>14680</v>
          </cell>
          <cell r="L129">
            <v>1763068</v>
          </cell>
          <cell r="M129" t="str">
            <v>No.72</v>
          </cell>
        </row>
        <row r="130">
          <cell r="A130" t="str">
            <v>점토벽돌포장</v>
          </cell>
          <cell r="B130" t="str">
            <v>230X114X50</v>
          </cell>
          <cell r="C130" t="str">
            <v>M2</v>
          </cell>
          <cell r="D130">
            <v>335.8</v>
          </cell>
          <cell r="E130">
            <v>32140</v>
          </cell>
          <cell r="F130">
            <v>10792612</v>
          </cell>
          <cell r="G130">
            <v>15652</v>
          </cell>
          <cell r="H130">
            <v>5255942</v>
          </cell>
          <cell r="I130">
            <v>98</v>
          </cell>
          <cell r="J130">
            <v>32908</v>
          </cell>
          <cell r="K130">
            <v>47890</v>
          </cell>
          <cell r="L130">
            <v>16081462</v>
          </cell>
          <cell r="M130" t="str">
            <v>No.73</v>
          </cell>
        </row>
        <row r="131">
          <cell r="A131" t="str">
            <v>점토벽돌포장(부지내)</v>
          </cell>
          <cell r="B131" t="str">
            <v>230X114X76</v>
          </cell>
          <cell r="C131" t="str">
            <v>M2</v>
          </cell>
          <cell r="D131">
            <v>992.6</v>
          </cell>
          <cell r="E131">
            <v>49293</v>
          </cell>
          <cell r="F131">
            <v>48928232</v>
          </cell>
          <cell r="G131">
            <v>15727</v>
          </cell>
          <cell r="H131">
            <v>15610620</v>
          </cell>
          <cell r="I131">
            <v>108</v>
          </cell>
          <cell r="J131">
            <v>107200</v>
          </cell>
          <cell r="K131">
            <v>65128</v>
          </cell>
          <cell r="L131">
            <v>64646052</v>
          </cell>
          <cell r="M131" t="str">
            <v>No.74</v>
          </cell>
        </row>
        <row r="132">
          <cell r="A132" t="str">
            <v>점토벽돌포장(부지외)</v>
          </cell>
          <cell r="B132" t="str">
            <v>230X114X76</v>
          </cell>
          <cell r="C132" t="str">
            <v>M2</v>
          </cell>
          <cell r="D132">
            <v>419.4</v>
          </cell>
          <cell r="E132">
            <v>49293</v>
          </cell>
          <cell r="F132">
            <v>20673484</v>
          </cell>
          <cell r="G132">
            <v>15727</v>
          </cell>
          <cell r="H132">
            <v>6595904</v>
          </cell>
          <cell r="I132">
            <v>108</v>
          </cell>
          <cell r="J132">
            <v>45295</v>
          </cell>
          <cell r="K132">
            <v>65128</v>
          </cell>
          <cell r="L132">
            <v>27314683</v>
          </cell>
          <cell r="M132" t="str">
            <v>No.75</v>
          </cell>
        </row>
        <row r="133">
          <cell r="A133" t="str">
            <v>피그먼트콘크리트포장</v>
          </cell>
          <cell r="C133" t="str">
            <v>M2</v>
          </cell>
          <cell r="D133">
            <v>63</v>
          </cell>
          <cell r="E133">
            <v>24642</v>
          </cell>
          <cell r="F133">
            <v>1552446</v>
          </cell>
          <cell r="G133">
            <v>21973</v>
          </cell>
          <cell r="H133">
            <v>1384299</v>
          </cell>
          <cell r="I133">
            <v>82</v>
          </cell>
          <cell r="J133">
            <v>5166</v>
          </cell>
          <cell r="K133">
            <v>46697</v>
          </cell>
          <cell r="L133">
            <v>2941911</v>
          </cell>
          <cell r="M133" t="str">
            <v>No.76</v>
          </cell>
        </row>
        <row r="134">
          <cell r="A134" t="str">
            <v>자연석판석포장</v>
          </cell>
          <cell r="B134" t="str">
            <v>T50㎜</v>
          </cell>
          <cell r="C134" t="str">
            <v>㎡</v>
          </cell>
          <cell r="D134">
            <v>137.1</v>
          </cell>
          <cell r="E134">
            <v>38174</v>
          </cell>
          <cell r="F134">
            <v>5233655</v>
          </cell>
          <cell r="G134">
            <v>15091</v>
          </cell>
          <cell r="H134">
            <v>2068976</v>
          </cell>
          <cell r="I134">
            <v>121</v>
          </cell>
          <cell r="J134">
            <v>16589</v>
          </cell>
          <cell r="K134">
            <v>53386</v>
          </cell>
          <cell r="L134">
            <v>7319220</v>
          </cell>
          <cell r="M134" t="str">
            <v>No.77</v>
          </cell>
        </row>
        <row r="135">
          <cell r="A135" t="str">
            <v>화강석판석포장</v>
          </cell>
          <cell r="B135" t="str">
            <v>T30</v>
          </cell>
          <cell r="C135" t="str">
            <v>M2</v>
          </cell>
          <cell r="D135">
            <v>158</v>
          </cell>
          <cell r="E135">
            <v>45273</v>
          </cell>
          <cell r="F135">
            <v>7153134</v>
          </cell>
          <cell r="G135">
            <v>53220</v>
          </cell>
          <cell r="H135">
            <v>8408760</v>
          </cell>
          <cell r="I135">
            <v>114</v>
          </cell>
          <cell r="J135">
            <v>18012</v>
          </cell>
          <cell r="K135">
            <v>98607</v>
          </cell>
          <cell r="L135">
            <v>15579906</v>
          </cell>
          <cell r="M135" t="str">
            <v>No.78</v>
          </cell>
        </row>
        <row r="136">
          <cell r="A136" t="str">
            <v>화강석경계석(직선)</v>
          </cell>
          <cell r="B136" t="str">
            <v>150X150X1000</v>
          </cell>
          <cell r="C136" t="str">
            <v>M</v>
          </cell>
          <cell r="D136">
            <v>460</v>
          </cell>
          <cell r="E136">
            <v>14362</v>
          </cell>
          <cell r="F136">
            <v>6606520</v>
          </cell>
          <cell r="G136">
            <v>20574</v>
          </cell>
          <cell r="H136">
            <v>9464040</v>
          </cell>
          <cell r="I136">
            <v>30</v>
          </cell>
          <cell r="J136">
            <v>13800</v>
          </cell>
          <cell r="K136">
            <v>34966</v>
          </cell>
          <cell r="L136">
            <v>16084360</v>
          </cell>
          <cell r="M136" t="str">
            <v>No.79</v>
          </cell>
        </row>
        <row r="137">
          <cell r="A137" t="str">
            <v>화강석경계석(곡선)</v>
          </cell>
          <cell r="B137" t="str">
            <v>150X150X1000</v>
          </cell>
          <cell r="C137" t="str">
            <v>M</v>
          </cell>
          <cell r="D137">
            <v>81</v>
          </cell>
          <cell r="E137">
            <v>23529</v>
          </cell>
          <cell r="F137">
            <v>1905849</v>
          </cell>
          <cell r="G137">
            <v>20574</v>
          </cell>
          <cell r="H137">
            <v>1666494</v>
          </cell>
          <cell r="I137">
            <v>30</v>
          </cell>
          <cell r="J137">
            <v>2430</v>
          </cell>
          <cell r="K137">
            <v>44133</v>
          </cell>
          <cell r="L137">
            <v>3574773</v>
          </cell>
          <cell r="M137" t="str">
            <v>No.80</v>
          </cell>
        </row>
        <row r="138">
          <cell r="A138" t="str">
            <v>보차도용경계석(직선)</v>
          </cell>
          <cell r="B138" t="str">
            <v>200X250X1000</v>
          </cell>
          <cell r="C138" t="str">
            <v>M</v>
          </cell>
          <cell r="D138">
            <v>420.8</v>
          </cell>
          <cell r="E138">
            <v>29193</v>
          </cell>
          <cell r="F138">
            <v>12284414</v>
          </cell>
          <cell r="G138">
            <v>22846</v>
          </cell>
          <cell r="H138">
            <v>9613597</v>
          </cell>
          <cell r="I138">
            <v>41</v>
          </cell>
          <cell r="J138">
            <v>17253</v>
          </cell>
          <cell r="K138">
            <v>52080</v>
          </cell>
          <cell r="L138">
            <v>21915264</v>
          </cell>
          <cell r="M138" t="str">
            <v>No.81</v>
          </cell>
        </row>
        <row r="139">
          <cell r="A139" t="str">
            <v>보차도용경계석(곡선)</v>
          </cell>
          <cell r="B139" t="str">
            <v>200X250X1000</v>
          </cell>
          <cell r="C139" t="str">
            <v>M</v>
          </cell>
          <cell r="D139">
            <v>46.2</v>
          </cell>
          <cell r="E139">
            <v>44983</v>
          </cell>
          <cell r="F139">
            <v>2078215</v>
          </cell>
          <cell r="G139">
            <v>22846</v>
          </cell>
          <cell r="H139">
            <v>1055485</v>
          </cell>
          <cell r="I139">
            <v>41</v>
          </cell>
          <cell r="J139">
            <v>1894</v>
          </cell>
          <cell r="K139">
            <v>67870</v>
          </cell>
          <cell r="L139">
            <v>3135594</v>
          </cell>
          <cell r="M139" t="str">
            <v>No.82</v>
          </cell>
        </row>
        <row r="140">
          <cell r="A140" t="str">
            <v>보차도용경계석(직선,부지외)</v>
          </cell>
          <cell r="B140" t="str">
            <v>200X250X1000</v>
          </cell>
          <cell r="C140" t="str">
            <v>M</v>
          </cell>
          <cell r="D140">
            <v>70.5</v>
          </cell>
          <cell r="E140">
            <v>29193</v>
          </cell>
          <cell r="F140">
            <v>2058107</v>
          </cell>
          <cell r="G140">
            <v>22846</v>
          </cell>
          <cell r="H140">
            <v>1610643</v>
          </cell>
          <cell r="I140">
            <v>41</v>
          </cell>
          <cell r="J140">
            <v>2890</v>
          </cell>
          <cell r="K140">
            <v>52080</v>
          </cell>
          <cell r="L140">
            <v>3671640</v>
          </cell>
          <cell r="M140" t="str">
            <v>No.81</v>
          </cell>
        </row>
        <row r="141">
          <cell r="A141" t="str">
            <v>보차도용경계석(곡선,부지외)</v>
          </cell>
          <cell r="B141" t="str">
            <v>200X250X1000</v>
          </cell>
          <cell r="C141" t="str">
            <v>M</v>
          </cell>
          <cell r="D141">
            <v>11.5</v>
          </cell>
          <cell r="E141">
            <v>44983</v>
          </cell>
          <cell r="F141">
            <v>517305</v>
          </cell>
          <cell r="G141">
            <v>22846</v>
          </cell>
          <cell r="H141">
            <v>262729</v>
          </cell>
          <cell r="I141">
            <v>41</v>
          </cell>
          <cell r="J141">
            <v>471</v>
          </cell>
          <cell r="K141">
            <v>67870</v>
          </cell>
          <cell r="L141">
            <v>780505</v>
          </cell>
          <cell r="M141" t="str">
            <v>No.82</v>
          </cell>
        </row>
        <row r="153">
          <cell r="A153" t="str">
            <v>4.부 대 공</v>
          </cell>
          <cell r="C153" t="str">
            <v>식</v>
          </cell>
          <cell r="D153">
            <v>1</v>
          </cell>
          <cell r="F153">
            <v>1229956</v>
          </cell>
          <cell r="H153">
            <v>872354</v>
          </cell>
          <cell r="J153">
            <v>960755</v>
          </cell>
          <cell r="K153">
            <v>0</v>
          </cell>
          <cell r="L153">
            <v>3063065</v>
          </cell>
        </row>
        <row r="154">
          <cell r="A154" t="str">
            <v>가.자재운반</v>
          </cell>
          <cell r="D154">
            <v>0</v>
          </cell>
          <cell r="E154">
            <v>0</v>
          </cell>
          <cell r="F154">
            <v>1229956</v>
          </cell>
          <cell r="G154">
            <v>0</v>
          </cell>
          <cell r="H154">
            <v>872354</v>
          </cell>
          <cell r="I154">
            <v>0</v>
          </cell>
          <cell r="J154">
            <v>960755</v>
          </cell>
          <cell r="K154">
            <v>0</v>
          </cell>
          <cell r="L154">
            <v>3063065</v>
          </cell>
        </row>
        <row r="155">
          <cell r="A155" t="str">
            <v>잡석 운반(D.T10.5TON)</v>
          </cell>
          <cell r="B155" t="str">
            <v>L= 25.0KM</v>
          </cell>
          <cell r="C155" t="str">
            <v>M3</v>
          </cell>
          <cell r="D155">
            <v>286.77</v>
          </cell>
          <cell r="E155">
            <v>4289</v>
          </cell>
          <cell r="F155">
            <v>1229956</v>
          </cell>
          <cell r="G155">
            <v>3042</v>
          </cell>
          <cell r="H155">
            <v>872354</v>
          </cell>
          <cell r="I155">
            <v>2222</v>
          </cell>
          <cell r="J155">
            <v>637203</v>
          </cell>
          <cell r="K155">
            <v>9553</v>
          </cell>
          <cell r="L155">
            <v>2739513</v>
          </cell>
          <cell r="M155" t="str">
            <v>#.2</v>
          </cell>
        </row>
        <row r="156">
          <cell r="A156" t="str">
            <v>시멘트 운반</v>
          </cell>
          <cell r="B156" t="str">
            <v>L=25KM</v>
          </cell>
          <cell r="C156" t="str">
            <v>대</v>
          </cell>
          <cell r="D156">
            <v>541</v>
          </cell>
          <cell r="E156">
            <v>0</v>
          </cell>
          <cell r="F156">
            <v>0</v>
          </cell>
          <cell r="G156">
            <v>0</v>
          </cell>
          <cell r="H156">
            <v>0</v>
          </cell>
          <cell r="I156">
            <v>491</v>
          </cell>
          <cell r="J156">
            <v>265631</v>
          </cell>
          <cell r="K156">
            <v>491</v>
          </cell>
          <cell r="L156">
            <v>265631</v>
          </cell>
          <cell r="M156" t="str">
            <v>#.3</v>
          </cell>
        </row>
        <row r="157">
          <cell r="A157" t="str">
            <v>철근 운반</v>
          </cell>
          <cell r="B157" t="str">
            <v>L=25KM</v>
          </cell>
          <cell r="C157" t="str">
            <v>TON</v>
          </cell>
          <cell r="D157">
            <v>4.34</v>
          </cell>
          <cell r="E157">
            <v>0</v>
          </cell>
          <cell r="F157">
            <v>0</v>
          </cell>
          <cell r="G157">
            <v>0</v>
          </cell>
          <cell r="H157">
            <v>0</v>
          </cell>
          <cell r="I157">
            <v>13346</v>
          </cell>
          <cell r="J157">
            <v>57921</v>
          </cell>
          <cell r="K157">
            <v>13346</v>
          </cell>
          <cell r="L157">
            <v>57921</v>
          </cell>
          <cell r="M157" t="str">
            <v>#.4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</sheetDataSet>
  </externalBook>
</externalLink>
</file>

<file path=xl/externalLinks/externalLink6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인구"/>
      <sheetName val="환경평가"/>
      <sheetName val="공단"/>
      <sheetName val="자재단가"/>
      <sheetName val="감리원배치기준"/>
      <sheetName val="덕전리"/>
      <sheetName val="표지"/>
      <sheetName val="여과지동"/>
      <sheetName val="기초자료"/>
      <sheetName val="설계기준"/>
      <sheetName val="수량산출"/>
      <sheetName val="저"/>
      <sheetName val="원가서"/>
      <sheetName val="45,46"/>
      <sheetName val="대가표(품셈)"/>
      <sheetName val="공사비집계"/>
    </sheetNames>
    <sheetDataSet>
      <sheetData sheetId="0" refreshError="1">
        <row r="17">
          <cell r="G17">
            <v>153805</v>
          </cell>
        </row>
        <row r="18">
          <cell r="G18">
            <v>111484</v>
          </cell>
        </row>
        <row r="19">
          <cell r="G19">
            <v>90147</v>
          </cell>
        </row>
      </sheetData>
      <sheetData sheetId="1" refreshError="1">
        <row r="126">
          <cell r="H126">
            <v>495808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</sheetDataSet>
  </externalBook>
</externalLink>
</file>

<file path=xl/externalLinks/externalLink6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인구"/>
      <sheetName val="환경평가"/>
      <sheetName val="단가조사"/>
    </sheetNames>
    <sheetDataSet>
      <sheetData sheetId="0" refreshError="1">
        <row r="19">
          <cell r="G19">
            <v>90147</v>
          </cell>
        </row>
      </sheetData>
      <sheetData sheetId="1" refreshError="1">
        <row r="126">
          <cell r="H126">
            <v>495808</v>
          </cell>
        </row>
      </sheetData>
      <sheetData sheetId="2" refreshError="1"/>
    </sheetDataSet>
  </externalBook>
</externalLink>
</file>

<file path=xl/externalLinks/externalLink6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laroux"/>
      <sheetName val="97정부노임단가(T)"/>
      <sheetName val="기계경비일람표(T)"/>
      <sheetName val="단가산출(T)"/>
      <sheetName val="일위대가표(T)"/>
      <sheetName val="일위목록(T)"/>
      <sheetName val="Sheet12"/>
      <sheetName val="Sheet13"/>
      <sheetName val="Sheet14"/>
      <sheetName val="Sheet15"/>
      <sheetName val="물량증감조서(창북)"/>
      <sheetName val="공사비총괄변경(창북)"/>
      <sheetName val="공비변경(창북)"/>
      <sheetName val="공사비총괄변경(창북) (2)"/>
      <sheetName val="공비변경(창북) (2)"/>
      <sheetName val="Sheet16"/>
    </sheetNames>
    <sheetDataSet>
      <sheetData sheetId="0"/>
      <sheetData sheetId="1" refreshError="1"/>
      <sheetData sheetId="2" refreshError="1"/>
      <sheetData sheetId="3" refreshError="1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</sheetDataSet>
  </externalBook>
</externalLink>
</file>

<file path=xl/externalLinks/externalLink6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PUT DATA"/>
      <sheetName val="사업개요"/>
      <sheetName val="내용별 기술자 투입인원"/>
      <sheetName val="투입인원"/>
      <sheetName val="현장조사"/>
      <sheetName val="내역서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</sheetDataSet>
  </externalBook>
</externalLink>
</file>

<file path=xl/externalLinks/externalLink6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점검표"/>
      <sheetName val="점검사항"/>
      <sheetName val="집계표"/>
      <sheetName val="품질시험계획"/>
      <sheetName val="타이틀"/>
      <sheetName val="추가편입조서"/>
      <sheetName val="추가편입내역"/>
      <sheetName val="98공정계획표"/>
      <sheetName val="97공정계획표"/>
      <sheetName val="Sheet16"/>
      <sheetName val="호안추가"/>
      <sheetName val="보완계획안"/>
      <sheetName val="추"/>
      <sheetName val="김용철"/>
      <sheetName val="추진상황"/>
      <sheetName val="범례표"/>
      <sheetName val="자재사용계획"/>
      <sheetName val="관급자재내역"/>
      <sheetName val="잔공계획"/>
      <sheetName val="보완결과"/>
      <sheetName val="보완결과 (2)"/>
      <sheetName val="보완계획"/>
      <sheetName val="잔공계획 (2)"/>
      <sheetName val="추가편입내역 (2)"/>
      <sheetName val="공정표"/>
      <sheetName val="추진점검표"/>
      <sheetName val="점검"/>
      <sheetName val="점검결과"/>
      <sheetName val="자재일람"/>
      <sheetName val="현장조사"/>
      <sheetName val="96보완계획7.12"/>
      <sheetName val="일위대가목록"/>
      <sheetName val="산출서"/>
      <sheetName val="단가산출(T)"/>
      <sheetName val="자재단가비교표"/>
      <sheetName val="7.현장조사"/>
      <sheetName val="일위대가"/>
      <sheetName val="유평기타문서"/>
      <sheetName val="자재"/>
      <sheetName val="노임"/>
      <sheetName val="중기"/>
      <sheetName val="산출근거"/>
      <sheetName val="data"/>
      <sheetName val="일위목록"/>
      <sheetName val="산출내역서"/>
      <sheetName val="상수도토공집계표"/>
      <sheetName val="설계기준"/>
      <sheetName val="조건표 (2)"/>
      <sheetName val="인건비(환율)"/>
      <sheetName val="기계경비"/>
      <sheetName val="영흥TL(UP,DOWN) "/>
      <sheetName val="토공수량산출"/>
      <sheetName val="토적계산서"/>
      <sheetName val="인구"/>
      <sheetName val="환경평가"/>
      <sheetName val="일위(시설)"/>
      <sheetName val="건축내역"/>
      <sheetName val="공통가설"/>
      <sheetName val="1공구원가계산서"/>
      <sheetName val="1공구산출내역서"/>
      <sheetName val="설비"/>
      <sheetName val="자재단가"/>
      <sheetName val="대림경상68억"/>
      <sheetName val="터파기및재료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/>
      <sheetData sheetId="38" refreshError="1"/>
      <sheetData sheetId="39" refreshError="1"/>
      <sheetData sheetId="40" refreshError="1"/>
      <sheetData sheetId="41" refreshError="1"/>
      <sheetData sheetId="42"/>
      <sheetData sheetId="43" refreshError="1"/>
      <sheetData sheetId="44" refreshError="1"/>
      <sheetData sheetId="45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/>
      <sheetData sheetId="63"/>
    </sheetDataSet>
  </externalBook>
</externalLink>
</file>

<file path=xl/externalLinks/externalLink7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총괄내역"/>
      <sheetName val="재정비내역"/>
      <sheetName val="지적고시내역"/>
      <sheetName val="재정비직인"/>
      <sheetName val="지적고시직인"/>
      <sheetName val="Sheet2"/>
      <sheetName val="Sheet3"/>
      <sheetName val="약품공급2"/>
      <sheetName val="기기리스트"/>
      <sheetName val="직접인건비"/>
      <sheetName val="현장조사"/>
      <sheetName val="#REF"/>
      <sheetName val="교각토공"/>
      <sheetName val="DATE"/>
      <sheetName val="INPUT"/>
      <sheetName val="Sheet17"/>
      <sheetName val="패널"/>
      <sheetName val="노임"/>
      <sheetName val="자재단가"/>
      <sheetName val="측량노임단가"/>
      <sheetName val="계수시트"/>
      <sheetName val="원가계산서"/>
      <sheetName val="노임단가 및 기계경비"/>
      <sheetName val="교각별철근수량집계표"/>
      <sheetName val="내역(설계)"/>
      <sheetName val="1000 DB구축 부표"/>
      <sheetName val="단가"/>
      <sheetName val="일위대가(가설)"/>
      <sheetName val="옥외 전력간선공사"/>
      <sheetName val="ABUT수량-A1"/>
      <sheetName val="암거날개벽재료집계"/>
      <sheetName val="익산"/>
      <sheetName val="노임단가"/>
      <sheetName val="설계명세서"/>
      <sheetName val="예산명세서"/>
      <sheetName val="자료입력"/>
      <sheetName val="재정비2"/>
      <sheetName val="설계예산서"/>
      <sheetName val="내역1"/>
      <sheetName val="설계기준"/>
      <sheetName val="1. 설계조건 2.단면가정 3. 하중계산"/>
      <sheetName val="DATA 입력란"/>
      <sheetName val="범례표"/>
      <sheetName val="원가계산서구조조정"/>
      <sheetName val="단가산출(T)"/>
      <sheetName val="단위수량"/>
      <sheetName val="건축내역"/>
      <sheetName val="자재"/>
      <sheetName val="가도공"/>
    </sheetNames>
    <sheetDataSet>
      <sheetData sheetId="0" refreshError="1"/>
      <sheetData sheetId="1" refreshError="1">
        <row r="20">
          <cell r="F20">
            <v>295000000</v>
          </cell>
        </row>
      </sheetData>
      <sheetData sheetId="2" refreshError="1">
        <row r="16">
          <cell r="F16">
            <v>613000000</v>
          </cell>
        </row>
      </sheetData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/>
      <sheetData sheetId="48"/>
    </sheetDataSet>
  </externalBook>
</externalLink>
</file>

<file path=xl/externalLinks/externalLink7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AHMEN"/>
      <sheetName val="#REF"/>
    </sheetNames>
    <sheetDataSet>
      <sheetData sheetId="0" refreshError="1"/>
      <sheetData sheetId="1" refreshError="1"/>
    </sheetDataSet>
  </externalBook>
</externalLink>
</file>

<file path=xl/externalLinks/externalLink7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총괄"/>
      <sheetName val="인력총괄"/>
      <sheetName val="세부총괄"/>
      <sheetName val="조사탐사"/>
      <sheetName val="탐사단가"/>
      <sheetName val="입력변수"/>
      <sheetName val="SW개발총괄"/>
      <sheetName val="SW개발내역"/>
      <sheetName val="직접인건비산출"/>
      <sheetName val="참고-SW생산성기준표"/>
      <sheetName val="SW개발고용인원"/>
      <sheetName val="HW"/>
      <sheetName val="SW"/>
    </sheetNames>
    <sheetDataSet>
      <sheetData sheetId="0"/>
      <sheetData sheetId="1"/>
      <sheetData sheetId="2"/>
      <sheetData sheetId="3"/>
      <sheetData sheetId="4"/>
      <sheetData sheetId="5">
        <row r="24">
          <cell r="D24">
            <v>78613</v>
          </cell>
        </row>
      </sheetData>
      <sheetData sheetId="6"/>
      <sheetData sheetId="7"/>
      <sheetData sheetId="8"/>
      <sheetData sheetId="9"/>
      <sheetData sheetId="10"/>
      <sheetData sheetId="11"/>
      <sheetData sheetId="12"/>
    </sheetDataSet>
  </externalBook>
</externalLink>
</file>

<file path=xl/externalLinks/externalLink7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수지예산"/>
      <sheetName val="수지예산(A4종)"/>
      <sheetName val="기본조사비교"/>
      <sheetName val="측,공,관,잡"/>
      <sheetName val="요율"/>
      <sheetName val="공사총괄표"/>
      <sheetName val="배수토_공명"/>
      <sheetName val="배수공_공명"/>
      <sheetName val="평야토_공명"/>
      <sheetName val="평야공_공명"/>
      <sheetName val="부대_공사명세"/>
      <sheetName val="지급자재"/>
      <sheetName val="자재내역"/>
      <sheetName val="Sheet11"/>
      <sheetName val="Sheet12"/>
      <sheetName val="Sheet13"/>
      <sheetName val="Sheet14"/>
      <sheetName val="Sheet15"/>
      <sheetName val="Sheet16"/>
      <sheetName val="입력변수"/>
      <sheetName val="데리네이타현황"/>
      <sheetName val="입찰안"/>
      <sheetName val="암거 제원표-1단계"/>
      <sheetName val="#REF"/>
      <sheetName val="건축내역"/>
      <sheetName val="1~69"/>
      <sheetName val="2000년1차"/>
      <sheetName val="2000전체분"/>
      <sheetName val="내역서1"/>
      <sheetName val="지구단위계획"/>
      <sheetName val="바닥판"/>
      <sheetName val="입력DATA"/>
      <sheetName val="입상내역"/>
      <sheetName val="교각1"/>
      <sheetName val="현장조사"/>
      <sheetName val="내역"/>
      <sheetName val="범례표"/>
      <sheetName val="직접경비"/>
      <sheetName val="환경평가"/>
      <sheetName val="ABUT수량-A1"/>
      <sheetName val="내역서"/>
      <sheetName val="주beam"/>
      <sheetName val="일위대가"/>
      <sheetName val="특별땅고르기"/>
      <sheetName val="철근량"/>
      <sheetName val="조명율표"/>
      <sheetName val="일위"/>
      <sheetName val="단가산출(T)"/>
      <sheetName val="산출내역서"/>
      <sheetName val="원가계산서구조조정"/>
      <sheetName val="인구"/>
      <sheetName val="구분표"/>
      <sheetName val="단위단가"/>
      <sheetName val="자재단가"/>
      <sheetName val="N賃率-職"/>
      <sheetName val="5지구단위"/>
      <sheetName val="1 자원총괄"/>
      <sheetName val="토목"/>
      <sheetName val="DATE"/>
      <sheetName val="200"/>
      <sheetName val="대포2교접속"/>
      <sheetName val="집수정토공"/>
      <sheetName val="노임단가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 refreshError="1">
        <row r="22">
          <cell r="J22">
            <v>1189841000</v>
          </cell>
          <cell r="T22">
            <v>1074595000</v>
          </cell>
          <cell r="U22">
            <v>977012000</v>
          </cell>
          <cell r="AE22">
            <v>233819000</v>
          </cell>
          <cell r="AF22">
            <v>212829000</v>
          </cell>
        </row>
      </sheetData>
      <sheetData sheetId="12"/>
      <sheetData sheetId="13"/>
      <sheetData sheetId="14"/>
      <sheetData sheetId="15"/>
      <sheetData sheetId="16"/>
      <sheetData sheetId="17"/>
      <sheetData sheetId="18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/>
      <sheetData sheetId="59" refreshError="1"/>
      <sheetData sheetId="60" refreshError="1"/>
      <sheetData sheetId="61" refreshError="1"/>
      <sheetData sheetId="62" refreshError="1"/>
    </sheetDataSet>
  </externalBook>
</externalLink>
</file>

<file path=xl/externalLinks/externalLink7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일명"/>
      <sheetName val="일명95"/>
      <sheetName val="일비"/>
      <sheetName val="일비95"/>
      <sheetName val="경명"/>
      <sheetName val="경명95"/>
      <sheetName val="경배"/>
      <sheetName val="경배95"/>
      <sheetName val="임율"/>
      <sheetName val="임율95"/>
      <sheetName val="간노비"/>
      <sheetName val="간노비95"/>
      <sheetName val="직노"/>
      <sheetName val="원가계산"/>
      <sheetName val="수정내역"/>
      <sheetName val="일위대가표"/>
      <sheetName val="일위대가"/>
      <sheetName val="실행내역"/>
      <sheetName val="XXXXXX"/>
      <sheetName val="VXXX"/>
      <sheetName val="진짜내역"/>
      <sheetName val="전시원"/>
      <sheetName val="전시내"/>
      <sheetName val="Sheet1"/>
      <sheetName val="Sheet2"/>
      <sheetName val="Sheet3"/>
      <sheetName val="표"/>
      <sheetName val="목"/>
      <sheetName val="설 (3)"/>
      <sheetName val="설 (2)"/>
      <sheetName val="설"/>
      <sheetName val="일"/>
      <sheetName val="일집표"/>
      <sheetName val="일위표"/>
      <sheetName val="수표"/>
      <sheetName val="총집"/>
      <sheetName val="원가"/>
      <sheetName val="집계표"/>
      <sheetName val="제작총집계표"/>
      <sheetName val="총경기장별내역서(10-11)"/>
      <sheetName val="경기장별내역서(12-107)"/>
      <sheetName val="내역서"/>
      <sheetName val="단가산출서"/>
      <sheetName val="중기사용료"/>
      <sheetName val="재료단가"/>
      <sheetName val="노임단가"/>
      <sheetName val="MAIN_TABLE"/>
      <sheetName val="내역"/>
      <sheetName val="#REF"/>
      <sheetName val="현장"/>
      <sheetName val="기본일위"/>
      <sheetName val="N賃率-職"/>
      <sheetName val="Sheet5"/>
      <sheetName val="재료"/>
      <sheetName val="J直材4"/>
      <sheetName val="I一般比"/>
      <sheetName val="101동"/>
      <sheetName val="2000년1차"/>
      <sheetName val="2000전체분"/>
      <sheetName val="자료"/>
      <sheetName val="3BL공동구 수량"/>
      <sheetName val="교통대책내역"/>
      <sheetName val="백암비스타내역"/>
      <sheetName val="KKK"/>
      <sheetName val="출자한도"/>
      <sheetName val="예산M11A"/>
      <sheetName val="건축내역"/>
      <sheetName val="일대-1"/>
      <sheetName val="공사개요(서광주)"/>
      <sheetName val="기초자료"/>
      <sheetName val="공사비총괄표"/>
      <sheetName val="설계서"/>
      <sheetName val="asd"/>
      <sheetName val="적용토목"/>
      <sheetName val="식재인부"/>
      <sheetName val="6PILE  (돌출)"/>
      <sheetName val="지하"/>
      <sheetName val="골재산출"/>
      <sheetName val="단가조사"/>
      <sheetName val="설직재-1"/>
      <sheetName val="기본단가표"/>
      <sheetName val="요율"/>
      <sheetName val="영창26"/>
      <sheetName val="본공사"/>
      <sheetName val="갑지"/>
      <sheetName val="갑지(추정)"/>
      <sheetName val="기초내역서"/>
      <sheetName val="수량산출"/>
      <sheetName val="대가목록표"/>
      <sheetName val="경산"/>
      <sheetName val="실행"/>
      <sheetName val="대공종"/>
      <sheetName val="단가산출"/>
      <sheetName val="산근"/>
      <sheetName val="Customer Databas"/>
      <sheetName val="스포회원매출"/>
      <sheetName val="예산"/>
      <sheetName val="조명율표"/>
      <sheetName val="AIR SHOWER(3인용)"/>
      <sheetName val="총괄표"/>
      <sheetName val="차수공개요"/>
      <sheetName val="본체"/>
      <sheetName val="5공철탑검토표"/>
      <sheetName val="4공철탑검토"/>
      <sheetName val="물가자료"/>
      <sheetName val="금액내역서"/>
      <sheetName val="철탑공사"/>
      <sheetName val="CTEMCOST"/>
      <sheetName val="산출내역서"/>
      <sheetName val="도급기성"/>
      <sheetName val="설비단가표"/>
      <sheetName val="교각별철근수량집계표"/>
      <sheetName val="산출근거"/>
      <sheetName val="지질조사"/>
      <sheetName val="코드표"/>
      <sheetName val="재료비노무비"/>
      <sheetName val="당초"/>
      <sheetName val="노임"/>
      <sheetName val="NYS"/>
      <sheetName val="단중표"/>
      <sheetName val="원가계산서"/>
      <sheetName val="노 무 비"/>
      <sheetName val="자재단가"/>
      <sheetName val="견적서"/>
      <sheetName val="내역서1"/>
      <sheetName val="LF자재단가"/>
      <sheetName val="일위대가목차"/>
      <sheetName val="102역사"/>
      <sheetName val="토공(우물통,기타) "/>
      <sheetName val="일위"/>
      <sheetName val="위생설비"/>
      <sheetName val="목록"/>
      <sheetName val="산출-설비"/>
      <sheetName val="RE9604"/>
      <sheetName val="특외대"/>
      <sheetName val="중기"/>
      <sheetName val="교수설계"/>
      <sheetName val="토공 total"/>
      <sheetName val="데이타"/>
      <sheetName val="DATA"/>
      <sheetName val="공통가설공사"/>
      <sheetName val="조명시설"/>
      <sheetName val="노임,재료비"/>
      <sheetName val="노무비"/>
      <sheetName val="식생블럭단위수량"/>
      <sheetName val="Sheet6"/>
      <sheetName val="공정율"/>
      <sheetName val="pldt"/>
      <sheetName val="건집"/>
      <sheetName val="건축"/>
      <sheetName val="기설집"/>
      <sheetName val="설집"/>
      <sheetName val="식재수량표"/>
      <sheetName val="총괄"/>
      <sheetName val="집계"/>
      <sheetName val="공량집"/>
      <sheetName val="단가"/>
      <sheetName val="배부율"/>
      <sheetName val="완성1"/>
      <sheetName val="완성2"/>
      <sheetName val="산재비율"/>
      <sheetName val="안전비율"/>
      <sheetName val="일반비율"/>
      <sheetName val="공량"/>
      <sheetName val="VXXXXX"/>
      <sheetName val="적용대가"/>
      <sheetName val="지수내역"/>
      <sheetName val="노(97.1,97.9,98.1)"/>
      <sheetName val="견적"/>
      <sheetName val="Sheet7(ㅅ)"/>
      <sheetName val=" HIT-&gt;HMC 견적(3900)"/>
      <sheetName val="공사직종별노임"/>
      <sheetName val="기술부대조건"/>
      <sheetName val="48전력선로일위"/>
      <sheetName val="단가표"/>
      <sheetName val="입찰안"/>
      <sheetName val="내역서2안"/>
      <sheetName val="율촌법률사무소2내역"/>
      <sheetName val="연부97-1"/>
      <sheetName val="조건표"/>
      <sheetName val="자갈,시멘트,모래산출"/>
      <sheetName val="오수공수량집계표"/>
      <sheetName val="당진1,2호기전선관설치및접지4차공사내역서-을지"/>
      <sheetName val="노무,재료"/>
      <sheetName val="본체철근표"/>
      <sheetName val="원가 (2)"/>
      <sheetName val="조경일람"/>
      <sheetName val="LEGEND"/>
      <sheetName val="1.설계조건"/>
      <sheetName val="제작비추산총괄표"/>
      <sheetName val="갑"/>
      <sheetName val="철거산출근거"/>
      <sheetName val="사다리"/>
      <sheetName val="CIVIL4"/>
      <sheetName val="내역(원안-대안)"/>
      <sheetName val="아파트건축"/>
      <sheetName val="ELEC"/>
      <sheetName val="9GNG운반"/>
      <sheetName val="시설물기초"/>
      <sheetName val=" 냉각수펌프"/>
      <sheetName val="AHU집계"/>
      <sheetName val="준공내역"/>
      <sheetName val="수주추정"/>
      <sheetName val="표지"/>
      <sheetName val="카메라"/>
      <sheetName val="데리네이타현황"/>
      <sheetName val="상가분양"/>
      <sheetName val="설_(3)"/>
      <sheetName val="설_(2)"/>
      <sheetName val="3BL공동구_수량"/>
      <sheetName val="배수내역"/>
      <sheetName val="기흥하도용"/>
      <sheetName val="guard(mac)"/>
      <sheetName val="기계경비(시간당)"/>
      <sheetName val="반포2차"/>
      <sheetName val="Baby일위대가"/>
      <sheetName val="을지"/>
      <sheetName val="단"/>
      <sheetName val="96정변2"/>
      <sheetName val="대치판정"/>
      <sheetName val="원가서"/>
      <sheetName val="공사개요"/>
      <sheetName val="일위대가1"/>
      <sheetName val="6호기"/>
      <sheetName val="부대공Ⅱ"/>
      <sheetName val="전기일위목록"/>
      <sheetName val="도급견적가"/>
      <sheetName val="유림콘도"/>
      <sheetName val="200"/>
      <sheetName val="3본사"/>
      <sheetName val="간접1"/>
      <sheetName val="장비가동"/>
      <sheetName val="봉방동근생"/>
      <sheetName val="주beam"/>
      <sheetName val="기계공사비집계(원안)"/>
      <sheetName val="sub"/>
      <sheetName val="기타 정보통신공사"/>
      <sheetName val="첨부1"/>
      <sheetName val="약품공급2"/>
      <sheetName val="내역서(중수)"/>
      <sheetName val="CAT_5"/>
      <sheetName val="단가비교표_공통1"/>
      <sheetName val="물량입력"/>
      <sheetName val="DATE"/>
      <sheetName val="토공"/>
      <sheetName val="청주(철골발주의뢰서)"/>
      <sheetName val="하도급원가계산총괄표(식재)"/>
      <sheetName val="공사착공계"/>
      <sheetName val="물량표"/>
      <sheetName val="Customer_Databas"/>
      <sheetName val="토공_total"/>
      <sheetName val="_HIT-&gt;HMC_견적(3900)"/>
      <sheetName val="토공(우물통,기타)_"/>
      <sheetName val="AIR_SHOWER(3인용)"/>
      <sheetName val="노(97_1,97_9,98_1)"/>
      <sheetName val="6PILE__(돌출)"/>
      <sheetName val="원가_(2)"/>
      <sheetName val="부하자료"/>
      <sheetName val="찍기"/>
      <sheetName val="특별땅고르기"/>
      <sheetName val="계약서"/>
      <sheetName val="일위(철거)"/>
      <sheetName val="민감도"/>
      <sheetName val="금액집계"/>
      <sheetName val="공통가설"/>
      <sheetName val="001"/>
      <sheetName val="단위내역서"/>
      <sheetName val="저"/>
      <sheetName val="설계조건"/>
      <sheetName val="토공집계표"/>
      <sheetName val="국내"/>
      <sheetName val="내역서 제출"/>
      <sheetName val="2000년 공정표"/>
      <sheetName val="터파기및재료"/>
      <sheetName val="노무비 근거"/>
      <sheetName val="연결관암거"/>
      <sheetName val="소비자가"/>
      <sheetName val="일위대가목록"/>
      <sheetName val="일위_파일"/>
      <sheetName val="일위(PANEL)"/>
      <sheetName val="효성CB 1P기초"/>
      <sheetName val="계수시트"/>
      <sheetName val="램머"/>
      <sheetName val="경영상태"/>
      <sheetName val="E총15"/>
      <sheetName val="단위단가"/>
      <sheetName val="내역(설계)"/>
      <sheetName val="INPUT"/>
      <sheetName val="세부내역서(전기)"/>
      <sheetName val="내역서 "/>
      <sheetName val="공조기휀"/>
      <sheetName val="통합집계표"/>
      <sheetName val="단가일람"/>
      <sheetName val="부대내역"/>
      <sheetName val="세골재  T2 변경 현황"/>
      <sheetName val="시멘트"/>
      <sheetName val="내역표지"/>
      <sheetName val="유기공정"/>
      <sheetName val="갑지.을지"/>
      <sheetName val="실행철강하도"/>
      <sheetName val="BID"/>
      <sheetName val="일위대가(1)"/>
      <sheetName val="총수량집계표"/>
      <sheetName val="직접공사비"/>
      <sheetName val="JUCKEYK"/>
      <sheetName val="별표"/>
      <sheetName val="손익분석"/>
      <sheetName val="자재표"/>
      <sheetName val="역공종"/>
      <sheetName val="N賃率_職"/>
      <sheetName val="제-노임"/>
      <sheetName val="제직재"/>
      <sheetName val="갑지1"/>
      <sheetName val="전선 및 전선관"/>
      <sheetName val="현장관리비참조"/>
      <sheetName val="부대"/>
      <sheetName val="일위CODE"/>
      <sheetName val="gyun"/>
      <sheetName val="암거단위"/>
      <sheetName val="별표 "/>
      <sheetName val="PIPING"/>
      <sheetName val="내역서(기성청구)"/>
      <sheetName val="수량총괄"/>
      <sheetName val="노무비단가"/>
      <sheetName val="내역관리1"/>
      <sheetName val="적용단위길이"/>
      <sheetName val="피벗테이블데이터분석"/>
      <sheetName val="연습"/>
      <sheetName val="산출0"/>
      <sheetName val="내역전기"/>
      <sheetName val="일위목록"/>
      <sheetName val="3.2제조설비"/>
      <sheetName val="적용건축"/>
      <sheetName val="일위대가10"/>
      <sheetName val="일위대가11"/>
      <sheetName val="일위대가12"/>
      <sheetName val="일위대가13"/>
      <sheetName val="일위대가14"/>
      <sheetName val="일위대가15"/>
      <sheetName val="일위대가16"/>
      <sheetName val="일위대가17"/>
      <sheetName val="일위대가2"/>
      <sheetName val="일위대가3"/>
      <sheetName val="일위대가4"/>
      <sheetName val="일위대가5"/>
      <sheetName val="일위대가6"/>
      <sheetName val="일위대가7"/>
      <sheetName val="일위대가8"/>
      <sheetName val="일위대가9"/>
      <sheetName val="일위대가18-1"/>
      <sheetName val="일위대가19-1"/>
      <sheetName val="일위대가20-1"/>
      <sheetName val="일위대가21-1"/>
      <sheetName val="일위대가22-1"/>
      <sheetName val="일위대가23-1"/>
      <sheetName val="일위대가24-1"/>
      <sheetName val="일위대가25-1"/>
      <sheetName val="일위대가26-1"/>
      <sheetName val="일위대가27-1"/>
      <sheetName val="일위대가28-1"/>
      <sheetName val="일위대가29-1"/>
      <sheetName val="일위대가30-1"/>
      <sheetName val="일위대가31-1"/>
      <sheetName val="일위대가32-1"/>
      <sheetName val="일위대가33-1"/>
      <sheetName val="일위대가34-1"/>
      <sheetName val="일위대가35-1"/>
      <sheetName val="일위대가36-1"/>
      <sheetName val="일위대가37-1"/>
      <sheetName val="일위대가38-1"/>
      <sheetName val="일위대가39-1"/>
      <sheetName val="일위대가40-1"/>
      <sheetName val="일위대가41-1"/>
      <sheetName val="일위대가42-1"/>
      <sheetName val="일위대가43-1"/>
      <sheetName val="일위대가44-1"/>
      <sheetName val="일위대가45-1"/>
      <sheetName val="일위대가46-1"/>
      <sheetName val="일위대가47-1"/>
      <sheetName val="일위대가48-1"/>
      <sheetName val="일위대가49-1"/>
      <sheetName val="일위대가50-1"/>
      <sheetName val="일위대가51-1"/>
      <sheetName val="일위대가52-1"/>
      <sheetName val="일위대가53-1"/>
      <sheetName val="일위대가54-1"/>
      <sheetName val="일위대가55-1"/>
      <sheetName val="일위대가56-1 "/>
      <sheetName val="일위대가57-1"/>
      <sheetName val="일위대가58-1"/>
      <sheetName val="일위대가59-1"/>
      <sheetName val="일위대가60-1"/>
      <sheetName val="일위대가61-1"/>
      <sheetName val="일위대가62-1"/>
      <sheetName val="일위대가63-1"/>
      <sheetName val="일위대가64-1"/>
      <sheetName val="일위대가65-1"/>
      <sheetName val="일위대가66-1"/>
      <sheetName val="일위대가67-1"/>
      <sheetName val="일위대가68-1"/>
      <sheetName val="일위대가69-1"/>
      <sheetName val="일위대가70-1"/>
      <sheetName val="일위대가71-1 "/>
      <sheetName val="일위대가72-1"/>
      <sheetName val="일위대가73-1"/>
      <sheetName val="일위대가74-1 "/>
      <sheetName val="일위대가75-1"/>
      <sheetName val="일위대가76-1 "/>
      <sheetName val="일위대가77-1 "/>
      <sheetName val="일위대가78-1 "/>
      <sheetName val="일위대가79-1"/>
      <sheetName val="일위대가80-1"/>
      <sheetName val="일위대가81-1"/>
      <sheetName val="일위대가82-1"/>
      <sheetName val="일위대가92-1"/>
      <sheetName val="단재적표"/>
      <sheetName val="견적(100%)"/>
      <sheetName val="설계"/>
      <sheetName val="입상내역"/>
      <sheetName val="기초자료입력"/>
      <sheetName val="Inst."/>
      <sheetName val="일반전기C"/>
      <sheetName val="하이테콤직원"/>
      <sheetName val="직재"/>
      <sheetName val="ITEM"/>
      <sheetName val="COST"/>
      <sheetName val="현장관리비"/>
      <sheetName val="원본"/>
      <sheetName val="백룡교차로"/>
      <sheetName val="산정교차로"/>
      <sheetName val="신영교차로"/>
      <sheetName val="공사입찰정보입력"/>
      <sheetName val="일위(시설)"/>
      <sheetName val="을"/>
      <sheetName val="접지수량"/>
      <sheetName val="변경내역(전체)"/>
      <sheetName val="교각1"/>
      <sheetName val="정거장 설계조건"/>
      <sheetName val="품셈"/>
      <sheetName val="2000.05"/>
      <sheetName val="98지급계획"/>
      <sheetName val="1공구산출내역서"/>
      <sheetName val="차액보증"/>
      <sheetName val="도급예산내역서봉투"/>
      <sheetName val="공사원가계산서"/>
      <sheetName val="설계산출표지"/>
      <sheetName val="도급예산내역서총괄표"/>
      <sheetName val="을부담운반비"/>
      <sheetName val="설계산출기초"/>
      <sheetName val="운반비산출"/>
      <sheetName val="전기"/>
      <sheetName val="인적사항"/>
      <sheetName val="건축원가"/>
      <sheetName val="예가표"/>
      <sheetName val="총괄내역"/>
      <sheetName val="#3_일위대가목록"/>
      <sheetName val="Macro1"/>
      <sheetName val="2공구산출내역"/>
      <sheetName val="구성1"/>
      <sheetName val="구성2"/>
      <sheetName val="구성3"/>
      <sheetName val="구성4"/>
      <sheetName val="그림2"/>
      <sheetName val="구의33고"/>
      <sheetName val="투찰가"/>
      <sheetName val="도급내역서(재노경)"/>
      <sheetName val="터널조도"/>
      <sheetName val="철근중량"/>
      <sheetName val="내역서적용수량"/>
      <sheetName val="가도공"/>
      <sheetName val="청도공장"/>
      <sheetName val="16-1"/>
      <sheetName val="날개벽수량표"/>
      <sheetName val="전기내역"/>
      <sheetName val="보증수수료산출"/>
      <sheetName val="화재 탐지 설비"/>
      <sheetName val="포승중환경개선공사(변경)"/>
      <sheetName val="작성"/>
      <sheetName val="출력은 금물"/>
      <sheetName val="일위대가(건축)"/>
      <sheetName val="간접비"/>
      <sheetName val="개요"/>
      <sheetName val="노임단가(08.01)"/>
      <sheetName val="지점장"/>
      <sheetName val="그림"/>
      <sheetName val="수량산출(생반)"/>
      <sheetName val="제경비율"/>
      <sheetName val="기본가정"/>
      <sheetName val="단가대비표 (3)"/>
      <sheetName val="01상노임"/>
      <sheetName val="(1)본선수량집계"/>
      <sheetName val="입력변수"/>
      <sheetName val="기초일위"/>
      <sheetName val="청곡지선입력"/>
      <sheetName val="ABUT수량-A1"/>
      <sheetName val="처리단락"/>
      <sheetName val="건축부하"/>
      <sheetName val="약전닥트"/>
      <sheetName val="일지-H"/>
      <sheetName val="김포IO"/>
      <sheetName val="LD"/>
      <sheetName val="FA설치명세"/>
      <sheetName val="BSD (2)"/>
      <sheetName val="화의-현금흐름"/>
      <sheetName val="원가총괄"/>
      <sheetName val="유림골조"/>
      <sheetName val="재집"/>
      <sheetName val="Sheet1 (2)"/>
      <sheetName val="조명율"/>
      <sheetName val="구리토평1전기"/>
      <sheetName val="C.전기공사"/>
      <sheetName val="20관리비율"/>
      <sheetName val="신우"/>
      <sheetName val="표  지"/>
      <sheetName val="1000 DB구축 부표"/>
      <sheetName val="CT "/>
      <sheetName val="발신정보"/>
      <sheetName val="기초대가"/>
      <sheetName val="조도계산서 (도서)"/>
      <sheetName val="명세서"/>
      <sheetName val="J-EQ"/>
      <sheetName val="맨홀수량산출"/>
      <sheetName val="참조자료"/>
      <sheetName val="분전반"/>
      <sheetName val="간접비계산"/>
      <sheetName val="유림총괄"/>
      <sheetName val="철콘"/>
      <sheetName val="내역서중"/>
      <sheetName val="교각계산"/>
      <sheetName val="직접노무"/>
      <sheetName val="직접재료"/>
      <sheetName val="자료입력"/>
      <sheetName val="계측기"/>
      <sheetName val="패널"/>
      <sheetName val="전기2005"/>
      <sheetName val="통신2005"/>
      <sheetName val="총괄집계표"/>
      <sheetName val="간접(90)"/>
      <sheetName val="품셈총괄"/>
      <sheetName val="표층포설및다짐"/>
      <sheetName val="공문"/>
      <sheetName val="수목표준대가"/>
      <sheetName val="Total"/>
      <sheetName val="예산총괄"/>
      <sheetName val="옥외계측"/>
      <sheetName val="CODE"/>
      <sheetName val="전체"/>
      <sheetName val="인공"/>
      <sheetName val="도급자재"/>
      <sheetName val="설_(3)1"/>
      <sheetName val="설_(2)1"/>
      <sheetName val="3BL공동구_수량1"/>
      <sheetName val="1_설계조건"/>
      <sheetName val="_냉각수펌프"/>
      <sheetName val="2000년_공정표"/>
      <sheetName val="노무비_근거"/>
      <sheetName val="전선_및_전선관"/>
      <sheetName val="효성CB_1P기초"/>
      <sheetName val="내역서_제출"/>
      <sheetName val="중기일위대가"/>
      <sheetName val="0Title"/>
      <sheetName val="추가예산"/>
      <sheetName val="오동"/>
      <sheetName val="대조"/>
      <sheetName val="나한"/>
      <sheetName val="물가시세"/>
      <sheetName val="부하"/>
      <sheetName val="단가 "/>
      <sheetName val="COVER"/>
      <sheetName val="ESCO개보수공사"/>
      <sheetName val="지급자재"/>
      <sheetName val="빌딩 안내"/>
      <sheetName val="DATA테이블1 (2)"/>
      <sheetName val="건축기계설비표선정수장"/>
      <sheetName val="DB"/>
      <sheetName val="공연,전시"/>
      <sheetName val="A 견적"/>
      <sheetName val="s.v"/>
      <sheetName val="국내조달(통합-1)"/>
      <sheetName val="도담구내 개소별 명세"/>
      <sheetName val="工관리비율"/>
      <sheetName val="工완성공사율"/>
      <sheetName val="주요기준"/>
      <sheetName val="자재단가비교표"/>
      <sheetName val="단가대비표"/>
      <sheetName val="b_balju"/>
      <sheetName val="인공산출"/>
      <sheetName val="노무단가산정"/>
      <sheetName val="와동수량"/>
      <sheetName val="직원현황"/>
      <sheetName val="ELECTRIC"/>
      <sheetName val="품셈TABLE"/>
      <sheetName val="99년하반기"/>
      <sheetName val="말뚝지지력산정"/>
      <sheetName val="금융비용"/>
      <sheetName val="콘크리트"/>
      <sheetName val="철근집계"/>
      <sheetName val="COPING"/>
      <sheetName val="건설기계사용료목록"/>
      <sheetName val="단가조사서"/>
      <sheetName val="집"/>
      <sheetName val="간선계산"/>
      <sheetName val="계화배수"/>
      <sheetName val="공정코드"/>
      <sheetName val="예비용"/>
      <sheetName val="1차 내역서"/>
      <sheetName val="현장경비"/>
      <sheetName val="가설공사"/>
      <sheetName val="기초목록"/>
      <sheetName val="단가(자재)"/>
      <sheetName val="입력"/>
      <sheetName val="&lt;--"/>
      <sheetName val="원가계산서(변경)"/>
      <sheetName val="직공비"/>
      <sheetName val="전체제잡비"/>
      <sheetName val="견적업체"/>
      <sheetName val="MOTOR"/>
      <sheetName val="교사기준면적(초등)"/>
      <sheetName val="Y-WORK"/>
      <sheetName val="일위대가 "/>
      <sheetName val="Uint보온"/>
      <sheetName val="퍼스트"/>
      <sheetName val="사전공사"/>
      <sheetName val="물집"/>
      <sheetName val="특별교실"/>
      <sheetName val="하중계산"/>
      <sheetName val="안정성검토"/>
      <sheetName val="설계기준"/>
      <sheetName val="하조서"/>
      <sheetName val="실행-집행"/>
      <sheetName val="노임200103"/>
      <sheetName val="대포2교접속"/>
      <sheetName val="조명일위"/>
      <sheetName val="천방교접속"/>
      <sheetName val="편입토지조서"/>
      <sheetName val="철근량"/>
      <sheetName val="앉음벽 (2)"/>
      <sheetName val="유입맨홀산출"/>
      <sheetName val="단가 및 재료비"/>
      <sheetName val="국도접속 차도부수량"/>
      <sheetName val="문학간접"/>
      <sheetName val="직접시공계획서"/>
      <sheetName val="일위대가(비굴착)"/>
      <sheetName val="상세도(80)"/>
      <sheetName val="일위-1"/>
      <sheetName val="기초입력"/>
      <sheetName val="단가비교"/>
      <sheetName val="공사추진현황"/>
      <sheetName val="실행(1)"/>
      <sheetName val="가락화장을지"/>
      <sheetName val="1Month+Sheet2!"/>
      <sheetName val="2.노임및손료"/>
      <sheetName val="시중노임"/>
      <sheetName val="기본항목 입력"/>
      <sheetName val="조사집계표(1)_솎아베기"/>
      <sheetName val="조사집계표(2)_솎아베기"/>
      <sheetName val="필지별내역서"/>
      <sheetName val="조사집계표(3)_솎아베기"/>
      <sheetName val="기계경비시간당손료목록"/>
      <sheetName val="백호우계수"/>
      <sheetName val="단조-노임"/>
      <sheetName val="교대(A1-A2)"/>
      <sheetName val="개별직종노임단가(2003.9)"/>
      <sheetName val="실행내역 (2)"/>
      <sheetName val="실행대비"/>
      <sheetName val="기초분물량표"/>
      <sheetName val="일위총괄표"/>
      <sheetName val="개별직종노임단가(2002.5)"/>
      <sheetName val="공기압축기실"/>
      <sheetName val="7.환경"/>
      <sheetName val="수량산출서"/>
      <sheetName val="중기사용료산출근거"/>
      <sheetName val="모래기초"/>
      <sheetName val="영외수지"/>
      <sheetName val="폐토수익화 "/>
      <sheetName val="원료"/>
      <sheetName val="주요항목별"/>
      <sheetName val="참조 (2)"/>
      <sheetName val="상행-교대(A1-A2)"/>
      <sheetName val="설계예산서"/>
      <sheetName val="폐기물"/>
      <sheetName val="항목등록"/>
      <sheetName val="투찰내역"/>
      <sheetName val="FAX"/>
      <sheetName val="암거 제원표-1단계"/>
      <sheetName val="하수처리장"/>
      <sheetName val="단위중량"/>
      <sheetName val="관개"/>
      <sheetName val="도로일위대가표"/>
      <sheetName val="집수정토공"/>
      <sheetName val="설계명세서"/>
      <sheetName val="남양시작동자105노65기1.3화1.2"/>
      <sheetName val="참고"/>
      <sheetName val="양식_자재단가조사표"/>
      <sheetName val="총괄표 "/>
      <sheetName val="공내역"/>
      <sheetName val="세부내역"/>
      <sheetName val="샌딩 에폭시 도장"/>
      <sheetName val="일반문틀 설치"/>
      <sheetName val="스텐문틀설치"/>
      <sheetName val="흙쌓기도수로설치현황"/>
      <sheetName val="전기설계변경"/>
      <sheetName val="1.토공집계표"/>
      <sheetName val="접속단위"/>
      <sheetName val="합의경상"/>
      <sheetName val="대목"/>
      <sheetName val="기안1"/>
      <sheetName val="담장산출"/>
      <sheetName val="BOX단위철근"/>
      <sheetName val="기성내역"/>
      <sheetName val="ilch"/>
      <sheetName val="노임(1차)"/>
      <sheetName val="일 위 목 록 표"/>
      <sheetName val="시점교대"/>
      <sheetName val="5.동별횡주관경"/>
      <sheetName val="48평형"/>
      <sheetName val="62평형"/>
      <sheetName val="미장&amp;수장공사"/>
      <sheetName val="AHU-01"/>
      <sheetName val="상수도토공집계표"/>
      <sheetName val="정부노임단가"/>
      <sheetName val="내역서(삼호)"/>
      <sheetName val="1구간BOQ"/>
      <sheetName val="일위대가(출입)"/>
      <sheetName val="EJ"/>
      <sheetName val="대,유,램"/>
      <sheetName val="국별인원"/>
      <sheetName val="식재일위대가"/>
      <sheetName val="일위대가(4층원격)"/>
      <sheetName val="도급내역"/>
      <sheetName val="공량(1월22일)"/>
      <sheetName val="도급내역서"/>
      <sheetName val="부분별수량산출(조합기초)"/>
      <sheetName val="기자재비"/>
      <sheetName val="출력은_금물"/>
      <sheetName val="단가_"/>
      <sheetName val="일반공사"/>
      <sheetName val="외주비"/>
      <sheetName val="sst,stl창호"/>
      <sheetName val="구천"/>
      <sheetName val="토사(PE)"/>
      <sheetName val="포장복구집계"/>
      <sheetName val="자재테이블"/>
      <sheetName val="청곡지거입력"/>
      <sheetName val="청곡지선토공총"/>
      <sheetName val="토공총"/>
      <sheetName val="슬래브(유곡)"/>
      <sheetName val="총공사내역서"/>
      <sheetName val="설계예시"/>
      <sheetName val="wall"/>
      <sheetName val="Front"/>
      <sheetName val="신규 수주분(사용자 정의)"/>
      <sheetName val="동해title"/>
      <sheetName val="바닥판"/>
      <sheetName val="입력DATA"/>
      <sheetName val="간접"/>
      <sheetName val="주차구획선수량"/>
      <sheetName val="재료할증"/>
      <sheetName val="단위수량산출"/>
      <sheetName val="낙찰표"/>
      <sheetName val="값"/>
      <sheetName val="DATA 입력부"/>
      <sheetName val="배수통관(좌)"/>
      <sheetName val="이름"/>
      <sheetName val="업체별기성내역"/>
      <sheetName val="골조"/>
      <sheetName val="조달단가"/>
      <sheetName val="기안문"/>
      <sheetName val="이형관중량"/>
      <sheetName val="원가계산서구조조정"/>
      <sheetName val="B부대공"/>
      <sheetName val="XL4Poppy"/>
      <sheetName val="연결원본-절대지우지말것"/>
      <sheetName val="지하시설물작성"/>
      <sheetName val="진흥지역조서(구역밖)"/>
      <sheetName val="통합"/>
      <sheetName val="옹벽"/>
      <sheetName val="석축산출서"/>
      <sheetName val="unitpric"/>
      <sheetName val="1,2공구원가계산서"/>
      <sheetName val="토목"/>
      <sheetName val="중질쓰레기"/>
      <sheetName val="압축공기소요량"/>
      <sheetName val="보일러물질수지"/>
      <sheetName val="Data&amp;Result"/>
      <sheetName val="ATM기초철가"/>
      <sheetName val="손익"/>
      <sheetName val="96"/>
      <sheetName val="인부노임"/>
      <sheetName val="CL분석결과"/>
      <sheetName val="형틀공사"/>
      <sheetName val="설계명세"/>
      <sheetName val="일위대가(계측기설치)"/>
      <sheetName val="f산출"/>
      <sheetName val="자재단가리스트"/>
      <sheetName val="관로공정"/>
      <sheetName val="작업일보"/>
      <sheetName val="내역서01"/>
      <sheetName val="01"/>
      <sheetName val="수배전반"/>
      <sheetName val="총내역서"/>
      <sheetName val="예산서"/>
      <sheetName val="사급자재(1단계)"/>
      <sheetName val="기초입력 DATA"/>
      <sheetName val="자재대"/>
      <sheetName val="간지"/>
      <sheetName val="견적단가"/>
      <sheetName val="기초작업"/>
      <sheetName val="부대집계"/>
      <sheetName val="전신환매도율"/>
      <sheetName val="WING3"/>
      <sheetName val="직원자료입력"/>
      <sheetName val="기계설비표선정수장"/>
      <sheetName val="기초일위대가"/>
      <sheetName val="산출기초"/>
      <sheetName val="기계내역"/>
      <sheetName val="소방"/>
      <sheetName val="COL"/>
      <sheetName val="2F 회의실견적(5_14 일대)"/>
      <sheetName val="Sheet38"/>
      <sheetName val="부속동"/>
      <sheetName val="1안"/>
      <sheetName val="부대공"/>
      <sheetName val="포장공"/>
      <sheetName val="골조시행"/>
      <sheetName val="샘플표지"/>
      <sheetName val="대보~세기"/>
      <sheetName val="대운반(철재)"/>
      <sheetName val="쌍송교"/>
      <sheetName val="수지예산"/>
      <sheetName val="직원관리자료"/>
      <sheetName val="세부내역서"/>
      <sheetName val="17F MOCKUP B-1,B-2"/>
      <sheetName val="기성내역서표지"/>
      <sheetName val="집수A"/>
      <sheetName val="Sheet4"/>
      <sheetName val="본서하반기"/>
      <sheetName val="하반기(지구대)"/>
      <sheetName val="본사업"/>
      <sheetName val="제출내역 (3)"/>
      <sheetName val="자재일람"/>
      <sheetName val="시운전연료비"/>
      <sheetName val="예산명세서"/>
      <sheetName val="조정율"/>
      <sheetName val="일위단가"/>
      <sheetName val="품목"/>
      <sheetName val="base"/>
      <sheetName val="일위대가목록 "/>
      <sheetName val="을-ATYPE"/>
      <sheetName val="TABLE"/>
      <sheetName val="RAHMEN"/>
      <sheetName val="WORK"/>
      <sheetName val="AV시스템"/>
      <sheetName val="민속촌메뉴"/>
      <sheetName val="2F 회의실견적_5_14 일대_"/>
      <sheetName val="97"/>
      <sheetName val="식재가격"/>
      <sheetName val="식재총괄"/>
      <sheetName val="PROJECT BRIEF(EX.NEW)"/>
      <sheetName val="투자-국내2"/>
      <sheetName val="기존단가 (2)"/>
      <sheetName val="일위(집)"/>
      <sheetName val="SHEET PILE단가"/>
      <sheetName val="사유서제출현황-2"/>
      <sheetName val="ES조서출력하기"/>
      <sheetName val="환율change"/>
      <sheetName val="3.자재비(총괄)"/>
      <sheetName val="BF12-R0"/>
      <sheetName val="P-1"/>
      <sheetName val="1월"/>
      <sheetName val="토공_total1"/>
      <sheetName val="Customer_Databas1"/>
      <sheetName val="원가_(2)1"/>
      <sheetName val="AIR_SHOWER(3인용)1"/>
      <sheetName val="6PILE__(돌출)1"/>
      <sheetName val="토공(우물통,기타)_1"/>
      <sheetName val="노(97_1,97_9,98_1)1"/>
      <sheetName val="_HIT-&gt;HMC_견적(3900)1"/>
      <sheetName val="내역서_"/>
      <sheetName val="노_무_비"/>
      <sheetName val="Inst_"/>
      <sheetName val="별표_"/>
      <sheetName val="3_2제조설비"/>
      <sheetName val="단가대비표_(3)"/>
      <sheetName val="세골재__T2_변경_현황"/>
      <sheetName val="B2BERP"/>
      <sheetName val="어룡"/>
      <sheetName val="itm코드"/>
      <sheetName val="itm기준"/>
      <sheetName val="매출채권"/>
      <sheetName val="1 자원총괄"/>
      <sheetName val="강관주휀스"/>
      <sheetName val="4.고용보험"/>
      <sheetName val="휴가비,급량비"/>
      <sheetName val="건축2"/>
      <sheetName val="기본DATA"/>
      <sheetName val="가정급수관"/>
      <sheetName val="오억미만"/>
      <sheetName val="인원계획-미화"/>
      <sheetName val="직접경비호표"/>
      <sheetName val="2.대외공문"/>
      <sheetName val="주안3차A-A"/>
      <sheetName val="간접경상비"/>
      <sheetName val="Cost bd-&quot;A&quot;"/>
      <sheetName val=" 토목 처리장도급내역서 "/>
      <sheetName val="Summary Sheets"/>
      <sheetName val="철집"/>
      <sheetName val="사업부배부A"/>
      <sheetName val="전계가"/>
      <sheetName val="산출금액내역"/>
      <sheetName val="용역비내역-진짜"/>
      <sheetName val="관급단가"/>
      <sheetName val="공사비산출서"/>
      <sheetName val="WEIGHT LIST"/>
      <sheetName val="한강운반비"/>
      <sheetName val="단가 (2)"/>
      <sheetName val="파일의이용"/>
      <sheetName val="제잡비"/>
      <sheetName val="위치조서"/>
      <sheetName val="부자재 적용비율"/>
      <sheetName val="단가산출(T)"/>
      <sheetName val="일위대가(목록)"/>
      <sheetName val="산근(목록)"/>
      <sheetName val="재료비"/>
      <sheetName val="흥양2교토공집계표"/>
      <sheetName val="계화배수(3대)"/>
      <sheetName val="수량간지"/>
      <sheetName val="설계내역서"/>
      <sheetName val="현장조사"/>
      <sheetName val="토공A1"/>
      <sheetName val="●수량(침구보관창고-21평)"/>
      <sheetName val="각종양식"/>
      <sheetName val="수원공사비"/>
      <sheetName val="예정공정표"/>
      <sheetName val="#2_일위대가목록"/>
      <sheetName val="실행기초"/>
      <sheetName val="97년 추정"/>
      <sheetName val="변경내역"/>
      <sheetName val="공사내역"/>
      <sheetName val="도로횡단-D300"/>
      <sheetName val="준공정산"/>
      <sheetName val="ETC"/>
      <sheetName val="1-1"/>
      <sheetName val="면적표"/>
      <sheetName val="적용률"/>
      <sheetName val="1구간FRP수량산출"/>
      <sheetName val="B-data"/>
      <sheetName val="99총공사내역서"/>
      <sheetName val="관리보고"/>
      <sheetName val="준검 내역서"/>
      <sheetName val="결재갑지"/>
      <sheetName val="상반기손익차2총괄"/>
      <sheetName val="효동"/>
      <sheetName val="ND"/>
      <sheetName val="원본(갑지)"/>
      <sheetName val="건축공사"/>
      <sheetName val="개거재료산출"/>
      <sheetName val="중기조종사 단위단가"/>
      <sheetName val="성곽공사"/>
      <sheetName val="MAT"/>
      <sheetName val="4.2유효폭의 계산"/>
      <sheetName val="다이꾸"/>
      <sheetName val="광주운남을"/>
      <sheetName val="NO.1-NO12(설계예산서)"/>
      <sheetName val="인건비"/>
      <sheetName val="2.고용보험료산출근거"/>
      <sheetName val="ÀÏÀ§(PANEL)"/>
      <sheetName val="산출"/>
      <sheetName val="현장관리비 산출내역"/>
      <sheetName val="토목내역서 (도급단가)"/>
      <sheetName val="기둥(원형)"/>
      <sheetName val="기초공"/>
      <sheetName val="수공기"/>
      <sheetName val="특수기호강도거푸집"/>
      <sheetName val="종배수관면벽신"/>
      <sheetName val="종배수관(신)"/>
      <sheetName val="공통(20-91)"/>
      <sheetName val="1"/>
      <sheetName val="약품설비"/>
      <sheetName val="간접비 총괄표"/>
      <sheetName val="7급줄떼"/>
      <sheetName val="일용노임단가"/>
      <sheetName val="5.정산서"/>
      <sheetName val="경비계산서"/>
      <sheetName val="2,EXIST 전기실산출"/>
      <sheetName val="집수정(600-700)"/>
      <sheetName val="업무분장"/>
      <sheetName val="BOX수량"/>
      <sheetName val="LIST"/>
      <sheetName val="토피 5m"/>
      <sheetName val="참조코드"/>
      <sheetName val="공사 Scope 표지"/>
      <sheetName val="공사 Scope"/>
      <sheetName val="원가표"/>
      <sheetName val="내역-1"/>
      <sheetName val="내역-2"/>
      <sheetName val="일위2"/>
      <sheetName val="일위3"/>
      <sheetName val="몸체(460×600)"/>
      <sheetName val="560×550"/>
      <sheetName val="590×630"/>
      <sheetName val="502(760×600)"/>
      <sheetName val="840×700"/>
      <sheetName val="860×600"/>
      <sheetName val="870×770"/>
      <sheetName val="910×600"/>
      <sheetName val="937×610"/>
      <sheetName val="960×600"/>
      <sheetName val="980×640"/>
      <sheetName val="1000×610"/>
      <sheetName val="1080×770"/>
      <sheetName val="1130×600"/>
      <sheetName val="1200×600"/>
      <sheetName val="503(1230×510)"/>
      <sheetName val="1310×800"/>
      <sheetName val="1360×700"/>
      <sheetName val="1380×670"/>
      <sheetName val="1400×830"/>
      <sheetName val="1450×505"/>
      <sheetName val="1470×700"/>
      <sheetName val="1500×613"/>
      <sheetName val="1500×720"/>
      <sheetName val="1550×770"/>
      <sheetName val="1600×700"/>
      <sheetName val="1650×650"/>
      <sheetName val="1650×800"/>
      <sheetName val="1780×500"/>
      <sheetName val="2190×505"/>
      <sheetName val="504(2700×650)"/>
      <sheetName val="505(840×700)"/>
      <sheetName val="840×840"/>
      <sheetName val="848×613"/>
      <sheetName val="1060×700"/>
      <sheetName val="1080×670"/>
      <sheetName val="1110×722"/>
      <sheetName val="1160×650"/>
      <sheetName val="1160×680"/>
      <sheetName val="1160×730"/>
      <sheetName val="506(1210×730)"/>
      <sheetName val="1310×700"/>
      <sheetName val="1310×790"/>
      <sheetName val="1480×560"/>
      <sheetName val="511(1080×770)"/>
      <sheetName val="512(1360×700)"/>
      <sheetName val="512(1380×670)"/>
      <sheetName val="512(1500×720)"/>
      <sheetName val="512(1650×800)"/>
      <sheetName val="임율산출표"/>
      <sheetName val="간접노무비율"/>
      <sheetName val="직간접노무비집계"/>
      <sheetName val="부문별직접노무발생"/>
      <sheetName val="부분별간접노무집계"/>
      <sheetName val="부분별공통비배부액"/>
      <sheetName val="부분별간접노무발생"/>
      <sheetName val="발생노무집계"/>
      <sheetName val="직접노무비발생"/>
      <sheetName val="간접노무비발생"/>
      <sheetName val="경비집계"/>
      <sheetName val="경비계산"/>
      <sheetName val="경비배부율"/>
      <sheetName val="경비조정"/>
      <sheetName val="가구부문경비집계"/>
      <sheetName val="가구부문부서별배부액"/>
      <sheetName val="경비배부액집계"/>
      <sheetName val="공통비배부액"/>
      <sheetName val="배부율산출"/>
      <sheetName val="월별경비집계"/>
      <sheetName val="월별경비내역"/>
      <sheetName val="작업시간명세표"/>
      <sheetName val="일반관리비비율산출표"/>
      <sheetName val="일반관리및이윤율"/>
      <sheetName val="손익계산서"/>
      <sheetName val="제조원가명세서"/>
      <sheetName val="노무비집계"/>
      <sheetName val="직접노무비"/>
      <sheetName val="노무공수산출(460×600)"/>
      <sheetName val="적용원단위공수"/>
      <sheetName val="단위당노무공수"/>
      <sheetName val="실적원재료공수"/>
      <sheetName val="실적작업공수"/>
      <sheetName val="난이도가중치"/>
      <sheetName val="실적재품수량산출"/>
      <sheetName val="거울판"/>
      <sheetName val="키큰장"/>
      <sheetName val="서랍통"/>
      <sheetName val="천판류"/>
      <sheetName val="기타"/>
      <sheetName val="포장"/>
      <sheetName val="1∼37"/>
      <sheetName val="38∼94"/>
      <sheetName val="95∼126"/>
      <sheetName val="127∼154"/>
      <sheetName val="155∼205"/>
      <sheetName val="206∼255"/>
      <sheetName val="256∼281"/>
      <sheetName val="추가분"/>
      <sheetName val="뒷선반"/>
      <sheetName val="장식판"/>
      <sheetName val="상판(HPM)"/>
      <sheetName val="상판(인조)"/>
      <sheetName val="포장(1)"/>
      <sheetName val="포장(2)"/>
      <sheetName val="포장(3)"/>
      <sheetName val="포장(4)"/>
      <sheetName val="코킹"/>
      <sheetName val="상판,뒷선반길이"/>
      <sheetName val="간재"/>
      <sheetName val="간노"/>
      <sheetName val="임금"/>
      <sheetName val="임금2"/>
      <sheetName val="경비 (2)"/>
      <sheetName val="경조"/>
      <sheetName val="일반 (2)"/>
      <sheetName val="일반율"/>
      <sheetName val="이윤 (2)"/>
      <sheetName val="이윤율"/>
      <sheetName val="제조"/>
      <sheetName val="손익2"/>
      <sheetName val="제조2"/>
      <sheetName val="기업"/>
      <sheetName val="제조노임"/>
      <sheetName val="Macro(MCC)"/>
      <sheetName val="자재목록"/>
      <sheetName val="단가대비"/>
      <sheetName val="수안보-MBR1"/>
      <sheetName val="원형1호맨홀토공수량"/>
      <sheetName val="투찰(하수)"/>
      <sheetName val="95년12월말"/>
      <sheetName val="대비"/>
      <sheetName val="EQUIPMENT -2"/>
      <sheetName val="자재발주서"/>
      <sheetName val="차수"/>
      <sheetName val="실행간접비용"/>
      <sheetName val="소총괄표1"/>
      <sheetName val="법면단"/>
      <sheetName val="노임단가 (2)"/>
      <sheetName val="도급"/>
      <sheetName val="공사미수"/>
      <sheetName val="인사자료총집계"/>
      <sheetName val="원가계산 (2)"/>
      <sheetName val="가로등내역서"/>
      <sheetName val="70%"/>
      <sheetName val="견적대비 견적서"/>
      <sheetName val="미드수량"/>
      <sheetName val="포승중환경개선공사_변경_"/>
      <sheetName val="청곡간선입력"/>
      <sheetName val="내역(100%)"/>
      <sheetName val="전기일위대가"/>
      <sheetName val="배수공"/>
      <sheetName val="건축기성"/>
      <sheetName val="원내역"/>
      <sheetName val="BOQ(전체)"/>
      <sheetName val="주소"/>
      <sheetName val="일위목록-기"/>
      <sheetName val="단가산출2"/>
      <sheetName val="산출기초(기계터파기)3열"/>
      <sheetName val="전송망집계"/>
      <sheetName val="철거수량(전송)"/>
      <sheetName val="GRACE"/>
      <sheetName val="노임변동률"/>
      <sheetName val="잡철물"/>
      <sheetName val="Sheet15"/>
      <sheetName val="전국현황"/>
      <sheetName val="광장"/>
      <sheetName val="본사"/>
      <sheetName val="공장"/>
      <sheetName val="호표"/>
      <sheetName val="P.M 별"/>
      <sheetName val="선급비용"/>
      <sheetName val="남평내역"/>
      <sheetName val="전기단가조사서"/>
      <sheetName val="기계공사"/>
      <sheetName val="내역서_᎛⼗"/>
      <sheetName val="플랜트 설치"/>
      <sheetName val="산출근거1"/>
      <sheetName val="설-원가"/>
      <sheetName val="설치자재"/>
      <sheetName val="단중"/>
      <sheetName val="건설성적"/>
      <sheetName val="수토공단위당"/>
      <sheetName val="인건-측정"/>
      <sheetName val="조건표 (2)"/>
      <sheetName val="우수공집계"/>
      <sheetName val="지입자재집계표"/>
      <sheetName val="산출내력"/>
      <sheetName val="전동기"/>
      <sheetName val="견적조건"/>
      <sheetName val="하자접수대장"/>
      <sheetName val="광주주공"/>
      <sheetName val="조업일수"/>
      <sheetName val="B.O.M"/>
      <sheetName val="5"/>
      <sheetName val="생산매출 (4)"/>
      <sheetName val="시산표"/>
      <sheetName val="STANDARD (상)-참고"/>
      <sheetName val="일  위  대  가  목  록"/>
      <sheetName val="PSCbeam설계"/>
      <sheetName val="재료집계표"/>
      <sheetName val="PARAMETER"/>
      <sheetName val="10월"/>
      <sheetName val="기초"/>
      <sheetName val="부경"/>
      <sheetName val="전기외주내역"/>
      <sheetName val="database"/>
      <sheetName val="평가데이터"/>
      <sheetName val="S1,3"/>
      <sheetName val="남양내역"/>
      <sheetName val="봉양~조차장간고하개명(신설)"/>
      <sheetName val="인수공규격"/>
      <sheetName val="철콘산출"/>
      <sheetName val="A1"/>
      <sheetName val="부재리스트"/>
      <sheetName val="전담운영PM"/>
      <sheetName val="실행내역 "/>
      <sheetName val="구분자"/>
      <sheetName val="220 (2)"/>
      <sheetName val="프랜트면허"/>
      <sheetName val="48단가"/>
      <sheetName val="이형관"/>
      <sheetName val="대로근거"/>
      <sheetName val="공종"/>
      <sheetName val="기계경비_시간당_"/>
      <sheetName val="22관계"/>
      <sheetName val="22기타(L,R)"/>
      <sheetName val="22전선계"/>
      <sheetName val="월래"/>
      <sheetName val="연결관단위"/>
      <sheetName val="중기단가"/>
      <sheetName val="중기목록"/>
      <sheetName val="수량이동"/>
      <sheetName val="정철호"/>
      <sheetName val="FUEL FILLER"/>
      <sheetName val="우배수"/>
      <sheetName val=" 소방공사 산출근거"/>
      <sheetName val="제안서"/>
      <sheetName val="행정표준(1)"/>
      <sheetName val="행정표준(2)"/>
      <sheetName val="공사잡비"/>
      <sheetName val="관로내역원"/>
      <sheetName val="공사진행"/>
      <sheetName val="여과지동"/>
      <sheetName val="북방3터널"/>
      <sheetName val="공동구수량"/>
      <sheetName val="노임이"/>
      <sheetName val="청학계"/>
      <sheetName val="시화점실행"/>
      <sheetName val="Macro(전선)"/>
      <sheetName val="견적내역서"/>
      <sheetName val="관로토공"/>
      <sheetName val="내역(가지)"/>
      <sheetName val="동원(3)"/>
      <sheetName val="통신원가"/>
      <sheetName val="설_(3)2"/>
      <sheetName val="설_(2)2"/>
      <sheetName val="3BL공동구_수량2"/>
      <sheetName val="_냉각수펌프1"/>
      <sheetName val="1_설계조건1"/>
      <sheetName val="전선_및_전선관1"/>
      <sheetName val="내역서_제출1"/>
      <sheetName val="2000년_공정표1"/>
      <sheetName val="노임단가(08_01)"/>
      <sheetName val="일위대가56-1_"/>
      <sheetName val="일위대가71-1_"/>
      <sheetName val="일위대가74-1_"/>
      <sheetName val="일위대가76-1_"/>
      <sheetName val="일위대가77-1_"/>
      <sheetName val="일위대가78-1_"/>
      <sheetName val="기타_정보통신공사"/>
      <sheetName val="효성CB_1P기초1"/>
      <sheetName val="노무비_근거1"/>
      <sheetName val="갑지_을지"/>
      <sheetName val="정거장_설계조건"/>
      <sheetName val="2000_05"/>
      <sheetName val="A_견적"/>
      <sheetName val="s_v"/>
      <sheetName val="C_전기공사"/>
      <sheetName val="부자재_적용비율"/>
      <sheetName val="Sheet1_(2)"/>
      <sheetName val="1000_DB구축_부표"/>
      <sheetName val="CT_"/>
      <sheetName val="조도계산서_(도서)"/>
      <sheetName val="표__지"/>
      <sheetName val="빌딩_안내"/>
      <sheetName val="화재_탐지_설비"/>
      <sheetName val="DATA테이블1_(2)"/>
      <sheetName val="도담구내_개소별_명세"/>
      <sheetName val="일위대가_"/>
      <sheetName val="남양시작동자105노65기1_3화1_2"/>
      <sheetName val="1차_내역서"/>
      <sheetName val="BSD_(2)"/>
      <sheetName val="일위대가목록_"/>
      <sheetName val="국도접속_차도부수량"/>
      <sheetName val="공급집계 (현대-우림)"/>
      <sheetName val="MEMORY"/>
      <sheetName val="식재일위대"/>
      <sheetName val="공헾⾵_x0005_"/>
      <sheetName val="카렌스센터계량기설치공사"/>
      <sheetName val="3.공통공사대비"/>
      <sheetName val=" 갑지"/>
      <sheetName val="ysn"/>
      <sheetName val="공내역서"/>
      <sheetName val="출력은_금물1"/>
      <sheetName val="단가_1"/>
      <sheetName val="97년_추정"/>
      <sheetName val="SHEET_PILE단가"/>
      <sheetName val="3_자재비(총괄)"/>
      <sheetName val="준검_내역서"/>
      <sheetName val="5_동별횡주관경"/>
      <sheetName val="1_토공집계표"/>
      <sheetName val="플랜트_설치"/>
      <sheetName val="Cost_bd-&quot;A&quot;"/>
      <sheetName val="Summary_Sheets"/>
      <sheetName val="2_대외공문"/>
      <sheetName val="앉음벽_(2)"/>
      <sheetName val="_토목_처리장도급내역서_"/>
      <sheetName val="4_고용보험"/>
      <sheetName val="2F_회의실견적(5_14_일대)"/>
      <sheetName val="신규_수주분(사용자_정의)"/>
      <sheetName val="현장관리비_산출내역"/>
      <sheetName val="원가계산_(2)"/>
      <sheetName val="토목내역서_(도급단가)"/>
      <sheetName val="팀업무"/>
      <sheetName val="전기내역서(총계)"/>
      <sheetName val="남양구조시험동"/>
      <sheetName val="신표지1"/>
      <sheetName val="P-산#1-1(WOWA1)"/>
      <sheetName val="단중표-ST"/>
      <sheetName val="설계내역2"/>
      <sheetName val="점수계산1-2"/>
      <sheetName val="담보"/>
      <sheetName val="평3"/>
      <sheetName val="경비2내역"/>
      <sheetName val="B부대0"/>
      <sheetName val="말뚝지/_x0000__x0013_"/>
      <sheetName val="전통건설"/>
      <sheetName val="유수전환공사"/>
      <sheetName val="우수관"/>
      <sheetName val="공종목록표"/>
      <sheetName val="기본자료"/>
      <sheetName val="노무비 "/>
      <sheetName val="부안변전"/>
      <sheetName val="기초목"/>
      <sheetName val="현장관리비데이타"/>
      <sheetName val="기술조건"/>
      <sheetName val="제노임"/>
      <sheetName val="연환"/>
      <sheetName val="정산내역서"/>
      <sheetName val="일위대가(4_x0005__x0000__x0000_"/>
      <sheetName val="일위대가(4층원격礊"/>
      <sheetName val="일위대가(4獏め_x0005__x0000_"/>
      <sheetName val="일위대가(4층원격唨"/>
      <sheetName val="일위대가(4蒨,蓬,"/>
      <sheetName val="AIR SHOWER_3인용_"/>
      <sheetName val="일위대가(4ꌱ⿪_x0005__x0000_"/>
      <sheetName val="일위대가(4층원격夸"/>
      <sheetName val="일위대가(4층원격咘"/>
      <sheetName val="[KKK.XLS][KKK.XLS]말뚝지/_x0000__x0013_"/>
      <sheetName val="tggwan(mac)"/>
      <sheetName val="예산총괄표"/>
      <sheetName val="공주-교대(A1)"/>
      <sheetName val="일위대가내역"/>
      <sheetName val="C3"/>
      <sheetName val="납부서"/>
      <sheetName val="Mc1"/>
      <sheetName val="사업수지"/>
      <sheetName val="표지1"/>
      <sheetName val="산출근거(단청공사)"/>
      <sheetName val="POL6차-PIPING"/>
      <sheetName val="물량"/>
      <sheetName val="산#2-1 (2)"/>
      <sheetName val="산#3-1"/>
      <sheetName val="공량산출서"/>
      <sheetName val="TANK견적대지"/>
      <sheetName val="2공구내역서"/>
      <sheetName val="기뇣đ"/>
      <sheetName val="분祍⿪"/>
      <sheetName val="변경총괄지(1)"/>
      <sheetName val="(C)원내역"/>
      <sheetName val="관리비"/>
      <sheetName val="코드"/>
      <sheetName val="기준표"/>
      <sheetName val="차압계산"/>
      <sheetName val="수량산출목록표"/>
      <sheetName val="000000"/>
      <sheetName val="무시"/>
      <sheetName val="CABLE SIZE-1"/>
      <sheetName val="갑  지"/>
      <sheetName val="단면가정"/>
      <sheetName val="부재력정리"/>
      <sheetName val="경비"/>
      <sheetName val="소각장스케줄"/>
      <sheetName val="공사예산하조서(O.K)"/>
      <sheetName val="건축공사실행"/>
      <sheetName val="DAN"/>
      <sheetName val="공사비"/>
      <sheetName val="1공구내역"/>
      <sheetName val="BOX전기내역"/>
      <sheetName val="길어깨(현황)"/>
      <sheetName val="60명당사(총괄)"/>
      <sheetName val="공종별내역서"/>
      <sheetName val="SG"/>
      <sheetName val="합천내역"/>
      <sheetName val="요약&amp;결과"/>
      <sheetName val="(4-2)열관류값-2"/>
      <sheetName val="금융"/>
      <sheetName val="일위목록데이타"/>
      <sheetName val="화전내"/>
      <sheetName val="성곽내역서"/>
      <sheetName val="danga"/>
      <sheetName val="TEMP"/>
      <sheetName val="JA"/>
      <sheetName val="인테리어내역"/>
      <sheetName val="품셈총괄표"/>
      <sheetName val="98수문일위"/>
      <sheetName val="BS(5월-경리과)"/>
      <sheetName val="공정외주"/>
      <sheetName val="채권(하반기)"/>
      <sheetName val="1.검토서"/>
      <sheetName val="지급자재단가"/>
      <sheetName val="집 계 표"/>
      <sheetName val="BH-1 (2)"/>
      <sheetName val="맨홀수량산출(2호)"/>
      <sheetName val="가감수량(2호)"/>
      <sheetName val="냉온수유니트"/>
      <sheetName val="진단세부현황"/>
      <sheetName val="수주이월"/>
      <sheetName val="하鄘8눰"/>
      <sheetName val="대"/>
      <sheetName val="엔지니어링"/>
      <sheetName val="FD"/>
      <sheetName val="99관저"/>
      <sheetName val="QandAJunior"/>
      <sheetName val="FB25JN"/>
      <sheetName val="직접수량"/>
      <sheetName val="J형측구단위수량"/>
      <sheetName val="전기공사일위대가"/>
      <sheetName val="도로단위당"/>
      <sheetName val="횡배수관집현황(2공구)"/>
      <sheetName val="자재비"/>
      <sheetName val="일위대가서식"/>
      <sheetName val="단가표 (2)"/>
      <sheetName val="대비2"/>
      <sheetName val="2차기성내역서"/>
      <sheetName val="횡배수관토공수량"/>
      <sheetName val="총괄내역서"/>
      <sheetName val="5사남"/>
      <sheetName val="1호맨홀토공"/>
      <sheetName val="제안서입력"/>
      <sheetName val="장비선정 "/>
      <sheetName val="도급실행(본관-주차장)"/>
      <sheetName val="매립"/>
      <sheetName val="토목주소"/>
      <sheetName val="MAT 철근"/>
      <sheetName val="일위대가(4층원격堘"/>
      <sheetName val="일위대가(4층원격朂"/>
      <sheetName val="일위대가(4층원격_x0005_"/>
      <sheetName val="세부내焀"/>
      <sheetName val="3BL공동구_桐ݾ蔌"/>
      <sheetName val="퍼ԯ_x0000_"/>
      <sheetName val="3BL공동구__x0000__x0000_"/>
      <sheetName val="3BL공동구_厠į召"/>
      <sheetName val="蠀Ⲃ"/>
      <sheetName val="저⺄"/>
      <sheetName val="Resource2"/>
      <sheetName val="내역서관리"/>
      <sheetName val="도시가스현황"/>
      <sheetName val="내역1공구"/>
      <sheetName val="급수"/>
      <sheetName val="sw1"/>
      <sheetName val="NOMUBI"/>
      <sheetName val="용산1(해보)"/>
      <sheetName val="관집계"/>
      <sheetName val="4.2내역서"/>
      <sheetName val="양식(직판용)"/>
      <sheetName val="현금예금"/>
      <sheetName val="설계예/"/>
      <sheetName val="공劰.勼"/>
      <sheetName val="공韛⾶_x0005_"/>
      <sheetName val="공_x0005__x0000_"/>
      <sheetName val="선체-H"/>
      <sheetName val="토공사"/>
      <sheetName val="SIL98"/>
      <sheetName val="개요2"/>
      <sheetName val="진주방향"/>
      <sheetName val="접수부"/>
      <sheetName val="버스운행안내"/>
      <sheetName val="예방접종계획"/>
      <sheetName val="근태계획서"/>
      <sheetName val="제안실적sum조회"/>
      <sheetName val="VXXXXXXX"/>
      <sheetName val="SUM"/>
      <sheetName val="경비산출"/>
      <sheetName val="기본정보입력"/>
      <sheetName val="측량요율"/>
      <sheetName val="1유리"/>
      <sheetName val="FAB4생산"/>
      <sheetName val="영업.일1"/>
      <sheetName val="분_x0000__x0000_"/>
      <sheetName val="분券%"/>
      <sheetName val="APT"/>
      <sheetName val="중간"/>
      <sheetName val="가감수량"/>
      <sheetName val="상하차비용(기계상차)"/>
      <sheetName val="수간보호"/>
      <sheetName val="운반비"/>
      <sheetName val="인건비 "/>
      <sheetName val="대가호표"/>
      <sheetName val="전선(총)"/>
      <sheetName val="7-1노임"/>
      <sheetName val="7-2경비"/>
      <sheetName val="시약"/>
      <sheetName val=""/>
      <sheetName val="일위_FILE"/>
      <sheetName val="터널대가"/>
      <sheetName val="예정(3)"/>
      <sheetName val="소포내역 (2)"/>
      <sheetName val="단1"/>
      <sheetName val="MECH"/>
      <sheetName val="노임단가2004(상)"/>
      <sheetName val="토공_total2"/>
      <sheetName val="Customer_Databas2"/>
      <sheetName val="원가_(2)2"/>
      <sheetName val="AIR_SHOWER(3인용)2"/>
      <sheetName val="6PILE__(돌출)2"/>
      <sheetName val="토공(우물통,기타)_2"/>
      <sheetName val="노(97_1,97_9,98_1)2"/>
      <sheetName val="_HIT-&gt;HMC_견적(3900)2"/>
      <sheetName val="내역서_1"/>
      <sheetName val="노_무_비1"/>
      <sheetName val="Inst_1"/>
      <sheetName val="별표_1"/>
      <sheetName val="3_2제조설비1"/>
      <sheetName val="단가대비표_(3)1"/>
      <sheetName val="세골재__T2_변경_현황1"/>
      <sheetName val="단가_및_재료비"/>
      <sheetName val="공_x0005__x0000__x0000_"/>
      <sheetName val="공铌ó_x0000_"/>
      <sheetName val="공_x0000_"/>
      <sheetName val="공䐠"/>
      <sheetName val="공㽐-ૐ"/>
      <sheetName val="[KKK.XLS]설계예/"/>
      <sheetName val="[KKK.XLS][KKK.XLS]설계예/"/>
      <sheetName val="[KKK.XLS][KKK.XLS][KKK.XLS]설계예/"/>
      <sheetName val="공ମ⿩_x0005_"/>
      <sheetName val="ELECTR_x0000__x0000_"/>
      <sheetName val="시중노임(공사)"/>
      <sheetName val="기성금내역서"/>
      <sheetName val="투찰"/>
      <sheetName val="자재운반단가일람표"/>
      <sheetName val="시중노임단가"/>
      <sheetName val="상시"/>
      <sheetName val="접속도로1"/>
      <sheetName val="가설공_x0000_"/>
      <sheetName val="말뚝지_x0000__x0000_ﯲ"/>
      <sheetName val="말뚝지怀4Ე"/>
      <sheetName val="5.지붕"/>
      <sheetName val="철근콘크리트"/>
      <sheetName val="날개벽"/>
      <sheetName val="단가조사-1"/>
      <sheetName val="단가조사-2"/>
      <sheetName val="기기리스트"/>
      <sheetName val="입력정보"/>
      <sheetName val="암거공"/>
      <sheetName val="SUS(150)"/>
      <sheetName val="창호"/>
      <sheetName val="가설제외"/>
      <sheetName val="기타공사"/>
      <sheetName val="산출내역서집계표"/>
      <sheetName val=" 총괄표"/>
      <sheetName val="목록표"/>
      <sheetName val="noyim"/>
      <sheetName val="지점별강우량"/>
      <sheetName val="21301동"/>
      <sheetName val="COPIN_x0005_"/>
      <sheetName val="P1(좌,우)"/>
      <sheetName val="hvac내역서(제어동)"/>
      <sheetName val="9509"/>
      <sheetName val="300XL 세관"/>
      <sheetName val="노임자재단가"/>
      <sheetName val="중계I"/>
      <sheetName val="HWP참조"/>
      <sheetName val="토공 totൡý"/>
      <sheetName val="홍보비디오"/>
      <sheetName val="13LPMCC"/>
      <sheetName val="급수 (LPM)"/>
      <sheetName val="냉천부속동"/>
      <sheetName val="도로정위치부표"/>
      <sheetName val="도로조사부표"/>
      <sheetName val="내역1"/>
      <sheetName val="부하계산서"/>
      <sheetName val="우각부보강"/>
      <sheetName val="비교1"/>
      <sheetName val="공통단가"/>
      <sheetName val="기준FACTOR"/>
      <sheetName val="산출목록표"/>
      <sheetName val="계산표지"/>
      <sheetName val="기계경비산출기준"/>
      <sheetName val="기초단가"/>
      <sheetName val="경영"/>
      <sheetName val="98년"/>
      <sheetName val="실적"/>
      <sheetName val="장비집계"/>
      <sheetName val="조건"/>
      <sheetName val="빙축열"/>
      <sheetName val="금액"/>
      <sheetName val="심사물량"/>
      <sheetName val="심사계산"/>
      <sheetName val="고내분기~한림"/>
      <sheetName val="광령~경마장"/>
      <sheetName val="세기~광령"/>
      <sheetName val="정보"/>
      <sheetName val="2.토목공사"/>
      <sheetName val="월별수입"/>
      <sheetName val="현대물량"/>
      <sheetName val="관급"/>
      <sheetName val="기본사항"/>
      <sheetName val="피엘"/>
      <sheetName val="총괄갑 "/>
      <sheetName val="프로젝트"/>
      <sheetName val="분전함신설"/>
      <sheetName val="접지1종"/>
      <sheetName val="일위대가(가설)"/>
      <sheetName val="96수출"/>
      <sheetName val="철근"/>
      <sheetName val="P3"/>
      <sheetName val="#REF!"/>
      <sheetName val="내역서(교량)전체"/>
      <sheetName val="관급_File"/>
      <sheetName val="구역화물"/>
      <sheetName val="단위목록"/>
      <sheetName val="시험비"/>
      <sheetName val="기계경비목록"/>
      <sheetName val="견적을지"/>
      <sheetName val="통신200헾"/>
      <sheetName val="설치내역"/>
      <sheetName val="99-0002"/>
      <sheetName val="직원명단"/>
      <sheetName val="copy"/>
      <sheetName val="DATA테이블"/>
      <sheetName val="DATA테이블_x0000__x0000_Ԁ_x0000_쀀"/>
      <sheetName val="범례표"/>
      <sheetName val="일위산출"/>
      <sheetName val="일대목록표"/>
      <sheetName val="도급내역׃⽚"/>
      <sheetName val="도급내역׃⾺_x0000__x0000_鎀_x0000_"/>
      <sheetName val="도급내역׃⾺_x0000__x0000_映_x0000_"/>
      <sheetName val="도급내역׃⾺_x0000__x0000_淈_x0000_"/>
      <sheetName val="도급내역׃⾺_x0000__x0000_윀_x0000_"/>
      <sheetName val="도급내역׃⾺_x0000__x0000_靰_x0000_"/>
      <sheetName val="도급내역׃⾺_x0000__x0000_筠_x0000_"/>
      <sheetName val="도급내역׃⾺_x0000__x0000_珰_x0000_"/>
      <sheetName val="도급내역׃⾺_x0000__x0000_觘_x0000_"/>
      <sheetName val="도급내역׃⾺_x0000__x0000_椰_x0000_"/>
      <sheetName val="도급내역薨(藬(헾⽉"/>
      <sheetName val="도급내역헾⼖_x0005__x0000__x0000_"/>
      <sheetName val="도급내역׃⽚_x0000__x0000_ⶐ_x0000_"/>
      <sheetName val="직접경비"/>
      <sheetName val="Zip_Code"/>
      <sheetName val="평균터파기고(1-2,ASP)"/>
      <sheetName val="3.면적&amp;세대(입력)"/>
      <sheetName val="      "/>
      <sheetName val="공사비예산서(토목분)"/>
      <sheetName val="사업성"/>
      <sheetName val="1단계 (2)"/>
      <sheetName val="수 량 명 세 서 - 1"/>
      <sheetName val="입찰보고"/>
      <sheetName val="참조"/>
      <sheetName val="중사"/>
      <sheetName val="명세"/>
      <sheetName val="단산"/>
      <sheetName val="일대"/>
      <sheetName val="덕전리"/>
      <sheetName val="시운전연료"/>
      <sheetName val="산출근거 "/>
      <sheetName val="수량집계"/>
      <sheetName val="입찰"/>
      <sheetName val="현경"/>
      <sheetName val="토공집계"/>
      <sheetName val="본실행경비"/>
      <sheetName val="수량"/>
      <sheetName val="TEL"/>
      <sheetName val="일위대가(4_x0005_"/>
      <sheetName val="총(신설)"/>
      <sheetName val="제품목록"/>
      <sheetName val="공사비예산서"/>
      <sheetName val="ELECT쀀⻰_x0000_"/>
      <sheetName val="설비"/>
      <sheetName val="D"/>
      <sheetName val="현장경상비"/>
      <sheetName val="AS포장복구 "/>
      <sheetName val="청천내"/>
      <sheetName val="공리일"/>
      <sheetName val="2003 일위대가"/>
      <sheetName val="(A)내역서"/>
      <sheetName val="INDEX"/>
      <sheetName val="시행예산"/>
      <sheetName val="공통비총괄표"/>
      <sheetName val="공종단가"/>
      <sheetName val="증감대비"/>
      <sheetName val="6-1. 관개량조서"/>
      <sheetName val="설계서을"/>
      <sheetName val="예산변경사항"/>
      <sheetName val="중기손료"/>
      <sheetName val="교각토공"/>
      <sheetName val="공사비집계"/>
      <sheetName val="6공구(당초)"/>
      <sheetName val="제출내역 (2)"/>
      <sheetName val="마산방향"/>
      <sheetName val="마산방향철근집계"/>
      <sheetName val="9811"/>
      <sheetName val="소운반"/>
      <sheetName val="집수정단면도 (2)"/>
      <sheetName val="PAC"/>
      <sheetName val="S0"/>
      <sheetName val="수목데이타 "/>
      <sheetName val="남대문빌딩"/>
      <sheetName val="경영혁신본부"/>
      <sheetName val="본부별사업계획2차"/>
      <sheetName val="원가계산서(남측)"/>
      <sheetName val="감가상각"/>
      <sheetName val="지질조사분석"/>
      <sheetName val="2. 공원조도"/>
      <sheetName val="FJ단가"/>
      <sheetName val="7.지층별제원"/>
      <sheetName val="관급자재"/>
      <sheetName val="변경관급자재"/>
      <sheetName val="4.본실행통합내역서"/>
      <sheetName val="★개략견적"/>
      <sheetName val="동원인원"/>
      <sheetName val="일(4)"/>
      <sheetName val="1단계"/>
      <sheetName val="구조물공집계"/>
      <sheetName val="갑(전기)"/>
      <sheetName val="밸브설치"/>
      <sheetName val="순공사비"/>
      <sheetName val="I.설계조건"/>
      <sheetName val="Tool"/>
      <sheetName val="토적표(광혁측량)"/>
      <sheetName val="열린교실"/>
      <sheetName val="시설물일위"/>
      <sheetName val="도봉2지구"/>
      <sheetName val="아파트"/>
      <sheetName val="공통비(전체)"/>
      <sheetName val="대덕토공총"/>
      <sheetName val="FAB별"/>
      <sheetName val="1~69"/>
      <sheetName val="직접인건비"/>
      <sheetName val="[KKK.XLS]말뚝지/_x0000__x0013_"/>
      <sheetName val="10공구일위"/>
      <sheetName val="제경비"/>
      <sheetName val="투입내역"/>
      <sheetName val="원"/>
      <sheetName val="별표집계"/>
      <sheetName val="주관사업"/>
      <sheetName val="회사개황최종"/>
      <sheetName val="일위대가-1"/>
      <sheetName val="전체_1설계"/>
      <sheetName val="자재"/>
      <sheetName val="우수"/>
      <sheetName val="공柖"/>
      <sheetName val="건강보험 표준보수월액 조견표(04년도)"/>
      <sheetName val="기본자료 "/>
      <sheetName val="신고조서"/>
      <sheetName val="도시계획인력산정"/>
      <sheetName val="단위수량"/>
      <sheetName val="고시단가"/>
      <sheetName val="0506생활권구적"/>
      <sheetName val="토목수량산출"/>
      <sheetName val="대림정보통신"/>
      <sheetName val="10-1.훼손지 가.부지"/>
      <sheetName val="일_위_목_록_표"/>
      <sheetName val="1_우편집중내역서"/>
      <sheetName val="기준정보1"/>
      <sheetName val="공통자료"/>
      <sheetName val="INFORM"/>
      <sheetName val="품셈T_x0010__x0000_⺨ࢠ"/>
      <sheetName val="작성방법"/>
      <sheetName val="자재(원원+원대)"/>
      <sheetName val="회사정보"/>
      <sheetName val="CP-E2 (품셈표)"/>
      <sheetName val="내역서(사업소)"/>
      <sheetName val="유역면적"/>
      <sheetName val="정산서 "/>
      <sheetName val="매입-계약"/>
      <sheetName val="가로등"/>
      <sheetName val="노무"/>
      <sheetName val="적점"/>
      <sheetName val="원하대비"/>
      <sheetName val="원도급"/>
      <sheetName val="하도급"/>
      <sheetName val="4.전기"/>
      <sheetName val="도담구내 개소별퇍놲ԯ"/>
      <sheetName val="B"/>
      <sheetName val="전기공사 산출집계"/>
      <sheetName val="전기공사 산출"/>
      <sheetName val="Data(인원)"/>
      <sheetName val="인부신상자료"/>
      <sheetName val="sensitivity"/>
      <sheetName val="수지차(년)"/>
      <sheetName val="콘크리트타설집계표"/>
      <sheetName val="울산자동제어"/>
      <sheetName val="마산월령동골조물량변경"/>
      <sheetName val="공비대비"/>
      <sheetName val="환산"/>
      <sheetName val="기계설비"/>
      <sheetName val="점검총괄"/>
      <sheetName val="인구"/>
      <sheetName val="토공집계(rp)"/>
      <sheetName val="AS접수관리"/>
      <sheetName val="잔존년수"/>
      <sheetName val="공诗¤"/>
      <sheetName val="공佔L너"/>
      <sheetName val="선급금신청서"/>
      <sheetName val="사업분석"/>
      <sheetName val="노단"/>
      <sheetName val="자단"/>
      <sheetName val="법면"/>
      <sheetName val="구조물공"/>
      <sheetName val="배수공1"/>
      <sheetName val="공감비"/>
      <sheetName val="보증수수료산"/>
      <sheetName val="2F_회의실견적_5_14_일대_"/>
      <sheetName val="WEIGHT_LIST"/>
      <sheetName val="산#2-1_(2)"/>
      <sheetName val="2F_회의실견적(5_14_일대)1"/>
      <sheetName val="2F_회의실견적_5_14_일대_1"/>
      <sheetName val="3BL공동구_수량3"/>
      <sheetName val="출력은_금물2"/>
      <sheetName val="_냉각수펌프2"/>
      <sheetName val="단가_2"/>
      <sheetName val="Sheet1_(2)1"/>
      <sheetName val="설_(3)3"/>
      <sheetName val="설_(2)3"/>
      <sheetName val="1_설계조건2"/>
      <sheetName val="일위대가목록_1"/>
      <sheetName val="1차_내역서1"/>
      <sheetName val="전선_및_전선관2"/>
      <sheetName val="내역서_제출2"/>
      <sheetName val="남양시작동자105노65기1_3화1_21"/>
      <sheetName val="현장관리비_산출내역1"/>
      <sheetName val="1000_DB구축_부표1"/>
      <sheetName val="CT_1"/>
      <sheetName val="조도계산서_(도서)1"/>
      <sheetName val="노무비_근거2"/>
      <sheetName val="효성CB_1P기초2"/>
      <sheetName val="2000년_공정표2"/>
      <sheetName val="C_전기공사1"/>
      <sheetName val="갑지_을지1"/>
      <sheetName val="기타_정보통신공사1"/>
      <sheetName val="표__지1"/>
      <sheetName val="노임단가(08_01)1"/>
      <sheetName val="일위대가56-1_1"/>
      <sheetName val="일위대가71-1_1"/>
      <sheetName val="일위대가74-1_1"/>
      <sheetName val="일위대가76-1_1"/>
      <sheetName val="일위대가77-1_1"/>
      <sheetName val="일위대가78-1_1"/>
      <sheetName val="화재_탐지_설비1"/>
      <sheetName val="일위대가_1"/>
      <sheetName val="DATA테이블1_(2)1"/>
      <sheetName val="A_견적1"/>
      <sheetName val="s_v1"/>
      <sheetName val="도담구내_개소별_명세1"/>
      <sheetName val="빌딩_안내1"/>
      <sheetName val="정거장_설계조건1"/>
      <sheetName val="2000_051"/>
      <sheetName val="신규_수주분(사용자_정의)1"/>
      <sheetName val="BSD_(2)1"/>
      <sheetName val="단가_및_재료비1"/>
      <sheetName val="국도접속_차도부수량1"/>
      <sheetName val="WEIGHT_LIST1"/>
      <sheetName val="산#2-1_(2)1"/>
      <sheetName val="토목내역서_(도급단가)1"/>
      <sheetName val="일집"/>
      <sheetName val="A-4"/>
      <sheetName val="자가"/>
      <sheetName val="실행갑지"/>
      <sheetName val="10동"/>
      <sheetName val="제1호단위수량"/>
      <sheetName val="한전일위"/>
      <sheetName val="합의서"/>
      <sheetName val="소화실적"/>
      <sheetName val="할증 "/>
      <sheetName val="8.PILE  (돌출)"/>
      <sheetName val="LG제품"/>
      <sheetName val="★도급내역"/>
      <sheetName val="우수데이터"/>
      <sheetName val="48평단가"/>
      <sheetName val="57단가"/>
      <sheetName val="54평단가"/>
      <sheetName val="66평단가"/>
      <sheetName val="61단가"/>
      <sheetName val="89평단가"/>
      <sheetName val="84평단가"/>
      <sheetName val="미익SUB"/>
      <sheetName val="견적서1"/>
      <sheetName val="익산"/>
      <sheetName val="잡비계산"/>
      <sheetName val="ÀÏ¸í"/>
      <sheetName val="ÀÏ¸í95"/>
      <sheetName val="ÀÏºñ"/>
      <sheetName val="ÀÏºñ95"/>
      <sheetName val="°æ¸í"/>
      <sheetName val="°æ¸í95"/>
      <sheetName val="°æ¹è"/>
      <sheetName val="°æ¹è95"/>
      <sheetName val="ÀÓÀ²"/>
      <sheetName val="ÀÓÀ²95"/>
      <sheetName val="°£³ëºñ"/>
      <sheetName val="°£³ëºñ95"/>
      <sheetName val="Á÷³ë"/>
      <sheetName val="°øÁ¤À²"/>
      <sheetName val="°ÇÁý"/>
      <sheetName val="°ÇÃà"/>
      <sheetName val="±â¼³Áý"/>
      <sheetName val="¼³Áý"/>
      <sheetName val="ÁøÂ¥³»¿ª"/>
      <sheetName val="ÃÑ°ý"/>
      <sheetName val="Áý°è"/>
      <sheetName val="³»¿ª"/>
      <sheetName val="°ø·®Áý"/>
      <sheetName val="´Ü°¡"/>
      <sheetName val="¹èºÎÀ²"/>
      <sheetName val="¿Ï¼º1"/>
      <sheetName val="¿Ï¼º2"/>
      <sheetName val="»êÀçºñÀ²"/>
      <sheetName val="¾ÈÀüºñÀ²"/>
      <sheetName val="ÀÏ¹ÝºñÀ²"/>
      <sheetName val="³ëÀÓ"/>
      <sheetName val="°ø·®"/>
      <sheetName val="Àû¿ë´ë°¡"/>
      <sheetName val="Áö¼ö³»¿ª"/>
      <sheetName val="³ë(97.1,97.9,98.1)"/>
      <sheetName val="³ëÀÓ´Ü°¡"/>
      <sheetName val="ÀÏÀ§´ë°¡¸ñ·Ï"/>
      <sheetName val="³»¿ª¼­2¾È"/>
      <sheetName val="ÀÏÀ§_ÆÄÀÏ"/>
      <sheetName val="°ßÀû¼­"/>
      <sheetName val="Ãâ·ÂÀº ±Ý¹°"/>
      <sheetName val="ÀÏÀ§´ë°¡"/>
      <sheetName val="Ã¶°Å»êÃâ±Ù°Å"/>
      <sheetName val="ÀÏÀ§´ë°¡(°ÇÃà)"/>
      <sheetName val="BabyÀÏÀ§´ë°¡"/>
      <sheetName val=" ³Ã°¢¼öÆßÇÁ"/>
      <sheetName val="°æ»ê"/>
      <sheetName val="´Ü°¡ "/>
      <sheetName val="Á÷Àç"/>
      <sheetName val="¼ÒºñÀÚ°¡"/>
      <sheetName val="¼ö·®»êÃâ"/>
      <sheetName val="´Ü°¡Á¶»ç"/>
      <sheetName val="Àú"/>
      <sheetName val="³»¿ª¼­(»ïÈ£)"/>
      <sheetName val="°£Á¢ºñ"/>
      <sheetName val="ÀÏÀ§´ë°¡(ÃâÀÔ)"/>
      <sheetName val="2°ø±¸»êÃâ³»¿ª"/>
      <sheetName val="½ÄÀçÀÏÀ§´ë°¡"/>
      <sheetName val="´ë,À¯,·¥"/>
      <sheetName val="±¹º°ÀÎ¿ø"/>
      <sheetName val="JòÁî§4"/>
      <sheetName val="ÀÏÀ§´ë°¡(4Ãþ¿ø°Ý)"/>
      <sheetName val="±âÃÊÀÏÀ§´ë°¡"/>
      <sheetName val="´Ü°¡´ëºñÇ¥"/>
      <sheetName val="»êÃâ±âÃÊ"/>
      <sheetName val="¿¬°á°ü¾Ï°Å"/>
      <sheetName val="Àû¿ë°ÇÃà"/>
      <sheetName val="Ç¥Áö"/>
      <sheetName val="±â°è³»¿ª"/>
      <sheetName val="µµ±Þ³»¿ª¼­"/>
      <sheetName val="9GNG¿î¹Ý"/>
      <sheetName val="±â°è°æºñ(½Ã°£´ç)"/>
      <sheetName val="·¥¸Ó"/>
      <sheetName val="Â÷¾×º¸Áõ"/>
      <sheetName val="ºÎºÐº°¼ö·®»êÃâ(Á¶ÇÕ±âÃÊ)"/>
      <sheetName val="¼Ò¹æ"/>
      <sheetName val="ÅÍÆÄ±â¹×Àç·á"/>
      <sheetName val="2F È¸ÀÇ½Ç°ßÀû(5_14 ÀÏ´ë)"/>
      <sheetName val="NìüëÒ-òÅ"/>
      <sheetName val="´Ü°¡Á¶»ç¼­"/>
      <sheetName val="1¾È"/>
      <sheetName val="¼ÕÀÍºÐ¼®"/>
      <sheetName val="°ÇÃàºÎÇÏ"/>
      <sheetName val="±èÆ÷IO"/>
      <sheetName val="Pier 3"/>
      <sheetName val="총체보활공정표"/>
      <sheetName val="중기 부표"/>
      <sheetName val="소방사항"/>
      <sheetName val="Ⅱ1-0타"/>
      <sheetName val="명단"/>
      <sheetName val="지주토목내역서"/>
      <sheetName val="일위(설)"/>
      <sheetName val="전기변내역"/>
      <sheetName val="일계표"/>
      <sheetName val="리스(CIF)산출"/>
      <sheetName val="10.단가산출"/>
      <sheetName val="덤프트럭계수"/>
      <sheetName val="참고(3)고정비"/>
      <sheetName val="도급내역서(က_x0000_ࠀ돬"/>
      <sheetName val="도급내역서(栀襙܆㦎"/>
      <sheetName val="도급내역서(/_x0000__xd800_Ù"/>
      <sheetName val="도급내역서(/_x0000_⠀D"/>
      <sheetName val="공柖7_x0000_"/>
      <sheetName val="내역 (2)"/>
      <sheetName val="b_balju-단가단가단가"/>
      <sheetName val="적용단가표"/>
      <sheetName val="H-pile(298x299)"/>
      <sheetName val="H-pile(250x250)"/>
      <sheetName val="소업1교"/>
      <sheetName val="단가산출서 (2)"/>
      <sheetName val="단가비교용"/>
      <sheetName val="GI-LIST"/>
      <sheetName val="예총"/>
      <sheetName val="공종별집계"/>
      <sheetName val="환율"/>
      <sheetName val="마포토정"/>
      <sheetName val="동수"/>
      <sheetName val="3.면적"/>
      <sheetName val="부하집계"/>
      <sheetName val="5-(하)설비"/>
      <sheetName val="제수문집계"/>
      <sheetName val="지급자재여부"/>
      <sheetName val="기계경비일람"/>
      <sheetName val="일위대가표집계표"/>
      <sheetName val="증감내역서"/>
      <sheetName val="투찰금액"/>
      <sheetName val="2공구하도급내역서"/>
      <sheetName val="1공구 건정토건 철콘"/>
      <sheetName val="적용공정"/>
      <sheetName val="견적의뢰"/>
      <sheetName val="견적(100%ᓈ"/>
      <sheetName val="견적(100%䃈"/>
      <sheetName val="견적(100%耀"/>
      <sheetName val="견적(100%"/>
      <sheetName val="하반기(지구대ო"/>
      <sheetName val="990430_당초"/>
      <sheetName val="남양시작동자105노65㠀⺃簀⺃︀쫕ԯ_x0000_"/>
      <sheetName val="남양시작동자105노65︀䋕ԯ_x0000_缀_x0000__x0000__x0000_"/>
      <sheetName val="2.단면가정"/>
      <sheetName val="항목별진도율"/>
      <sheetName val="집수정(1)"/>
      <sheetName val="인원"/>
      <sheetName val="공㐬ȟⱈ"/>
      <sheetName val="2.점검 입력리스트"/>
      <sheetName val="공사비산출내역"/>
      <sheetName val="15100"/>
      <sheetName val="계약용량(서포)"/>
      <sheetName val="조경"/>
      <sheetName val="우수받이"/>
      <sheetName val="관급자재비"/>
      <sheetName val="사급자재비"/>
      <sheetName val="양수장내역"/>
      <sheetName val="[KKK.XLS]________C____________6"/>
      <sheetName val="[KKK.XLS]________C____________3"/>
      <sheetName val="[KKK.XLS]________C____________2"/>
      <sheetName val="자재 발주서-91"/>
      <sheetName val="[KKK.XLS]________C____________4"/>
      <sheetName val="[KKK.XLS]________C____________5"/>
      <sheetName val="IW-LIST"/>
      <sheetName val="일위산출근거"/>
      <sheetName val="일위집계(기존)"/>
      <sheetName val="MB5B"/>
      <sheetName val="전말제"/>
      <sheetName val="전등,DC등 내역서"/>
      <sheetName val="2총괄내역서"/>
      <sheetName val="공종구간"/>
      <sheetName val="초기화면"/>
      <sheetName val="예산내역서"/>
      <sheetName val="총계"/>
      <sheetName val="물량산출서"/>
      <sheetName val="A조"/>
      <sheetName val="단가및재료비"/>
      <sheetName val="일위대가(여기까지)"/>
      <sheetName val="물가대비표"/>
      <sheetName val="맨홀조서"/>
      <sheetName val="3F"/>
      <sheetName val="수리결과"/>
      <sheetName val="OPT7"/>
      <sheetName val="과천MAIN"/>
      <sheetName val="장애코드"/>
      <sheetName val="관리비비계상"/>
      <sheetName val="재료비집계"/>
      <sheetName val="골막이(야매)"/>
      <sheetName val="기타자료"/>
      <sheetName val="DATA 입력란"/>
      <sheetName val="품 셈"/>
      <sheetName val="장비종합부표"/>
      <sheetName val="토적표"/>
      <sheetName val="3.창호"/>
      <sheetName val="충주"/>
      <sheetName val="간접비_총괄표"/>
      <sheetName val="17F_MOCKUP_B-1,B-2"/>
      <sheetName val="MAT_철근"/>
      <sheetName val="김민규(휴먼)"/>
      <sheetName val="DATA-UPS"/>
      <sheetName val="자금입금"/>
      <sheetName val="K-16 (실행)"/>
      <sheetName val="분석"/>
      <sheetName val="1.우편집중내역서"/>
      <sheetName val="제경비(전체)"/>
      <sheetName val="암거단위-1련"/>
      <sheetName val="빗물받이(910-510-410)"/>
      <sheetName val="45,46"/>
      <sheetName val="이토변실(A3-LINE)"/>
      <sheetName val="로선구조"/>
      <sheetName val="배관단가조사서"/>
      <sheetName val="창원- 전기공사"/>
      <sheetName val="토목내역"/>
      <sheetName val="수입"/>
      <sheetName val="A LINE"/>
      <sheetName val="일단의 주택지"/>
      <sheetName val="설계서(본관)"/>
      <sheetName val="본내역"/>
      <sheetName val="옥외"/>
      <sheetName val="비주거용"/>
      <sheetName val="비품"/>
      <sheetName val="적용"/>
      <sheetName val="교량"/>
      <sheetName val="코드일람표2001년10월"/>
      <sheetName val="국내조달(통㼨«ㅌʖ"/>
      <sheetName val="국내조달(통翈ï헾⽺"/>
      <sheetName val="국내조달(통蕘¯헾『"/>
      <sheetName val="국내조달(통聈O肌O"/>
      <sheetName val="신규 수주분(사¬_x0000_Ԁ_x0000_耀_xdb73_"/>
      <sheetName val="신규 수주분(사¬_x0000_Ԁ_x0000_쀀檉"/>
      <sheetName val="토공내역서"/>
      <sheetName val="표준견적서"/>
      <sheetName val="견적(100%저"/>
      <sheetName val="견적(100%_x0000_"/>
      <sheetName val="[KKK.XLS][KKK.XLS][KKK.XLS]___2"/>
      <sheetName val="전체도급"/>
      <sheetName val="목창호"/>
      <sheetName val="관지수(STS)"/>
      <sheetName val="예산조서(전송)"/>
      <sheetName val="북부"/>
      <sheetName val="EACT10"/>
      <sheetName val="EKOG10건축"/>
      <sheetName val="기별(종합)"/>
      <sheetName val="정렬"/>
      <sheetName val="기준단가현황"/>
      <sheetName val="공사개요(입력)"/>
      <sheetName val="그림모음"/>
      <sheetName val="견적(100%"/>
      <sheetName val="견적(100%_x0008_"/>
      <sheetName val="대림경상68억"/>
      <sheetName val="1_토공집계표1"/>
      <sheetName val="조건표_(2)"/>
      <sheetName val="준검_내역서1"/>
      <sheetName val="SHEET_PILE단가1"/>
      <sheetName val="4_고용보험1"/>
      <sheetName val="참조_(2)"/>
      <sheetName val="2_노임및손료"/>
      <sheetName val="기초입력_DATA"/>
      <sheetName val="단가_(2)"/>
      <sheetName val="NO_1-NO12(설계예산서)"/>
      <sheetName val="2_고용보험료산출근거"/>
      <sheetName val="노무비_"/>
      <sheetName val="3_자재비(총괄)1"/>
      <sheetName val="PROJECT_BRIEF(EX_NEW)"/>
      <sheetName val="97년_추정1"/>
      <sheetName val="5_동별횡주관경1"/>
      <sheetName val="Cost_bd-&quot;A&quot;1"/>
      <sheetName val="7_환경"/>
      <sheetName val="기본항목_입력"/>
      <sheetName val="샌딩_에폭시_도장"/>
      <sheetName val="일반문틀_설치"/>
      <sheetName val="앉음벽_(2)1"/>
      <sheetName val="개별직종노임단가(2003_9)"/>
      <sheetName val="실행내역_(2)"/>
      <sheetName val="폐토수익화_"/>
      <sheetName val="_토목_처리장도급내역서_1"/>
      <sheetName val="Summary_Sheets1"/>
      <sheetName val="2_대외공문1"/>
      <sheetName val="플랜트_설치1"/>
      <sheetName val="원가계산_(2)1"/>
      <sheetName val="제출내역_(3)"/>
      <sheetName val="기존단가_(2)"/>
      <sheetName val="P_M_별"/>
      <sheetName val="220_(2)"/>
      <sheetName val="노임단가_(2)"/>
      <sheetName val="말뚝지/"/>
      <sheetName val="[KKK_XLS][KKK_XLS]말뚝지/"/>
      <sheetName val="일위대가(4"/>
      <sheetName val="일위대가(4獏め"/>
      <sheetName val="AIR_SHOWER_3인용_"/>
      <sheetName val="일위대가(4ꌱ⿪"/>
      <sheetName val="암거_제원표-1단계"/>
      <sheetName val="_소방공사_산출근거"/>
      <sheetName val="CABLE_SIZE-1"/>
      <sheetName val="공헾⾵"/>
      <sheetName val="집_계_표"/>
      <sheetName val="BH-1_(2)"/>
      <sheetName val="공사예산하조서(O_K)"/>
      <sheetName val="견적대비_견적서"/>
      <sheetName val="갑__지"/>
      <sheetName val="1_검토서"/>
      <sheetName val="영업_일1"/>
      <sheetName val="일__위__대__가__목__록"/>
      <sheetName val="_갑지"/>
      <sheetName val="중기조종사_단위단가"/>
      <sheetName val="공급집계_(현대-우림)"/>
      <sheetName val="3_면적&amp;세대(입력)"/>
      <sheetName val="실행내역_"/>
      <sheetName val="DATA_입력부"/>
      <sheetName val="300XL_세관"/>
      <sheetName val="장비선정_"/>
      <sheetName val="단가표_(2)"/>
      <sheetName val="전기공사_산출집계"/>
      <sheetName val="전기공사_산출"/>
      <sheetName val="총괄표_"/>
      <sheetName val="5(철거수량)"/>
      <sheetName val="TYPE-A"/>
      <sheetName val="총괄-1"/>
      <sheetName val="일위목_x0000_"/>
      <sheetName val="환경평가"/>
      <sheetName val="전체손익"/>
      <sheetName val="총투자비"/>
      <sheetName val="방배2E"/>
      <sheetName val="수량분배표"/>
      <sheetName val="견적내역"/>
      <sheetName val="급수사용량"/>
      <sheetName val="급,배기팬"/>
      <sheetName val="06 일위대가목록"/>
      <sheetName val="준공머리"/>
      <sheetName val="설 계"/>
      <sheetName val="등급별 배치기준"/>
      <sheetName val="지장물_data"/>
      <sheetName val="말뚝지/"/>
      <sheetName val="[KKK.XLS][KKK.XLS]말뚝지/"/>
      <sheetName val="[KKK.XLS]\\김석곤부장\C\시공작업\수니\차주임\"/>
      <sheetName val="기둥(하중)"/>
      <sheetName val="A1.스케쥴"/>
      <sheetName val="C1.공사개요"/>
      <sheetName val="내   역"/>
      <sheetName val="개요입력"/>
      <sheetName val="수량기준"/>
      <sheetName val="단가기준"/>
      <sheetName val="gvl"/>
      <sheetName val="설계내역"/>
      <sheetName val="남양시작동자105노65기1.3화1.厨"/>
      <sheetName val="조회서"/>
      <sheetName val="설비비4"/>
      <sheetName val="설비비2"/>
      <sheetName val="설비비3"/>
      <sheetName val="설비비5"/>
      <sheetName val="설비비6"/>
      <sheetName val="설비비1"/>
      <sheetName val="36신설수량"/>
      <sheetName val="물가시세표"/>
      <sheetName val="흙막이-G"/>
      <sheetName val="3BL공동구_"/>
      <sheetName val="ELECTR損("/>
      <sheetName val="ELECTR_x0000_ʳ"/>
      <sheetName val="ELECTR⦐᭝"/>
      <sheetName val="ELECTR_x0000_#"/>
      <sheetName val="ELECTR겨₥"/>
      <sheetName val="ELECTRﾈȿ"/>
      <sheetName val="직"/>
      <sheetName val="단가1"/>
      <sheetName val="다곡2교"/>
      <sheetName val="앨범표지"/>
      <sheetName val="TIE-IN"/>
      <sheetName val="1.수인터널"/>
      <sheetName val="효율표"/>
      <sheetName val="콘크Ô_x0000_"/>
      <sheetName val="일위대가(4층원격匸"/>
      <sheetName val="일위집계표"/>
      <sheetName val="경상"/>
      <sheetName val="가설"/>
      <sheetName val="설_(3)4"/>
      <sheetName val="설_(2)4"/>
      <sheetName val="3BL공동구_수량4"/>
      <sheetName val="Customer_Databas3"/>
      <sheetName val="토공(우물통,기타)_3"/>
      <sheetName val="AIR_SHOWER(3인용)3"/>
      <sheetName val="노(97_1,97_9,98_1)3"/>
      <sheetName val="6PILE__(돌출)3"/>
      <sheetName val="원가_(2)3"/>
      <sheetName val="_냉각수펌프3"/>
      <sheetName val="1_설계조건3"/>
      <sheetName val="_HIT-&gt;HMC_견적(3900)3"/>
      <sheetName val="토공_total3"/>
      <sheetName val="내역서_2"/>
      <sheetName val="전선_및_전선관3"/>
      <sheetName val="노_무_비2"/>
      <sheetName val="내역서_제출3"/>
      <sheetName val="2000년_공정표3"/>
      <sheetName val="별표_2"/>
      <sheetName val="세골재__T2_변경_현황2"/>
      <sheetName val="기타_정보통신공사2"/>
      <sheetName val="효성CB_1P기초3"/>
      <sheetName val="노무비_근거3"/>
      <sheetName val="Inst_2"/>
      <sheetName val="노임단가(08_01)2"/>
      <sheetName val="일위대가56-1_2"/>
      <sheetName val="일위대가71-1_2"/>
      <sheetName val="일위대가74-1_2"/>
      <sheetName val="일위대가76-1_2"/>
      <sheetName val="일위대가77-1_2"/>
      <sheetName val="일위대가78-1_2"/>
      <sheetName val="갑지_을지2"/>
      <sheetName val="3_2제조설비2"/>
      <sheetName val="출력은_금물3"/>
      <sheetName val="단가_3"/>
      <sheetName val="C_전기공사2"/>
      <sheetName val="단가대비표_(3)2"/>
      <sheetName val="Sheet1_(2)2"/>
      <sheetName val="DATA테이블1_(2)2"/>
      <sheetName val="A_견적2"/>
      <sheetName val="s_v2"/>
      <sheetName val="2000_052"/>
      <sheetName val="BSD_(2)2"/>
      <sheetName val="정거장_설계조건2"/>
      <sheetName val="도담구내_개소별_명세2"/>
      <sheetName val="1000_DB구축_부표2"/>
      <sheetName val="CT_2"/>
      <sheetName val="조도계산서_(도서)2"/>
      <sheetName val="1차_내역서2"/>
      <sheetName val="화재_탐지_설비2"/>
      <sheetName val="일위대가_2"/>
      <sheetName val="신규_수주분(사용자_정의)2"/>
      <sheetName val="남양시작동자105노65기1_3화1_22"/>
      <sheetName val="국도접속_차도부수량2"/>
      <sheetName val="빌딩_안내2"/>
      <sheetName val="2F_회의실견적(5_14_일대)2"/>
      <sheetName val="표__지2"/>
      <sheetName val="폐토수익화_1"/>
      <sheetName val="SHEET_PILE단가2"/>
      <sheetName val="5_동별횡주관경2"/>
      <sheetName val="1_토공집계표2"/>
      <sheetName val="17F_MOCKUP_B-1,B-21"/>
      <sheetName val="현장관리비_산출내역2"/>
      <sheetName val="원가계산_(2)2"/>
      <sheetName val="토목내역서_(도급단가)2"/>
      <sheetName val="부자재_적용비율2"/>
      <sheetName val="3_자재비(총괄)2"/>
      <sheetName val="_토목_처리장도급내역서_2"/>
      <sheetName val="Cost_bd-&quot;A&quot;2"/>
      <sheetName val="Summary_Sheets2"/>
      <sheetName val="2_대외공문2"/>
      <sheetName val="4_고용보험2"/>
      <sheetName val="97년_추정2"/>
      <sheetName val="7_환경1"/>
      <sheetName val="앉음벽_(2)2"/>
      <sheetName val="2_노임및손료1"/>
      <sheetName val="일_위_목_록_표1"/>
      <sheetName val="총괄표_1"/>
      <sheetName val="기존단가_(2)1"/>
      <sheetName val="샌딩_에폭시_도장1"/>
      <sheetName val="일반문틀_설치1"/>
      <sheetName val="기본항목_입력1"/>
      <sheetName val="노임단가_(2)1"/>
      <sheetName val="조건표_(2)1"/>
      <sheetName val="준검_내역서2"/>
      <sheetName val="P_M_별1"/>
      <sheetName val="참조_(2)1"/>
      <sheetName val="플랜트_설치2"/>
      <sheetName val="제출내역_(3)1"/>
      <sheetName val="암거_제원표-1단계1"/>
      <sheetName val="B_O_M1"/>
      <sheetName val="생산매출_(4)1"/>
      <sheetName val="STANDARD_(상)-참고1"/>
      <sheetName val="일__위__대__가__목__록1"/>
      <sheetName val="기초입력_DATA1"/>
      <sheetName val="간접비_총괄표1"/>
      <sheetName val="실행내역_1"/>
      <sheetName val="220_(2)1"/>
      <sheetName val="2_고용보험료산출근거1"/>
      <sheetName val="NO_1-NO12(설계예산서)1"/>
      <sheetName val="FUEL_FILLER1"/>
      <sheetName val="견적대비_견적서1"/>
      <sheetName val="_소방공사_산출근거1"/>
      <sheetName val="개별직종노임단가(2003_9)1"/>
      <sheetName val="실행내역_(2)1"/>
      <sheetName val="5_정산서1"/>
      <sheetName val="_갑지1"/>
      <sheetName val="일위대가목록_2"/>
      <sheetName val="단가_(2)1"/>
      <sheetName val="노무비_1"/>
      <sheetName val="AIR_SHOWER_3인용_1"/>
      <sheetName val="PROJECT_BRIEF(EX_NEW)1"/>
      <sheetName val="CABLE_SIZE-11"/>
      <sheetName val="갑__지1"/>
      <sheetName val="공사예산하조서(O_K)1"/>
      <sheetName val="1_검토서1"/>
      <sheetName val="집_계_표1"/>
      <sheetName val="BH-1_(2)1"/>
      <sheetName val="단가표_(2)1"/>
      <sheetName val="장비선정_1"/>
      <sheetName val="공급집계_(현대-우림)1"/>
      <sheetName val="3_공통공사대비1"/>
      <sheetName val="중기조종사_단위단가1"/>
      <sheetName val="영업_일11"/>
      <sheetName val="3_면적&amp;세대(입력)1"/>
      <sheetName val="MAT_철근1"/>
      <sheetName val="일위대가(4층원격"/>
      <sheetName val="4_2내역서1"/>
      <sheetName val="1_자원총괄1"/>
      <sheetName val="공劰_勼1"/>
      <sheetName val="공韛⾶"/>
      <sheetName val="공"/>
      <sheetName val="______1"/>
      <sheetName val="개별직종노임단가(2002_5)1"/>
      <sheetName val="4_2유효폭의_계산1"/>
      <sheetName val="1단계_(2)1"/>
      <sheetName val="수_량_명_세_서_-_11"/>
      <sheetName val="산출근거_1"/>
      <sheetName val="DATA_입력부1"/>
      <sheetName val="EQUIPMENT_-21"/>
      <sheetName val="공사_Scope_표지1"/>
      <sheetName val="공사_Scope1"/>
      <sheetName val="경비_(2)1"/>
      <sheetName val="일반_(2)1"/>
      <sheetName val="이윤_(2)1"/>
      <sheetName val="_총괄표1"/>
      <sheetName val="³ë(97_1,97_9,98_1)1"/>
      <sheetName val="Ãâ·ÂÀº_±Ý¹°1"/>
      <sheetName val="_³Ã°¢¼öÆßÇÁ1"/>
      <sheetName val="´Ü°¡_1"/>
      <sheetName val="2F_È¸ÀÇ½Ç°ßÀû(5_14_ÀÏ´ë)1"/>
      <sheetName val="집수정단면도_(2)1"/>
      <sheetName val="Pier_31"/>
      <sheetName val="5_지붕1"/>
      <sheetName val="2,EXIST_전기실산출1"/>
      <sheetName val="중기_부표1"/>
      <sheetName val="급수_(LPM)1"/>
      <sheetName val="2_토목공사1"/>
      <sheetName val="총괄갑_1"/>
      <sheetName val="전기공사_산출집계1"/>
      <sheetName val="전기공사_산출1"/>
      <sheetName val="기본자료_1"/>
      <sheetName val="300XL_세관1"/>
      <sheetName val="1공구_건정토건_철콘"/>
      <sheetName val="[KKK_XLS]설계예/1"/>
      <sheetName val="[KKK_XLS][KKK_XLS]설계예/1"/>
      <sheetName val="[KKK_XLS][KKK_XLS][KKK_XLS]설계예1"/>
      <sheetName val="공ମ⿩"/>
      <sheetName val="할증_"/>
      <sheetName val="전등,DC등_내역서"/>
      <sheetName val="8_PILE__(돌출)"/>
      <sheetName val="토피_5m"/>
      <sheetName val="단가산출서_(2)"/>
      <sheetName val="2003_일위대가"/>
      <sheetName val="AS포장복구_"/>
      <sheetName val="6-1__관개량조서"/>
      <sheetName val="제출내역_(2)"/>
      <sheetName val="수목데이타_"/>
      <sheetName val="2__공원조도"/>
      <sheetName val="7_지층별제원"/>
      <sheetName val="4_본실행통합내역서"/>
      <sheetName val="CP-E2_(품셈표)"/>
      <sheetName val="토공_totൡý"/>
      <sheetName val="도담구내_개소별퇍놲ԯ"/>
      <sheetName val="I_설계조건"/>
      <sheetName val="정산서_"/>
      <sheetName val="4_전기"/>
      <sheetName val="도급내역서(/Ù"/>
      <sheetName val="[KKK_XLS]말뚝지/"/>
      <sheetName val="A1_스케쥴"/>
      <sheetName val="C1_공사개요"/>
      <sheetName val="DATA_입력란"/>
      <sheetName val="3_공통공사대비"/>
      <sheetName val="부자재_적용비율1"/>
      <sheetName val="B_O_M"/>
      <sheetName val="생산매출_(4)"/>
      <sheetName val="STANDARD_(상)-참고"/>
      <sheetName val="FUEL_FILLER"/>
      <sheetName val="4_2내역서"/>
      <sheetName val="1_자원총괄"/>
      <sheetName val="공劰_勼"/>
      <sheetName val="5_정산서"/>
      <sheetName val="개별직종노임단가(2002_5)"/>
      <sheetName val="4_2유효폭의_계산"/>
      <sheetName val="______"/>
      <sheetName val="1단계_(2)"/>
      <sheetName val="수_량_명_세_서_-_1"/>
      <sheetName val="급수_(LPM)"/>
      <sheetName val="2_토목공사"/>
      <sheetName val="총괄갑_"/>
      <sheetName val="[KKK_XLS][KKK_XLS]설계예/"/>
      <sheetName val="[KKK_XLS]설계예/"/>
      <sheetName val="[KKK_XLS][KKK_XLS][KKK_XLS]설계예/"/>
      <sheetName val="³ë(97_1,97_9,98_1)"/>
      <sheetName val="Ãâ·ÂÀº_±Ý¹°"/>
      <sheetName val="_³Ã°¢¼öÆßÇÁ"/>
      <sheetName val="´Ü°¡_"/>
      <sheetName val="2F_È¸ÀÇ½Ç°ßÀû(5_14_ÀÏ´ë)"/>
      <sheetName val="집수정단면도_(2)"/>
      <sheetName val="Pier_3"/>
      <sheetName val="5_지붕"/>
      <sheetName val="2,EXIST_전기실산출"/>
      <sheetName val="공사_Scope_표지"/>
      <sheetName val="공사_Scope"/>
      <sheetName val="중기_부표"/>
      <sheetName val="산출근거_"/>
      <sheetName val="기본자료_"/>
      <sheetName val="_총괄표"/>
      <sheetName val="EQUIPMENT_-2"/>
      <sheetName val="경비_(2)"/>
      <sheetName val="일반_(2)"/>
      <sheetName val="이윤_(2)"/>
      <sheetName val="설_(3)5"/>
      <sheetName val="설_(2)5"/>
      <sheetName val="3BL공동구_수량5"/>
      <sheetName val="Customer_Databas4"/>
      <sheetName val="AIR_SHOWER(3인용)4"/>
      <sheetName val="노(97_1,97_9,98_1)4"/>
      <sheetName val="원가_(2)4"/>
      <sheetName val="_HIT-&gt;HMC_견적(3900)4"/>
      <sheetName val="토공_total4"/>
      <sheetName val="토공(우물통,기타)_4"/>
      <sheetName val="6PILE__(돌출)4"/>
      <sheetName val="1_설계조건4"/>
      <sheetName val="_냉각수펌프4"/>
      <sheetName val="2000년_공정표4"/>
      <sheetName val="노무비_근거4"/>
      <sheetName val="전선_및_전선관4"/>
      <sheetName val="효성CB_1P기초4"/>
      <sheetName val="내역서_제출4"/>
      <sheetName val="내역서_3"/>
      <sheetName val="세골재__T2_변경_현황3"/>
      <sheetName val="노_무_비3"/>
      <sheetName val="A_견적3"/>
      <sheetName val="s_v3"/>
      <sheetName val="갑지_을지3"/>
      <sheetName val="정거장_설계조건3"/>
      <sheetName val="기타_정보통신공사3"/>
      <sheetName val="2000_053"/>
      <sheetName val="노임단가(08_01)3"/>
      <sheetName val="BSD_(2)3"/>
      <sheetName val="별표_3"/>
      <sheetName val="일위대가56-1_3"/>
      <sheetName val="일위대가71-1_3"/>
      <sheetName val="일위대가74-1_3"/>
      <sheetName val="일위대가76-1_3"/>
      <sheetName val="일위대가77-1_3"/>
      <sheetName val="일위대가78-1_3"/>
      <sheetName val="Inst_3"/>
      <sheetName val="3_2제조설비3"/>
      <sheetName val="단가대비표_(3)3"/>
      <sheetName val="빌딩_안내3"/>
      <sheetName val="Sheet1_(2)3"/>
      <sheetName val="화재_탐지_설비3"/>
      <sheetName val="출력은_금물4"/>
      <sheetName val="C_전기공사3"/>
      <sheetName val="단가_4"/>
      <sheetName val="1000_DB구축_부표3"/>
      <sheetName val="CT_3"/>
      <sheetName val="조도계산서_(도서)3"/>
      <sheetName val="DATA테이블1_(2)3"/>
      <sheetName val="일위대가_3"/>
      <sheetName val="1차_내역서3"/>
      <sheetName val="도담구내_개소별_명세3"/>
      <sheetName val="2F_회의실견적(5_14_일대)3"/>
      <sheetName val="신규_수주분(사용자_정의)3"/>
      <sheetName val="표__지3"/>
      <sheetName val="남양시작동자105노65기1_3화1_23"/>
      <sheetName val="국도접속_차도부수량3"/>
      <sheetName val="폐토수익화_2"/>
      <sheetName val="SHEET_PILE단가3"/>
      <sheetName val="5_동별횡주관경3"/>
      <sheetName val="단가_및_재료비2"/>
      <sheetName val="1_토공집계표3"/>
      <sheetName val="17F_MOCKUP_B-1,B-22"/>
      <sheetName val="현장관리비_산출내역3"/>
      <sheetName val="원가계산_(2)3"/>
      <sheetName val="토목내역서_(도급단가)3"/>
      <sheetName val="부자재_적용비율3"/>
      <sheetName val="3_자재비(총괄)3"/>
      <sheetName val="_토목_처리장도급내역서_3"/>
      <sheetName val="Cost_bd-&quot;A&quot;3"/>
      <sheetName val="Summary_Sheets3"/>
      <sheetName val="2_대외공문3"/>
      <sheetName val="4_고용보험3"/>
      <sheetName val="97년_추정3"/>
      <sheetName val="7_환경2"/>
      <sheetName val="앉음벽_(2)3"/>
      <sheetName val="2_노임및손료2"/>
      <sheetName val="일_위_목_록_표2"/>
      <sheetName val="총괄표_2"/>
      <sheetName val="기존단가_(2)2"/>
      <sheetName val="샌딩_에폭시_도장2"/>
      <sheetName val="일반문틀_설치2"/>
      <sheetName val="기본항목_입력2"/>
      <sheetName val="노임단가_(2)2"/>
      <sheetName val="조건표_(2)2"/>
      <sheetName val="준검_내역서3"/>
      <sheetName val="P_M_별2"/>
      <sheetName val="참조_(2)2"/>
      <sheetName val="플랜트_설치3"/>
      <sheetName val="제출내역_(3)2"/>
      <sheetName val="암거_제원표-1단계2"/>
      <sheetName val="B_O_M2"/>
      <sheetName val="생산매출_(4)2"/>
      <sheetName val="STANDARD_(상)-참고2"/>
      <sheetName val="일__위__대__가__목__록2"/>
      <sheetName val="기초입력_DATA2"/>
      <sheetName val="간접비_총괄표2"/>
      <sheetName val="실행내역_2"/>
      <sheetName val="220_(2)2"/>
      <sheetName val="2_고용보험료산출근거2"/>
      <sheetName val="NO_1-NO12(설계예산서)2"/>
      <sheetName val="FUEL_FILLER2"/>
      <sheetName val="견적대비_견적서2"/>
      <sheetName val="_소방공사_산출근거2"/>
      <sheetName val="개별직종노임단가(2003_9)2"/>
      <sheetName val="실행내역_(2)2"/>
      <sheetName val="5_정산서2"/>
      <sheetName val="_갑지2"/>
      <sheetName val="일위대가목록_3"/>
      <sheetName val="2F_회의실견적_5_14_일대_2"/>
      <sheetName val="WEIGHT_LIST2"/>
      <sheetName val="단가_(2)2"/>
      <sheetName val="노무비_2"/>
      <sheetName val="AIR_SHOWER_3인용_2"/>
      <sheetName val="산#2-1_(2)2"/>
      <sheetName val="PROJECT_BRIEF(EX_NEW)2"/>
      <sheetName val="CABLE_SIZE-12"/>
      <sheetName val="갑__지2"/>
      <sheetName val="공사예산하조서(O_K)2"/>
      <sheetName val="1_검토서2"/>
      <sheetName val="집_계_표2"/>
      <sheetName val="BH-1_(2)2"/>
      <sheetName val="단가표_(2)2"/>
      <sheetName val="장비선정_2"/>
      <sheetName val="공급집계_(현대-우림)2"/>
      <sheetName val="3_공통공사대비2"/>
      <sheetName val="중기조종사_단위단가2"/>
      <sheetName val="영업_일12"/>
      <sheetName val="3_면적&amp;세대(입력)2"/>
      <sheetName val="MAT_철근2"/>
      <sheetName val="4_2내역서2"/>
      <sheetName val="1_자원총괄2"/>
      <sheetName val="공劰_勼2"/>
      <sheetName val="______2"/>
      <sheetName val="개별직종노임단가(2002_5)2"/>
      <sheetName val="4_2유효폭의_계산2"/>
      <sheetName val="1단계_(2)2"/>
      <sheetName val="수_량_명_세_서_-_12"/>
      <sheetName val="산출근거_2"/>
      <sheetName val="DATA_입력부2"/>
      <sheetName val="EQUIPMENT_-22"/>
      <sheetName val="공사_Scope_표지2"/>
      <sheetName val="공사_Scope2"/>
      <sheetName val="경비_(2)2"/>
      <sheetName val="일반_(2)2"/>
      <sheetName val="이윤_(2)2"/>
      <sheetName val="_총괄표2"/>
      <sheetName val="³ë(97_1,97_9,98_1)2"/>
      <sheetName val="Ãâ·ÂÀº_±Ý¹°2"/>
      <sheetName val="_³Ã°¢¼öÆßÇÁ2"/>
      <sheetName val="´Ü°¡_2"/>
      <sheetName val="2F_È¸ÀÇ½Ç°ßÀû(5_14_ÀÏ´ë)2"/>
      <sheetName val="집수정단면도_(2)2"/>
      <sheetName val="Pier_32"/>
      <sheetName val="5_지붕2"/>
      <sheetName val="2,EXIST_전기실산출2"/>
      <sheetName val="중기_부표2"/>
      <sheetName val="급수_(LPM)2"/>
      <sheetName val="2_토목공사2"/>
      <sheetName val="총괄갑_2"/>
      <sheetName val="전기공사_산출집계2"/>
      <sheetName val="전기공사_산출2"/>
      <sheetName val="기본자료_2"/>
      <sheetName val="300XL_세관2"/>
      <sheetName val="1공구_건정토건_철콘1"/>
      <sheetName val="[KKK_XLS]설계예/2"/>
      <sheetName val="[KKK_XLS][KKK_XLS]설계예/2"/>
      <sheetName val="[KKK_XLS][KKK_XLS][KKK_XLS]설계예2"/>
      <sheetName val="할증_1"/>
      <sheetName val="전등,DC등_내역서1"/>
      <sheetName val="8_PILE__(돌출)1"/>
      <sheetName val="토피_5m1"/>
      <sheetName val="단가산출서_(2)1"/>
      <sheetName val="2003_일위대가1"/>
      <sheetName val="AS포장복구_1"/>
      <sheetName val="6-1__관개량조서1"/>
      <sheetName val="제출내역_(2)1"/>
      <sheetName val="수목데이타_1"/>
      <sheetName val="2__공원조도1"/>
      <sheetName val="7_지층별제원1"/>
      <sheetName val="4_본실행통합내역서1"/>
      <sheetName val="CP-E2_(품셈표)1"/>
      <sheetName val="토공_totൡý1"/>
      <sheetName val="도담구내_개소별퇍놲ԯ1"/>
      <sheetName val="I_설계조건1"/>
      <sheetName val="정산서_1"/>
      <sheetName val="4_전기1"/>
      <sheetName val="A1_스케쥴1"/>
      <sheetName val="C1_공사개요1"/>
      <sheetName val="DATA_입력란1"/>
      <sheetName val="업무"/>
      <sheetName val="배수공 시멘트 및 골재량 산출"/>
      <sheetName val="양식_자惍ᙘ각ᙘ턁岲"/>
      <sheetName val="정산"/>
      <sheetName val="공렏_x001d_"/>
      <sheetName val="기성"/>
      <sheetName val="정공공사"/>
      <sheetName val="결재판"/>
      <sheetName val="단가조정표"/>
      <sheetName val="5흙막이"/>
      <sheetName val="원가계산서 "/>
      <sheetName val="구간산출"/>
      <sheetName val="총투입계"/>
      <sheetName val="수목단가"/>
      <sheetName val="시설수량표"/>
      <sheetName val="일위대가집계표"/>
      <sheetName val="수습"/>
      <sheetName val="Sheet13"/>
      <sheetName val="Sheet14"/>
      <sheetName val="Sheet9"/>
      <sheetName val="공사비증감"/>
      <sheetName val="건공요율"/>
      <sheetName val="일위단위"/>
      <sheetName val="전체분"/>
      <sheetName val="기타시설"/>
      <sheetName val="판매시설"/>
      <sheetName val="주민복지관"/>
      <sheetName val="지하주차장"/>
      <sheetName val="투자비"/>
      <sheetName val="조성원가DATA"/>
      <sheetName val="사업비"/>
      <sheetName val="내역_FILE"/>
      <sheetName val="손료"/>
      <sheetName val="현장소운반"/>
      <sheetName val="관구보호몰탈"/>
      <sheetName val="건축내역서"/>
      <sheetName val="설비내역서"/>
      <sheetName val="전기내역서"/>
      <sheetName val="c_balju"/>
      <sheetName val="맨홀수량집계"/>
      <sheetName val="변압기 및 발전기 용량"/>
      <sheetName val="노임단가(9월)"/>
      <sheetName val="C-직노1"/>
      <sheetName val="단가,지내력"/>
      <sheetName val="기성관리"/>
      <sheetName val="합계금액"/>
      <sheetName val="중기명"/>
      <sheetName val="401"/>
      <sheetName val="표     지"/>
      <sheetName val="산출내역집계표"/>
      <sheetName val="사유서 (2)"/>
      <sheetName val="사유서"/>
      <sheetName val="설계변경검토내용"/>
      <sheetName val="주요내용-1"/>
      <sheetName val="도급자서식-1"/>
      <sheetName val="도급자서식-2"/>
      <sheetName val="원가참조"/>
      <sheetName val="SUM (EDWARD)"/>
      <sheetName val="공ꙭĕ_x0000_"/>
      <sheetName val="공ꙭ_x0017__x0000_"/>
      <sheetName val="공ꙭ"/>
      <sheetName val="공_x0002__x0000_듰"/>
      <sheetName val="리츠"/>
      <sheetName val="사업계획"/>
      <sheetName val="도급내역서(재노³_x0000_"/>
      <sheetName val="PAY"/>
      <sheetName val="부대공수량산출"/>
      <sheetName val="목록2"/>
      <sheetName val="유입량"/>
      <sheetName val="맨홀"/>
      <sheetName val="1. 설계조건 2.단면가정 3. 하중계산"/>
      <sheetName val="자  재"/>
      <sheetName val="건축외주"/>
      <sheetName val="거래처등록"/>
      <sheetName val="유치원내역"/>
      <sheetName val="종배수관면벽구"/>
      <sheetName val="공_xdbe6_¶攰"/>
      <sheetName val="공◸̝쿆"/>
      <sheetName val="공◸ʣ쿆"/>
      <sheetName val="7급줄떼공"/>
      <sheetName val="공䗠ἓ㹐"/>
      <sheetName val="공䗠ἓ⍸"/>
      <sheetName val="공_xdc48_ʢꍈ"/>
      <sheetName val="공ැ┸龐"/>
      <sheetName val="공촠ʋ濠"/>
      <sheetName val="2002하반기노임기준"/>
      <sheetName val="공㑠_x0000_"/>
      <sheetName val="공ꙭL"/>
      <sheetName val="공ꙭĖ"/>
      <sheetName val="공_x0000__x0000_"/>
      <sheetName val="공제구간조서"/>
      <sheetName val="아파트 "/>
      <sheetName val="Tables"/>
      <sheetName val="1_통합입력"/>
      <sheetName val="기초코드"/>
      <sheetName val="내역5"/>
      <sheetName val="옥외 전력간선공사"/>
      <sheetName val="토목공사"/>
      <sheetName val="파형강관및곡선부보강및날개벽"/>
      <sheetName val="비교표"/>
      <sheetName val="RM목표&amp;실적"/>
      <sheetName val="빌딩코드"/>
      <sheetName val="발열량"/>
      <sheetName val="(포장)BOQ-실적공사"/>
      <sheetName val="내부예산(5101~3)"/>
      <sheetName val="단가(1)"/>
      <sheetName val="D-3503"/>
      <sheetName val="평형별부하집계4-6"/>
      <sheetName val="콤보박스와 리스트박스의 연결"/>
      <sheetName val="12.일위대가"/>
      <sheetName val="현장지지물물량"/>
      <sheetName val="횡배수관"/>
      <sheetName val="중분대수량산출"/>
      <sheetName val="제품원재"/>
      <sheetName val="서산일위대가수정분010603"/>
      <sheetName val="s"/>
      <sheetName val="잡비"/>
      <sheetName val="내역서1999.8최종"/>
      <sheetName val="건축일위"/>
      <sheetName val="그라우팅일위"/>
      <sheetName val="계정"/>
      <sheetName val="경율산정.XLS"/>
      <sheetName val="토사_PE_"/>
      <sheetName val="Macro(전기)"/>
      <sheetName val="경율산정_XLS"/>
      <sheetName val="PSM16"/>
      <sheetName val="경율산정"/>
      <sheetName val="부대tu"/>
      <sheetName val="기록장"/>
      <sheetName val="금광1터널"/>
      <sheetName val="기본1"/>
      <sheetName val="수정일위대가"/>
      <sheetName val="세부내역(직접인건비)"/>
      <sheetName val="세부내역(직접경비)"/>
      <sheetName val="소일위대가코드표"/>
      <sheetName val="설직재_1"/>
      <sheetName val="청산공사"/>
      <sheetName val="제원"/>
      <sheetName val="DS-최종"/>
      <sheetName val="Galaxy 소비자가격표"/>
      <sheetName val="간접재료비산출표-27-30"/>
      <sheetName val="방송노임"/>
      <sheetName val="DATA(BAC)"/>
      <sheetName val="가시설수량"/>
      <sheetName val="수정시산표"/>
      <sheetName val="양식_자_x0000__x0000_Ԁ_x0000_耀オ"/>
      <sheetName val="양식_자_x0000__x0000_Ԁ_x0000_怀䬝"/>
      <sheetName val="양식_자_x0000__x0000_Ԁ_x0000_ᰞ"/>
      <sheetName val="양식_자_x0000__x0000_Ԁ_x0000_怀琛"/>
      <sheetName val="양식_자_x0000__x0000_Ԁ_x0000_쀀蚦"/>
      <sheetName val="양식_자_x0000__x0000_Ԁ_x0000_倀"/>
      <sheetName val="양식_자턀쒲ԯ_x0000_缀_x0000_"/>
      <sheetName val="조사방식"/>
      <sheetName val="조사방법 참조"/>
      <sheetName val="도급내역서(쀀ざఀし"/>
      <sheetName val="공사설명서"/>
      <sheetName val="배관BM(일반)"/>
      <sheetName val="교대(A1)"/>
      <sheetName val="국사봉7,8블록"/>
      <sheetName val="토적표(1)"/>
      <sheetName val="견"/>
      <sheetName val="구조물공1"/>
      <sheetName val="배수및구조물공1"/>
      <sheetName val="고등학교"/>
      <sheetName val="업체명"/>
      <sheetName val="관리"/>
      <sheetName val="광양방향"/>
      <sheetName val="자금신청서"/>
      <sheetName val="단가산출1"/>
      <sheetName val="4.일위대가목차"/>
      <sheetName val="단가목록"/>
      <sheetName val="공사비총"/>
      <sheetName val="철거분"/>
      <sheetName val="공사설계서"/>
      <sheetName val="용수량(생활용수)"/>
      <sheetName val="전차선로 물량표"/>
      <sheetName val="내역서(설비+소방)"/>
      <sheetName val="한일양산"/>
      <sheetName val="말고개터널조명전압강하"/>
      <sheetName val="기본단가"/>
      <sheetName val="인건비단가"/>
      <sheetName val="교사기준면_x0000__x0000__x0005__x0000_"/>
      <sheetName val="현장별"/>
      <sheetName val="04.01"/>
      <sheetName val="재료표"/>
      <sheetName val="eq_data"/>
      <sheetName val="9-1차이내역"/>
    </sheetNames>
    <sheetDataSet>
      <sheetData sheetId="0"/>
      <sheetData sheetId="1"/>
      <sheetData sheetId="2"/>
      <sheetData sheetId="3"/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/>
      <sheetData sheetId="14" refreshError="1"/>
      <sheetData sheetId="15" refreshError="1"/>
      <sheetData sheetId="16" refreshError="1"/>
      <sheetData sheetId="17"/>
      <sheetData sheetId="18" refreshError="1"/>
      <sheetData sheetId="19" refreshError="1"/>
      <sheetData sheetId="20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 refreshError="1"/>
      <sheetData sheetId="164"/>
      <sheetData sheetId="165"/>
      <sheetData sheetId="166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 refreshError="1"/>
      <sheetData sheetId="754" refreshError="1"/>
      <sheetData sheetId="755" refreshError="1"/>
      <sheetData sheetId="756" refreshError="1"/>
      <sheetData sheetId="757" refreshError="1"/>
      <sheetData sheetId="758" refreshError="1"/>
      <sheetData sheetId="759" refreshError="1"/>
      <sheetData sheetId="760" refreshError="1"/>
      <sheetData sheetId="761" refreshError="1"/>
      <sheetData sheetId="762" refreshError="1"/>
      <sheetData sheetId="763" refreshError="1"/>
      <sheetData sheetId="764" refreshError="1"/>
      <sheetData sheetId="765" refreshError="1"/>
      <sheetData sheetId="766" refreshError="1"/>
      <sheetData sheetId="767" refreshError="1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 refreshError="1"/>
      <sheetData sheetId="788" refreshError="1"/>
      <sheetData sheetId="789" refreshError="1"/>
      <sheetData sheetId="790" refreshError="1"/>
      <sheetData sheetId="791" refreshError="1"/>
      <sheetData sheetId="792" refreshError="1"/>
      <sheetData sheetId="793" refreshError="1"/>
      <sheetData sheetId="794" refreshError="1"/>
      <sheetData sheetId="795" refreshError="1"/>
      <sheetData sheetId="796" refreshError="1"/>
      <sheetData sheetId="797" refreshError="1"/>
      <sheetData sheetId="798" refreshError="1"/>
      <sheetData sheetId="799" refreshError="1"/>
      <sheetData sheetId="800" refreshError="1"/>
      <sheetData sheetId="801" refreshError="1"/>
      <sheetData sheetId="802" refreshError="1"/>
      <sheetData sheetId="803" refreshError="1"/>
      <sheetData sheetId="804" refreshError="1"/>
      <sheetData sheetId="805" refreshError="1"/>
      <sheetData sheetId="806" refreshError="1"/>
      <sheetData sheetId="807" refreshError="1"/>
      <sheetData sheetId="808" refreshError="1"/>
      <sheetData sheetId="809" refreshError="1"/>
      <sheetData sheetId="810" refreshError="1"/>
      <sheetData sheetId="811" refreshError="1"/>
      <sheetData sheetId="812" refreshError="1"/>
      <sheetData sheetId="813" refreshError="1"/>
      <sheetData sheetId="814" refreshError="1"/>
      <sheetData sheetId="815" refreshError="1"/>
      <sheetData sheetId="816" refreshError="1"/>
      <sheetData sheetId="817" refreshError="1"/>
      <sheetData sheetId="818" refreshError="1"/>
      <sheetData sheetId="819" refreshError="1"/>
      <sheetData sheetId="820" refreshError="1"/>
      <sheetData sheetId="821" refreshError="1"/>
      <sheetData sheetId="822" refreshError="1"/>
      <sheetData sheetId="823" refreshError="1"/>
      <sheetData sheetId="824" refreshError="1"/>
      <sheetData sheetId="825" refreshError="1"/>
      <sheetData sheetId="826" refreshError="1"/>
      <sheetData sheetId="827" refreshError="1"/>
      <sheetData sheetId="828" refreshError="1"/>
      <sheetData sheetId="829" refreshError="1"/>
      <sheetData sheetId="830" refreshError="1"/>
      <sheetData sheetId="831" refreshError="1"/>
      <sheetData sheetId="832" refreshError="1"/>
      <sheetData sheetId="833" refreshError="1"/>
      <sheetData sheetId="834" refreshError="1"/>
      <sheetData sheetId="835" refreshError="1"/>
      <sheetData sheetId="836" refreshError="1"/>
      <sheetData sheetId="837" refreshError="1"/>
      <sheetData sheetId="838" refreshError="1"/>
      <sheetData sheetId="839" refreshError="1"/>
      <sheetData sheetId="840" refreshError="1"/>
      <sheetData sheetId="841" refreshError="1"/>
      <sheetData sheetId="842" refreshError="1"/>
      <sheetData sheetId="843" refreshError="1"/>
      <sheetData sheetId="844" refreshError="1"/>
      <sheetData sheetId="845" refreshError="1"/>
      <sheetData sheetId="846" refreshError="1"/>
      <sheetData sheetId="847" refreshError="1"/>
      <sheetData sheetId="848" refreshError="1"/>
      <sheetData sheetId="849" refreshError="1"/>
      <sheetData sheetId="850" refreshError="1"/>
      <sheetData sheetId="851" refreshError="1"/>
      <sheetData sheetId="852" refreshError="1"/>
      <sheetData sheetId="853" refreshError="1"/>
      <sheetData sheetId="854" refreshError="1"/>
      <sheetData sheetId="855" refreshError="1"/>
      <sheetData sheetId="856" refreshError="1"/>
      <sheetData sheetId="857" refreshError="1"/>
      <sheetData sheetId="858" refreshError="1"/>
      <sheetData sheetId="859" refreshError="1"/>
      <sheetData sheetId="860" refreshError="1"/>
      <sheetData sheetId="861" refreshError="1"/>
      <sheetData sheetId="862" refreshError="1"/>
      <sheetData sheetId="863" refreshError="1"/>
      <sheetData sheetId="864" refreshError="1"/>
      <sheetData sheetId="865" refreshError="1"/>
      <sheetData sheetId="866" refreshError="1"/>
      <sheetData sheetId="867" refreshError="1"/>
      <sheetData sheetId="868" refreshError="1"/>
      <sheetData sheetId="869" refreshError="1"/>
      <sheetData sheetId="870" refreshError="1"/>
      <sheetData sheetId="871" refreshError="1"/>
      <sheetData sheetId="872" refreshError="1"/>
      <sheetData sheetId="873" refreshError="1"/>
      <sheetData sheetId="874" refreshError="1"/>
      <sheetData sheetId="875" refreshError="1"/>
      <sheetData sheetId="876" refreshError="1"/>
      <sheetData sheetId="877" refreshError="1"/>
      <sheetData sheetId="878" refreshError="1"/>
      <sheetData sheetId="879" refreshError="1"/>
      <sheetData sheetId="880" refreshError="1"/>
      <sheetData sheetId="881" refreshError="1"/>
      <sheetData sheetId="882" refreshError="1"/>
      <sheetData sheetId="883" refreshError="1"/>
      <sheetData sheetId="884" refreshError="1"/>
      <sheetData sheetId="885" refreshError="1"/>
      <sheetData sheetId="886" refreshError="1"/>
      <sheetData sheetId="887" refreshError="1"/>
      <sheetData sheetId="888" refreshError="1"/>
      <sheetData sheetId="889" refreshError="1"/>
      <sheetData sheetId="890" refreshError="1"/>
      <sheetData sheetId="891" refreshError="1"/>
      <sheetData sheetId="892" refreshError="1"/>
      <sheetData sheetId="893" refreshError="1"/>
      <sheetData sheetId="894" refreshError="1"/>
      <sheetData sheetId="895" refreshError="1"/>
      <sheetData sheetId="896" refreshError="1"/>
      <sheetData sheetId="897" refreshError="1"/>
      <sheetData sheetId="898" refreshError="1"/>
      <sheetData sheetId="899" refreshError="1"/>
      <sheetData sheetId="900" refreshError="1"/>
      <sheetData sheetId="901" refreshError="1"/>
      <sheetData sheetId="902" refreshError="1"/>
      <sheetData sheetId="903" refreshError="1"/>
      <sheetData sheetId="904" refreshError="1"/>
      <sheetData sheetId="905" refreshError="1"/>
      <sheetData sheetId="906" refreshError="1"/>
      <sheetData sheetId="907" refreshError="1"/>
      <sheetData sheetId="908" refreshError="1"/>
      <sheetData sheetId="909" refreshError="1"/>
      <sheetData sheetId="910" refreshError="1"/>
      <sheetData sheetId="911" refreshError="1"/>
      <sheetData sheetId="912" refreshError="1"/>
      <sheetData sheetId="913" refreshError="1"/>
      <sheetData sheetId="914" refreshError="1"/>
      <sheetData sheetId="915" refreshError="1"/>
      <sheetData sheetId="916" refreshError="1"/>
      <sheetData sheetId="917" refreshError="1"/>
      <sheetData sheetId="918" refreshError="1"/>
      <sheetData sheetId="919" refreshError="1"/>
      <sheetData sheetId="920" refreshError="1"/>
      <sheetData sheetId="921" refreshError="1"/>
      <sheetData sheetId="922" refreshError="1"/>
      <sheetData sheetId="923" refreshError="1"/>
      <sheetData sheetId="924" refreshError="1"/>
      <sheetData sheetId="925" refreshError="1"/>
      <sheetData sheetId="926" refreshError="1"/>
      <sheetData sheetId="927" refreshError="1"/>
      <sheetData sheetId="928" refreshError="1"/>
      <sheetData sheetId="929" refreshError="1"/>
      <sheetData sheetId="930" refreshError="1"/>
      <sheetData sheetId="931" refreshError="1"/>
      <sheetData sheetId="932" refreshError="1"/>
      <sheetData sheetId="933" refreshError="1"/>
      <sheetData sheetId="934" refreshError="1"/>
      <sheetData sheetId="935" refreshError="1"/>
      <sheetData sheetId="936" refreshError="1"/>
      <sheetData sheetId="937" refreshError="1"/>
      <sheetData sheetId="938" refreshError="1"/>
      <sheetData sheetId="939" refreshError="1"/>
      <sheetData sheetId="940" refreshError="1"/>
      <sheetData sheetId="941" refreshError="1"/>
      <sheetData sheetId="942" refreshError="1"/>
      <sheetData sheetId="943" refreshError="1"/>
      <sheetData sheetId="944" refreshError="1"/>
      <sheetData sheetId="945" refreshError="1"/>
      <sheetData sheetId="946" refreshError="1"/>
      <sheetData sheetId="947" refreshError="1"/>
      <sheetData sheetId="948" refreshError="1"/>
      <sheetData sheetId="949" refreshError="1"/>
      <sheetData sheetId="950" refreshError="1"/>
      <sheetData sheetId="951" refreshError="1"/>
      <sheetData sheetId="952" refreshError="1"/>
      <sheetData sheetId="953" refreshError="1"/>
      <sheetData sheetId="954" refreshError="1"/>
      <sheetData sheetId="955" refreshError="1"/>
      <sheetData sheetId="956" refreshError="1"/>
      <sheetData sheetId="957" refreshError="1"/>
      <sheetData sheetId="958" refreshError="1"/>
      <sheetData sheetId="959" refreshError="1"/>
      <sheetData sheetId="960" refreshError="1"/>
      <sheetData sheetId="961" refreshError="1"/>
      <sheetData sheetId="962" refreshError="1"/>
      <sheetData sheetId="963" refreshError="1"/>
      <sheetData sheetId="964" refreshError="1"/>
      <sheetData sheetId="965" refreshError="1"/>
      <sheetData sheetId="966" refreshError="1"/>
      <sheetData sheetId="967" refreshError="1"/>
      <sheetData sheetId="968" refreshError="1"/>
      <sheetData sheetId="969" refreshError="1"/>
      <sheetData sheetId="970" refreshError="1"/>
      <sheetData sheetId="971" refreshError="1"/>
      <sheetData sheetId="972" refreshError="1"/>
      <sheetData sheetId="973" refreshError="1"/>
      <sheetData sheetId="974" refreshError="1"/>
      <sheetData sheetId="975" refreshError="1"/>
      <sheetData sheetId="976" refreshError="1"/>
      <sheetData sheetId="977" refreshError="1"/>
      <sheetData sheetId="978" refreshError="1"/>
      <sheetData sheetId="979" refreshError="1"/>
      <sheetData sheetId="980" refreshError="1"/>
      <sheetData sheetId="981" refreshError="1"/>
      <sheetData sheetId="982" refreshError="1"/>
      <sheetData sheetId="983" refreshError="1"/>
      <sheetData sheetId="984" refreshError="1"/>
      <sheetData sheetId="985" refreshError="1"/>
      <sheetData sheetId="986" refreshError="1"/>
      <sheetData sheetId="987" refreshError="1"/>
      <sheetData sheetId="988" refreshError="1"/>
      <sheetData sheetId="989" refreshError="1"/>
      <sheetData sheetId="990" refreshError="1"/>
      <sheetData sheetId="991" refreshError="1"/>
      <sheetData sheetId="992" refreshError="1"/>
      <sheetData sheetId="993" refreshError="1"/>
      <sheetData sheetId="994" refreshError="1"/>
      <sheetData sheetId="995" refreshError="1"/>
      <sheetData sheetId="996" refreshError="1"/>
      <sheetData sheetId="997" refreshError="1"/>
      <sheetData sheetId="998" refreshError="1"/>
      <sheetData sheetId="999" refreshError="1"/>
      <sheetData sheetId="1000" refreshError="1"/>
      <sheetData sheetId="1001" refreshError="1"/>
      <sheetData sheetId="1002" refreshError="1"/>
      <sheetData sheetId="1003" refreshError="1"/>
      <sheetData sheetId="1004" refreshError="1"/>
      <sheetData sheetId="1005" refreshError="1"/>
      <sheetData sheetId="1006" refreshError="1"/>
      <sheetData sheetId="1007" refreshError="1"/>
      <sheetData sheetId="1008" refreshError="1"/>
      <sheetData sheetId="1009" refreshError="1"/>
      <sheetData sheetId="1010" refreshError="1"/>
      <sheetData sheetId="1011" refreshError="1"/>
      <sheetData sheetId="1012" refreshError="1"/>
      <sheetData sheetId="1013" refreshError="1"/>
      <sheetData sheetId="1014" refreshError="1"/>
      <sheetData sheetId="1015" refreshError="1"/>
      <sheetData sheetId="1016" refreshError="1"/>
      <sheetData sheetId="1017" refreshError="1"/>
      <sheetData sheetId="1018" refreshError="1"/>
      <sheetData sheetId="1019" refreshError="1"/>
      <sheetData sheetId="1020" refreshError="1"/>
      <sheetData sheetId="1021" refreshError="1"/>
      <sheetData sheetId="1022" refreshError="1"/>
      <sheetData sheetId="1023" refreshError="1"/>
      <sheetData sheetId="1024" refreshError="1"/>
      <sheetData sheetId="1025" refreshError="1"/>
      <sheetData sheetId="1026" refreshError="1"/>
      <sheetData sheetId="1027" refreshError="1"/>
      <sheetData sheetId="1028" refreshError="1"/>
      <sheetData sheetId="1029" refreshError="1"/>
      <sheetData sheetId="1030" refreshError="1"/>
      <sheetData sheetId="1031" refreshError="1"/>
      <sheetData sheetId="1032" refreshError="1"/>
      <sheetData sheetId="1033" refreshError="1"/>
      <sheetData sheetId="1034" refreshError="1"/>
      <sheetData sheetId="1035" refreshError="1"/>
      <sheetData sheetId="1036" refreshError="1"/>
      <sheetData sheetId="1037" refreshError="1"/>
      <sheetData sheetId="1038" refreshError="1"/>
      <sheetData sheetId="1039" refreshError="1"/>
      <sheetData sheetId="1040" refreshError="1"/>
      <sheetData sheetId="1041" refreshError="1"/>
      <sheetData sheetId="1042" refreshError="1"/>
      <sheetData sheetId="1043" refreshError="1"/>
      <sheetData sheetId="1044" refreshError="1"/>
      <sheetData sheetId="1045" refreshError="1"/>
      <sheetData sheetId="1046" refreshError="1"/>
      <sheetData sheetId="1047" refreshError="1"/>
      <sheetData sheetId="1048" refreshError="1"/>
      <sheetData sheetId="1049" refreshError="1"/>
      <sheetData sheetId="1050" refreshError="1"/>
      <sheetData sheetId="1051" refreshError="1"/>
      <sheetData sheetId="1052" refreshError="1"/>
      <sheetData sheetId="1053" refreshError="1"/>
      <sheetData sheetId="1054" refreshError="1"/>
      <sheetData sheetId="1055" refreshError="1"/>
      <sheetData sheetId="1056" refreshError="1"/>
      <sheetData sheetId="1057" refreshError="1"/>
      <sheetData sheetId="1058" refreshError="1"/>
      <sheetData sheetId="1059" refreshError="1"/>
      <sheetData sheetId="1060" refreshError="1"/>
      <sheetData sheetId="1061" refreshError="1"/>
      <sheetData sheetId="1062" refreshError="1"/>
      <sheetData sheetId="1063" refreshError="1"/>
      <sheetData sheetId="1064" refreshError="1"/>
      <sheetData sheetId="1065" refreshError="1"/>
      <sheetData sheetId="1066" refreshError="1"/>
      <sheetData sheetId="1067" refreshError="1"/>
      <sheetData sheetId="1068" refreshError="1"/>
      <sheetData sheetId="1069" refreshError="1"/>
      <sheetData sheetId="1070" refreshError="1"/>
      <sheetData sheetId="1071" refreshError="1"/>
      <sheetData sheetId="1072" refreshError="1"/>
      <sheetData sheetId="1073" refreshError="1"/>
      <sheetData sheetId="1074" refreshError="1"/>
      <sheetData sheetId="1075" refreshError="1"/>
      <sheetData sheetId="1076" refreshError="1"/>
      <sheetData sheetId="1077" refreshError="1"/>
      <sheetData sheetId="1078" refreshError="1"/>
      <sheetData sheetId="1079" refreshError="1"/>
      <sheetData sheetId="1080" refreshError="1"/>
      <sheetData sheetId="1081" refreshError="1"/>
      <sheetData sheetId="1082" refreshError="1"/>
      <sheetData sheetId="1083" refreshError="1"/>
      <sheetData sheetId="1084" refreshError="1"/>
      <sheetData sheetId="1085" refreshError="1"/>
      <sheetData sheetId="1086" refreshError="1"/>
      <sheetData sheetId="1087" refreshError="1"/>
      <sheetData sheetId="1088" refreshError="1"/>
      <sheetData sheetId="1089" refreshError="1"/>
      <sheetData sheetId="1090" refreshError="1"/>
      <sheetData sheetId="1091" refreshError="1"/>
      <sheetData sheetId="1092" refreshError="1"/>
      <sheetData sheetId="1093" refreshError="1"/>
      <sheetData sheetId="1094" refreshError="1"/>
      <sheetData sheetId="1095" refreshError="1"/>
      <sheetData sheetId="1096" refreshError="1"/>
      <sheetData sheetId="1097" refreshError="1"/>
      <sheetData sheetId="1098" refreshError="1"/>
      <sheetData sheetId="1099" refreshError="1"/>
      <sheetData sheetId="1100" refreshError="1"/>
      <sheetData sheetId="1101" refreshError="1"/>
      <sheetData sheetId="1102" refreshError="1"/>
      <sheetData sheetId="1103" refreshError="1"/>
      <sheetData sheetId="1104" refreshError="1"/>
      <sheetData sheetId="1105" refreshError="1"/>
      <sheetData sheetId="1106" refreshError="1"/>
      <sheetData sheetId="1107" refreshError="1"/>
      <sheetData sheetId="1108" refreshError="1"/>
      <sheetData sheetId="1109" refreshError="1"/>
      <sheetData sheetId="1110" refreshError="1"/>
      <sheetData sheetId="1111" refreshError="1"/>
      <sheetData sheetId="1112" refreshError="1"/>
      <sheetData sheetId="1113" refreshError="1"/>
      <sheetData sheetId="1114" refreshError="1"/>
      <sheetData sheetId="1115" refreshError="1"/>
      <sheetData sheetId="1116" refreshError="1"/>
      <sheetData sheetId="1117" refreshError="1"/>
      <sheetData sheetId="1118" refreshError="1"/>
      <sheetData sheetId="1119" refreshError="1"/>
      <sheetData sheetId="1120" refreshError="1"/>
      <sheetData sheetId="1121" refreshError="1"/>
      <sheetData sheetId="1122" refreshError="1"/>
      <sheetData sheetId="1123" refreshError="1"/>
      <sheetData sheetId="1124" refreshError="1"/>
      <sheetData sheetId="1125" refreshError="1"/>
      <sheetData sheetId="1126" refreshError="1"/>
      <sheetData sheetId="1127" refreshError="1"/>
      <sheetData sheetId="1128" refreshError="1"/>
      <sheetData sheetId="1129" refreshError="1"/>
      <sheetData sheetId="1130" refreshError="1"/>
      <sheetData sheetId="1131" refreshError="1"/>
      <sheetData sheetId="1132" refreshError="1"/>
      <sheetData sheetId="1133" refreshError="1"/>
      <sheetData sheetId="1134" refreshError="1"/>
      <sheetData sheetId="1135" refreshError="1"/>
      <sheetData sheetId="1136" refreshError="1"/>
      <sheetData sheetId="1137" refreshError="1"/>
      <sheetData sheetId="1138" refreshError="1"/>
      <sheetData sheetId="1139" refreshError="1"/>
      <sheetData sheetId="1140" refreshError="1"/>
      <sheetData sheetId="1141" refreshError="1"/>
      <sheetData sheetId="1142" refreshError="1"/>
      <sheetData sheetId="1143" refreshError="1"/>
      <sheetData sheetId="1144" refreshError="1"/>
      <sheetData sheetId="1145" refreshError="1"/>
      <sheetData sheetId="1146" refreshError="1"/>
      <sheetData sheetId="1147" refreshError="1"/>
      <sheetData sheetId="1148" refreshError="1"/>
      <sheetData sheetId="1149" refreshError="1"/>
      <sheetData sheetId="1150" refreshError="1"/>
      <sheetData sheetId="1151" refreshError="1"/>
      <sheetData sheetId="1152" refreshError="1"/>
      <sheetData sheetId="1153" refreshError="1"/>
      <sheetData sheetId="1154" refreshError="1"/>
      <sheetData sheetId="1155" refreshError="1"/>
      <sheetData sheetId="1156" refreshError="1"/>
      <sheetData sheetId="1157" refreshError="1"/>
      <sheetData sheetId="1158" refreshError="1"/>
      <sheetData sheetId="1159" refreshError="1"/>
      <sheetData sheetId="1160" refreshError="1"/>
      <sheetData sheetId="1161" refreshError="1"/>
      <sheetData sheetId="1162" refreshError="1"/>
      <sheetData sheetId="1163" refreshError="1"/>
      <sheetData sheetId="1164" refreshError="1"/>
      <sheetData sheetId="1165" refreshError="1"/>
      <sheetData sheetId="1166" refreshError="1"/>
      <sheetData sheetId="1167" refreshError="1"/>
      <sheetData sheetId="1168" refreshError="1"/>
      <sheetData sheetId="1169" refreshError="1"/>
      <sheetData sheetId="1170" refreshError="1"/>
      <sheetData sheetId="1171" refreshError="1"/>
      <sheetData sheetId="1172" refreshError="1"/>
      <sheetData sheetId="1173" refreshError="1"/>
      <sheetData sheetId="1174" refreshError="1"/>
      <sheetData sheetId="1175" refreshError="1"/>
      <sheetData sheetId="1176" refreshError="1"/>
      <sheetData sheetId="1177" refreshError="1"/>
      <sheetData sheetId="1178" refreshError="1"/>
      <sheetData sheetId="1179" refreshError="1"/>
      <sheetData sheetId="1180" refreshError="1"/>
      <sheetData sheetId="1181" refreshError="1"/>
      <sheetData sheetId="1182" refreshError="1"/>
      <sheetData sheetId="1183" refreshError="1"/>
      <sheetData sheetId="1184" refreshError="1"/>
      <sheetData sheetId="1185" refreshError="1"/>
      <sheetData sheetId="1186" refreshError="1"/>
      <sheetData sheetId="1187" refreshError="1"/>
      <sheetData sheetId="1188" refreshError="1"/>
      <sheetData sheetId="1189" refreshError="1"/>
      <sheetData sheetId="1190" refreshError="1"/>
      <sheetData sheetId="1191" refreshError="1"/>
      <sheetData sheetId="1192" refreshError="1"/>
      <sheetData sheetId="1193" refreshError="1"/>
      <sheetData sheetId="1194" refreshError="1"/>
      <sheetData sheetId="1195" refreshError="1"/>
      <sheetData sheetId="1196" refreshError="1"/>
      <sheetData sheetId="1197" refreshError="1"/>
      <sheetData sheetId="1198" refreshError="1"/>
      <sheetData sheetId="1199" refreshError="1"/>
      <sheetData sheetId="1200" refreshError="1"/>
      <sheetData sheetId="1201" refreshError="1"/>
      <sheetData sheetId="1202" refreshError="1"/>
      <sheetData sheetId="1203" refreshError="1"/>
      <sheetData sheetId="1204" refreshError="1"/>
      <sheetData sheetId="1205" refreshError="1"/>
      <sheetData sheetId="1206" refreshError="1"/>
      <sheetData sheetId="1207" refreshError="1"/>
      <sheetData sheetId="1208" refreshError="1"/>
      <sheetData sheetId="1209" refreshError="1"/>
      <sheetData sheetId="1210" refreshError="1"/>
      <sheetData sheetId="1211" refreshError="1"/>
      <sheetData sheetId="1212" refreshError="1"/>
      <sheetData sheetId="1213" refreshError="1"/>
      <sheetData sheetId="1214" refreshError="1"/>
      <sheetData sheetId="1215" refreshError="1"/>
      <sheetData sheetId="1216" refreshError="1"/>
      <sheetData sheetId="1217" refreshError="1"/>
      <sheetData sheetId="1218" refreshError="1"/>
      <sheetData sheetId="1219" refreshError="1"/>
      <sheetData sheetId="1220" refreshError="1"/>
      <sheetData sheetId="1221" refreshError="1"/>
      <sheetData sheetId="1222" refreshError="1"/>
      <sheetData sheetId="1223" refreshError="1"/>
      <sheetData sheetId="1224" refreshError="1"/>
      <sheetData sheetId="1225" refreshError="1"/>
      <sheetData sheetId="1226" refreshError="1"/>
      <sheetData sheetId="1227" refreshError="1"/>
      <sheetData sheetId="1228" refreshError="1"/>
      <sheetData sheetId="1229" refreshError="1"/>
      <sheetData sheetId="1230" refreshError="1"/>
      <sheetData sheetId="1231" refreshError="1"/>
      <sheetData sheetId="1232" refreshError="1"/>
      <sheetData sheetId="1233" refreshError="1"/>
      <sheetData sheetId="1234" refreshError="1"/>
      <sheetData sheetId="1235" refreshError="1"/>
      <sheetData sheetId="1236" refreshError="1"/>
      <sheetData sheetId="1237" refreshError="1"/>
      <sheetData sheetId="1238" refreshError="1"/>
      <sheetData sheetId="1239" refreshError="1"/>
      <sheetData sheetId="1240" refreshError="1"/>
      <sheetData sheetId="1241" refreshError="1"/>
      <sheetData sheetId="1242" refreshError="1"/>
      <sheetData sheetId="1243" refreshError="1"/>
      <sheetData sheetId="1244" refreshError="1"/>
      <sheetData sheetId="1245" refreshError="1"/>
      <sheetData sheetId="1246" refreshError="1"/>
      <sheetData sheetId="1247" refreshError="1"/>
      <sheetData sheetId="1248" refreshError="1"/>
      <sheetData sheetId="1249" refreshError="1"/>
      <sheetData sheetId="1250" refreshError="1"/>
      <sheetData sheetId="1251" refreshError="1"/>
      <sheetData sheetId="1252"/>
      <sheetData sheetId="1253"/>
      <sheetData sheetId="1254"/>
      <sheetData sheetId="1255"/>
      <sheetData sheetId="1256"/>
      <sheetData sheetId="1257"/>
      <sheetData sheetId="1258"/>
      <sheetData sheetId="1259"/>
      <sheetData sheetId="1260"/>
      <sheetData sheetId="1261"/>
      <sheetData sheetId="1262"/>
      <sheetData sheetId="1263"/>
      <sheetData sheetId="1264"/>
      <sheetData sheetId="1265"/>
      <sheetData sheetId="1266"/>
      <sheetData sheetId="1267"/>
      <sheetData sheetId="1268"/>
      <sheetData sheetId="1269"/>
      <sheetData sheetId="1270"/>
      <sheetData sheetId="1271"/>
      <sheetData sheetId="1272"/>
      <sheetData sheetId="1273"/>
      <sheetData sheetId="1274"/>
      <sheetData sheetId="1275"/>
      <sheetData sheetId="1276" refreshError="1"/>
      <sheetData sheetId="1277"/>
      <sheetData sheetId="1278"/>
      <sheetData sheetId="1279"/>
      <sheetData sheetId="1280"/>
      <sheetData sheetId="1281"/>
      <sheetData sheetId="1282"/>
      <sheetData sheetId="1283"/>
      <sheetData sheetId="1284"/>
      <sheetData sheetId="1285"/>
      <sheetData sheetId="1286"/>
      <sheetData sheetId="1287"/>
      <sheetData sheetId="1288"/>
      <sheetData sheetId="1289"/>
      <sheetData sheetId="1290" refreshError="1"/>
      <sheetData sheetId="1291"/>
      <sheetData sheetId="1292" refreshError="1"/>
      <sheetData sheetId="1293" refreshError="1"/>
      <sheetData sheetId="1294" refreshError="1"/>
      <sheetData sheetId="1295" refreshError="1"/>
      <sheetData sheetId="1296" refreshError="1"/>
      <sheetData sheetId="1297" refreshError="1"/>
      <sheetData sheetId="1298" refreshError="1"/>
      <sheetData sheetId="1299" refreshError="1"/>
      <sheetData sheetId="1300" refreshError="1"/>
      <sheetData sheetId="1301">
        <row r="2">
          <cell r="A2">
            <v>0</v>
          </cell>
        </row>
      </sheetData>
      <sheetData sheetId="1302"/>
      <sheetData sheetId="1303"/>
      <sheetData sheetId="1304"/>
      <sheetData sheetId="1305"/>
      <sheetData sheetId="1306"/>
      <sheetData sheetId="1307"/>
      <sheetData sheetId="1308"/>
      <sheetData sheetId="1309"/>
      <sheetData sheetId="1310"/>
      <sheetData sheetId="1311"/>
      <sheetData sheetId="1312"/>
      <sheetData sheetId="1313"/>
      <sheetData sheetId="1314"/>
      <sheetData sheetId="1315"/>
      <sheetData sheetId="1316"/>
      <sheetData sheetId="1317"/>
      <sheetData sheetId="1318"/>
      <sheetData sheetId="1319"/>
      <sheetData sheetId="1320"/>
      <sheetData sheetId="1321" refreshError="1"/>
      <sheetData sheetId="1322" refreshError="1"/>
      <sheetData sheetId="1323" refreshError="1"/>
      <sheetData sheetId="1324" refreshError="1"/>
      <sheetData sheetId="1325" refreshError="1"/>
      <sheetData sheetId="1326" refreshError="1"/>
      <sheetData sheetId="1327" refreshError="1"/>
      <sheetData sheetId="1328" refreshError="1"/>
      <sheetData sheetId="1329" refreshError="1"/>
      <sheetData sheetId="1330" refreshError="1"/>
      <sheetData sheetId="1331" refreshError="1"/>
      <sheetData sheetId="1332" refreshError="1"/>
      <sheetData sheetId="1333" refreshError="1"/>
      <sheetData sheetId="1334" refreshError="1"/>
      <sheetData sheetId="1335" refreshError="1"/>
      <sheetData sheetId="1336" refreshError="1"/>
      <sheetData sheetId="1337" refreshError="1"/>
      <sheetData sheetId="1338" refreshError="1"/>
      <sheetData sheetId="1339" refreshError="1"/>
      <sheetData sheetId="1340" refreshError="1"/>
      <sheetData sheetId="1341" refreshError="1"/>
      <sheetData sheetId="1342" refreshError="1"/>
      <sheetData sheetId="1343" refreshError="1"/>
      <sheetData sheetId="1344" refreshError="1"/>
      <sheetData sheetId="1345" refreshError="1"/>
      <sheetData sheetId="1346" refreshError="1"/>
      <sheetData sheetId="1347"/>
      <sheetData sheetId="1348" refreshError="1"/>
      <sheetData sheetId="1349" refreshError="1"/>
      <sheetData sheetId="1350" refreshError="1"/>
      <sheetData sheetId="1351" refreshError="1"/>
      <sheetData sheetId="1352" refreshError="1"/>
      <sheetData sheetId="1353" refreshError="1"/>
      <sheetData sheetId="1354" refreshError="1"/>
      <sheetData sheetId="1355" refreshError="1"/>
      <sheetData sheetId="1356" refreshError="1"/>
      <sheetData sheetId="1357" refreshError="1"/>
      <sheetData sheetId="1358" refreshError="1"/>
      <sheetData sheetId="1359" refreshError="1"/>
      <sheetData sheetId="1360" refreshError="1"/>
      <sheetData sheetId="1361" refreshError="1"/>
      <sheetData sheetId="1362" refreshError="1"/>
      <sheetData sheetId="1363" refreshError="1"/>
      <sheetData sheetId="1364" refreshError="1"/>
      <sheetData sheetId="1365" refreshError="1"/>
      <sheetData sheetId="1366" refreshError="1"/>
      <sheetData sheetId="1367" refreshError="1"/>
      <sheetData sheetId="1368" refreshError="1"/>
      <sheetData sheetId="1369" refreshError="1"/>
      <sheetData sheetId="1370" refreshError="1"/>
      <sheetData sheetId="1371" refreshError="1"/>
      <sheetData sheetId="1372" refreshError="1"/>
      <sheetData sheetId="1373" refreshError="1"/>
      <sheetData sheetId="1374" refreshError="1"/>
      <sheetData sheetId="1375" refreshError="1"/>
      <sheetData sheetId="1376" refreshError="1"/>
      <sheetData sheetId="1377" refreshError="1"/>
      <sheetData sheetId="1378" refreshError="1"/>
      <sheetData sheetId="1379" refreshError="1"/>
      <sheetData sheetId="1380" refreshError="1"/>
      <sheetData sheetId="1381" refreshError="1"/>
      <sheetData sheetId="1382" refreshError="1"/>
      <sheetData sheetId="1383" refreshError="1"/>
      <sheetData sheetId="1384" refreshError="1"/>
      <sheetData sheetId="1385" refreshError="1"/>
      <sheetData sheetId="1386" refreshError="1"/>
      <sheetData sheetId="1387" refreshError="1"/>
      <sheetData sheetId="1388" refreshError="1"/>
      <sheetData sheetId="1389" refreshError="1"/>
      <sheetData sheetId="1390" refreshError="1"/>
      <sheetData sheetId="1391" refreshError="1"/>
      <sheetData sheetId="1392" refreshError="1"/>
      <sheetData sheetId="1393" refreshError="1"/>
      <sheetData sheetId="1394" refreshError="1"/>
      <sheetData sheetId="1395" refreshError="1"/>
      <sheetData sheetId="1396" refreshError="1"/>
      <sheetData sheetId="1397" refreshError="1"/>
      <sheetData sheetId="1398" refreshError="1"/>
      <sheetData sheetId="1399" refreshError="1"/>
      <sheetData sheetId="1400" refreshError="1"/>
      <sheetData sheetId="1401" refreshError="1"/>
      <sheetData sheetId="1402" refreshError="1"/>
      <sheetData sheetId="1403" refreshError="1"/>
      <sheetData sheetId="1404" refreshError="1"/>
      <sheetData sheetId="1405" refreshError="1"/>
      <sheetData sheetId="1406" refreshError="1"/>
      <sheetData sheetId="1407" refreshError="1"/>
      <sheetData sheetId="1408" refreshError="1"/>
      <sheetData sheetId="1409" refreshError="1"/>
      <sheetData sheetId="1410" refreshError="1"/>
      <sheetData sheetId="1411" refreshError="1"/>
      <sheetData sheetId="1412" refreshError="1"/>
      <sheetData sheetId="1413" refreshError="1"/>
      <sheetData sheetId="1414" refreshError="1"/>
      <sheetData sheetId="1415" refreshError="1"/>
      <sheetData sheetId="1416" refreshError="1"/>
      <sheetData sheetId="1417" refreshError="1"/>
      <sheetData sheetId="1418" refreshError="1"/>
      <sheetData sheetId="1419" refreshError="1"/>
      <sheetData sheetId="1420" refreshError="1"/>
      <sheetData sheetId="1421" refreshError="1"/>
      <sheetData sheetId="1422" refreshError="1"/>
      <sheetData sheetId="1423" refreshError="1"/>
      <sheetData sheetId="1424" refreshError="1"/>
      <sheetData sheetId="1425" refreshError="1"/>
      <sheetData sheetId="1426" refreshError="1"/>
      <sheetData sheetId="1427" refreshError="1"/>
      <sheetData sheetId="1428" refreshError="1"/>
      <sheetData sheetId="1429" refreshError="1"/>
      <sheetData sheetId="1430" refreshError="1"/>
      <sheetData sheetId="1431" refreshError="1"/>
      <sheetData sheetId="1432" refreshError="1"/>
      <sheetData sheetId="1433" refreshError="1"/>
      <sheetData sheetId="1434" refreshError="1"/>
      <sheetData sheetId="1435" refreshError="1"/>
      <sheetData sheetId="1436" refreshError="1"/>
      <sheetData sheetId="1437" refreshError="1"/>
      <sheetData sheetId="1438" refreshError="1"/>
      <sheetData sheetId="1439" refreshError="1"/>
      <sheetData sheetId="1440" refreshError="1"/>
      <sheetData sheetId="1441" refreshError="1"/>
      <sheetData sheetId="1442" refreshError="1"/>
      <sheetData sheetId="1443" refreshError="1"/>
      <sheetData sheetId="1444" refreshError="1"/>
      <sheetData sheetId="1445" refreshError="1"/>
      <sheetData sheetId="1446" refreshError="1"/>
      <sheetData sheetId="1447" refreshError="1"/>
      <sheetData sheetId="1448" refreshError="1"/>
      <sheetData sheetId="1449" refreshError="1"/>
      <sheetData sheetId="1450" refreshError="1"/>
      <sheetData sheetId="1451" refreshError="1"/>
      <sheetData sheetId="1452" refreshError="1"/>
      <sheetData sheetId="1453" refreshError="1"/>
      <sheetData sheetId="1454" refreshError="1"/>
      <sheetData sheetId="1455" refreshError="1"/>
      <sheetData sheetId="1456" refreshError="1"/>
      <sheetData sheetId="1457" refreshError="1"/>
      <sheetData sheetId="1458" refreshError="1"/>
      <sheetData sheetId="1459" refreshError="1"/>
      <sheetData sheetId="1460" refreshError="1"/>
      <sheetData sheetId="1461" refreshError="1"/>
      <sheetData sheetId="1462" refreshError="1"/>
      <sheetData sheetId="1463" refreshError="1"/>
      <sheetData sheetId="1464" refreshError="1"/>
      <sheetData sheetId="1465" refreshError="1"/>
      <sheetData sheetId="1466" refreshError="1"/>
      <sheetData sheetId="1467" refreshError="1"/>
      <sheetData sheetId="1468" refreshError="1"/>
      <sheetData sheetId="1469" refreshError="1"/>
      <sheetData sheetId="1470" refreshError="1"/>
      <sheetData sheetId="1471" refreshError="1"/>
      <sheetData sheetId="1472" refreshError="1"/>
      <sheetData sheetId="1473" refreshError="1"/>
      <sheetData sheetId="1474" refreshError="1"/>
      <sheetData sheetId="1475" refreshError="1"/>
      <sheetData sheetId="1476" refreshError="1"/>
      <sheetData sheetId="1477" refreshError="1"/>
      <sheetData sheetId="1478" refreshError="1"/>
      <sheetData sheetId="1479" refreshError="1"/>
      <sheetData sheetId="1480" refreshError="1"/>
      <sheetData sheetId="1481" refreshError="1"/>
      <sheetData sheetId="1482" refreshError="1"/>
      <sheetData sheetId="1483" refreshError="1"/>
      <sheetData sheetId="1484" refreshError="1"/>
      <sheetData sheetId="1485" refreshError="1"/>
      <sheetData sheetId="1486" refreshError="1"/>
      <sheetData sheetId="1487" refreshError="1"/>
      <sheetData sheetId="1488" refreshError="1"/>
      <sheetData sheetId="1489" refreshError="1"/>
      <sheetData sheetId="1490" refreshError="1"/>
      <sheetData sheetId="1491" refreshError="1"/>
      <sheetData sheetId="1492" refreshError="1"/>
      <sheetData sheetId="1493" refreshError="1"/>
      <sheetData sheetId="1494" refreshError="1"/>
      <sheetData sheetId="1495" refreshError="1"/>
      <sheetData sheetId="1496" refreshError="1"/>
      <sheetData sheetId="1497" refreshError="1"/>
      <sheetData sheetId="1498" refreshError="1"/>
      <sheetData sheetId="1499" refreshError="1"/>
      <sheetData sheetId="1500" refreshError="1"/>
      <sheetData sheetId="1501" refreshError="1"/>
      <sheetData sheetId="1502" refreshError="1"/>
      <sheetData sheetId="1503" refreshError="1"/>
      <sheetData sheetId="1504" refreshError="1"/>
      <sheetData sheetId="1505" refreshError="1"/>
      <sheetData sheetId="1506" refreshError="1"/>
      <sheetData sheetId="1507" refreshError="1"/>
      <sheetData sheetId="1508" refreshError="1"/>
      <sheetData sheetId="1509" refreshError="1"/>
      <sheetData sheetId="1510" refreshError="1"/>
      <sheetData sheetId="1511" refreshError="1"/>
      <sheetData sheetId="1512" refreshError="1"/>
      <sheetData sheetId="1513" refreshError="1"/>
      <sheetData sheetId="1514" refreshError="1"/>
      <sheetData sheetId="1515" refreshError="1"/>
      <sheetData sheetId="1516" refreshError="1"/>
      <sheetData sheetId="1517" refreshError="1"/>
      <sheetData sheetId="1518" refreshError="1"/>
      <sheetData sheetId="1519"/>
      <sheetData sheetId="1520"/>
      <sheetData sheetId="1521"/>
      <sheetData sheetId="1522"/>
      <sheetData sheetId="1523"/>
      <sheetData sheetId="1524"/>
      <sheetData sheetId="1525"/>
      <sheetData sheetId="1526"/>
      <sheetData sheetId="1527"/>
      <sheetData sheetId="1528"/>
      <sheetData sheetId="1529"/>
      <sheetData sheetId="1530"/>
      <sheetData sheetId="1531"/>
      <sheetData sheetId="1532"/>
      <sheetData sheetId="1533"/>
      <sheetData sheetId="1534"/>
      <sheetData sheetId="1535" refreshError="1"/>
      <sheetData sheetId="1536" refreshError="1"/>
      <sheetData sheetId="1537" refreshError="1"/>
      <sheetData sheetId="1538" refreshError="1"/>
      <sheetData sheetId="1539" refreshError="1"/>
      <sheetData sheetId="1540" refreshError="1"/>
      <sheetData sheetId="1541" refreshError="1"/>
      <sheetData sheetId="1542" refreshError="1"/>
      <sheetData sheetId="1543" refreshError="1"/>
      <sheetData sheetId="1544" refreshError="1"/>
      <sheetData sheetId="1545" refreshError="1"/>
      <sheetData sheetId="1546" refreshError="1"/>
      <sheetData sheetId="1547" refreshError="1"/>
      <sheetData sheetId="1548" refreshError="1"/>
      <sheetData sheetId="1549" refreshError="1"/>
      <sheetData sheetId="1550" refreshError="1"/>
      <sheetData sheetId="1551" refreshError="1"/>
      <sheetData sheetId="1552" refreshError="1"/>
      <sheetData sheetId="1553" refreshError="1"/>
      <sheetData sheetId="1554" refreshError="1"/>
      <sheetData sheetId="1555" refreshError="1"/>
      <sheetData sheetId="1556" refreshError="1"/>
      <sheetData sheetId="1557" refreshError="1"/>
      <sheetData sheetId="1558" refreshError="1"/>
      <sheetData sheetId="1559" refreshError="1"/>
      <sheetData sheetId="1560" refreshError="1"/>
      <sheetData sheetId="1561" refreshError="1"/>
      <sheetData sheetId="1562" refreshError="1"/>
      <sheetData sheetId="1563" refreshError="1"/>
      <sheetData sheetId="1564" refreshError="1"/>
      <sheetData sheetId="1565" refreshError="1"/>
      <sheetData sheetId="1566" refreshError="1"/>
      <sheetData sheetId="1567" refreshError="1"/>
      <sheetData sheetId="1568" refreshError="1"/>
      <sheetData sheetId="1569" refreshError="1"/>
      <sheetData sheetId="1570" refreshError="1"/>
      <sheetData sheetId="1571" refreshError="1"/>
      <sheetData sheetId="1572" refreshError="1"/>
      <sheetData sheetId="1573" refreshError="1"/>
      <sheetData sheetId="1574" refreshError="1"/>
      <sheetData sheetId="1575" refreshError="1"/>
      <sheetData sheetId="1576" refreshError="1"/>
      <sheetData sheetId="1577" refreshError="1"/>
      <sheetData sheetId="1578" refreshError="1"/>
      <sheetData sheetId="1579" refreshError="1"/>
      <sheetData sheetId="1580" refreshError="1"/>
      <sheetData sheetId="1581" refreshError="1"/>
      <sheetData sheetId="1582" refreshError="1"/>
      <sheetData sheetId="1583" refreshError="1"/>
      <sheetData sheetId="1584" refreshError="1"/>
      <sheetData sheetId="1585" refreshError="1"/>
      <sheetData sheetId="1586" refreshError="1"/>
      <sheetData sheetId="1587" refreshError="1"/>
      <sheetData sheetId="1588" refreshError="1"/>
      <sheetData sheetId="1589" refreshError="1"/>
      <sheetData sheetId="1590" refreshError="1"/>
      <sheetData sheetId="1591" refreshError="1"/>
      <sheetData sheetId="1592" refreshError="1"/>
      <sheetData sheetId="1593" refreshError="1"/>
      <sheetData sheetId="1594" refreshError="1"/>
      <sheetData sheetId="1595" refreshError="1"/>
      <sheetData sheetId="1596" refreshError="1"/>
      <sheetData sheetId="1597"/>
      <sheetData sheetId="1598"/>
      <sheetData sheetId="1599" refreshError="1"/>
      <sheetData sheetId="1600" refreshError="1"/>
      <sheetData sheetId="1601" refreshError="1"/>
      <sheetData sheetId="1602" refreshError="1"/>
      <sheetData sheetId="1603" refreshError="1"/>
      <sheetData sheetId="1604" refreshError="1"/>
      <sheetData sheetId="1605" refreshError="1"/>
      <sheetData sheetId="1606" refreshError="1"/>
      <sheetData sheetId="1607" refreshError="1"/>
      <sheetData sheetId="1608" refreshError="1"/>
      <sheetData sheetId="1609" refreshError="1"/>
      <sheetData sheetId="1610" refreshError="1"/>
      <sheetData sheetId="1611" refreshError="1"/>
      <sheetData sheetId="1612" refreshError="1"/>
      <sheetData sheetId="1613" refreshError="1"/>
      <sheetData sheetId="1614" refreshError="1"/>
      <sheetData sheetId="1615" refreshError="1"/>
      <sheetData sheetId="1616" refreshError="1"/>
      <sheetData sheetId="1617" refreshError="1"/>
      <sheetData sheetId="1618" refreshError="1"/>
      <sheetData sheetId="1619" refreshError="1"/>
      <sheetData sheetId="1620" refreshError="1"/>
      <sheetData sheetId="1621" refreshError="1"/>
      <sheetData sheetId="1622" refreshError="1"/>
      <sheetData sheetId="1623" refreshError="1"/>
      <sheetData sheetId="1624" refreshError="1"/>
      <sheetData sheetId="1625" refreshError="1"/>
      <sheetData sheetId="1626" refreshError="1"/>
      <sheetData sheetId="1627" refreshError="1"/>
      <sheetData sheetId="1628" refreshError="1"/>
      <sheetData sheetId="1629" refreshError="1"/>
      <sheetData sheetId="1630" refreshError="1"/>
      <sheetData sheetId="1631" refreshError="1"/>
      <sheetData sheetId="1632" refreshError="1"/>
      <sheetData sheetId="1633" refreshError="1"/>
      <sheetData sheetId="1634" refreshError="1"/>
      <sheetData sheetId="1635" refreshError="1"/>
      <sheetData sheetId="1636" refreshError="1"/>
      <sheetData sheetId="1637" refreshError="1"/>
      <sheetData sheetId="1638" refreshError="1"/>
      <sheetData sheetId="1639" refreshError="1"/>
      <sheetData sheetId="1640" refreshError="1"/>
      <sheetData sheetId="1641" refreshError="1"/>
      <sheetData sheetId="1642" refreshError="1"/>
      <sheetData sheetId="1643" refreshError="1"/>
      <sheetData sheetId="1644" refreshError="1"/>
      <sheetData sheetId="1645" refreshError="1"/>
      <sheetData sheetId="1646" refreshError="1"/>
      <sheetData sheetId="1647" refreshError="1"/>
      <sheetData sheetId="1648" refreshError="1"/>
      <sheetData sheetId="1649" refreshError="1"/>
      <sheetData sheetId="1650" refreshError="1"/>
      <sheetData sheetId="1651" refreshError="1"/>
      <sheetData sheetId="1652" refreshError="1"/>
      <sheetData sheetId="1653" refreshError="1"/>
      <sheetData sheetId="1654" refreshError="1"/>
      <sheetData sheetId="1655" refreshError="1"/>
      <sheetData sheetId="1656" refreshError="1"/>
      <sheetData sheetId="1657" refreshError="1"/>
      <sheetData sheetId="1658" refreshError="1"/>
      <sheetData sheetId="1659" refreshError="1"/>
      <sheetData sheetId="1660" refreshError="1"/>
      <sheetData sheetId="1661" refreshError="1"/>
      <sheetData sheetId="1662" refreshError="1"/>
      <sheetData sheetId="1663" refreshError="1"/>
      <sheetData sheetId="1664" refreshError="1"/>
      <sheetData sheetId="1665" refreshError="1"/>
      <sheetData sheetId="1666" refreshError="1"/>
      <sheetData sheetId="1667" refreshError="1"/>
      <sheetData sheetId="1668" refreshError="1"/>
      <sheetData sheetId="1669" refreshError="1"/>
      <sheetData sheetId="1670" refreshError="1"/>
      <sheetData sheetId="1671" refreshError="1"/>
      <sheetData sheetId="1672" refreshError="1"/>
      <sheetData sheetId="1673" refreshError="1"/>
      <sheetData sheetId="1674" refreshError="1"/>
      <sheetData sheetId="1675" refreshError="1"/>
      <sheetData sheetId="1676" refreshError="1"/>
      <sheetData sheetId="1677" refreshError="1"/>
      <sheetData sheetId="1678" refreshError="1"/>
      <sheetData sheetId="1679" refreshError="1"/>
      <sheetData sheetId="1680" refreshError="1"/>
      <sheetData sheetId="1681" refreshError="1"/>
      <sheetData sheetId="1682" refreshError="1"/>
      <sheetData sheetId="1683" refreshError="1"/>
      <sheetData sheetId="1684" refreshError="1"/>
      <sheetData sheetId="1685" refreshError="1"/>
      <sheetData sheetId="1686" refreshError="1"/>
      <sheetData sheetId="1687" refreshError="1"/>
      <sheetData sheetId="1688" refreshError="1"/>
      <sheetData sheetId="1689" refreshError="1"/>
      <sheetData sheetId="1690" refreshError="1"/>
      <sheetData sheetId="1691" refreshError="1"/>
      <sheetData sheetId="1692" refreshError="1"/>
      <sheetData sheetId="1693" refreshError="1"/>
      <sheetData sheetId="1694" refreshError="1"/>
      <sheetData sheetId="1695" refreshError="1"/>
      <sheetData sheetId="1696" refreshError="1"/>
      <sheetData sheetId="1697" refreshError="1"/>
      <sheetData sheetId="1698" refreshError="1"/>
      <sheetData sheetId="1699" refreshError="1"/>
      <sheetData sheetId="1700" refreshError="1"/>
      <sheetData sheetId="1701" refreshError="1"/>
      <sheetData sheetId="1702" refreshError="1"/>
      <sheetData sheetId="1703" refreshError="1"/>
      <sheetData sheetId="1704" refreshError="1"/>
      <sheetData sheetId="1705" refreshError="1"/>
      <sheetData sheetId="1706" refreshError="1"/>
      <sheetData sheetId="1707" refreshError="1"/>
      <sheetData sheetId="1708" refreshError="1"/>
      <sheetData sheetId="1709" refreshError="1"/>
      <sheetData sheetId="1710" refreshError="1"/>
      <sheetData sheetId="1711" refreshError="1"/>
      <sheetData sheetId="1712" refreshError="1"/>
      <sheetData sheetId="1713" refreshError="1"/>
      <sheetData sheetId="1714" refreshError="1"/>
      <sheetData sheetId="1715" refreshError="1"/>
      <sheetData sheetId="1716" refreshError="1"/>
      <sheetData sheetId="1717" refreshError="1"/>
      <sheetData sheetId="1718" refreshError="1"/>
      <sheetData sheetId="1719" refreshError="1"/>
      <sheetData sheetId="1720" refreshError="1"/>
      <sheetData sheetId="1721" refreshError="1"/>
      <sheetData sheetId="1722" refreshError="1"/>
      <sheetData sheetId="1723" refreshError="1"/>
      <sheetData sheetId="1724" refreshError="1"/>
      <sheetData sheetId="1725" refreshError="1"/>
      <sheetData sheetId="1726" refreshError="1"/>
      <sheetData sheetId="1727" refreshError="1"/>
      <sheetData sheetId="1728" refreshError="1"/>
      <sheetData sheetId="1729" refreshError="1"/>
      <sheetData sheetId="1730" refreshError="1"/>
      <sheetData sheetId="1731" refreshError="1"/>
      <sheetData sheetId="1732" refreshError="1"/>
      <sheetData sheetId="1733" refreshError="1"/>
      <sheetData sheetId="1734" refreshError="1"/>
      <sheetData sheetId="1735" refreshError="1"/>
      <sheetData sheetId="1736" refreshError="1"/>
      <sheetData sheetId="1737" refreshError="1"/>
      <sheetData sheetId="1738" refreshError="1"/>
      <sheetData sheetId="1739" refreshError="1"/>
      <sheetData sheetId="1740" refreshError="1"/>
      <sheetData sheetId="1741" refreshError="1"/>
      <sheetData sheetId="1742" refreshError="1"/>
      <sheetData sheetId="1743" refreshError="1"/>
      <sheetData sheetId="1744" refreshError="1"/>
      <sheetData sheetId="1745" refreshError="1"/>
      <sheetData sheetId="1746" refreshError="1"/>
      <sheetData sheetId="1747" refreshError="1"/>
      <sheetData sheetId="1748" refreshError="1"/>
      <sheetData sheetId="1749" refreshError="1"/>
      <sheetData sheetId="1750" refreshError="1"/>
      <sheetData sheetId="1751" refreshError="1"/>
      <sheetData sheetId="1752" refreshError="1"/>
      <sheetData sheetId="1753" refreshError="1"/>
      <sheetData sheetId="1754" refreshError="1"/>
      <sheetData sheetId="1755" refreshError="1"/>
      <sheetData sheetId="1756" refreshError="1"/>
      <sheetData sheetId="1757" refreshError="1"/>
      <sheetData sheetId="1758" refreshError="1"/>
      <sheetData sheetId="1759" refreshError="1"/>
      <sheetData sheetId="1760" refreshError="1"/>
      <sheetData sheetId="1761" refreshError="1"/>
      <sheetData sheetId="1762" refreshError="1"/>
      <sheetData sheetId="1763" refreshError="1"/>
      <sheetData sheetId="1764" refreshError="1"/>
      <sheetData sheetId="1765" refreshError="1"/>
      <sheetData sheetId="1766" refreshError="1"/>
      <sheetData sheetId="1767" refreshError="1"/>
      <sheetData sheetId="1768" refreshError="1"/>
      <sheetData sheetId="1769" refreshError="1"/>
      <sheetData sheetId="1770"/>
      <sheetData sheetId="1771" refreshError="1"/>
      <sheetData sheetId="1772" refreshError="1"/>
      <sheetData sheetId="1773" refreshError="1"/>
      <sheetData sheetId="1774" refreshError="1"/>
      <sheetData sheetId="1775" refreshError="1"/>
      <sheetData sheetId="1776" refreshError="1"/>
      <sheetData sheetId="1777" refreshError="1"/>
      <sheetData sheetId="1778" refreshError="1"/>
      <sheetData sheetId="1779" refreshError="1"/>
      <sheetData sheetId="1780" refreshError="1"/>
      <sheetData sheetId="1781"/>
      <sheetData sheetId="1782" refreshError="1"/>
      <sheetData sheetId="1783" refreshError="1"/>
      <sheetData sheetId="1784" refreshError="1"/>
      <sheetData sheetId="1785" refreshError="1"/>
      <sheetData sheetId="1786" refreshError="1"/>
      <sheetData sheetId="1787" refreshError="1"/>
      <sheetData sheetId="1788" refreshError="1"/>
      <sheetData sheetId="1789" refreshError="1"/>
      <sheetData sheetId="1790" refreshError="1"/>
      <sheetData sheetId="1791" refreshError="1"/>
      <sheetData sheetId="1792" refreshError="1"/>
      <sheetData sheetId="1793" refreshError="1"/>
      <sheetData sheetId="1794" refreshError="1"/>
      <sheetData sheetId="1795" refreshError="1"/>
      <sheetData sheetId="1796" refreshError="1"/>
      <sheetData sheetId="1797" refreshError="1"/>
      <sheetData sheetId="1798" refreshError="1"/>
      <sheetData sheetId="1799" refreshError="1"/>
      <sheetData sheetId="1800" refreshError="1"/>
      <sheetData sheetId="1801" refreshError="1"/>
      <sheetData sheetId="1802" refreshError="1"/>
      <sheetData sheetId="1803" refreshError="1"/>
      <sheetData sheetId="1804" refreshError="1"/>
      <sheetData sheetId="1805" refreshError="1"/>
      <sheetData sheetId="1806" refreshError="1"/>
      <sheetData sheetId="1807" refreshError="1"/>
      <sheetData sheetId="1808" refreshError="1"/>
      <sheetData sheetId="1809" refreshError="1"/>
      <sheetData sheetId="1810" refreshError="1"/>
      <sheetData sheetId="1811" refreshError="1"/>
      <sheetData sheetId="1812" refreshError="1"/>
      <sheetData sheetId="1813" refreshError="1"/>
      <sheetData sheetId="1814" refreshError="1"/>
      <sheetData sheetId="1815" refreshError="1"/>
      <sheetData sheetId="1816" refreshError="1"/>
      <sheetData sheetId="1817" refreshError="1"/>
      <sheetData sheetId="1818" refreshError="1"/>
      <sheetData sheetId="1819" refreshError="1"/>
      <sheetData sheetId="1820"/>
      <sheetData sheetId="1821"/>
      <sheetData sheetId="1822"/>
      <sheetData sheetId="1823"/>
      <sheetData sheetId="1824"/>
      <sheetData sheetId="1825"/>
      <sheetData sheetId="1826"/>
      <sheetData sheetId="1827"/>
      <sheetData sheetId="1828"/>
      <sheetData sheetId="1829"/>
      <sheetData sheetId="1830"/>
      <sheetData sheetId="1831"/>
      <sheetData sheetId="1832"/>
      <sheetData sheetId="1833"/>
      <sheetData sheetId="1834"/>
      <sheetData sheetId="1835"/>
      <sheetData sheetId="1836"/>
      <sheetData sheetId="1837"/>
      <sheetData sheetId="1838"/>
      <sheetData sheetId="1839"/>
      <sheetData sheetId="1840"/>
      <sheetData sheetId="1841"/>
      <sheetData sheetId="1842"/>
      <sheetData sheetId="1843"/>
      <sheetData sheetId="1844"/>
      <sheetData sheetId="1845"/>
      <sheetData sheetId="1846"/>
      <sheetData sheetId="1847"/>
      <sheetData sheetId="1848"/>
      <sheetData sheetId="1849"/>
      <sheetData sheetId="1850"/>
      <sheetData sheetId="1851"/>
      <sheetData sheetId="1852"/>
      <sheetData sheetId="1853"/>
      <sheetData sheetId="1854"/>
      <sheetData sheetId="1855"/>
      <sheetData sheetId="1856"/>
      <sheetData sheetId="1857"/>
      <sheetData sheetId="1858"/>
      <sheetData sheetId="1859"/>
      <sheetData sheetId="1860"/>
      <sheetData sheetId="1861"/>
      <sheetData sheetId="1862"/>
      <sheetData sheetId="1863"/>
      <sheetData sheetId="1864" refreshError="1"/>
      <sheetData sheetId="1865" refreshError="1"/>
      <sheetData sheetId="1866" refreshError="1"/>
      <sheetData sheetId="1867" refreshError="1"/>
      <sheetData sheetId="1868" refreshError="1"/>
      <sheetData sheetId="1869" refreshError="1"/>
      <sheetData sheetId="1870" refreshError="1"/>
      <sheetData sheetId="1871" refreshError="1"/>
      <sheetData sheetId="1872" refreshError="1"/>
      <sheetData sheetId="1873" refreshError="1"/>
      <sheetData sheetId="1874" refreshError="1"/>
      <sheetData sheetId="1875" refreshError="1"/>
      <sheetData sheetId="1876" refreshError="1"/>
      <sheetData sheetId="1877" refreshError="1"/>
      <sheetData sheetId="1878" refreshError="1"/>
      <sheetData sheetId="1879" refreshError="1"/>
      <sheetData sheetId="1880" refreshError="1"/>
      <sheetData sheetId="1881" refreshError="1"/>
      <sheetData sheetId="1882" refreshError="1"/>
      <sheetData sheetId="1883" refreshError="1"/>
      <sheetData sheetId="1884" refreshError="1"/>
      <sheetData sheetId="1885" refreshError="1"/>
      <sheetData sheetId="1886" refreshError="1"/>
      <sheetData sheetId="1887" refreshError="1"/>
      <sheetData sheetId="1888" refreshError="1"/>
      <sheetData sheetId="1889" refreshError="1"/>
      <sheetData sheetId="1890" refreshError="1"/>
      <sheetData sheetId="1891" refreshError="1"/>
      <sheetData sheetId="1892" refreshError="1"/>
      <sheetData sheetId="1893" refreshError="1"/>
      <sheetData sheetId="1894" refreshError="1"/>
      <sheetData sheetId="1895" refreshError="1"/>
      <sheetData sheetId="1896" refreshError="1"/>
      <sheetData sheetId="1897" refreshError="1"/>
      <sheetData sheetId="1898" refreshError="1"/>
      <sheetData sheetId="1899" refreshError="1"/>
      <sheetData sheetId="1900" refreshError="1"/>
      <sheetData sheetId="1901" refreshError="1"/>
      <sheetData sheetId="1902" refreshError="1"/>
      <sheetData sheetId="1903" refreshError="1"/>
      <sheetData sheetId="1904" refreshError="1"/>
      <sheetData sheetId="1905" refreshError="1"/>
      <sheetData sheetId="1906" refreshError="1"/>
      <sheetData sheetId="1907" refreshError="1"/>
      <sheetData sheetId="1908" refreshError="1"/>
      <sheetData sheetId="1909" refreshError="1"/>
      <sheetData sheetId="1910" refreshError="1"/>
      <sheetData sheetId="1911" refreshError="1"/>
      <sheetData sheetId="1912" refreshError="1"/>
      <sheetData sheetId="1913" refreshError="1"/>
      <sheetData sheetId="1914" refreshError="1"/>
      <sheetData sheetId="1915" refreshError="1"/>
      <sheetData sheetId="1916" refreshError="1"/>
      <sheetData sheetId="1917" refreshError="1"/>
      <sheetData sheetId="1918" refreshError="1"/>
      <sheetData sheetId="1919" refreshError="1"/>
      <sheetData sheetId="1920" refreshError="1"/>
      <sheetData sheetId="1921" refreshError="1"/>
      <sheetData sheetId="1922" refreshError="1"/>
      <sheetData sheetId="1923" refreshError="1"/>
      <sheetData sheetId="1924" refreshError="1"/>
      <sheetData sheetId="1925" refreshError="1"/>
      <sheetData sheetId="1926" refreshError="1"/>
      <sheetData sheetId="1927" refreshError="1"/>
      <sheetData sheetId="1928" refreshError="1"/>
      <sheetData sheetId="1929" refreshError="1"/>
      <sheetData sheetId="1930" refreshError="1"/>
      <sheetData sheetId="1931" refreshError="1"/>
      <sheetData sheetId="1932" refreshError="1"/>
      <sheetData sheetId="1933" refreshError="1"/>
      <sheetData sheetId="1934" refreshError="1"/>
      <sheetData sheetId="1935" refreshError="1"/>
      <sheetData sheetId="1936" refreshError="1"/>
      <sheetData sheetId="1937" refreshError="1"/>
      <sheetData sheetId="1938" refreshError="1"/>
      <sheetData sheetId="1939" refreshError="1"/>
      <sheetData sheetId="1940" refreshError="1"/>
      <sheetData sheetId="1941" refreshError="1"/>
      <sheetData sheetId="1942" refreshError="1"/>
      <sheetData sheetId="1943" refreshError="1"/>
      <sheetData sheetId="1944" refreshError="1"/>
      <sheetData sheetId="1945" refreshError="1"/>
      <sheetData sheetId="1946" refreshError="1"/>
      <sheetData sheetId="1947" refreshError="1"/>
      <sheetData sheetId="1948" refreshError="1"/>
      <sheetData sheetId="1949" refreshError="1"/>
      <sheetData sheetId="1950" refreshError="1"/>
      <sheetData sheetId="1951" refreshError="1"/>
      <sheetData sheetId="1952" refreshError="1"/>
      <sheetData sheetId="1953" refreshError="1"/>
      <sheetData sheetId="1954" refreshError="1"/>
      <sheetData sheetId="1955" refreshError="1"/>
      <sheetData sheetId="1956" refreshError="1"/>
      <sheetData sheetId="1957" refreshError="1"/>
      <sheetData sheetId="1958" refreshError="1"/>
      <sheetData sheetId="1959" refreshError="1"/>
      <sheetData sheetId="1960" refreshError="1"/>
      <sheetData sheetId="1961" refreshError="1"/>
      <sheetData sheetId="1962" refreshError="1"/>
      <sheetData sheetId="1963" refreshError="1"/>
      <sheetData sheetId="1964" refreshError="1"/>
      <sheetData sheetId="1965" refreshError="1"/>
      <sheetData sheetId="1966" refreshError="1"/>
      <sheetData sheetId="1967" refreshError="1"/>
      <sheetData sheetId="1968" refreshError="1"/>
      <sheetData sheetId="1969" refreshError="1"/>
      <sheetData sheetId="1970" refreshError="1"/>
      <sheetData sheetId="1971" refreshError="1"/>
      <sheetData sheetId="1972" refreshError="1"/>
      <sheetData sheetId="1973" refreshError="1"/>
      <sheetData sheetId="1974" refreshError="1"/>
      <sheetData sheetId="1975" refreshError="1"/>
      <sheetData sheetId="1976" refreshError="1"/>
      <sheetData sheetId="1977" refreshError="1"/>
      <sheetData sheetId="1978" refreshError="1"/>
      <sheetData sheetId="1979" refreshError="1"/>
      <sheetData sheetId="1980" refreshError="1"/>
      <sheetData sheetId="1981" refreshError="1"/>
      <sheetData sheetId="1982" refreshError="1"/>
      <sheetData sheetId="1983" refreshError="1"/>
      <sheetData sheetId="1984" refreshError="1"/>
      <sheetData sheetId="1985" refreshError="1"/>
      <sheetData sheetId="1986" refreshError="1"/>
      <sheetData sheetId="1987" refreshError="1"/>
      <sheetData sheetId="1988" refreshError="1"/>
      <sheetData sheetId="1989" refreshError="1"/>
      <sheetData sheetId="1990" refreshError="1"/>
      <sheetData sheetId="1991" refreshError="1"/>
      <sheetData sheetId="1992" refreshError="1"/>
      <sheetData sheetId="1993" refreshError="1"/>
      <sheetData sheetId="1994" refreshError="1"/>
      <sheetData sheetId="1995" refreshError="1"/>
      <sheetData sheetId="1996" refreshError="1"/>
      <sheetData sheetId="1997" refreshError="1"/>
      <sheetData sheetId="1998" refreshError="1"/>
      <sheetData sheetId="1999" refreshError="1"/>
      <sheetData sheetId="2000" refreshError="1"/>
      <sheetData sheetId="2001" refreshError="1"/>
      <sheetData sheetId="2002" refreshError="1"/>
      <sheetData sheetId="2003" refreshError="1"/>
      <sheetData sheetId="2004" refreshError="1"/>
      <sheetData sheetId="2005" refreshError="1"/>
      <sheetData sheetId="2006" refreshError="1"/>
      <sheetData sheetId="2007" refreshError="1"/>
      <sheetData sheetId="2008" refreshError="1"/>
      <sheetData sheetId="2009" refreshError="1"/>
      <sheetData sheetId="2010" refreshError="1"/>
      <sheetData sheetId="2011" refreshError="1"/>
      <sheetData sheetId="2012" refreshError="1"/>
      <sheetData sheetId="2013" refreshError="1"/>
      <sheetData sheetId="2014" refreshError="1"/>
      <sheetData sheetId="2015" refreshError="1"/>
      <sheetData sheetId="2016" refreshError="1"/>
      <sheetData sheetId="2017" refreshError="1"/>
      <sheetData sheetId="2018" refreshError="1"/>
      <sheetData sheetId="2019" refreshError="1"/>
      <sheetData sheetId="2020" refreshError="1"/>
      <sheetData sheetId="2021" refreshError="1"/>
      <sheetData sheetId="2022" refreshError="1"/>
      <sheetData sheetId="2023" refreshError="1"/>
      <sheetData sheetId="2024" refreshError="1"/>
      <sheetData sheetId="2025" refreshError="1"/>
      <sheetData sheetId="2026" refreshError="1"/>
      <sheetData sheetId="2027" refreshError="1"/>
      <sheetData sheetId="2028" refreshError="1"/>
      <sheetData sheetId="2029" refreshError="1"/>
      <sheetData sheetId="2030" refreshError="1"/>
      <sheetData sheetId="2031" refreshError="1"/>
      <sheetData sheetId="2032" refreshError="1"/>
      <sheetData sheetId="2033" refreshError="1"/>
      <sheetData sheetId="2034"/>
      <sheetData sheetId="2035" refreshError="1"/>
      <sheetData sheetId="2036" refreshError="1"/>
      <sheetData sheetId="2037" refreshError="1"/>
      <sheetData sheetId="2038" refreshError="1"/>
      <sheetData sheetId="2039" refreshError="1"/>
      <sheetData sheetId="2040" refreshError="1"/>
      <sheetData sheetId="2041" refreshError="1"/>
      <sheetData sheetId="2042" refreshError="1"/>
      <sheetData sheetId="2043" refreshError="1"/>
      <sheetData sheetId="2044" refreshError="1"/>
      <sheetData sheetId="2045" refreshError="1"/>
      <sheetData sheetId="2046" refreshError="1"/>
      <sheetData sheetId="2047" refreshError="1"/>
      <sheetData sheetId="2048" refreshError="1"/>
      <sheetData sheetId="2049" refreshError="1"/>
      <sheetData sheetId="2050"/>
      <sheetData sheetId="2051"/>
      <sheetData sheetId="2052"/>
      <sheetData sheetId="2053"/>
      <sheetData sheetId="2054"/>
      <sheetData sheetId="2055"/>
      <sheetData sheetId="2056" refreshError="1"/>
      <sheetData sheetId="2057" refreshError="1"/>
      <sheetData sheetId="2058" refreshError="1"/>
      <sheetData sheetId="2059" refreshError="1"/>
      <sheetData sheetId="2060" refreshError="1"/>
      <sheetData sheetId="2061" refreshError="1"/>
      <sheetData sheetId="2062" refreshError="1"/>
      <sheetData sheetId="2063" refreshError="1"/>
      <sheetData sheetId="2064" refreshError="1"/>
      <sheetData sheetId="2065" refreshError="1"/>
      <sheetData sheetId="2066" refreshError="1"/>
      <sheetData sheetId="2067" refreshError="1"/>
      <sheetData sheetId="2068" refreshError="1"/>
      <sheetData sheetId="2069" refreshError="1"/>
      <sheetData sheetId="2070" refreshError="1"/>
      <sheetData sheetId="2071" refreshError="1"/>
      <sheetData sheetId="2072" refreshError="1"/>
      <sheetData sheetId="2073" refreshError="1"/>
      <sheetData sheetId="2074" refreshError="1"/>
      <sheetData sheetId="2075" refreshError="1"/>
      <sheetData sheetId="2076" refreshError="1"/>
      <sheetData sheetId="2077" refreshError="1"/>
      <sheetData sheetId="2078" refreshError="1"/>
      <sheetData sheetId="2079" refreshError="1"/>
      <sheetData sheetId="2080" refreshError="1"/>
      <sheetData sheetId="2081" refreshError="1"/>
      <sheetData sheetId="2082" refreshError="1"/>
      <sheetData sheetId="2083" refreshError="1"/>
      <sheetData sheetId="2084" refreshError="1"/>
      <sheetData sheetId="2085" refreshError="1"/>
      <sheetData sheetId="2086" refreshError="1"/>
      <sheetData sheetId="2087" refreshError="1"/>
      <sheetData sheetId="2088"/>
      <sheetData sheetId="2089"/>
      <sheetData sheetId="2090"/>
      <sheetData sheetId="2091" refreshError="1"/>
      <sheetData sheetId="2092" refreshError="1"/>
      <sheetData sheetId="2093" refreshError="1"/>
      <sheetData sheetId="2094" refreshError="1"/>
      <sheetData sheetId="2095" refreshError="1"/>
      <sheetData sheetId="2096" refreshError="1"/>
      <sheetData sheetId="2097" refreshError="1"/>
      <sheetData sheetId="2098" refreshError="1"/>
      <sheetData sheetId="2099" refreshError="1"/>
      <sheetData sheetId="2100" refreshError="1"/>
      <sheetData sheetId="2101" refreshError="1"/>
      <sheetData sheetId="2102" refreshError="1"/>
      <sheetData sheetId="2103" refreshError="1"/>
      <sheetData sheetId="2104" refreshError="1"/>
      <sheetData sheetId="2105" refreshError="1"/>
      <sheetData sheetId="2106" refreshError="1"/>
      <sheetData sheetId="2107"/>
      <sheetData sheetId="2108" refreshError="1"/>
      <sheetData sheetId="2109" refreshError="1"/>
      <sheetData sheetId="2110" refreshError="1"/>
      <sheetData sheetId="2111" refreshError="1"/>
      <sheetData sheetId="2112" refreshError="1"/>
      <sheetData sheetId="2113" refreshError="1"/>
      <sheetData sheetId="2114" refreshError="1"/>
      <sheetData sheetId="2115" refreshError="1"/>
      <sheetData sheetId="2116" refreshError="1"/>
      <sheetData sheetId="2117" refreshError="1"/>
      <sheetData sheetId="2118" refreshError="1"/>
      <sheetData sheetId="2119" refreshError="1"/>
      <sheetData sheetId="2120" refreshError="1"/>
      <sheetData sheetId="2121" refreshError="1"/>
      <sheetData sheetId="2122" refreshError="1"/>
      <sheetData sheetId="2123" refreshError="1"/>
      <sheetData sheetId="2124" refreshError="1"/>
      <sheetData sheetId="2125" refreshError="1"/>
      <sheetData sheetId="2126" refreshError="1"/>
      <sheetData sheetId="2127" refreshError="1"/>
      <sheetData sheetId="2128" refreshError="1"/>
      <sheetData sheetId="2129" refreshError="1"/>
      <sheetData sheetId="2130" refreshError="1"/>
      <sheetData sheetId="2131" refreshError="1"/>
      <sheetData sheetId="2132" refreshError="1"/>
      <sheetData sheetId="2133" refreshError="1"/>
      <sheetData sheetId="2134" refreshError="1"/>
      <sheetData sheetId="2135" refreshError="1"/>
      <sheetData sheetId="2136" refreshError="1"/>
      <sheetData sheetId="2137" refreshError="1"/>
      <sheetData sheetId="2138" refreshError="1"/>
      <sheetData sheetId="2139" refreshError="1"/>
      <sheetData sheetId="2140"/>
      <sheetData sheetId="2141" refreshError="1"/>
      <sheetData sheetId="2142" refreshError="1"/>
      <sheetData sheetId="2143"/>
      <sheetData sheetId="2144"/>
      <sheetData sheetId="2145"/>
      <sheetData sheetId="2146"/>
      <sheetData sheetId="2147"/>
      <sheetData sheetId="2148"/>
      <sheetData sheetId="2149"/>
      <sheetData sheetId="2150"/>
      <sheetData sheetId="2151"/>
      <sheetData sheetId="2152"/>
      <sheetData sheetId="2153"/>
      <sheetData sheetId="2154"/>
      <sheetData sheetId="2155"/>
      <sheetData sheetId="2156"/>
      <sheetData sheetId="2157"/>
      <sheetData sheetId="2158"/>
      <sheetData sheetId="2159"/>
      <sheetData sheetId="2160"/>
      <sheetData sheetId="2161"/>
      <sheetData sheetId="2162"/>
      <sheetData sheetId="2163"/>
      <sheetData sheetId="2164"/>
      <sheetData sheetId="2165"/>
      <sheetData sheetId="2166"/>
      <sheetData sheetId="2167"/>
      <sheetData sheetId="2168"/>
      <sheetData sheetId="2169"/>
      <sheetData sheetId="2170"/>
      <sheetData sheetId="2171"/>
      <sheetData sheetId="2172"/>
      <sheetData sheetId="2173"/>
      <sheetData sheetId="2174"/>
      <sheetData sheetId="2175"/>
      <sheetData sheetId="2176"/>
      <sheetData sheetId="2177"/>
      <sheetData sheetId="2178"/>
      <sheetData sheetId="2179"/>
      <sheetData sheetId="2180"/>
      <sheetData sheetId="2181"/>
      <sheetData sheetId="2182"/>
      <sheetData sheetId="2183"/>
      <sheetData sheetId="2184"/>
      <sheetData sheetId="2185"/>
      <sheetData sheetId="2186"/>
      <sheetData sheetId="2187"/>
      <sheetData sheetId="2188"/>
      <sheetData sheetId="2189"/>
      <sheetData sheetId="2190" refreshError="1"/>
      <sheetData sheetId="2191"/>
      <sheetData sheetId="2192"/>
      <sheetData sheetId="2193"/>
      <sheetData sheetId="2194"/>
      <sheetData sheetId="2195"/>
      <sheetData sheetId="2196"/>
      <sheetData sheetId="2197"/>
      <sheetData sheetId="2198"/>
      <sheetData sheetId="2199"/>
      <sheetData sheetId="2200" refreshError="1"/>
      <sheetData sheetId="2201"/>
      <sheetData sheetId="2202"/>
      <sheetData sheetId="2203"/>
      <sheetData sheetId="2204"/>
      <sheetData sheetId="2205"/>
      <sheetData sheetId="2206"/>
      <sheetData sheetId="2207"/>
      <sheetData sheetId="2208" refreshError="1"/>
      <sheetData sheetId="2209" refreshError="1"/>
      <sheetData sheetId="2210" refreshError="1"/>
      <sheetData sheetId="2211" refreshError="1"/>
      <sheetData sheetId="2212" refreshError="1"/>
      <sheetData sheetId="2213" refreshError="1"/>
      <sheetData sheetId="2214" refreshError="1"/>
      <sheetData sheetId="2215" refreshError="1"/>
      <sheetData sheetId="2216" refreshError="1"/>
      <sheetData sheetId="2217" refreshError="1"/>
      <sheetData sheetId="2218" refreshError="1"/>
      <sheetData sheetId="2219" refreshError="1"/>
      <sheetData sheetId="2220" refreshError="1"/>
      <sheetData sheetId="2221" refreshError="1"/>
      <sheetData sheetId="2222" refreshError="1"/>
      <sheetData sheetId="2223" refreshError="1"/>
      <sheetData sheetId="2224" refreshError="1"/>
      <sheetData sheetId="2225" refreshError="1"/>
      <sheetData sheetId="2226" refreshError="1"/>
      <sheetData sheetId="2227" refreshError="1"/>
      <sheetData sheetId="2228" refreshError="1"/>
      <sheetData sheetId="2229" refreshError="1"/>
      <sheetData sheetId="2230" refreshError="1"/>
      <sheetData sheetId="2231" refreshError="1"/>
      <sheetData sheetId="2232" refreshError="1"/>
      <sheetData sheetId="2233" refreshError="1"/>
      <sheetData sheetId="2234" refreshError="1"/>
      <sheetData sheetId="2235" refreshError="1"/>
      <sheetData sheetId="2236" refreshError="1"/>
      <sheetData sheetId="2237" refreshError="1"/>
      <sheetData sheetId="2238" refreshError="1"/>
      <sheetData sheetId="2239" refreshError="1"/>
      <sheetData sheetId="2240" refreshError="1"/>
      <sheetData sheetId="2241" refreshError="1"/>
      <sheetData sheetId="2242" refreshError="1"/>
      <sheetData sheetId="2243" refreshError="1"/>
      <sheetData sheetId="2244" refreshError="1"/>
      <sheetData sheetId="2245" refreshError="1"/>
      <sheetData sheetId="2246" refreshError="1"/>
      <sheetData sheetId="2247" refreshError="1"/>
      <sheetData sheetId="2248" refreshError="1"/>
      <sheetData sheetId="2249" refreshError="1"/>
      <sheetData sheetId="2250" refreshError="1"/>
      <sheetData sheetId="2251" refreshError="1"/>
      <sheetData sheetId="2252" refreshError="1"/>
      <sheetData sheetId="2253" refreshError="1"/>
      <sheetData sheetId="2254" refreshError="1"/>
      <sheetData sheetId="2255" refreshError="1"/>
      <sheetData sheetId="2256" refreshError="1"/>
      <sheetData sheetId="2257"/>
      <sheetData sheetId="2258"/>
      <sheetData sheetId="2259"/>
      <sheetData sheetId="2260" refreshError="1"/>
      <sheetData sheetId="2261" refreshError="1"/>
      <sheetData sheetId="2262" refreshError="1"/>
      <sheetData sheetId="2263" refreshError="1"/>
      <sheetData sheetId="2264" refreshError="1"/>
      <sheetData sheetId="2265" refreshError="1"/>
      <sheetData sheetId="2266" refreshError="1"/>
      <sheetData sheetId="2267"/>
      <sheetData sheetId="2268"/>
      <sheetData sheetId="2269"/>
      <sheetData sheetId="2270"/>
      <sheetData sheetId="2271"/>
      <sheetData sheetId="2272"/>
      <sheetData sheetId="2273"/>
      <sheetData sheetId="2274"/>
      <sheetData sheetId="2275"/>
      <sheetData sheetId="2276"/>
      <sheetData sheetId="2277"/>
      <sheetData sheetId="2278"/>
      <sheetData sheetId="2279"/>
      <sheetData sheetId="2280"/>
      <sheetData sheetId="2281"/>
      <sheetData sheetId="2282"/>
      <sheetData sheetId="2283"/>
      <sheetData sheetId="2284"/>
      <sheetData sheetId="2285"/>
      <sheetData sheetId="2286"/>
      <sheetData sheetId="2287"/>
      <sheetData sheetId="2288"/>
      <sheetData sheetId="2289"/>
      <sheetData sheetId="2290"/>
      <sheetData sheetId="2291"/>
      <sheetData sheetId="2292"/>
      <sheetData sheetId="2293"/>
      <sheetData sheetId="2294"/>
      <sheetData sheetId="2295"/>
      <sheetData sheetId="2296"/>
      <sheetData sheetId="2297"/>
      <sheetData sheetId="2298"/>
      <sheetData sheetId="2299"/>
      <sheetData sheetId="2300"/>
      <sheetData sheetId="2301"/>
      <sheetData sheetId="2302"/>
      <sheetData sheetId="2303"/>
      <sheetData sheetId="2304"/>
      <sheetData sheetId="2305"/>
      <sheetData sheetId="2306"/>
      <sheetData sheetId="2307"/>
      <sheetData sheetId="2308"/>
      <sheetData sheetId="2309"/>
      <sheetData sheetId="2310"/>
      <sheetData sheetId="2311"/>
      <sheetData sheetId="2312"/>
      <sheetData sheetId="2313"/>
      <sheetData sheetId="2314"/>
      <sheetData sheetId="2315"/>
      <sheetData sheetId="2316"/>
      <sheetData sheetId="2317"/>
      <sheetData sheetId="2318"/>
      <sheetData sheetId="2319"/>
      <sheetData sheetId="2320"/>
      <sheetData sheetId="2321"/>
      <sheetData sheetId="2322"/>
      <sheetData sheetId="2323"/>
      <sheetData sheetId="2324"/>
      <sheetData sheetId="2325"/>
      <sheetData sheetId="2326"/>
      <sheetData sheetId="2327"/>
      <sheetData sheetId="2328"/>
      <sheetData sheetId="2329"/>
      <sheetData sheetId="2330"/>
      <sheetData sheetId="2331"/>
      <sheetData sheetId="2332"/>
      <sheetData sheetId="2333"/>
      <sheetData sheetId="2334"/>
      <sheetData sheetId="2335"/>
      <sheetData sheetId="2336"/>
      <sheetData sheetId="2337"/>
      <sheetData sheetId="2338"/>
      <sheetData sheetId="2339"/>
      <sheetData sheetId="2340"/>
      <sheetData sheetId="2341"/>
      <sheetData sheetId="2342"/>
      <sheetData sheetId="2343"/>
      <sheetData sheetId="2344"/>
      <sheetData sheetId="2345"/>
      <sheetData sheetId="2346"/>
      <sheetData sheetId="2347"/>
      <sheetData sheetId="2348"/>
      <sheetData sheetId="2349"/>
      <sheetData sheetId="2350"/>
      <sheetData sheetId="2351"/>
      <sheetData sheetId="2352"/>
      <sheetData sheetId="2353"/>
      <sheetData sheetId="2354"/>
      <sheetData sheetId="2355"/>
      <sheetData sheetId="2356"/>
      <sheetData sheetId="2357"/>
      <sheetData sheetId="2358"/>
      <sheetData sheetId="2359"/>
      <sheetData sheetId="2360"/>
      <sheetData sheetId="2361"/>
      <sheetData sheetId="2362"/>
      <sheetData sheetId="2363"/>
      <sheetData sheetId="2364"/>
      <sheetData sheetId="2365"/>
      <sheetData sheetId="2366"/>
      <sheetData sheetId="2367"/>
      <sheetData sheetId="2368"/>
      <sheetData sheetId="2369"/>
      <sheetData sheetId="2370"/>
      <sheetData sheetId="2371"/>
      <sheetData sheetId="2372"/>
      <sheetData sheetId="2373"/>
      <sheetData sheetId="2374"/>
      <sheetData sheetId="2375"/>
      <sheetData sheetId="2376"/>
      <sheetData sheetId="2377"/>
      <sheetData sheetId="2378"/>
      <sheetData sheetId="2379"/>
      <sheetData sheetId="2380"/>
      <sheetData sheetId="2381"/>
      <sheetData sheetId="2382"/>
      <sheetData sheetId="2383"/>
      <sheetData sheetId="2384"/>
      <sheetData sheetId="2385"/>
      <sheetData sheetId="2386"/>
      <sheetData sheetId="2387"/>
      <sheetData sheetId="2388"/>
      <sheetData sheetId="2389"/>
      <sheetData sheetId="2390"/>
      <sheetData sheetId="2391"/>
      <sheetData sheetId="2392"/>
      <sheetData sheetId="2393"/>
      <sheetData sheetId="2394"/>
      <sheetData sheetId="2395"/>
      <sheetData sheetId="2396"/>
      <sheetData sheetId="2397"/>
      <sheetData sheetId="2398"/>
      <sheetData sheetId="2399"/>
      <sheetData sheetId="2400"/>
      <sheetData sheetId="2401"/>
      <sheetData sheetId="2402"/>
      <sheetData sheetId="2403"/>
      <sheetData sheetId="2404"/>
      <sheetData sheetId="2405"/>
      <sheetData sheetId="2406"/>
      <sheetData sheetId="2407"/>
      <sheetData sheetId="2408"/>
      <sheetData sheetId="2409"/>
      <sheetData sheetId="2410"/>
      <sheetData sheetId="2411"/>
      <sheetData sheetId="2412"/>
      <sheetData sheetId="2413"/>
      <sheetData sheetId="2414"/>
      <sheetData sheetId="2415"/>
      <sheetData sheetId="2416"/>
      <sheetData sheetId="2417"/>
      <sheetData sheetId="2418"/>
      <sheetData sheetId="2419"/>
      <sheetData sheetId="2420"/>
      <sheetData sheetId="2421"/>
      <sheetData sheetId="2422"/>
      <sheetData sheetId="2423"/>
      <sheetData sheetId="2424"/>
      <sheetData sheetId="2425"/>
      <sheetData sheetId="2426"/>
      <sheetData sheetId="2427"/>
      <sheetData sheetId="2428"/>
      <sheetData sheetId="2429"/>
      <sheetData sheetId="2430"/>
      <sheetData sheetId="2431"/>
      <sheetData sheetId="2432"/>
      <sheetData sheetId="2433"/>
      <sheetData sheetId="2434"/>
      <sheetData sheetId="2435"/>
      <sheetData sheetId="2436"/>
      <sheetData sheetId="2437"/>
      <sheetData sheetId="2438"/>
      <sheetData sheetId="2439"/>
      <sheetData sheetId="2440"/>
      <sheetData sheetId="2441"/>
      <sheetData sheetId="2442"/>
      <sheetData sheetId="2443" refreshError="1"/>
      <sheetData sheetId="2444"/>
      <sheetData sheetId="2445"/>
      <sheetData sheetId="2446"/>
      <sheetData sheetId="2447"/>
      <sheetData sheetId="2448"/>
      <sheetData sheetId="2449"/>
      <sheetData sheetId="2450"/>
      <sheetData sheetId="2451" refreshError="1"/>
      <sheetData sheetId="2452"/>
      <sheetData sheetId="2453"/>
      <sheetData sheetId="2454"/>
      <sheetData sheetId="2455"/>
      <sheetData sheetId="2456"/>
      <sheetData sheetId="2457"/>
      <sheetData sheetId="2458"/>
      <sheetData sheetId="2459"/>
      <sheetData sheetId="2460"/>
      <sheetData sheetId="2461"/>
      <sheetData sheetId="2462"/>
      <sheetData sheetId="2463"/>
      <sheetData sheetId="2464"/>
      <sheetData sheetId="2465"/>
      <sheetData sheetId="2466"/>
      <sheetData sheetId="2467"/>
      <sheetData sheetId="2468"/>
      <sheetData sheetId="2469"/>
      <sheetData sheetId="2470"/>
      <sheetData sheetId="2471"/>
      <sheetData sheetId="2472"/>
      <sheetData sheetId="2473"/>
      <sheetData sheetId="2474"/>
      <sheetData sheetId="2475"/>
      <sheetData sheetId="2476"/>
      <sheetData sheetId="2477"/>
      <sheetData sheetId="2478"/>
      <sheetData sheetId="2479"/>
      <sheetData sheetId="2480"/>
      <sheetData sheetId="2481"/>
      <sheetData sheetId="2482"/>
      <sheetData sheetId="2483"/>
      <sheetData sheetId="2484"/>
      <sheetData sheetId="2485" refreshError="1"/>
      <sheetData sheetId="2486"/>
      <sheetData sheetId="2487"/>
      <sheetData sheetId="2488"/>
      <sheetData sheetId="2489"/>
      <sheetData sheetId="2490"/>
      <sheetData sheetId="2491"/>
      <sheetData sheetId="2492"/>
      <sheetData sheetId="2493"/>
      <sheetData sheetId="2494"/>
      <sheetData sheetId="2495"/>
      <sheetData sheetId="2496"/>
      <sheetData sheetId="2497"/>
      <sheetData sheetId="2498"/>
      <sheetData sheetId="2499"/>
      <sheetData sheetId="2500"/>
      <sheetData sheetId="2501"/>
      <sheetData sheetId="2502"/>
      <sheetData sheetId="2503"/>
      <sheetData sheetId="2504"/>
      <sheetData sheetId="2505"/>
      <sheetData sheetId="2506"/>
      <sheetData sheetId="2507"/>
      <sheetData sheetId="2508"/>
      <sheetData sheetId="2509"/>
      <sheetData sheetId="2510"/>
      <sheetData sheetId="2511"/>
      <sheetData sheetId="2512"/>
      <sheetData sheetId="2513"/>
      <sheetData sheetId="2514"/>
      <sheetData sheetId="2515"/>
      <sheetData sheetId="2516"/>
      <sheetData sheetId="2517"/>
      <sheetData sheetId="2518"/>
      <sheetData sheetId="2519"/>
      <sheetData sheetId="2520"/>
      <sheetData sheetId="2521"/>
      <sheetData sheetId="2522"/>
      <sheetData sheetId="2523"/>
      <sheetData sheetId="2524"/>
      <sheetData sheetId="2525"/>
      <sheetData sheetId="2526"/>
      <sheetData sheetId="2527"/>
      <sheetData sheetId="2528"/>
      <sheetData sheetId="2529"/>
      <sheetData sheetId="2530"/>
      <sheetData sheetId="2531"/>
      <sheetData sheetId="2532"/>
      <sheetData sheetId="2533"/>
      <sheetData sheetId="2534"/>
      <sheetData sheetId="2535"/>
      <sheetData sheetId="2536"/>
      <sheetData sheetId="2537"/>
      <sheetData sheetId="2538"/>
      <sheetData sheetId="2539"/>
      <sheetData sheetId="2540"/>
      <sheetData sheetId="2541"/>
      <sheetData sheetId="2542"/>
      <sheetData sheetId="2543"/>
      <sheetData sheetId="2544"/>
      <sheetData sheetId="2545"/>
      <sheetData sheetId="2546"/>
      <sheetData sheetId="2547"/>
      <sheetData sheetId="2548"/>
      <sheetData sheetId="2549"/>
      <sheetData sheetId="2550"/>
      <sheetData sheetId="2551"/>
      <sheetData sheetId="2552"/>
      <sheetData sheetId="2553"/>
      <sheetData sheetId="2554"/>
      <sheetData sheetId="2555"/>
      <sheetData sheetId="2556"/>
      <sheetData sheetId="2557"/>
      <sheetData sheetId="2558"/>
      <sheetData sheetId="2559"/>
      <sheetData sheetId="2560"/>
      <sheetData sheetId="2561"/>
      <sheetData sheetId="2562"/>
      <sheetData sheetId="2563"/>
      <sheetData sheetId="2564"/>
      <sheetData sheetId="2565"/>
      <sheetData sheetId="2566"/>
      <sheetData sheetId="2567"/>
      <sheetData sheetId="2568"/>
      <sheetData sheetId="2569"/>
      <sheetData sheetId="2570"/>
      <sheetData sheetId="2571"/>
      <sheetData sheetId="2572"/>
      <sheetData sheetId="2573"/>
      <sheetData sheetId="2574"/>
      <sheetData sheetId="2575"/>
      <sheetData sheetId="2576"/>
      <sheetData sheetId="2577"/>
      <sheetData sheetId="2578"/>
      <sheetData sheetId="2579"/>
      <sheetData sheetId="2580"/>
      <sheetData sheetId="2581"/>
      <sheetData sheetId="2582"/>
      <sheetData sheetId="2583"/>
      <sheetData sheetId="2584"/>
      <sheetData sheetId="2585"/>
      <sheetData sheetId="2586"/>
      <sheetData sheetId="2587"/>
      <sheetData sheetId="2588"/>
      <sheetData sheetId="2589"/>
      <sheetData sheetId="2590"/>
      <sheetData sheetId="2591"/>
      <sheetData sheetId="2592"/>
      <sheetData sheetId="2593"/>
      <sheetData sheetId="2594"/>
      <sheetData sheetId="2595"/>
      <sheetData sheetId="2596"/>
      <sheetData sheetId="2597"/>
      <sheetData sheetId="2598"/>
      <sheetData sheetId="2599"/>
      <sheetData sheetId="2600"/>
      <sheetData sheetId="2601"/>
      <sheetData sheetId="2602"/>
      <sheetData sheetId="2603"/>
      <sheetData sheetId="2604"/>
      <sheetData sheetId="2605"/>
      <sheetData sheetId="2606"/>
      <sheetData sheetId="2607"/>
      <sheetData sheetId="2608"/>
      <sheetData sheetId="2609"/>
      <sheetData sheetId="2610"/>
      <sheetData sheetId="2611"/>
      <sheetData sheetId="2612"/>
      <sheetData sheetId="2613"/>
      <sheetData sheetId="2614"/>
      <sheetData sheetId="2615"/>
      <sheetData sheetId="2616"/>
      <sheetData sheetId="2617"/>
      <sheetData sheetId="2618"/>
      <sheetData sheetId="2619"/>
      <sheetData sheetId="2620"/>
      <sheetData sheetId="2621"/>
      <sheetData sheetId="2622"/>
      <sheetData sheetId="2623"/>
      <sheetData sheetId="2624"/>
      <sheetData sheetId="2625"/>
      <sheetData sheetId="2626"/>
      <sheetData sheetId="2627"/>
      <sheetData sheetId="2628"/>
      <sheetData sheetId="2629"/>
      <sheetData sheetId="2630"/>
      <sheetData sheetId="2631"/>
      <sheetData sheetId="2632"/>
      <sheetData sheetId="2633"/>
      <sheetData sheetId="2634"/>
      <sheetData sheetId="2635"/>
      <sheetData sheetId="2636"/>
      <sheetData sheetId="2637"/>
      <sheetData sheetId="2638"/>
      <sheetData sheetId="2639"/>
      <sheetData sheetId="2640"/>
      <sheetData sheetId="2641"/>
      <sheetData sheetId="2642"/>
      <sheetData sheetId="2643"/>
      <sheetData sheetId="2644"/>
      <sheetData sheetId="2645"/>
      <sheetData sheetId="2646"/>
      <sheetData sheetId="2647"/>
      <sheetData sheetId="2648"/>
      <sheetData sheetId="2649"/>
      <sheetData sheetId="2650"/>
      <sheetData sheetId="2651"/>
      <sheetData sheetId="2652"/>
      <sheetData sheetId="2653"/>
      <sheetData sheetId="2654"/>
      <sheetData sheetId="2655"/>
      <sheetData sheetId="2656"/>
      <sheetData sheetId="2657"/>
      <sheetData sheetId="2658"/>
      <sheetData sheetId="2659"/>
      <sheetData sheetId="2660"/>
      <sheetData sheetId="2661"/>
      <sheetData sheetId="2662"/>
      <sheetData sheetId="2663"/>
      <sheetData sheetId="2664"/>
      <sheetData sheetId="2665"/>
      <sheetData sheetId="2666"/>
      <sheetData sheetId="2667"/>
      <sheetData sheetId="2668"/>
      <sheetData sheetId="2669"/>
      <sheetData sheetId="2670"/>
      <sheetData sheetId="2671"/>
      <sheetData sheetId="2672"/>
      <sheetData sheetId="2673"/>
      <sheetData sheetId="2674"/>
      <sheetData sheetId="2675"/>
      <sheetData sheetId="2676"/>
      <sheetData sheetId="2677"/>
      <sheetData sheetId="2678"/>
      <sheetData sheetId="2679"/>
      <sheetData sheetId="2680"/>
      <sheetData sheetId="2681"/>
      <sheetData sheetId="2682"/>
      <sheetData sheetId="2683"/>
      <sheetData sheetId="2684"/>
      <sheetData sheetId="2685"/>
      <sheetData sheetId="2686"/>
      <sheetData sheetId="2687"/>
      <sheetData sheetId="2688"/>
      <sheetData sheetId="2689" refreshError="1"/>
      <sheetData sheetId="2690" refreshError="1"/>
      <sheetData sheetId="2691" refreshError="1"/>
      <sheetData sheetId="2692" refreshError="1"/>
      <sheetData sheetId="2693" refreshError="1"/>
      <sheetData sheetId="2694" refreshError="1"/>
      <sheetData sheetId="2695" refreshError="1"/>
      <sheetData sheetId="2696" refreshError="1"/>
      <sheetData sheetId="2697" refreshError="1"/>
      <sheetData sheetId="2698"/>
      <sheetData sheetId="2699"/>
      <sheetData sheetId="2700"/>
      <sheetData sheetId="2701" refreshError="1"/>
      <sheetData sheetId="2702" refreshError="1"/>
      <sheetData sheetId="2703" refreshError="1"/>
      <sheetData sheetId="2704" refreshError="1"/>
      <sheetData sheetId="2705" refreshError="1"/>
      <sheetData sheetId="2706" refreshError="1"/>
      <sheetData sheetId="2707" refreshError="1"/>
      <sheetData sheetId="2708" refreshError="1"/>
      <sheetData sheetId="2709" refreshError="1"/>
      <sheetData sheetId="2710" refreshError="1"/>
      <sheetData sheetId="2711" refreshError="1"/>
      <sheetData sheetId="2712" refreshError="1"/>
      <sheetData sheetId="2713" refreshError="1"/>
      <sheetData sheetId="2714" refreshError="1"/>
      <sheetData sheetId="2715" refreshError="1"/>
      <sheetData sheetId="2716" refreshError="1"/>
      <sheetData sheetId="2717" refreshError="1"/>
      <sheetData sheetId="2718" refreshError="1"/>
      <sheetData sheetId="2719" refreshError="1"/>
      <sheetData sheetId="2720" refreshError="1"/>
      <sheetData sheetId="2721" refreshError="1"/>
      <sheetData sheetId="2722" refreshError="1"/>
      <sheetData sheetId="2723" refreshError="1"/>
      <sheetData sheetId="2724" refreshError="1"/>
      <sheetData sheetId="2725" refreshError="1"/>
      <sheetData sheetId="2726" refreshError="1"/>
      <sheetData sheetId="2727" refreshError="1"/>
      <sheetData sheetId="2728" refreshError="1"/>
      <sheetData sheetId="2729" refreshError="1"/>
      <sheetData sheetId="2730" refreshError="1"/>
      <sheetData sheetId="2731" refreshError="1"/>
      <sheetData sheetId="2732" refreshError="1"/>
      <sheetData sheetId="2733" refreshError="1"/>
      <sheetData sheetId="2734" refreshError="1"/>
      <sheetData sheetId="2735" refreshError="1"/>
      <sheetData sheetId="2736" refreshError="1"/>
      <sheetData sheetId="2737"/>
      <sheetData sheetId="2738"/>
      <sheetData sheetId="2739"/>
      <sheetData sheetId="2740"/>
      <sheetData sheetId="2741"/>
      <sheetData sheetId="2742"/>
      <sheetData sheetId="2743"/>
      <sheetData sheetId="2744"/>
      <sheetData sheetId="2745"/>
      <sheetData sheetId="2746" refreshError="1"/>
      <sheetData sheetId="2747" refreshError="1"/>
      <sheetData sheetId="2748" refreshError="1"/>
      <sheetData sheetId="2749" refreshError="1"/>
      <sheetData sheetId="2750" refreshError="1"/>
      <sheetData sheetId="2751" refreshError="1"/>
      <sheetData sheetId="2752" refreshError="1"/>
      <sheetData sheetId="2753" refreshError="1"/>
      <sheetData sheetId="2754" refreshError="1"/>
      <sheetData sheetId="2755"/>
      <sheetData sheetId="2756" refreshError="1"/>
      <sheetData sheetId="2757" refreshError="1"/>
      <sheetData sheetId="2758" refreshError="1"/>
      <sheetData sheetId="2759"/>
      <sheetData sheetId="2760" refreshError="1"/>
      <sheetData sheetId="2761" refreshError="1"/>
      <sheetData sheetId="2762" refreshError="1"/>
      <sheetData sheetId="2763" refreshError="1"/>
      <sheetData sheetId="2764" refreshError="1"/>
      <sheetData sheetId="2765" refreshError="1"/>
      <sheetData sheetId="2766" refreshError="1"/>
      <sheetData sheetId="2767" refreshError="1"/>
      <sheetData sheetId="2768" refreshError="1"/>
      <sheetData sheetId="2769" refreshError="1"/>
      <sheetData sheetId="2770" refreshError="1"/>
      <sheetData sheetId="2771" refreshError="1"/>
      <sheetData sheetId="2772" refreshError="1"/>
      <sheetData sheetId="2773" refreshError="1"/>
      <sheetData sheetId="2774" refreshError="1"/>
      <sheetData sheetId="2775" refreshError="1"/>
      <sheetData sheetId="2776" refreshError="1"/>
      <sheetData sheetId="2777" refreshError="1"/>
      <sheetData sheetId="2778" refreshError="1"/>
      <sheetData sheetId="2779" refreshError="1"/>
      <sheetData sheetId="2780" refreshError="1"/>
      <sheetData sheetId="2781" refreshError="1"/>
      <sheetData sheetId="2782" refreshError="1"/>
      <sheetData sheetId="2783" refreshError="1"/>
      <sheetData sheetId="2784" refreshError="1"/>
      <sheetData sheetId="2785"/>
      <sheetData sheetId="2786" refreshError="1"/>
      <sheetData sheetId="2787"/>
      <sheetData sheetId="2788" refreshError="1"/>
      <sheetData sheetId="2789" refreshError="1"/>
      <sheetData sheetId="2790" refreshError="1"/>
      <sheetData sheetId="2791" refreshError="1"/>
      <sheetData sheetId="2792" refreshError="1"/>
      <sheetData sheetId="2793"/>
      <sheetData sheetId="2794"/>
      <sheetData sheetId="2795" refreshError="1"/>
      <sheetData sheetId="2796" refreshError="1"/>
      <sheetData sheetId="2797" refreshError="1"/>
      <sheetData sheetId="2798" refreshError="1"/>
      <sheetData sheetId="2799" refreshError="1"/>
      <sheetData sheetId="2800" refreshError="1"/>
      <sheetData sheetId="2801" refreshError="1"/>
      <sheetData sheetId="2802" refreshError="1"/>
      <sheetData sheetId="2803" refreshError="1"/>
      <sheetData sheetId="2804" refreshError="1"/>
      <sheetData sheetId="2805" refreshError="1"/>
      <sheetData sheetId="2806" refreshError="1"/>
      <sheetData sheetId="2807" refreshError="1"/>
      <sheetData sheetId="2808" refreshError="1"/>
      <sheetData sheetId="2809" refreshError="1"/>
      <sheetData sheetId="2810" refreshError="1"/>
      <sheetData sheetId="2811" refreshError="1"/>
      <sheetData sheetId="2812" refreshError="1"/>
      <sheetData sheetId="2813" refreshError="1"/>
      <sheetData sheetId="2814" refreshError="1"/>
      <sheetData sheetId="2815" refreshError="1"/>
      <sheetData sheetId="2816" refreshError="1"/>
      <sheetData sheetId="2817" refreshError="1"/>
      <sheetData sheetId="2818" refreshError="1"/>
      <sheetData sheetId="2819" refreshError="1"/>
      <sheetData sheetId="2820" refreshError="1"/>
      <sheetData sheetId="2821" refreshError="1"/>
      <sheetData sheetId="2822" refreshError="1"/>
      <sheetData sheetId="2823" refreshError="1"/>
      <sheetData sheetId="2824" refreshError="1"/>
      <sheetData sheetId="2825" refreshError="1"/>
      <sheetData sheetId="2826" refreshError="1"/>
      <sheetData sheetId="2827" refreshError="1"/>
      <sheetData sheetId="2828" refreshError="1"/>
      <sheetData sheetId="2829" refreshError="1"/>
      <sheetData sheetId="2830" refreshError="1"/>
      <sheetData sheetId="2831" refreshError="1"/>
      <sheetData sheetId="2832" refreshError="1"/>
      <sheetData sheetId="2833" refreshError="1"/>
      <sheetData sheetId="2834" refreshError="1"/>
      <sheetData sheetId="2835" refreshError="1"/>
      <sheetData sheetId="2836" refreshError="1"/>
      <sheetData sheetId="2837" refreshError="1"/>
      <sheetData sheetId="2838" refreshError="1"/>
      <sheetData sheetId="2839" refreshError="1"/>
      <sheetData sheetId="2840" refreshError="1"/>
      <sheetData sheetId="2841" refreshError="1"/>
      <sheetData sheetId="2842" refreshError="1"/>
      <sheetData sheetId="2843" refreshError="1"/>
      <sheetData sheetId="2844" refreshError="1"/>
      <sheetData sheetId="2845" refreshError="1"/>
      <sheetData sheetId="2846" refreshError="1"/>
      <sheetData sheetId="2847" refreshError="1"/>
      <sheetData sheetId="2848"/>
      <sheetData sheetId="2849" refreshError="1"/>
      <sheetData sheetId="2850" refreshError="1"/>
      <sheetData sheetId="2851" refreshError="1"/>
      <sheetData sheetId="2852" refreshError="1"/>
      <sheetData sheetId="2853" refreshError="1"/>
      <sheetData sheetId="2854" refreshError="1"/>
      <sheetData sheetId="2855" refreshError="1"/>
      <sheetData sheetId="2856" refreshError="1"/>
      <sheetData sheetId="2857" refreshError="1"/>
      <sheetData sheetId="2858" refreshError="1"/>
      <sheetData sheetId="2859" refreshError="1"/>
      <sheetData sheetId="2860" refreshError="1"/>
      <sheetData sheetId="2861" refreshError="1"/>
      <sheetData sheetId="2862" refreshError="1"/>
      <sheetData sheetId="2863" refreshError="1"/>
      <sheetData sheetId="2864" refreshError="1"/>
      <sheetData sheetId="2865" refreshError="1"/>
      <sheetData sheetId="2866" refreshError="1"/>
      <sheetData sheetId="2867" refreshError="1"/>
      <sheetData sheetId="2868" refreshError="1"/>
      <sheetData sheetId="2869" refreshError="1"/>
      <sheetData sheetId="2870"/>
      <sheetData sheetId="2871" refreshError="1"/>
      <sheetData sheetId="2872" refreshError="1"/>
      <sheetData sheetId="2873" refreshError="1"/>
      <sheetData sheetId="2874" refreshError="1"/>
      <sheetData sheetId="2875" refreshError="1"/>
    </sheetDataSet>
  </externalBook>
</externalLink>
</file>

<file path=xl/externalLinks/externalLink7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OLD"/>
      <sheetName val="용역비내역-진짜"/>
    </sheetNames>
    <sheetDataSet>
      <sheetData sheetId="0" refreshError="1"/>
      <sheetData sheetId="1"/>
    </sheetDataSet>
  </externalBook>
</externalLink>
</file>

<file path=xl/externalLinks/externalLink7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laroux"/>
      <sheetName val="표    지"/>
      <sheetName val="총괄표(해)"/>
      <sheetName val="일위대가"/>
      <sheetName val="대가근거"/>
      <sheetName val="수량산출"/>
      <sheetName val="설계제원_1"/>
      <sheetName val="설계제원_2"/>
      <sheetName val="노임단가"/>
      <sheetName val="간지양식"/>
      <sheetName val="Sheet14"/>
      <sheetName val="Sheet15"/>
      <sheetName val="Sheet16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7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VXXXXX"/>
      <sheetName val="표지"/>
      <sheetName val="수량산출"/>
      <sheetName val="설계갑지(총괄)"/>
      <sheetName val="설계서(총괄)"/>
      <sheetName val="일위대가표지"/>
      <sheetName val="일위대가"/>
      <sheetName val="산출근거표지"/>
      <sheetName val="산출근거"/>
      <sheetName val="성과심사(총괄)"/>
      <sheetName val="현지검측내역"/>
      <sheetName val="노임및재료비표지"/>
      <sheetName val="적용단가"/>
      <sheetName val="개발시스템표지"/>
      <sheetName val="범용도입"/>
      <sheetName val="①도로수정)"/>
      <sheetName val="①도로수정근거"/>
      <sheetName val="①도로수정FP"/>
      <sheetName val="②상하수수정"/>
      <sheetName val="②상하수수정근거"/>
      <sheetName val="②상하수수정FP"/>
      <sheetName val="③범용추가"/>
      <sheetName val="③범용추가근거"/>
      <sheetName val="③범용추가FP"/>
      <sheetName val="④활용시스템"/>
      <sheetName val="④활용시스템근거"/>
      <sheetName val="④활용시스템FP"/>
      <sheetName val="하드소프트"/>
      <sheetName val="HW"/>
      <sheetName val="SW"/>
      <sheetName val="범용설명"/>
      <sheetName val="범용순소요비용(전체)"/>
      <sheetName val="범용순소요비용(상_하수)"/>
    </sheetNames>
    <sheetDataSet>
      <sheetData sheetId="0" refreshError="1"/>
      <sheetData sheetId="1" refreshError="1"/>
      <sheetData sheetId="2" refreshError="1">
        <row r="6">
          <cell r="C6">
            <v>15</v>
          </cell>
        </row>
        <row r="7">
          <cell r="C7">
            <v>60</v>
          </cell>
        </row>
        <row r="8">
          <cell r="C8">
            <v>1.47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</sheetDataSet>
  </externalBook>
</externalLink>
</file>

<file path=xl/externalLinks/externalLink7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관급총괄"/>
      <sheetName val="#REF"/>
    </sheetNames>
    <sheetDataSet>
      <sheetData sheetId="0" refreshError="1"/>
      <sheetData sheetId="1" refreshError="1"/>
    </sheetDataSet>
  </externalBook>
</externalLink>
</file>

<file path=xl/externalLinks/externalLink7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신우"/>
      <sheetName val="laroux"/>
      <sheetName val="갑지"/>
      <sheetName val="강 당"/>
      <sheetName val="신우갑지"/>
      <sheetName val="천우갑지"/>
      <sheetName val="천우"/>
      <sheetName val="단"/>
      <sheetName val="중기사용료"/>
      <sheetName val="I一般比"/>
      <sheetName val="배관단가조사서"/>
      <sheetName val="대치판정"/>
      <sheetName val="자재"/>
      <sheetName val="원본(갑지)"/>
      <sheetName val="1.수인터널"/>
      <sheetName val="설 계"/>
      <sheetName val="전신환매도율"/>
      <sheetName val="#REF"/>
      <sheetName val="연습"/>
      <sheetName val="N賃率-職"/>
      <sheetName val="기초대가"/>
      <sheetName val="한강운반비"/>
      <sheetName val="Sheet1 (2)"/>
      <sheetName val="J直材4"/>
      <sheetName val="간접재료비산출표-27-30"/>
      <sheetName val="1790"/>
      <sheetName val="경산"/>
      <sheetName val="Sheet2"/>
      <sheetName val="노임단가"/>
      <sheetName val="조도계산서 (도서)"/>
      <sheetName val="__"/>
      <sheetName val="XL4Poppy"/>
      <sheetName val="내역서"/>
      <sheetName val="단가산출"/>
      <sheetName val="일위대가"/>
      <sheetName val="인건비"/>
      <sheetName val="Sheet5"/>
      <sheetName val="하조서"/>
      <sheetName val="자재단가비교표"/>
      <sheetName val="SP-B1"/>
      <sheetName val="내역"/>
      <sheetName val="Sheet4"/>
      <sheetName val="98지급계획"/>
      <sheetName val="경비"/>
      <sheetName val="인건-측정"/>
      <sheetName val="시운전연료"/>
      <sheetName val="공종별"/>
      <sheetName val="집계표"/>
      <sheetName val="부하(성남)"/>
      <sheetName val="보안등"/>
      <sheetName val="단가비교표"/>
      <sheetName val="설직재-1"/>
      <sheetName val="말뚝지지력산정"/>
      <sheetName val="조명시설"/>
      <sheetName val="수량산출"/>
      <sheetName val="원가 (2)"/>
      <sheetName val="을"/>
      <sheetName val="부하계산서"/>
      <sheetName val="직노"/>
      <sheetName val="노임"/>
      <sheetName val="제직재"/>
      <sheetName val="제-노임"/>
      <sheetName val="갑지(추정)"/>
      <sheetName val="danga"/>
      <sheetName val="ilch"/>
      <sheetName val="통합자료_업체모델장애분류하반기"/>
      <sheetName val="견적대비 견적서"/>
      <sheetName val="배수공"/>
      <sheetName val="암거"/>
      <sheetName val="포장공"/>
      <sheetName val="월별수입"/>
      <sheetName val="기계경비"/>
      <sheetName val="지구단위계획"/>
      <sheetName val="명세서"/>
      <sheetName val="토공사"/>
      <sheetName val="기본일위"/>
      <sheetName val="데리네이타현황"/>
      <sheetName val="data"/>
      <sheetName val="산출내역서"/>
      <sheetName val="토공(우물통,기타) "/>
      <sheetName val="Sheet1"/>
      <sheetName val="보고"/>
      <sheetName val="VENT"/>
      <sheetName val="BID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</sheetDataSet>
  </externalBook>
</externalLink>
</file>

<file path=xl/externalLinks/externalLink8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heet3"/>
      <sheetName val="Sheet2"/>
      <sheetName val="Sheet1"/>
      <sheetName val="96보완계획7.12"/>
      <sheetName val="범례표"/>
      <sheetName val="날개벽수량표"/>
      <sheetName val="용수간선"/>
      <sheetName val="내역서"/>
      <sheetName val="내역서(전기)"/>
      <sheetName val="지구단위계획"/>
      <sheetName val="자재단가"/>
      <sheetName val="대로근거"/>
      <sheetName val="기계경비"/>
      <sheetName val="사각맨홀"/>
      <sheetName val="상수도토공집계표"/>
      <sheetName val="교각1"/>
      <sheetName val="수자재단위당"/>
      <sheetName val="데리네이타현황"/>
      <sheetName val="설비"/>
      <sheetName val="조명시설"/>
      <sheetName val="신우"/>
      <sheetName val="주차구획선수량"/>
      <sheetName val="TYPE-A"/>
      <sheetName val="용소리교"/>
      <sheetName val="#REF"/>
      <sheetName val="3지구단위"/>
      <sheetName val="코드표"/>
      <sheetName val="내역"/>
      <sheetName val="ABUT수량-A1"/>
      <sheetName val="관일"/>
      <sheetName val="지장물건일위대가"/>
      <sheetName val="DATE"/>
      <sheetName val="노임"/>
      <sheetName val="집계표"/>
      <sheetName val="BID"/>
      <sheetName val="라.공사비"/>
      <sheetName val="다.도서인쇄비"/>
      <sheetName val="6PILE  (돌출)"/>
      <sheetName val="인건비"/>
      <sheetName val="재해-호표"/>
      <sheetName val="원본(갑지)"/>
      <sheetName val="일위대가(가설)"/>
      <sheetName val="일위"/>
      <sheetName val="설계내역서(전체)"/>
      <sheetName val="우배수"/>
      <sheetName val="적용토목"/>
      <sheetName val="현장조사"/>
      <sheetName val="자재단가비교표"/>
      <sheetName val="부하계산서"/>
      <sheetName val="수량산출"/>
      <sheetName val="직접경비산출근거"/>
      <sheetName val="직접인건비"/>
      <sheetName val="일반수량"/>
      <sheetName val="DAN"/>
      <sheetName val="접속도로1"/>
      <sheetName val="일위대가"/>
      <sheetName val="단가"/>
      <sheetName val="96보완계획7_12"/>
      <sheetName val="부하(성남)"/>
      <sheetName val="일위대가-택지부문(변경)"/>
      <sheetName val="건축도면 진행자료"/>
      <sheetName val="품셈TABLE"/>
      <sheetName val="각형맨홀"/>
      <sheetName val="하조서"/>
      <sheetName val="지급자재"/>
      <sheetName val="2.재료비"/>
      <sheetName val="1.인건비"/>
      <sheetName val="설계내역서"/>
      <sheetName val="guard(mac)"/>
      <sheetName val="내역서 "/>
      <sheetName val="날개벽"/>
      <sheetName val="항공측량노임단가"/>
      <sheetName val="노임단가"/>
      <sheetName val="전신환매도율"/>
      <sheetName val="월별수입"/>
      <sheetName val="변경총괄지(1)"/>
      <sheetName val="직노"/>
      <sheetName val="준검 내역서"/>
      <sheetName val="설계"/>
      <sheetName val="터파기및재료"/>
      <sheetName val="2000년1차"/>
      <sheetName val="입찰안"/>
      <sheetName val="단가산출(기본계획)"/>
      <sheetName val="보험료"/>
      <sheetName val="포장복구집계"/>
      <sheetName val="사통"/>
      <sheetName val="산출내역서"/>
      <sheetName val="포장재료집계표"/>
      <sheetName val="-몰탈콘크리트"/>
      <sheetName val="-배수구조물공토공"/>
      <sheetName val="횡배수관재료-"/>
      <sheetName val="계산서(직선부)"/>
      <sheetName val="콘크리트측구연장"/>
      <sheetName val="포장공"/>
      <sheetName val="SANTOGO"/>
      <sheetName val="토목공사일반"/>
      <sheetName val="기초단가"/>
      <sheetName val="MAIN"/>
      <sheetName val="횡배수관토공수량"/>
      <sheetName val="환경인력"/>
      <sheetName val="표지"/>
      <sheetName val="4.내진설계"/>
      <sheetName val="N賃率-職"/>
      <sheetName val="STEEL BOX 단면설계(SEC.8)"/>
      <sheetName val="대치판정"/>
      <sheetName val="일위대가목록"/>
      <sheetName val="구조물토적"/>
      <sheetName val="일위대가(직접인건비)"/>
      <sheetName val="data"/>
    </sheetNames>
    <sheetDataSet>
      <sheetData sheetId="0"/>
      <sheetData sheetId="1"/>
      <sheetData sheetId="2"/>
      <sheetData sheetId="3" refreshError="1">
        <row r="76">
          <cell r="L76">
            <v>0</v>
          </cell>
        </row>
      </sheetData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</sheetDataSet>
  </externalBook>
</externalLink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ExternalData_1" growShrinkType="overwriteClear" connectionId="1" xr16:uid="{00000000-0016-0000-1100-000000000000}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3.bin"/><Relationship Id="rId2" Type="http://schemas.openxmlformats.org/officeDocument/2006/relationships/hyperlink" Target="https://kisba.org/2017/html/sub03_14.php?PHPSESSID=6cf9c72197d90c80b58e65120ab07235" TargetMode="External"/><Relationship Id="rId1" Type="http://schemas.openxmlformats.org/officeDocument/2006/relationships/hyperlink" Target="https://www.gbc.re.kr/app/info/charge.do" TargetMode="External"/><Relationship Id="rId6" Type="http://schemas.openxmlformats.org/officeDocument/2006/relationships/comments" Target="../comments3.xml"/><Relationship Id="rId5" Type="http://schemas.openxmlformats.org/officeDocument/2006/relationships/vmlDrawing" Target="../drawings/vmlDrawing3.vml"/><Relationship Id="rId4" Type="http://schemas.openxmlformats.org/officeDocument/2006/relationships/drawing" Target="../drawings/drawing1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omments" Target="../comments4.xml"/><Relationship Id="rId2" Type="http://schemas.openxmlformats.org/officeDocument/2006/relationships/vmlDrawing" Target="../drawings/vmlDrawing4.v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3" Type="http://schemas.openxmlformats.org/officeDocument/2006/relationships/comments" Target="../comments5.xml"/><Relationship Id="rId2" Type="http://schemas.openxmlformats.org/officeDocument/2006/relationships/vmlDrawing" Target="../drawings/vmlDrawing5.v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3" Type="http://schemas.openxmlformats.org/officeDocument/2006/relationships/comments" Target="../comments6.xml"/><Relationship Id="rId2" Type="http://schemas.openxmlformats.org/officeDocument/2006/relationships/vmlDrawing" Target="../drawings/vmlDrawing6.v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3" Type="http://schemas.openxmlformats.org/officeDocument/2006/relationships/comments" Target="../comments7.xml"/><Relationship Id="rId2" Type="http://schemas.openxmlformats.org/officeDocument/2006/relationships/vmlDrawing" Target="../drawings/vmlDrawing7.vml"/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2" Type="http://schemas.openxmlformats.org/officeDocument/2006/relationships/queryTable" Target="../queryTables/queryTable1.xml"/><Relationship Id="rId1" Type="http://schemas.openxmlformats.org/officeDocument/2006/relationships/printerSettings" Target="../printerSettings/printerSettings19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AA45"/>
  <sheetViews>
    <sheetView topLeftCell="A10" zoomScale="85" zoomScaleNormal="85" workbookViewId="0">
      <selection activeCell="G24" sqref="G24:I24"/>
    </sheetView>
  </sheetViews>
  <sheetFormatPr defaultColWidth="9" defaultRowHeight="16.5"/>
  <cols>
    <col min="1" max="1" width="18.875" style="1" bestFit="1" customWidth="1"/>
    <col min="2" max="2" width="13.125" style="1" customWidth="1"/>
    <col min="3" max="3" width="13.25" style="1" bestFit="1" customWidth="1"/>
    <col min="4" max="4" width="24.875" style="1" bestFit="1" customWidth="1"/>
    <col min="5" max="5" width="9" style="1"/>
    <col min="6" max="6" width="4.625" style="1" customWidth="1"/>
    <col min="7" max="7" width="14.375" style="1" bestFit="1" customWidth="1"/>
    <col min="8" max="8" width="9" style="1"/>
    <col min="9" max="9" width="3.75" style="1" bestFit="1" customWidth="1"/>
    <col min="10" max="10" width="13" style="1" bestFit="1" customWidth="1"/>
    <col min="11" max="11" width="9" style="1"/>
    <col min="12" max="12" width="3.375" style="1" bestFit="1" customWidth="1"/>
    <col min="13" max="13" width="13" style="1" bestFit="1" customWidth="1"/>
    <col min="14" max="14" width="9" style="1"/>
    <col min="15" max="15" width="3.375" style="1" bestFit="1" customWidth="1"/>
    <col min="16" max="16" width="21.375" style="1" bestFit="1" customWidth="1"/>
    <col min="17" max="17" width="9.125" style="1" customWidth="1"/>
    <col min="18" max="18" width="3.375" style="1" customWidth="1"/>
    <col min="19" max="19" width="22.25" style="1" customWidth="1"/>
    <col min="20" max="20" width="14" style="1" customWidth="1"/>
    <col min="21" max="21" width="5.25" style="1" bestFit="1" customWidth="1"/>
    <col min="22" max="22" width="2.625" style="1" customWidth="1"/>
    <col min="23" max="23" width="8" style="1" customWidth="1"/>
    <col min="24" max="24" width="20" style="6" bestFit="1" customWidth="1"/>
    <col min="25" max="25" width="9.375" style="1" customWidth="1"/>
    <col min="26" max="26" width="14.375" style="1" bestFit="1" customWidth="1"/>
    <col min="27" max="27" width="14.625" style="1" customWidth="1"/>
    <col min="28" max="16384" width="9" style="1"/>
  </cols>
  <sheetData>
    <row r="1" spans="1:27" ht="20.100000000000001" customHeight="1" thickBot="1">
      <c r="A1" s="511"/>
      <c r="B1" s="512" t="s">
        <v>8</v>
      </c>
    </row>
    <row r="2" spans="1:27" ht="20.100000000000001" customHeight="1">
      <c r="P2" s="799"/>
      <c r="Q2" s="799"/>
      <c r="R2" s="799"/>
      <c r="S2" s="799"/>
      <c r="T2" s="799"/>
      <c r="U2" s="799"/>
    </row>
    <row r="3" spans="1:27" ht="25.5">
      <c r="A3" s="802" t="s">
        <v>798</v>
      </c>
      <c r="B3" s="802"/>
      <c r="C3" s="802"/>
      <c r="D3" s="802"/>
      <c r="E3" s="802"/>
      <c r="F3" s="802"/>
      <c r="G3" s="802"/>
      <c r="H3" s="802"/>
      <c r="I3" s="802"/>
      <c r="J3" s="802"/>
      <c r="K3" s="802"/>
      <c r="L3" s="802"/>
      <c r="M3" s="802"/>
      <c r="N3" s="802"/>
      <c r="O3" s="802"/>
      <c r="P3" s="802"/>
      <c r="Q3" s="802"/>
      <c r="R3" s="802"/>
      <c r="S3" s="802"/>
      <c r="T3" s="802"/>
      <c r="U3" s="802"/>
    </row>
    <row r="4" spans="1:27" ht="20.100000000000001" customHeight="1" thickBot="1"/>
    <row r="5" spans="1:27" ht="20.100000000000001" customHeight="1" thickBot="1">
      <c r="A5" s="504" t="s">
        <v>0</v>
      </c>
      <c r="B5" s="505" t="s">
        <v>799</v>
      </c>
      <c r="C5" s="506"/>
      <c r="D5" s="506"/>
      <c r="E5" s="506"/>
      <c r="F5" s="506"/>
      <c r="G5" s="506"/>
      <c r="H5" s="506"/>
      <c r="I5" s="506"/>
      <c r="J5" s="506"/>
      <c r="K5" s="506"/>
      <c r="L5" s="506"/>
      <c r="M5" s="506"/>
      <c r="N5" s="506"/>
      <c r="O5" s="506"/>
      <c r="P5" s="506"/>
      <c r="Q5" s="506"/>
      <c r="R5" s="506"/>
      <c r="S5" s="506"/>
      <c r="T5" s="506"/>
      <c r="U5" s="507"/>
      <c r="W5" s="11" t="s">
        <v>13</v>
      </c>
      <c r="X5" s="12"/>
      <c r="Y5" s="11"/>
      <c r="Z5" s="11"/>
      <c r="AA5" s="11"/>
    </row>
    <row r="6" spans="1:27" ht="20.100000000000001" customHeight="1" thickBot="1">
      <c r="A6" s="2"/>
      <c r="B6" s="2"/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7"/>
      <c r="Q6" s="2"/>
      <c r="R6" s="7"/>
      <c r="S6" s="508" t="s">
        <v>555</v>
      </c>
      <c r="T6" s="529">
        <v>12</v>
      </c>
      <c r="U6" s="509" t="s">
        <v>556</v>
      </c>
      <c r="W6" s="776" t="s">
        <v>12</v>
      </c>
      <c r="X6" s="776"/>
      <c r="Y6" s="11"/>
      <c r="Z6" s="13" t="s">
        <v>25</v>
      </c>
      <c r="AA6" s="14">
        <v>8974</v>
      </c>
    </row>
    <row r="7" spans="1:27" ht="20.100000000000001" customHeight="1" thickBot="1">
      <c r="A7" s="806" t="s">
        <v>1</v>
      </c>
      <c r="B7" s="807"/>
      <c r="C7" s="807"/>
      <c r="D7" s="807"/>
      <c r="E7" s="807"/>
      <c r="F7" s="807"/>
      <c r="G7" s="807"/>
      <c r="H7" s="807"/>
      <c r="I7" s="807"/>
      <c r="J7" s="807"/>
      <c r="K7" s="807"/>
      <c r="L7" s="807"/>
      <c r="M7" s="807"/>
      <c r="N7" s="807"/>
      <c r="O7" s="807"/>
      <c r="P7" s="807"/>
      <c r="Q7" s="807"/>
      <c r="R7" s="807"/>
      <c r="S7" s="807"/>
      <c r="T7" s="807"/>
      <c r="U7" s="808"/>
      <c r="W7" s="15" t="s">
        <v>14</v>
      </c>
      <c r="X7" s="15" t="s">
        <v>15</v>
      </c>
      <c r="Y7" s="15" t="s">
        <v>16</v>
      </c>
      <c r="Z7" s="15" t="s">
        <v>26</v>
      </c>
      <c r="AA7" s="15" t="s">
        <v>24</v>
      </c>
    </row>
    <row r="8" spans="1:27" ht="20.100000000000001" customHeight="1">
      <c r="A8" s="803" t="s">
        <v>2</v>
      </c>
      <c r="B8" s="804"/>
      <c r="C8" s="805"/>
      <c r="D8" s="783" t="s">
        <v>670</v>
      </c>
      <c r="E8" s="784"/>
      <c r="F8" s="785"/>
      <c r="G8" s="783" t="s">
        <v>9</v>
      </c>
      <c r="H8" s="784"/>
      <c r="I8" s="785"/>
      <c r="J8" s="783" t="s">
        <v>10</v>
      </c>
      <c r="K8" s="784"/>
      <c r="L8" s="785"/>
      <c r="M8" s="783" t="s">
        <v>700</v>
      </c>
      <c r="N8" s="784"/>
      <c r="O8" s="785"/>
      <c r="P8" s="783" t="s">
        <v>11</v>
      </c>
      <c r="Q8" s="784"/>
      <c r="R8" s="785"/>
      <c r="S8" s="783" t="s">
        <v>37</v>
      </c>
      <c r="T8" s="784"/>
      <c r="U8" s="786"/>
      <c r="W8" s="16" t="s">
        <v>17</v>
      </c>
      <c r="X8" s="16" t="s">
        <v>18</v>
      </c>
      <c r="Y8" s="17" t="s">
        <v>27</v>
      </c>
      <c r="Z8" s="17">
        <v>2750</v>
      </c>
      <c r="AA8" s="15" t="s">
        <v>692</v>
      </c>
    </row>
    <row r="9" spans="1:27" ht="20.100000000000001" customHeight="1">
      <c r="A9" s="537" t="s">
        <v>711</v>
      </c>
      <c r="B9" s="525">
        <v>24</v>
      </c>
      <c r="C9" s="532" t="s">
        <v>39</v>
      </c>
      <c r="D9" s="9" t="s">
        <v>3</v>
      </c>
      <c r="E9" s="517">
        <v>2750</v>
      </c>
      <c r="F9" s="8" t="s">
        <v>6</v>
      </c>
      <c r="G9" s="9" t="s">
        <v>680</v>
      </c>
      <c r="H9" s="412">
        <f>(E9/2750)*10</f>
        <v>10</v>
      </c>
      <c r="I9" s="8" t="s">
        <v>4</v>
      </c>
      <c r="J9" s="519"/>
      <c r="K9" s="520"/>
      <c r="L9" s="521"/>
      <c r="M9" s="531" t="s">
        <v>701</v>
      </c>
      <c r="N9" s="5">
        <v>1285</v>
      </c>
      <c r="O9" s="8" t="s">
        <v>6</v>
      </c>
      <c r="P9" s="519"/>
      <c r="Q9" s="520"/>
      <c r="R9" s="521"/>
      <c r="S9" s="790" t="s">
        <v>5</v>
      </c>
      <c r="T9" s="5">
        <v>20</v>
      </c>
      <c r="U9" s="497" t="s">
        <v>4</v>
      </c>
      <c r="W9" s="16" t="s">
        <v>19</v>
      </c>
      <c r="X9" s="16" t="s">
        <v>796</v>
      </c>
      <c r="Y9" s="18" t="s">
        <v>27</v>
      </c>
      <c r="Z9" s="17">
        <v>3140</v>
      </c>
      <c r="AA9" s="15" t="s">
        <v>797</v>
      </c>
    </row>
    <row r="10" spans="1:27" ht="20.100000000000001" customHeight="1">
      <c r="A10" s="537" t="s">
        <v>712</v>
      </c>
      <c r="B10" s="412">
        <v>14</v>
      </c>
      <c r="C10" s="532" t="s">
        <v>677</v>
      </c>
      <c r="D10" s="10"/>
      <c r="E10" s="412"/>
      <c r="F10" s="8"/>
      <c r="G10" s="9"/>
      <c r="H10" s="413"/>
      <c r="I10" s="8"/>
      <c r="J10" s="519"/>
      <c r="K10" s="520"/>
      <c r="L10" s="521"/>
      <c r="M10" s="531"/>
      <c r="N10" s="412"/>
      <c r="O10" s="532"/>
      <c r="P10" s="519"/>
      <c r="Q10" s="520"/>
      <c r="R10" s="521"/>
      <c r="S10" s="791"/>
      <c r="T10" s="412">
        <f>T6</f>
        <v>12</v>
      </c>
      <c r="U10" s="497" t="s">
        <v>36</v>
      </c>
      <c r="W10" s="16" t="s">
        <v>795</v>
      </c>
      <c r="X10" s="16" t="s">
        <v>20</v>
      </c>
      <c r="Y10" s="18" t="s">
        <v>21</v>
      </c>
      <c r="Z10" s="17">
        <v>994</v>
      </c>
      <c r="AA10" s="526" t="s">
        <v>797</v>
      </c>
    </row>
    <row r="11" spans="1:27" ht="20.100000000000001" customHeight="1" thickBot="1">
      <c r="A11" s="538"/>
      <c r="B11" s="501"/>
      <c r="C11" s="534"/>
      <c r="D11" s="500"/>
      <c r="E11" s="501"/>
      <c r="F11" s="499"/>
      <c r="G11" s="502"/>
      <c r="H11" s="498"/>
      <c r="I11" s="499"/>
      <c r="J11" s="522"/>
      <c r="K11" s="523"/>
      <c r="L11" s="524"/>
      <c r="M11" s="533"/>
      <c r="N11" s="501"/>
      <c r="O11" s="534"/>
      <c r="P11" s="522"/>
      <c r="Q11" s="523"/>
      <c r="R11" s="524"/>
      <c r="S11" s="502"/>
      <c r="T11" s="501"/>
      <c r="U11" s="503"/>
      <c r="W11" s="16"/>
      <c r="X11" s="16"/>
      <c r="Y11" s="18"/>
      <c r="Z11" s="17"/>
      <c r="AA11" s="15"/>
    </row>
    <row r="12" spans="1:27" ht="20.100000000000001" customHeight="1" thickBot="1">
      <c r="C12" s="3"/>
      <c r="D12" s="3"/>
      <c r="W12" s="16"/>
      <c r="X12" s="16"/>
      <c r="Y12" s="18"/>
      <c r="Z12" s="17"/>
      <c r="AA12" s="15"/>
    </row>
    <row r="13" spans="1:27" ht="20.100000000000001" customHeight="1" thickBot="1">
      <c r="A13" s="787" t="s">
        <v>28</v>
      </c>
      <c r="B13" s="788"/>
      <c r="C13" s="788"/>
      <c r="D13" s="788"/>
      <c r="E13" s="788"/>
      <c r="F13" s="788"/>
      <c r="G13" s="788"/>
      <c r="H13" s="788"/>
      <c r="I13" s="788"/>
      <c r="J13" s="788"/>
      <c r="K13" s="788"/>
      <c r="L13" s="788"/>
      <c r="M13" s="788"/>
      <c r="N13" s="788"/>
      <c r="O13" s="788"/>
      <c r="P13" s="788"/>
      <c r="Q13" s="788"/>
      <c r="R13" s="788"/>
      <c r="S13" s="788"/>
      <c r="T13" s="788"/>
      <c r="U13" s="789"/>
      <c r="W13" s="15"/>
      <c r="X13" s="15"/>
      <c r="Y13" s="15"/>
      <c r="Z13" s="17"/>
      <c r="AA13" s="15"/>
    </row>
    <row r="14" spans="1:27" ht="20.100000000000001" customHeight="1" thickTop="1" thickBot="1">
      <c r="A14" s="792" t="s">
        <v>29</v>
      </c>
      <c r="B14" s="793"/>
      <c r="C14" s="793"/>
      <c r="D14" s="794"/>
      <c r="E14" s="528" t="s">
        <v>30</v>
      </c>
      <c r="F14" s="510" t="s">
        <v>31</v>
      </c>
      <c r="G14" s="777" t="s">
        <v>32</v>
      </c>
      <c r="H14" s="778"/>
      <c r="I14" s="779"/>
      <c r="J14" s="777" t="s">
        <v>33</v>
      </c>
      <c r="K14" s="778"/>
      <c r="L14" s="779"/>
      <c r="M14" s="777" t="s">
        <v>24</v>
      </c>
      <c r="N14" s="778"/>
      <c r="O14" s="778"/>
      <c r="P14" s="778"/>
      <c r="Q14" s="778"/>
      <c r="R14" s="778"/>
      <c r="S14" s="778"/>
      <c r="T14" s="778"/>
      <c r="U14" s="795"/>
      <c r="W14" s="15"/>
      <c r="X14" s="15"/>
      <c r="Y14" s="15"/>
      <c r="Z14" s="17"/>
      <c r="AA14" s="15"/>
    </row>
    <row r="15" spans="1:27" ht="20.100000000000001" customHeight="1" thickTop="1">
      <c r="A15" s="800" t="s">
        <v>34</v>
      </c>
      <c r="B15" s="760" t="s">
        <v>692</v>
      </c>
      <c r="C15" s="768" t="s">
        <v>676</v>
      </c>
      <c r="D15" s="516" t="s">
        <v>671</v>
      </c>
      <c r="E15" s="513">
        <f>(E9/2750)*10</f>
        <v>10</v>
      </c>
      <c r="F15" s="514" t="s">
        <v>677</v>
      </c>
      <c r="G15" s="780">
        <v>69000000</v>
      </c>
      <c r="H15" s="781"/>
      <c r="I15" s="782"/>
      <c r="J15" s="780">
        <f>E15*G15</f>
        <v>690000000</v>
      </c>
      <c r="K15" s="781"/>
      <c r="L15" s="782"/>
      <c r="M15" s="796" t="s">
        <v>693</v>
      </c>
      <c r="N15" s="797"/>
      <c r="O15" s="797"/>
      <c r="P15" s="797"/>
      <c r="Q15" s="797"/>
      <c r="R15" s="797"/>
      <c r="S15" s="797"/>
      <c r="T15" s="797"/>
      <c r="U15" s="798"/>
      <c r="W15" s="15"/>
      <c r="X15" s="15"/>
      <c r="Y15" s="15"/>
      <c r="Z15" s="17"/>
      <c r="AA15" s="15"/>
    </row>
    <row r="16" spans="1:27" ht="20.100000000000001" customHeight="1">
      <c r="A16" s="800"/>
      <c r="B16" s="760"/>
      <c r="C16" s="768"/>
      <c r="D16" s="705" t="s">
        <v>650</v>
      </c>
      <c r="E16" s="706"/>
      <c r="F16" s="707"/>
      <c r="G16" s="708">
        <f>J16/E9</f>
        <v>250909.09090909091</v>
      </c>
      <c r="H16" s="709"/>
      <c r="I16" s="710"/>
      <c r="J16" s="708">
        <f>SUM(J15)</f>
        <v>690000000</v>
      </c>
      <c r="K16" s="709"/>
      <c r="L16" s="710"/>
      <c r="M16" s="711" t="s">
        <v>801</v>
      </c>
      <c r="N16" s="712"/>
      <c r="O16" s="712"/>
      <c r="P16" s="712"/>
      <c r="Q16" s="712"/>
      <c r="R16" s="712"/>
      <c r="S16" s="712"/>
      <c r="T16" s="712"/>
      <c r="U16" s="713"/>
      <c r="W16" s="526"/>
      <c r="X16" s="526"/>
      <c r="Y16" s="526"/>
      <c r="Z16" s="17"/>
      <c r="AA16" s="526"/>
    </row>
    <row r="17" spans="1:27" ht="20.100000000000001" customHeight="1">
      <c r="A17" s="800"/>
      <c r="B17" s="761"/>
      <c r="C17" s="768"/>
      <c r="D17" s="4" t="s">
        <v>672</v>
      </c>
      <c r="E17" s="4">
        <f>E9</f>
        <v>2750</v>
      </c>
      <c r="F17" s="515" t="s">
        <v>678</v>
      </c>
      <c r="G17" s="723">
        <v>92651</v>
      </c>
      <c r="H17" s="724"/>
      <c r="I17" s="725"/>
      <c r="J17" s="723">
        <f t="shared" ref="J17:J18" si="0">E17*G17</f>
        <v>254790250</v>
      </c>
      <c r="K17" s="724"/>
      <c r="L17" s="725"/>
      <c r="M17" s="726"/>
      <c r="N17" s="727"/>
      <c r="O17" s="727"/>
      <c r="P17" s="727"/>
      <c r="Q17" s="727"/>
      <c r="R17" s="727"/>
      <c r="S17" s="727"/>
      <c r="T17" s="727"/>
      <c r="U17" s="728"/>
      <c r="W17" s="15" t="s">
        <v>22</v>
      </c>
      <c r="X17" s="15"/>
      <c r="Y17" s="15" t="s">
        <v>23</v>
      </c>
      <c r="Z17" s="17">
        <f>SUM(Z8:Z15)</f>
        <v>6884</v>
      </c>
      <c r="AA17" s="15"/>
    </row>
    <row r="18" spans="1:27" ht="20.100000000000001" customHeight="1">
      <c r="A18" s="800"/>
      <c r="B18" s="761"/>
      <c r="C18" s="768"/>
      <c r="D18" s="4" t="s">
        <v>673</v>
      </c>
      <c r="E18" s="4">
        <f>(E9/2750)*1</f>
        <v>1</v>
      </c>
      <c r="F18" s="515" t="s">
        <v>679</v>
      </c>
      <c r="G18" s="723">
        <v>78670000</v>
      </c>
      <c r="H18" s="724"/>
      <c r="I18" s="725"/>
      <c r="J18" s="723">
        <f t="shared" si="0"/>
        <v>78670000</v>
      </c>
      <c r="K18" s="724"/>
      <c r="L18" s="725"/>
      <c r="M18" s="726" t="s">
        <v>681</v>
      </c>
      <c r="N18" s="727"/>
      <c r="O18" s="727"/>
      <c r="P18" s="727"/>
      <c r="Q18" s="727"/>
      <c r="R18" s="727"/>
      <c r="S18" s="727"/>
      <c r="T18" s="727"/>
      <c r="U18" s="728"/>
      <c r="X18" s="592" t="s">
        <v>790</v>
      </c>
      <c r="Y18" s="597">
        <v>1685</v>
      </c>
      <c r="Z18" s="593" t="s">
        <v>791</v>
      </c>
      <c r="AA18" s="594">
        <f>Y18/$AA$6</f>
        <v>0.18776465344328058</v>
      </c>
    </row>
    <row r="19" spans="1:27" ht="20.100000000000001" customHeight="1">
      <c r="A19" s="800"/>
      <c r="B19" s="761"/>
      <c r="C19" s="768"/>
      <c r="D19" s="4" t="s">
        <v>674</v>
      </c>
      <c r="E19" s="4">
        <f>(E9/2750)*1</f>
        <v>1</v>
      </c>
      <c r="F19" s="515" t="s">
        <v>679</v>
      </c>
      <c r="G19" s="723">
        <v>50000000</v>
      </c>
      <c r="H19" s="724"/>
      <c r="I19" s="725"/>
      <c r="J19" s="723">
        <f t="shared" ref="J19:J20" si="1">E19*G19</f>
        <v>50000000</v>
      </c>
      <c r="K19" s="724"/>
      <c r="L19" s="725"/>
      <c r="M19" s="726"/>
      <c r="N19" s="727"/>
      <c r="O19" s="727"/>
      <c r="P19" s="727"/>
      <c r="Q19" s="727"/>
      <c r="R19" s="727"/>
      <c r="S19" s="727"/>
      <c r="T19" s="727"/>
      <c r="U19" s="728"/>
      <c r="X19" s="595" t="s">
        <v>792</v>
      </c>
      <c r="Y19" s="598">
        <f>Z17</f>
        <v>6884</v>
      </c>
      <c r="Z19" s="596"/>
      <c r="AA19" s="594"/>
    </row>
    <row r="20" spans="1:27" ht="20.100000000000001" customHeight="1">
      <c r="A20" s="800"/>
      <c r="B20" s="761"/>
      <c r="C20" s="768"/>
      <c r="D20" s="4" t="s">
        <v>675</v>
      </c>
      <c r="E20" s="4">
        <f>E9</f>
        <v>2750</v>
      </c>
      <c r="F20" s="515" t="s">
        <v>678</v>
      </c>
      <c r="G20" s="723">
        <f>100000000/2750</f>
        <v>36363.63636363636</v>
      </c>
      <c r="H20" s="724"/>
      <c r="I20" s="725"/>
      <c r="J20" s="723">
        <f t="shared" si="1"/>
        <v>99999999.999999985</v>
      </c>
      <c r="K20" s="724"/>
      <c r="L20" s="725"/>
      <c r="M20" s="726"/>
      <c r="N20" s="727"/>
      <c r="O20" s="727"/>
      <c r="P20" s="727"/>
      <c r="Q20" s="727"/>
      <c r="R20" s="727"/>
      <c r="S20" s="727"/>
      <c r="T20" s="727"/>
      <c r="U20" s="728"/>
      <c r="X20" s="595" t="s">
        <v>793</v>
      </c>
      <c r="Y20" s="598">
        <f>Z17</f>
        <v>6884</v>
      </c>
      <c r="Z20" s="595" t="s">
        <v>794</v>
      </c>
      <c r="AA20" s="594">
        <f t="shared" ref="AA20" si="2">Y20/$AA$6</f>
        <v>0.76710496991308219</v>
      </c>
    </row>
    <row r="21" spans="1:27" ht="20.100000000000001" customHeight="1">
      <c r="A21" s="800"/>
      <c r="B21" s="761"/>
      <c r="C21" s="769"/>
      <c r="D21" s="767" t="s">
        <v>682</v>
      </c>
      <c r="E21" s="739"/>
      <c r="F21" s="740"/>
      <c r="G21" s="741">
        <f>J21/E9</f>
        <v>175803.72727272726</v>
      </c>
      <c r="H21" s="742"/>
      <c r="I21" s="743"/>
      <c r="J21" s="741">
        <f>SUM(J17:L20)</f>
        <v>483460250</v>
      </c>
      <c r="K21" s="742"/>
      <c r="L21" s="743"/>
      <c r="M21" s="812"/>
      <c r="N21" s="813"/>
      <c r="O21" s="813"/>
      <c r="P21" s="813"/>
      <c r="Q21" s="813"/>
      <c r="R21" s="813"/>
      <c r="S21" s="813"/>
      <c r="T21" s="813"/>
      <c r="U21" s="814"/>
      <c r="X21" s="518"/>
    </row>
    <row r="22" spans="1:27" ht="20.100000000000001" customHeight="1">
      <c r="A22" s="800"/>
      <c r="B22" s="761"/>
      <c r="C22" s="770" t="s">
        <v>689</v>
      </c>
      <c r="D22" s="412" t="s">
        <v>683</v>
      </c>
      <c r="E22" s="412">
        <f>(E9/2750)*14</f>
        <v>14</v>
      </c>
      <c r="F22" s="618" t="s">
        <v>677</v>
      </c>
      <c r="G22" s="720">
        <v>10000000</v>
      </c>
      <c r="H22" s="721"/>
      <c r="I22" s="722"/>
      <c r="J22" s="720">
        <f>E22*G22</f>
        <v>140000000</v>
      </c>
      <c r="K22" s="721"/>
      <c r="L22" s="722"/>
      <c r="M22" s="744"/>
      <c r="N22" s="745"/>
      <c r="O22" s="745"/>
      <c r="P22" s="745"/>
      <c r="Q22" s="745"/>
      <c r="R22" s="745"/>
      <c r="S22" s="745"/>
      <c r="T22" s="745"/>
      <c r="U22" s="746"/>
    </row>
    <row r="23" spans="1:27" ht="20.100000000000001" customHeight="1">
      <c r="A23" s="800"/>
      <c r="B23" s="761"/>
      <c r="C23" s="768"/>
      <c r="D23" s="412" t="s">
        <v>684</v>
      </c>
      <c r="E23" s="412">
        <f>(E9/2750)*2</f>
        <v>2</v>
      </c>
      <c r="F23" s="618" t="s">
        <v>677</v>
      </c>
      <c r="G23" s="720">
        <v>1300000</v>
      </c>
      <c r="H23" s="721"/>
      <c r="I23" s="722"/>
      <c r="J23" s="720">
        <f t="shared" ref="J23:J27" si="3">E23*G23</f>
        <v>2600000</v>
      </c>
      <c r="K23" s="721"/>
      <c r="L23" s="722"/>
      <c r="M23" s="744"/>
      <c r="N23" s="745"/>
      <c r="O23" s="745"/>
      <c r="P23" s="745"/>
      <c r="Q23" s="745"/>
      <c r="R23" s="745"/>
      <c r="S23" s="745"/>
      <c r="T23" s="745"/>
      <c r="U23" s="746"/>
    </row>
    <row r="24" spans="1:27" ht="20.100000000000001" customHeight="1">
      <c r="A24" s="800"/>
      <c r="B24" s="761"/>
      <c r="C24" s="768"/>
      <c r="D24" s="412" t="s">
        <v>685</v>
      </c>
      <c r="E24" s="412">
        <f>(E9/2750)*180</f>
        <v>180</v>
      </c>
      <c r="F24" s="618" t="s">
        <v>678</v>
      </c>
      <c r="G24" s="720">
        <v>1070000</v>
      </c>
      <c r="H24" s="721"/>
      <c r="I24" s="722"/>
      <c r="J24" s="720">
        <f t="shared" si="3"/>
        <v>192600000</v>
      </c>
      <c r="K24" s="721"/>
      <c r="L24" s="722"/>
      <c r="M24" s="744" t="s">
        <v>710</v>
      </c>
      <c r="N24" s="745"/>
      <c r="O24" s="745"/>
      <c r="P24" s="745"/>
      <c r="Q24" s="745"/>
      <c r="R24" s="745"/>
      <c r="S24" s="745"/>
      <c r="T24" s="745"/>
      <c r="U24" s="746"/>
    </row>
    <row r="25" spans="1:27" ht="20.100000000000001" customHeight="1">
      <c r="A25" s="800"/>
      <c r="B25" s="761"/>
      <c r="C25" s="768"/>
      <c r="D25" s="412" t="s">
        <v>686</v>
      </c>
      <c r="E25" s="599">
        <f>(E9/2750)*2</f>
        <v>2</v>
      </c>
      <c r="F25" s="618" t="s">
        <v>677</v>
      </c>
      <c r="G25" s="720">
        <v>10000000</v>
      </c>
      <c r="H25" s="721"/>
      <c r="I25" s="722"/>
      <c r="J25" s="720">
        <f t="shared" si="3"/>
        <v>20000000</v>
      </c>
      <c r="K25" s="721"/>
      <c r="L25" s="722"/>
      <c r="M25" s="744"/>
      <c r="N25" s="745"/>
      <c r="O25" s="745"/>
      <c r="P25" s="745"/>
      <c r="Q25" s="745"/>
      <c r="R25" s="745"/>
      <c r="S25" s="745"/>
      <c r="T25" s="745"/>
      <c r="U25" s="746"/>
    </row>
    <row r="26" spans="1:27" ht="20.100000000000001" customHeight="1">
      <c r="A26" s="800"/>
      <c r="B26" s="761"/>
      <c r="C26" s="768"/>
      <c r="D26" s="412" t="s">
        <v>687</v>
      </c>
      <c r="E26" s="599">
        <f>(E9/2750)*10</f>
        <v>10</v>
      </c>
      <c r="F26" s="618" t="s">
        <v>677</v>
      </c>
      <c r="G26" s="720">
        <v>10000000</v>
      </c>
      <c r="H26" s="721"/>
      <c r="I26" s="722"/>
      <c r="J26" s="720">
        <f t="shared" si="3"/>
        <v>100000000</v>
      </c>
      <c r="K26" s="721"/>
      <c r="L26" s="722"/>
      <c r="M26" s="744"/>
      <c r="N26" s="745"/>
      <c r="O26" s="745"/>
      <c r="P26" s="745"/>
      <c r="Q26" s="745"/>
      <c r="R26" s="745"/>
      <c r="S26" s="745"/>
      <c r="T26" s="745"/>
      <c r="U26" s="746"/>
      <c r="X26" s="518"/>
    </row>
    <row r="27" spans="1:27" ht="20.100000000000001" customHeight="1">
      <c r="A27" s="800"/>
      <c r="B27" s="761"/>
      <c r="C27" s="768"/>
      <c r="D27" s="412" t="s">
        <v>688</v>
      </c>
      <c r="E27" s="599">
        <f>(E9/2750)*30</f>
        <v>30</v>
      </c>
      <c r="F27" s="618" t="s">
        <v>677</v>
      </c>
      <c r="G27" s="720">
        <v>14530000</v>
      </c>
      <c r="H27" s="721"/>
      <c r="I27" s="722"/>
      <c r="J27" s="720">
        <f t="shared" si="3"/>
        <v>435900000</v>
      </c>
      <c r="K27" s="721"/>
      <c r="L27" s="722"/>
      <c r="M27" s="744" t="s">
        <v>710</v>
      </c>
      <c r="N27" s="745"/>
      <c r="O27" s="745"/>
      <c r="P27" s="745"/>
      <c r="Q27" s="745"/>
      <c r="R27" s="745"/>
      <c r="S27" s="745"/>
      <c r="T27" s="745"/>
      <c r="U27" s="746"/>
      <c r="X27" s="518"/>
    </row>
    <row r="28" spans="1:27" ht="20.100000000000001" customHeight="1">
      <c r="A28" s="800"/>
      <c r="B28" s="761"/>
      <c r="C28" s="771"/>
      <c r="D28" s="767" t="s">
        <v>682</v>
      </c>
      <c r="E28" s="739"/>
      <c r="F28" s="740"/>
      <c r="G28" s="741">
        <f>J28/E9</f>
        <v>324036.36363636365</v>
      </c>
      <c r="H28" s="742"/>
      <c r="I28" s="743"/>
      <c r="J28" s="741">
        <f>SUM(J22:L27)</f>
        <v>891100000</v>
      </c>
      <c r="K28" s="742"/>
      <c r="L28" s="743"/>
      <c r="M28" s="735"/>
      <c r="N28" s="736"/>
      <c r="O28" s="736"/>
      <c r="P28" s="736"/>
      <c r="Q28" s="736"/>
      <c r="R28" s="736"/>
      <c r="S28" s="736"/>
      <c r="T28" s="736"/>
      <c r="U28" s="737"/>
      <c r="X28" s="518"/>
    </row>
    <row r="29" spans="1:27" ht="20.100000000000001" customHeight="1">
      <c r="A29" s="800"/>
      <c r="B29" s="761"/>
      <c r="C29" s="772" t="s">
        <v>709</v>
      </c>
      <c r="D29" s="412" t="s">
        <v>690</v>
      </c>
      <c r="E29" s="599">
        <f>T9</f>
        <v>20</v>
      </c>
      <c r="F29" s="618" t="s">
        <v>677</v>
      </c>
      <c r="G29" s="720">
        <v>25000000</v>
      </c>
      <c r="H29" s="721"/>
      <c r="I29" s="722"/>
      <c r="J29" s="720">
        <f t="shared" ref="J29:J30" si="4">E29*G29</f>
        <v>500000000</v>
      </c>
      <c r="K29" s="721"/>
      <c r="L29" s="722"/>
      <c r="M29" s="750"/>
      <c r="N29" s="751"/>
      <c r="O29" s="751"/>
      <c r="P29" s="751"/>
      <c r="Q29" s="751"/>
      <c r="R29" s="751"/>
      <c r="S29" s="751"/>
      <c r="T29" s="751"/>
      <c r="U29" s="752"/>
      <c r="X29" s="527"/>
    </row>
    <row r="30" spans="1:27" ht="20.100000000000001" customHeight="1">
      <c r="A30" s="800"/>
      <c r="B30" s="761"/>
      <c r="C30" s="772"/>
      <c r="D30" s="4" t="s">
        <v>691</v>
      </c>
      <c r="E30" s="600">
        <v>1</v>
      </c>
      <c r="F30" s="515" t="s">
        <v>35</v>
      </c>
      <c r="G30" s="723">
        <v>100000000</v>
      </c>
      <c r="H30" s="724"/>
      <c r="I30" s="725"/>
      <c r="J30" s="723">
        <f t="shared" si="4"/>
        <v>100000000</v>
      </c>
      <c r="K30" s="724"/>
      <c r="L30" s="725"/>
      <c r="M30" s="753"/>
      <c r="N30" s="754"/>
      <c r="O30" s="754"/>
      <c r="P30" s="754"/>
      <c r="Q30" s="754"/>
      <c r="R30" s="754"/>
      <c r="S30" s="754"/>
      <c r="T30" s="754"/>
      <c r="U30" s="755"/>
      <c r="X30" s="527"/>
    </row>
    <row r="31" spans="1:27" ht="20.100000000000001" customHeight="1">
      <c r="A31" s="800"/>
      <c r="B31" s="761"/>
      <c r="C31" s="772"/>
      <c r="D31" s="767" t="s">
        <v>650</v>
      </c>
      <c r="E31" s="739"/>
      <c r="F31" s="740"/>
      <c r="G31" s="741"/>
      <c r="H31" s="742"/>
      <c r="I31" s="743"/>
      <c r="J31" s="741">
        <f>SUM(J29:L30)</f>
        <v>600000000</v>
      </c>
      <c r="K31" s="742"/>
      <c r="L31" s="743"/>
      <c r="M31" s="735"/>
      <c r="N31" s="736"/>
      <c r="O31" s="736"/>
      <c r="P31" s="736"/>
      <c r="Q31" s="736"/>
      <c r="R31" s="736"/>
      <c r="S31" s="736"/>
      <c r="T31" s="736"/>
      <c r="U31" s="737"/>
      <c r="X31" s="527"/>
    </row>
    <row r="32" spans="1:27" ht="20.100000000000001" customHeight="1">
      <c r="A32" s="800"/>
      <c r="B32" s="761"/>
      <c r="C32" s="762" t="s">
        <v>695</v>
      </c>
      <c r="D32" s="762"/>
      <c r="E32" s="762"/>
      <c r="F32" s="763"/>
      <c r="G32" s="764">
        <f>J32/E9</f>
        <v>718021.90909090906</v>
      </c>
      <c r="H32" s="765"/>
      <c r="I32" s="766"/>
      <c r="J32" s="764">
        <f>J21+J28+J31</f>
        <v>1974560250</v>
      </c>
      <c r="K32" s="765"/>
      <c r="L32" s="766"/>
      <c r="M32" s="747"/>
      <c r="N32" s="748"/>
      <c r="O32" s="748"/>
      <c r="P32" s="748"/>
      <c r="Q32" s="748"/>
      <c r="R32" s="748"/>
      <c r="S32" s="748"/>
      <c r="T32" s="748"/>
      <c r="U32" s="749"/>
      <c r="X32" s="527"/>
    </row>
    <row r="33" spans="1:24" ht="20.100000000000001" customHeight="1">
      <c r="A33" s="800"/>
      <c r="B33" s="716" t="s">
        <v>38</v>
      </c>
      <c r="C33" s="717" t="s">
        <v>694</v>
      </c>
      <c r="D33" s="530" t="s">
        <v>702</v>
      </c>
      <c r="E33" s="599">
        <v>1</v>
      </c>
      <c r="F33" s="515" t="s">
        <v>35</v>
      </c>
      <c r="G33" s="773"/>
      <c r="H33" s="774"/>
      <c r="I33" s="775"/>
      <c r="J33" s="723">
        <f>E33*G33</f>
        <v>0</v>
      </c>
      <c r="K33" s="724"/>
      <c r="L33" s="725"/>
      <c r="M33" s="726"/>
      <c r="N33" s="727"/>
      <c r="O33" s="727"/>
      <c r="P33" s="727"/>
      <c r="Q33" s="727"/>
      <c r="R33" s="727"/>
      <c r="S33" s="727"/>
      <c r="T33" s="727"/>
      <c r="U33" s="728"/>
      <c r="X33" s="527"/>
    </row>
    <row r="34" spans="1:24" ht="20.100000000000001" customHeight="1">
      <c r="A34" s="800"/>
      <c r="B34" s="716"/>
      <c r="C34" s="718"/>
      <c r="D34" s="738" t="s">
        <v>650</v>
      </c>
      <c r="E34" s="739"/>
      <c r="F34" s="740"/>
      <c r="G34" s="741"/>
      <c r="H34" s="742"/>
      <c r="I34" s="743"/>
      <c r="J34" s="741">
        <f>SUM(J33)</f>
        <v>0</v>
      </c>
      <c r="K34" s="742"/>
      <c r="L34" s="743"/>
      <c r="M34" s="735"/>
      <c r="N34" s="736"/>
      <c r="O34" s="736"/>
      <c r="P34" s="736"/>
      <c r="Q34" s="736"/>
      <c r="R34" s="736"/>
      <c r="S34" s="736"/>
      <c r="T34" s="736"/>
      <c r="U34" s="737"/>
      <c r="X34" s="527"/>
    </row>
    <row r="35" spans="1:24" ht="20.100000000000001" customHeight="1">
      <c r="A35" s="800"/>
      <c r="B35" s="716"/>
      <c r="C35" s="717" t="s">
        <v>696</v>
      </c>
      <c r="D35" s="530" t="s">
        <v>703</v>
      </c>
      <c r="E35" s="536"/>
      <c r="F35" s="515" t="s">
        <v>677</v>
      </c>
      <c r="G35" s="720">
        <v>4630000</v>
      </c>
      <c r="H35" s="721"/>
      <c r="I35" s="722"/>
      <c r="J35" s="723">
        <f>E35*G35</f>
        <v>0</v>
      </c>
      <c r="K35" s="724"/>
      <c r="L35" s="725"/>
      <c r="M35" s="726" t="s">
        <v>710</v>
      </c>
      <c r="N35" s="727"/>
      <c r="O35" s="727"/>
      <c r="P35" s="727"/>
      <c r="Q35" s="727"/>
      <c r="R35" s="727"/>
      <c r="S35" s="727"/>
      <c r="T35" s="727"/>
      <c r="U35" s="728"/>
      <c r="X35" s="527"/>
    </row>
    <row r="36" spans="1:24" ht="20.100000000000001" customHeight="1">
      <c r="A36" s="800"/>
      <c r="B36" s="716"/>
      <c r="C36" s="719"/>
      <c r="D36" s="535" t="s">
        <v>704</v>
      </c>
      <c r="E36" s="536"/>
      <c r="F36" s="515" t="s">
        <v>677</v>
      </c>
      <c r="G36" s="720">
        <v>5130000</v>
      </c>
      <c r="H36" s="721"/>
      <c r="I36" s="722"/>
      <c r="J36" s="723">
        <f t="shared" ref="J36:J39" si="5">E36*G36</f>
        <v>0</v>
      </c>
      <c r="K36" s="724"/>
      <c r="L36" s="725"/>
      <c r="M36" s="726" t="s">
        <v>710</v>
      </c>
      <c r="N36" s="727"/>
      <c r="O36" s="727"/>
      <c r="P36" s="727"/>
      <c r="Q36" s="727"/>
      <c r="R36" s="727"/>
      <c r="S36" s="727"/>
      <c r="T36" s="727"/>
      <c r="U36" s="728"/>
      <c r="X36" s="527"/>
    </row>
    <row r="37" spans="1:24" ht="20.100000000000001" customHeight="1">
      <c r="A37" s="800"/>
      <c r="B37" s="716"/>
      <c r="C37" s="719"/>
      <c r="D37" s="535" t="s">
        <v>705</v>
      </c>
      <c r="E37" s="536"/>
      <c r="F37" s="515" t="s">
        <v>677</v>
      </c>
      <c r="G37" s="720">
        <v>7070000</v>
      </c>
      <c r="H37" s="721"/>
      <c r="I37" s="722"/>
      <c r="J37" s="723">
        <f t="shared" si="5"/>
        <v>0</v>
      </c>
      <c r="K37" s="724"/>
      <c r="L37" s="725"/>
      <c r="M37" s="726" t="s">
        <v>710</v>
      </c>
      <c r="N37" s="727"/>
      <c r="O37" s="727"/>
      <c r="P37" s="727"/>
      <c r="Q37" s="727"/>
      <c r="R37" s="727"/>
      <c r="S37" s="727"/>
      <c r="T37" s="727"/>
      <c r="U37" s="728"/>
      <c r="X37" s="527"/>
    </row>
    <row r="38" spans="1:24" ht="20.100000000000001" customHeight="1">
      <c r="A38" s="800"/>
      <c r="B38" s="716"/>
      <c r="C38" s="719"/>
      <c r="D38" s="535" t="s">
        <v>706</v>
      </c>
      <c r="E38" s="536"/>
      <c r="F38" s="515" t="s">
        <v>677</v>
      </c>
      <c r="G38" s="720">
        <v>5630000</v>
      </c>
      <c r="H38" s="721"/>
      <c r="I38" s="722"/>
      <c r="J38" s="723">
        <f t="shared" si="5"/>
        <v>0</v>
      </c>
      <c r="K38" s="724"/>
      <c r="L38" s="725"/>
      <c r="M38" s="726" t="s">
        <v>710</v>
      </c>
      <c r="N38" s="727"/>
      <c r="O38" s="727"/>
      <c r="P38" s="727"/>
      <c r="Q38" s="727"/>
      <c r="R38" s="727"/>
      <c r="S38" s="727"/>
      <c r="T38" s="727"/>
      <c r="U38" s="728"/>
      <c r="X38" s="527"/>
    </row>
    <row r="39" spans="1:24" ht="20.100000000000001" customHeight="1">
      <c r="A39" s="800"/>
      <c r="B39" s="716"/>
      <c r="C39" s="719"/>
      <c r="D39" s="535" t="s">
        <v>707</v>
      </c>
      <c r="E39" s="536"/>
      <c r="F39" s="515" t="s">
        <v>677</v>
      </c>
      <c r="G39" s="720">
        <v>7870000</v>
      </c>
      <c r="H39" s="721"/>
      <c r="I39" s="722"/>
      <c r="J39" s="723">
        <f t="shared" si="5"/>
        <v>0</v>
      </c>
      <c r="K39" s="724"/>
      <c r="L39" s="725"/>
      <c r="M39" s="726" t="s">
        <v>710</v>
      </c>
      <c r="N39" s="727"/>
      <c r="O39" s="727"/>
      <c r="P39" s="727"/>
      <c r="Q39" s="727"/>
      <c r="R39" s="727"/>
      <c r="S39" s="727"/>
      <c r="T39" s="727"/>
      <c r="U39" s="728"/>
      <c r="X39" s="527"/>
    </row>
    <row r="40" spans="1:24" ht="20.100000000000001" customHeight="1">
      <c r="A40" s="800"/>
      <c r="B40" s="716"/>
      <c r="C40" s="718"/>
      <c r="D40" s="738" t="s">
        <v>650</v>
      </c>
      <c r="E40" s="739"/>
      <c r="F40" s="740"/>
      <c r="G40" s="741"/>
      <c r="H40" s="742"/>
      <c r="I40" s="743"/>
      <c r="J40" s="741">
        <f>SUM(J35:L39)</f>
        <v>0</v>
      </c>
      <c r="K40" s="742"/>
      <c r="L40" s="743"/>
      <c r="M40" s="735"/>
      <c r="N40" s="736"/>
      <c r="O40" s="736"/>
      <c r="P40" s="736"/>
      <c r="Q40" s="736"/>
      <c r="R40" s="736"/>
      <c r="S40" s="736"/>
      <c r="T40" s="736"/>
      <c r="U40" s="737"/>
      <c r="X40" s="527"/>
    </row>
    <row r="41" spans="1:24" ht="20.100000000000001" customHeight="1">
      <c r="A41" s="800"/>
      <c r="B41" s="716"/>
      <c r="C41" s="717" t="s">
        <v>697</v>
      </c>
      <c r="D41" s="530" t="s">
        <v>697</v>
      </c>
      <c r="E41" s="599">
        <f>N9</f>
        <v>1285</v>
      </c>
      <c r="F41" s="515" t="s">
        <v>307</v>
      </c>
      <c r="G41" s="720">
        <v>75540</v>
      </c>
      <c r="H41" s="721"/>
      <c r="I41" s="722"/>
      <c r="J41" s="723">
        <f>E41*G41</f>
        <v>97068900</v>
      </c>
      <c r="K41" s="724"/>
      <c r="L41" s="725"/>
      <c r="M41" s="726" t="s">
        <v>710</v>
      </c>
      <c r="N41" s="727"/>
      <c r="O41" s="727"/>
      <c r="P41" s="727"/>
      <c r="Q41" s="727"/>
      <c r="R41" s="727"/>
      <c r="S41" s="727"/>
      <c r="T41" s="727"/>
      <c r="U41" s="728"/>
      <c r="X41" s="527"/>
    </row>
    <row r="42" spans="1:24" ht="20.100000000000001" customHeight="1">
      <c r="A42" s="800"/>
      <c r="B42" s="716"/>
      <c r="C42" s="719"/>
      <c r="D42" s="530" t="s">
        <v>699</v>
      </c>
      <c r="E42" s="599">
        <f>E41</f>
        <v>1285</v>
      </c>
      <c r="F42" s="515" t="s">
        <v>307</v>
      </c>
      <c r="G42" s="720">
        <v>4118</v>
      </c>
      <c r="H42" s="721"/>
      <c r="I42" s="722"/>
      <c r="J42" s="723">
        <f>E42*G42</f>
        <v>5291630</v>
      </c>
      <c r="K42" s="724"/>
      <c r="L42" s="725"/>
      <c r="M42" s="726" t="s">
        <v>710</v>
      </c>
      <c r="N42" s="727"/>
      <c r="O42" s="727"/>
      <c r="P42" s="727"/>
      <c r="Q42" s="727"/>
      <c r="R42" s="727"/>
      <c r="S42" s="727"/>
      <c r="T42" s="727"/>
      <c r="U42" s="728"/>
      <c r="X42" s="527"/>
    </row>
    <row r="43" spans="1:24" ht="20.100000000000001" customHeight="1">
      <c r="A43" s="800"/>
      <c r="B43" s="716"/>
      <c r="C43" s="719"/>
      <c r="D43" s="729" t="s">
        <v>650</v>
      </c>
      <c r="E43" s="730"/>
      <c r="F43" s="731"/>
      <c r="G43" s="732">
        <f>SUM(G41:I42)</f>
        <v>79658</v>
      </c>
      <c r="H43" s="733"/>
      <c r="I43" s="734"/>
      <c r="J43" s="732">
        <f>SUM(J41:L42)</f>
        <v>102360530</v>
      </c>
      <c r="K43" s="733"/>
      <c r="L43" s="734"/>
      <c r="M43" s="735"/>
      <c r="N43" s="736"/>
      <c r="O43" s="736"/>
      <c r="P43" s="736"/>
      <c r="Q43" s="736"/>
      <c r="R43" s="736"/>
      <c r="S43" s="736"/>
      <c r="T43" s="736"/>
      <c r="U43" s="737"/>
      <c r="X43" s="527"/>
    </row>
    <row r="44" spans="1:24" ht="20.100000000000001" customHeight="1">
      <c r="A44" s="800"/>
      <c r="B44" s="716"/>
      <c r="C44" s="716" t="s">
        <v>698</v>
      </c>
      <c r="D44" s="716"/>
      <c r="E44" s="716"/>
      <c r="F44" s="716"/>
      <c r="G44" s="756"/>
      <c r="H44" s="756"/>
      <c r="I44" s="756"/>
      <c r="J44" s="756">
        <f>J34+J40+J43</f>
        <v>102360530</v>
      </c>
      <c r="K44" s="756"/>
      <c r="L44" s="756"/>
      <c r="M44" s="714"/>
      <c r="N44" s="714"/>
      <c r="O44" s="714"/>
      <c r="P44" s="714"/>
      <c r="Q44" s="714"/>
      <c r="R44" s="714"/>
      <c r="S44" s="714"/>
      <c r="T44" s="714"/>
      <c r="U44" s="715"/>
      <c r="X44" s="527"/>
    </row>
    <row r="45" spans="1:24" ht="20.100000000000001" customHeight="1" thickBot="1">
      <c r="A45" s="801"/>
      <c r="B45" s="815" t="s">
        <v>40</v>
      </c>
      <c r="C45" s="816"/>
      <c r="D45" s="816"/>
      <c r="E45" s="816"/>
      <c r="F45" s="817"/>
      <c r="G45" s="757">
        <f>J45/E9</f>
        <v>755243.92</v>
      </c>
      <c r="H45" s="758"/>
      <c r="I45" s="759"/>
      <c r="J45" s="757">
        <f>J32+J44</f>
        <v>2076920780</v>
      </c>
      <c r="K45" s="758"/>
      <c r="L45" s="759"/>
      <c r="M45" s="809"/>
      <c r="N45" s="810"/>
      <c r="O45" s="810"/>
      <c r="P45" s="810"/>
      <c r="Q45" s="810"/>
      <c r="R45" s="810"/>
      <c r="S45" s="810"/>
      <c r="T45" s="810"/>
      <c r="U45" s="811"/>
    </row>
  </sheetData>
  <mergeCells count="129">
    <mergeCell ref="P2:U2"/>
    <mergeCell ref="A15:A45"/>
    <mergeCell ref="M24:U24"/>
    <mergeCell ref="M26:U26"/>
    <mergeCell ref="G17:I17"/>
    <mergeCell ref="G24:I24"/>
    <mergeCell ref="G25:I25"/>
    <mergeCell ref="A3:U3"/>
    <mergeCell ref="A8:C8"/>
    <mergeCell ref="A7:U7"/>
    <mergeCell ref="D8:F8"/>
    <mergeCell ref="G18:I18"/>
    <mergeCell ref="G26:I26"/>
    <mergeCell ref="M45:U45"/>
    <mergeCell ref="J18:L18"/>
    <mergeCell ref="J24:L24"/>
    <mergeCell ref="J23:L23"/>
    <mergeCell ref="M21:U21"/>
    <mergeCell ref="M39:U39"/>
    <mergeCell ref="D28:F28"/>
    <mergeCell ref="G28:I28"/>
    <mergeCell ref="J28:L28"/>
    <mergeCell ref="B45:F45"/>
    <mergeCell ref="G45:I45"/>
    <mergeCell ref="W6:X6"/>
    <mergeCell ref="G14:I14"/>
    <mergeCell ref="G15:I15"/>
    <mergeCell ref="G19:I19"/>
    <mergeCell ref="G20:I20"/>
    <mergeCell ref="G22:I22"/>
    <mergeCell ref="G23:I23"/>
    <mergeCell ref="J19:L19"/>
    <mergeCell ref="G8:I8"/>
    <mergeCell ref="J8:L8"/>
    <mergeCell ref="M8:O8"/>
    <mergeCell ref="P8:R8"/>
    <mergeCell ref="S8:U8"/>
    <mergeCell ref="A13:U13"/>
    <mergeCell ref="S9:S10"/>
    <mergeCell ref="D21:F21"/>
    <mergeCell ref="G21:I21"/>
    <mergeCell ref="J21:L21"/>
    <mergeCell ref="A14:D14"/>
    <mergeCell ref="M14:U14"/>
    <mergeCell ref="M15:U15"/>
    <mergeCell ref="J14:L14"/>
    <mergeCell ref="J15:L15"/>
    <mergeCell ref="M17:U17"/>
    <mergeCell ref="G44:I44"/>
    <mergeCell ref="J44:L44"/>
    <mergeCell ref="G30:I30"/>
    <mergeCell ref="J45:L45"/>
    <mergeCell ref="B15:B32"/>
    <mergeCell ref="C32:F32"/>
    <mergeCell ref="G32:I32"/>
    <mergeCell ref="J32:L32"/>
    <mergeCell ref="J43:L43"/>
    <mergeCell ref="D40:F40"/>
    <mergeCell ref="D31:F31"/>
    <mergeCell ref="C15:C21"/>
    <mergeCell ref="C22:C28"/>
    <mergeCell ref="C29:C31"/>
    <mergeCell ref="G29:I29"/>
    <mergeCell ref="G27:I27"/>
    <mergeCell ref="G33:I33"/>
    <mergeCell ref="J33:L33"/>
    <mergeCell ref="G41:I41"/>
    <mergeCell ref="J41:L41"/>
    <mergeCell ref="J34:L34"/>
    <mergeCell ref="J17:L17"/>
    <mergeCell ref="J25:L25"/>
    <mergeCell ref="J20:L20"/>
    <mergeCell ref="M25:U25"/>
    <mergeCell ref="M27:U27"/>
    <mergeCell ref="J26:L26"/>
    <mergeCell ref="J27:L27"/>
    <mergeCell ref="M28:U28"/>
    <mergeCell ref="J30:L30"/>
    <mergeCell ref="M30:U30"/>
    <mergeCell ref="J31:L31"/>
    <mergeCell ref="M31:U31"/>
    <mergeCell ref="G43:I43"/>
    <mergeCell ref="M43:U43"/>
    <mergeCell ref="D34:F34"/>
    <mergeCell ref="G34:I34"/>
    <mergeCell ref="M33:U33"/>
    <mergeCell ref="M18:U18"/>
    <mergeCell ref="M19:U19"/>
    <mergeCell ref="M20:U20"/>
    <mergeCell ref="M22:U22"/>
    <mergeCell ref="M23:U23"/>
    <mergeCell ref="M34:U34"/>
    <mergeCell ref="G35:I35"/>
    <mergeCell ref="J35:L35"/>
    <mergeCell ref="M35:U35"/>
    <mergeCell ref="G40:I40"/>
    <mergeCell ref="J40:L40"/>
    <mergeCell ref="M40:U40"/>
    <mergeCell ref="G39:I39"/>
    <mergeCell ref="J39:L39"/>
    <mergeCell ref="G31:I31"/>
    <mergeCell ref="J22:L22"/>
    <mergeCell ref="M32:U32"/>
    <mergeCell ref="J29:L29"/>
    <mergeCell ref="M29:U29"/>
    <mergeCell ref="D16:F16"/>
    <mergeCell ref="G16:I16"/>
    <mergeCell ref="J16:L16"/>
    <mergeCell ref="M16:U16"/>
    <mergeCell ref="M44:U44"/>
    <mergeCell ref="B33:B44"/>
    <mergeCell ref="C33:C34"/>
    <mergeCell ref="C35:C40"/>
    <mergeCell ref="C41:C43"/>
    <mergeCell ref="C44:F44"/>
    <mergeCell ref="G36:I36"/>
    <mergeCell ref="J36:L36"/>
    <mergeCell ref="M36:U36"/>
    <mergeCell ref="G37:I37"/>
    <mergeCell ref="J37:L37"/>
    <mergeCell ref="M37:U37"/>
    <mergeCell ref="G38:I38"/>
    <mergeCell ref="J38:L38"/>
    <mergeCell ref="M38:U38"/>
    <mergeCell ref="M41:U41"/>
    <mergeCell ref="G42:I42"/>
    <mergeCell ref="J42:L42"/>
    <mergeCell ref="M42:U42"/>
    <mergeCell ref="D43:F43"/>
  </mergeCells>
  <phoneticPr fontId="4" type="noConversion"/>
  <pageMargins left="0.7" right="0.7" top="0.75" bottom="0.75" header="0.3" footer="0.3"/>
  <pageSetup paperSize="9" orientation="portrait" verticalDpi="0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>
    <tabColor rgb="FF92D050"/>
    <pageSetUpPr fitToPage="1"/>
  </sheetPr>
  <dimension ref="A1:U78"/>
  <sheetViews>
    <sheetView tabSelected="1" view="pageBreakPreview" zoomScaleNormal="100" zoomScaleSheetLayoutView="100" workbookViewId="0">
      <selection sqref="A1:J1"/>
    </sheetView>
  </sheetViews>
  <sheetFormatPr defaultColWidth="9" defaultRowHeight="12"/>
  <cols>
    <col min="1" max="1" width="18.125" style="33" customWidth="1"/>
    <col min="2" max="2" width="10.625" style="33" customWidth="1"/>
    <col min="3" max="3" width="18.75" style="33" customWidth="1"/>
    <col min="4" max="4" width="6.375" style="34" customWidth="1"/>
    <col min="5" max="5" width="10.625" style="35" customWidth="1"/>
    <col min="6" max="8" width="12.625" style="35" customWidth="1"/>
    <col min="9" max="9" width="4.25" style="35" customWidth="1"/>
    <col min="10" max="10" width="2.75" style="33" customWidth="1"/>
    <col min="11" max="13" width="10.625" style="33" hidden="1" customWidth="1"/>
    <col min="14" max="15" width="0" style="33" hidden="1" customWidth="1"/>
    <col min="16" max="17" width="9" style="33" hidden="1" customWidth="1"/>
    <col min="18" max="18" width="10.5" style="33" hidden="1" customWidth="1"/>
    <col min="19" max="19" width="0" style="33" hidden="1" customWidth="1"/>
    <col min="20" max="16384" width="9" style="33"/>
  </cols>
  <sheetData>
    <row r="1" spans="1:21" s="19" customFormat="1" ht="30" customHeight="1">
      <c r="A1" s="896" t="s">
        <v>806</v>
      </c>
      <c r="B1" s="896"/>
      <c r="C1" s="896"/>
      <c r="D1" s="896"/>
      <c r="E1" s="896"/>
      <c r="F1" s="896"/>
      <c r="G1" s="896"/>
      <c r="H1" s="896"/>
      <c r="I1" s="896"/>
      <c r="J1" s="896"/>
    </row>
    <row r="2" spans="1:21" s="19" customFormat="1" ht="6" customHeight="1">
      <c r="A2" s="20"/>
      <c r="B2" s="20"/>
      <c r="C2" s="20"/>
      <c r="D2" s="21"/>
      <c r="E2" s="21"/>
      <c r="F2" s="22"/>
      <c r="G2" s="22"/>
      <c r="H2" s="22"/>
      <c r="I2" s="22"/>
      <c r="J2" s="22"/>
    </row>
    <row r="3" spans="1:21" s="26" customFormat="1" ht="20.25" customHeight="1">
      <c r="A3" s="654" t="s">
        <v>41</v>
      </c>
      <c r="B3" s="24" t="s">
        <v>829</v>
      </c>
      <c r="C3" s="24"/>
      <c r="D3" s="25"/>
      <c r="E3" s="25"/>
      <c r="F3" s="25"/>
      <c r="G3" s="25"/>
      <c r="H3" s="25"/>
      <c r="I3" s="25"/>
      <c r="J3" s="24"/>
    </row>
    <row r="4" spans="1:21" s="26" customFormat="1" ht="20.25" customHeight="1">
      <c r="A4" s="654" t="s">
        <v>42</v>
      </c>
      <c r="B4" s="24" t="str">
        <f>B3&amp;" 설계용역"</f>
        <v>재동초 내진보강 및 화장실 개선공사 설계용역  설계용역</v>
      </c>
      <c r="C4" s="24"/>
      <c r="D4" s="25"/>
      <c r="E4" s="25"/>
      <c r="F4" s="25"/>
      <c r="G4" s="25"/>
      <c r="H4" s="25"/>
      <c r="I4" s="25"/>
      <c r="J4" s="24"/>
    </row>
    <row r="5" spans="1:21" s="26" customFormat="1" ht="20.25" customHeight="1">
      <c r="A5" s="654" t="s">
        <v>43</v>
      </c>
      <c r="B5" s="24" t="str">
        <f>B3&amp; " 1식"</f>
        <v>재동초 내진보강 및 화장실 개선공사 설계용역  1식</v>
      </c>
      <c r="C5" s="24"/>
      <c r="D5" s="25"/>
      <c r="E5" s="25"/>
      <c r="F5" s="25"/>
      <c r="G5" s="25"/>
      <c r="H5" s="25"/>
      <c r="I5" s="25"/>
      <c r="J5" s="24"/>
    </row>
    <row r="6" spans="1:21" s="26" customFormat="1" ht="20.25" customHeight="1" thickBot="1">
      <c r="A6" s="23" t="s">
        <v>44</v>
      </c>
      <c r="B6" s="24"/>
      <c r="C6" s="24"/>
      <c r="D6" s="25"/>
      <c r="E6" s="25"/>
      <c r="F6" s="25"/>
      <c r="G6" s="25"/>
      <c r="H6" s="868" t="s">
        <v>45</v>
      </c>
      <c r="I6" s="868"/>
      <c r="J6" s="868"/>
    </row>
    <row r="7" spans="1:21" s="26" customFormat="1" ht="20.25" customHeight="1">
      <c r="A7" s="818" t="s">
        <v>810</v>
      </c>
      <c r="B7" s="819" t="s">
        <v>47</v>
      </c>
      <c r="C7" s="819"/>
      <c r="D7" s="869" t="s">
        <v>48</v>
      </c>
      <c r="E7" s="870" t="s">
        <v>49</v>
      </c>
      <c r="F7" s="870"/>
      <c r="G7" s="870"/>
      <c r="H7" s="870"/>
      <c r="I7" s="819" t="s">
        <v>50</v>
      </c>
      <c r="J7" s="872"/>
    </row>
    <row r="8" spans="1:21" s="26" customFormat="1" ht="20.25" customHeight="1">
      <c r="A8" s="897"/>
      <c r="B8" s="873"/>
      <c r="C8" s="873"/>
      <c r="D8" s="875"/>
      <c r="E8" s="656" t="s">
        <v>51</v>
      </c>
      <c r="F8" s="656" t="s">
        <v>52</v>
      </c>
      <c r="G8" s="656" t="s">
        <v>53</v>
      </c>
      <c r="H8" s="611" t="s">
        <v>54</v>
      </c>
      <c r="I8" s="873"/>
      <c r="J8" s="874"/>
      <c r="K8" s="689">
        <f>'설계용역비(동관동,급식실동,후관동 내진보강)'!M85</f>
        <v>35310000</v>
      </c>
      <c r="M8" s="653" t="s">
        <v>809</v>
      </c>
    </row>
    <row r="9" spans="1:21" s="26" customFormat="1" ht="24.95" customHeight="1">
      <c r="A9" s="898" t="str">
        <f>B3</f>
        <v xml:space="preserve">재동초 내진보강 및 화장실 개선공사 설계용역 </v>
      </c>
      <c r="B9" s="878" t="s">
        <v>824</v>
      </c>
      <c r="C9" s="878"/>
      <c r="D9" s="639">
        <v>1</v>
      </c>
      <c r="E9" s="657">
        <f>TRUNC(H9*0.03,-4)</f>
        <v>24900000</v>
      </c>
      <c r="F9" s="657">
        <f>H9-G9-E9</f>
        <v>805100000</v>
      </c>
      <c r="G9" s="657">
        <v>0</v>
      </c>
      <c r="H9" s="657">
        <v>830000000</v>
      </c>
      <c r="I9" s="900"/>
      <c r="J9" s="901"/>
      <c r="K9" s="648">
        <f t="shared" ref="K9:K16" si="0">H9/$H$17</f>
        <v>0.50638070189246065</v>
      </c>
      <c r="L9" s="649">
        <f>$K$8*K9</f>
        <v>17880302.583822787</v>
      </c>
      <c r="M9" s="650">
        <f t="shared" ref="M9:M16" si="1">ROUND(L9,-3)</f>
        <v>17880000</v>
      </c>
      <c r="R9" s="649">
        <f>ROUND(E17*H9/H17,-3)</f>
        <v>27360000</v>
      </c>
    </row>
    <row r="10" spans="1:21" s="26" customFormat="1" ht="24.95" customHeight="1">
      <c r="A10" s="825"/>
      <c r="B10" s="889" t="s">
        <v>825</v>
      </c>
      <c r="C10" s="889"/>
      <c r="D10" s="640">
        <v>1</v>
      </c>
      <c r="E10" s="659">
        <f>TRUNC(H10*0.0334,-4)</f>
        <v>9010000</v>
      </c>
      <c r="F10" s="659">
        <f>H10-G10-E10</f>
        <v>260990000</v>
      </c>
      <c r="G10" s="659">
        <v>0</v>
      </c>
      <c r="H10" s="659">
        <v>270000000</v>
      </c>
      <c r="I10" s="904"/>
      <c r="J10" s="905"/>
      <c r="K10" s="648">
        <f t="shared" si="0"/>
        <v>0.16472625242284863</v>
      </c>
      <c r="L10" s="649">
        <f t="shared" ref="L10:L13" si="2">$K$8*K10</f>
        <v>5816483.9730507853</v>
      </c>
      <c r="M10" s="650">
        <f t="shared" si="1"/>
        <v>5816000</v>
      </c>
      <c r="R10" s="649">
        <f>ROUND(E17*H10/H17,-3)</f>
        <v>8900000</v>
      </c>
      <c r="U10" s="27"/>
    </row>
    <row r="11" spans="1:21" s="26" customFormat="1" ht="24.95" customHeight="1">
      <c r="A11" s="825"/>
      <c r="B11" s="889" t="s">
        <v>826</v>
      </c>
      <c r="C11" s="889"/>
      <c r="D11" s="640">
        <v>1</v>
      </c>
      <c r="E11" s="665">
        <f>TRUNC(H11*0.035,-4)</f>
        <v>1400000</v>
      </c>
      <c r="F11" s="659">
        <f t="shared" ref="F11:F15" si="3">H11-G11-E11</f>
        <v>38600000</v>
      </c>
      <c r="G11" s="659">
        <v>0</v>
      </c>
      <c r="H11" s="665">
        <v>40000000</v>
      </c>
      <c r="I11" s="904"/>
      <c r="J11" s="905"/>
      <c r="K11" s="648">
        <f t="shared" si="0"/>
        <v>2.4403889247829425E-2</v>
      </c>
      <c r="L11" s="649">
        <f t="shared" si="2"/>
        <v>861701.32934085699</v>
      </c>
      <c r="M11" s="650">
        <f t="shared" si="1"/>
        <v>862000</v>
      </c>
      <c r="R11" s="649">
        <f>ROUND(E17*H11/H17,-3)</f>
        <v>1319000</v>
      </c>
      <c r="U11" s="27"/>
    </row>
    <row r="12" spans="1:21" s="26" customFormat="1" ht="20.25" customHeight="1">
      <c r="A12" s="825"/>
      <c r="B12" s="889" t="s">
        <v>827</v>
      </c>
      <c r="C12" s="889"/>
      <c r="D12" s="640">
        <v>1</v>
      </c>
      <c r="E12" s="665">
        <f>TRUNC(H12*0.03752,-4)</f>
        <v>18720000</v>
      </c>
      <c r="F12" s="659">
        <f t="shared" si="3"/>
        <v>480363000</v>
      </c>
      <c r="G12" s="659">
        <v>0</v>
      </c>
      <c r="H12" s="664">
        <v>499083000</v>
      </c>
      <c r="I12" s="904"/>
      <c r="J12" s="905"/>
      <c r="K12" s="648">
        <f t="shared" si="0"/>
        <v>0.30448915643686136</v>
      </c>
      <c r="L12" s="649">
        <f t="shared" si="2"/>
        <v>10751512.113785574</v>
      </c>
      <c r="M12" s="650">
        <f t="shared" si="1"/>
        <v>10752000</v>
      </c>
      <c r="R12" s="649"/>
      <c r="U12" s="27"/>
    </row>
    <row r="13" spans="1:21" s="26" customFormat="1" ht="20.25" hidden="1" customHeight="1">
      <c r="A13" s="825"/>
      <c r="B13" s="889"/>
      <c r="C13" s="889"/>
      <c r="D13" s="640">
        <v>1</v>
      </c>
      <c r="E13" s="665">
        <f>TRUNC(H13*0.027,-4)</f>
        <v>0</v>
      </c>
      <c r="F13" s="659">
        <f t="shared" si="3"/>
        <v>0</v>
      </c>
      <c r="G13" s="659">
        <v>0</v>
      </c>
      <c r="H13" s="665">
        <v>0</v>
      </c>
      <c r="I13" s="904"/>
      <c r="J13" s="905"/>
      <c r="K13" s="648">
        <f t="shared" si="0"/>
        <v>0</v>
      </c>
      <c r="L13" s="649">
        <f t="shared" si="2"/>
        <v>0</v>
      </c>
      <c r="M13" s="650">
        <f t="shared" si="1"/>
        <v>0</v>
      </c>
      <c r="R13" s="649"/>
    </row>
    <row r="14" spans="1:21" s="26" customFormat="1" ht="20.25" hidden="1" customHeight="1">
      <c r="A14" s="825"/>
      <c r="B14" s="889"/>
      <c r="C14" s="889"/>
      <c r="D14" s="640">
        <v>1</v>
      </c>
      <c r="E14" s="665"/>
      <c r="F14" s="659">
        <f t="shared" si="3"/>
        <v>0</v>
      </c>
      <c r="G14" s="659">
        <v>0</v>
      </c>
      <c r="H14" s="664"/>
      <c r="I14" s="904"/>
      <c r="J14" s="905"/>
      <c r="K14" s="648">
        <f t="shared" si="0"/>
        <v>0</v>
      </c>
      <c r="L14" s="649">
        <f>$K$8*K14</f>
        <v>0</v>
      </c>
      <c r="M14" s="650">
        <f t="shared" si="1"/>
        <v>0</v>
      </c>
      <c r="R14" s="649"/>
    </row>
    <row r="15" spans="1:21" s="26" customFormat="1" ht="20.25" hidden="1" customHeight="1">
      <c r="A15" s="825"/>
      <c r="B15" s="889"/>
      <c r="C15" s="889"/>
      <c r="D15" s="640">
        <v>1</v>
      </c>
      <c r="E15" s="665"/>
      <c r="F15" s="659">
        <f t="shared" si="3"/>
        <v>0</v>
      </c>
      <c r="G15" s="659">
        <v>0</v>
      </c>
      <c r="H15" s="665"/>
      <c r="I15" s="904"/>
      <c r="J15" s="905"/>
      <c r="K15" s="648">
        <f t="shared" si="0"/>
        <v>0</v>
      </c>
      <c r="L15" s="649">
        <f>$K$8*K15</f>
        <v>0</v>
      </c>
      <c r="M15" s="650">
        <f t="shared" si="1"/>
        <v>0</v>
      </c>
      <c r="R15" s="649"/>
    </row>
    <row r="16" spans="1:21" s="26" customFormat="1" ht="20.25" hidden="1" customHeight="1">
      <c r="A16" s="899"/>
      <c r="B16" s="883"/>
      <c r="C16" s="883"/>
      <c r="D16" s="613">
        <v>1</v>
      </c>
      <c r="E16" s="612">
        <f>R16</f>
        <v>0</v>
      </c>
      <c r="F16" s="612">
        <f>H16-G16-E16</f>
        <v>0</v>
      </c>
      <c r="G16" s="612">
        <v>0</v>
      </c>
      <c r="H16" s="612">
        <v>0</v>
      </c>
      <c r="I16" s="902"/>
      <c r="J16" s="903"/>
      <c r="K16" s="648">
        <f t="shared" si="0"/>
        <v>0</v>
      </c>
      <c r="L16" s="649">
        <f t="shared" ref="L16" si="4">$K$8*K16</f>
        <v>0</v>
      </c>
      <c r="M16" s="650">
        <f t="shared" si="1"/>
        <v>0</v>
      </c>
      <c r="R16" s="649">
        <f>ROUND(E17*H16/H17,-3)</f>
        <v>0</v>
      </c>
    </row>
    <row r="17" spans="1:18" s="26" customFormat="1" ht="20.25" customHeight="1" thickBot="1">
      <c r="A17" s="892" t="s">
        <v>54</v>
      </c>
      <c r="B17" s="893"/>
      <c r="C17" s="893"/>
      <c r="D17" s="691"/>
      <c r="E17" s="690">
        <f>SUM(E9:E13)</f>
        <v>54030000</v>
      </c>
      <c r="F17" s="690">
        <f>SUM(F9:F16)</f>
        <v>1585053000</v>
      </c>
      <c r="G17" s="690">
        <f>SUM(G9:G16)</f>
        <v>0</v>
      </c>
      <c r="H17" s="690">
        <f>SUM(H9:H16)</f>
        <v>1639083000</v>
      </c>
      <c r="I17" s="894"/>
      <c r="J17" s="895"/>
      <c r="K17" s="648">
        <f>SUM(K9:K16)</f>
        <v>1</v>
      </c>
      <c r="L17" s="651">
        <f>SUM(L9:L16)</f>
        <v>35310000</v>
      </c>
      <c r="M17" s="652">
        <f>SUM(M9:M16)</f>
        <v>35310000</v>
      </c>
      <c r="R17" s="651">
        <f>SUM(R9:R16)</f>
        <v>37579000</v>
      </c>
    </row>
    <row r="18" spans="1:18" s="26" customFormat="1" ht="20.25" customHeight="1">
      <c r="A18" s="692" t="s">
        <v>55</v>
      </c>
      <c r="B18" s="28"/>
      <c r="C18" s="28"/>
      <c r="D18" s="29"/>
      <c r="E18" s="29"/>
      <c r="F18" s="29"/>
      <c r="G18" s="29"/>
      <c r="H18" s="29"/>
      <c r="I18" s="29"/>
      <c r="J18" s="28"/>
    </row>
    <row r="19" spans="1:18" s="26" customFormat="1" ht="20.25" customHeight="1" thickBot="1">
      <c r="A19" s="24" t="s">
        <v>56</v>
      </c>
      <c r="B19" s="24"/>
      <c r="C19" s="24"/>
      <c r="D19" s="25"/>
      <c r="E19" s="25"/>
      <c r="F19" s="25"/>
      <c r="G19" s="25"/>
      <c r="H19" s="868" t="s">
        <v>45</v>
      </c>
      <c r="I19" s="868"/>
      <c r="J19" s="868"/>
    </row>
    <row r="20" spans="1:18" s="26" customFormat="1" ht="20.25" customHeight="1">
      <c r="A20" s="818" t="s">
        <v>46</v>
      </c>
      <c r="B20" s="869"/>
      <c r="C20" s="869"/>
      <c r="D20" s="870" t="str">
        <f>D7</f>
        <v>물량(식)</v>
      </c>
      <c r="E20" s="870" t="s">
        <v>57</v>
      </c>
      <c r="F20" s="870"/>
      <c r="G20" s="870" t="s">
        <v>58</v>
      </c>
      <c r="H20" s="870"/>
      <c r="I20" s="819" t="s">
        <v>50</v>
      </c>
      <c r="J20" s="872"/>
      <c r="M20" s="651"/>
    </row>
    <row r="21" spans="1:18" s="26" customFormat="1" ht="20.25" customHeight="1">
      <c r="A21" s="655" t="str">
        <f>A7</f>
        <v>용역명</v>
      </c>
      <c r="B21" s="875" t="str">
        <f>B7</f>
        <v>사업명</v>
      </c>
      <c r="C21" s="875"/>
      <c r="D21" s="871"/>
      <c r="E21" s="871"/>
      <c r="F21" s="871"/>
      <c r="G21" s="871"/>
      <c r="H21" s="871"/>
      <c r="I21" s="873"/>
      <c r="J21" s="874"/>
    </row>
    <row r="22" spans="1:18" s="26" customFormat="1" ht="24.95" customHeight="1">
      <c r="A22" s="876" t="str">
        <f>A9</f>
        <v xml:space="preserve">재동초 내진보강 및 화장실 개선공사 설계용역 </v>
      </c>
      <c r="B22" s="878" t="str">
        <f>B9</f>
        <v>재동초 동관동 내진보강공사</v>
      </c>
      <c r="C22" s="878"/>
      <c r="D22" s="639">
        <v>1</v>
      </c>
      <c r="E22" s="879">
        <f t="shared" ref="E22:E29" si="5">F9</f>
        <v>805100000</v>
      </c>
      <c r="F22" s="879"/>
      <c r="G22" s="880">
        <f t="shared" ref="G22" si="6">D22*E22</f>
        <v>805100000</v>
      </c>
      <c r="H22" s="880"/>
      <c r="I22" s="881"/>
      <c r="J22" s="882"/>
    </row>
    <row r="23" spans="1:18" s="26" customFormat="1" ht="20.25" customHeight="1">
      <c r="A23" s="825"/>
      <c r="B23" s="889" t="str">
        <f>B10</f>
        <v>재동초 급식실동 내진보강공사</v>
      </c>
      <c r="C23" s="889"/>
      <c r="D23" s="640">
        <v>1</v>
      </c>
      <c r="E23" s="880">
        <f t="shared" si="5"/>
        <v>260990000</v>
      </c>
      <c r="F23" s="880"/>
      <c r="G23" s="880">
        <f t="shared" ref="G23:G29" si="7">D23*E23</f>
        <v>260990000</v>
      </c>
      <c r="H23" s="880"/>
      <c r="I23" s="890"/>
      <c r="J23" s="891"/>
    </row>
    <row r="24" spans="1:18" s="26" customFormat="1" ht="20.25" customHeight="1">
      <c r="A24" s="825"/>
      <c r="B24" s="889" t="str">
        <f t="shared" ref="B24:B28" si="8">B11</f>
        <v>재동초 후관동 내진보강공사</v>
      </c>
      <c r="C24" s="889"/>
      <c r="D24" s="640">
        <v>1</v>
      </c>
      <c r="E24" s="880">
        <f t="shared" si="5"/>
        <v>38600000</v>
      </c>
      <c r="F24" s="880"/>
      <c r="G24" s="914">
        <f t="shared" si="7"/>
        <v>38600000</v>
      </c>
      <c r="H24" s="915"/>
      <c r="I24" s="890"/>
      <c r="J24" s="891"/>
    </row>
    <row r="25" spans="1:18" s="26" customFormat="1" ht="20.25" customHeight="1">
      <c r="A25" s="825"/>
      <c r="B25" s="889" t="str">
        <f t="shared" si="8"/>
        <v>재동초 후관동 및 동관동 화장실개선공사</v>
      </c>
      <c r="C25" s="889"/>
      <c r="D25" s="640">
        <v>1</v>
      </c>
      <c r="E25" s="880">
        <f t="shared" si="5"/>
        <v>480363000</v>
      </c>
      <c r="F25" s="880"/>
      <c r="G25" s="914">
        <f t="shared" si="7"/>
        <v>480363000</v>
      </c>
      <c r="H25" s="915"/>
      <c r="I25" s="890"/>
      <c r="J25" s="891"/>
    </row>
    <row r="26" spans="1:18" s="26" customFormat="1" ht="20.25" hidden="1" customHeight="1">
      <c r="A26" s="825"/>
      <c r="B26" s="889">
        <f t="shared" si="8"/>
        <v>0</v>
      </c>
      <c r="C26" s="889"/>
      <c r="D26" s="640">
        <v>1</v>
      </c>
      <c r="E26" s="880">
        <f t="shared" si="5"/>
        <v>0</v>
      </c>
      <c r="F26" s="880"/>
      <c r="G26" s="914">
        <f t="shared" si="7"/>
        <v>0</v>
      </c>
      <c r="H26" s="915"/>
      <c r="I26" s="890"/>
      <c r="J26" s="891"/>
    </row>
    <row r="27" spans="1:18" s="26" customFormat="1" ht="20.25" hidden="1" customHeight="1">
      <c r="A27" s="825"/>
      <c r="B27" s="889">
        <f t="shared" si="8"/>
        <v>0</v>
      </c>
      <c r="C27" s="889"/>
      <c r="D27" s="640">
        <v>1</v>
      </c>
      <c r="E27" s="880">
        <f t="shared" si="5"/>
        <v>0</v>
      </c>
      <c r="F27" s="880"/>
      <c r="G27" s="914">
        <f t="shared" si="7"/>
        <v>0</v>
      </c>
      <c r="H27" s="915"/>
      <c r="I27" s="890"/>
      <c r="J27" s="891"/>
    </row>
    <row r="28" spans="1:18" s="26" customFormat="1" ht="20.25" hidden="1" customHeight="1">
      <c r="A28" s="825"/>
      <c r="B28" s="889">
        <f t="shared" si="8"/>
        <v>0</v>
      </c>
      <c r="C28" s="889"/>
      <c r="D28" s="640">
        <v>1</v>
      </c>
      <c r="E28" s="880">
        <f t="shared" si="5"/>
        <v>0</v>
      </c>
      <c r="F28" s="880"/>
      <c r="G28" s="914">
        <f t="shared" si="7"/>
        <v>0</v>
      </c>
      <c r="H28" s="915"/>
      <c r="I28" s="890"/>
      <c r="J28" s="891"/>
    </row>
    <row r="29" spans="1:18" s="26" customFormat="1" ht="20.25" hidden="1" customHeight="1">
      <c r="A29" s="877"/>
      <c r="B29" s="883">
        <f>B16</f>
        <v>0</v>
      </c>
      <c r="C29" s="883"/>
      <c r="D29" s="613">
        <v>1</v>
      </c>
      <c r="E29" s="884">
        <f t="shared" si="5"/>
        <v>0</v>
      </c>
      <c r="F29" s="884"/>
      <c r="G29" s="885">
        <f t="shared" si="7"/>
        <v>0</v>
      </c>
      <c r="H29" s="886"/>
      <c r="I29" s="887"/>
      <c r="J29" s="888"/>
    </row>
    <row r="30" spans="1:18" s="26" customFormat="1" ht="20.25" customHeight="1" thickBot="1">
      <c r="A30" s="849" t="s">
        <v>54</v>
      </c>
      <c r="B30" s="850"/>
      <c r="C30" s="850"/>
      <c r="D30" s="614"/>
      <c r="E30" s="851"/>
      <c r="F30" s="851"/>
      <c r="G30" s="851">
        <f>SUM(G22:H29)</f>
        <v>1585053000</v>
      </c>
      <c r="H30" s="851"/>
      <c r="I30" s="852"/>
      <c r="J30" s="853"/>
    </row>
    <row r="31" spans="1:18" s="30" customFormat="1" ht="9" customHeight="1">
      <c r="A31" s="28"/>
      <c r="B31" s="28"/>
      <c r="C31" s="28"/>
      <c r="D31" s="29"/>
      <c r="E31" s="29"/>
      <c r="F31" s="29"/>
      <c r="G31" s="29"/>
      <c r="H31" s="29"/>
      <c r="I31" s="29"/>
      <c r="J31" s="29"/>
    </row>
    <row r="32" spans="1:18" s="26" customFormat="1" ht="20.25" customHeight="1" thickBot="1">
      <c r="A32" s="24" t="s">
        <v>59</v>
      </c>
      <c r="B32" s="24"/>
      <c r="C32" s="24"/>
      <c r="D32" s="25"/>
      <c r="E32" s="25"/>
      <c r="F32" s="24"/>
      <c r="G32" s="24"/>
      <c r="H32" s="24"/>
      <c r="I32" s="24"/>
      <c r="J32" s="24"/>
    </row>
    <row r="33" spans="1:17" s="26" customFormat="1" ht="20.25" customHeight="1">
      <c r="A33" s="818" t="s">
        <v>46</v>
      </c>
      <c r="B33" s="819"/>
      <c r="C33" s="819"/>
      <c r="D33" s="821" t="s">
        <v>60</v>
      </c>
      <c r="E33" s="821"/>
      <c r="F33" s="660" t="s">
        <v>61</v>
      </c>
      <c r="G33" s="660" t="s">
        <v>62</v>
      </c>
      <c r="H33" s="660" t="s">
        <v>63</v>
      </c>
      <c r="I33" s="821" t="s">
        <v>64</v>
      </c>
      <c r="J33" s="822"/>
      <c r="L33" s="677" t="s">
        <v>814</v>
      </c>
      <c r="M33" s="677" t="s">
        <v>820</v>
      </c>
      <c r="N33" s="677" t="s">
        <v>815</v>
      </c>
    </row>
    <row r="34" spans="1:17" s="26" customFormat="1" ht="20.25" customHeight="1">
      <c r="A34" s="823" t="str">
        <f>B3</f>
        <v xml:space="preserve">재동초 내진보강 및 화장실 개선공사 설계용역 </v>
      </c>
      <c r="B34" s="830" t="str">
        <f>B9</f>
        <v>재동초 동관동 내진보강공사</v>
      </c>
      <c r="C34" s="643" t="s">
        <v>65</v>
      </c>
      <c r="D34" s="857">
        <f>G22</f>
        <v>805100000</v>
      </c>
      <c r="E34" s="857"/>
      <c r="F34" s="663">
        <f>VLOOKUP(L34,$P$34:$Q$35,2,0)*D34</f>
        <v>0</v>
      </c>
      <c r="G34" s="663">
        <v>0</v>
      </c>
      <c r="H34" s="663">
        <f>VLOOKUP(N34,$P$34:$Q$35,2,0)*D34</f>
        <v>805100000</v>
      </c>
      <c r="I34" s="858">
        <v>1</v>
      </c>
      <c r="J34" s="859"/>
      <c r="K34" s="31"/>
      <c r="L34" s="653" t="s">
        <v>818</v>
      </c>
      <c r="M34" s="653" t="s">
        <v>816</v>
      </c>
      <c r="N34" s="653" t="s">
        <v>816</v>
      </c>
      <c r="P34" s="653" t="s">
        <v>817</v>
      </c>
      <c r="Q34" s="653">
        <v>1</v>
      </c>
    </row>
    <row r="35" spans="1:17" s="26" customFormat="1" ht="20.25" customHeight="1">
      <c r="A35" s="824"/>
      <c r="B35" s="866"/>
      <c r="C35" s="615" t="s">
        <v>66</v>
      </c>
      <c r="D35" s="860">
        <f>INT(D34*I35)</f>
        <v>805100000</v>
      </c>
      <c r="E35" s="860"/>
      <c r="F35" s="661">
        <f>INT(F34*I35)</f>
        <v>0</v>
      </c>
      <c r="G35" s="661">
        <f>INT(G34*I35)</f>
        <v>0</v>
      </c>
      <c r="H35" s="659">
        <f>INT(H34*I35)</f>
        <v>805100000</v>
      </c>
      <c r="I35" s="861">
        <v>1</v>
      </c>
      <c r="J35" s="862"/>
      <c r="K35" s="31"/>
      <c r="P35" s="653" t="s">
        <v>819</v>
      </c>
      <c r="Q35" s="653">
        <v>0</v>
      </c>
    </row>
    <row r="36" spans="1:17" s="26" customFormat="1" ht="20.25" customHeight="1">
      <c r="A36" s="824"/>
      <c r="B36" s="866"/>
      <c r="C36" s="644" t="s">
        <v>67</v>
      </c>
      <c r="D36" s="884">
        <f>INT(D34*I36)</f>
        <v>0</v>
      </c>
      <c r="E36" s="884"/>
      <c r="F36" s="658">
        <f>INT(F34*I36)</f>
        <v>0</v>
      </c>
      <c r="G36" s="658">
        <f>INT(G34*I36)</f>
        <v>0</v>
      </c>
      <c r="H36" s="612">
        <f>INT(H34*I36)</f>
        <v>0</v>
      </c>
      <c r="I36" s="916">
        <f>I34-I35</f>
        <v>0</v>
      </c>
      <c r="J36" s="917"/>
      <c r="K36" s="31"/>
    </row>
    <row r="37" spans="1:17" s="26" customFormat="1" ht="20.25" customHeight="1">
      <c r="A37" s="824"/>
      <c r="B37" s="830" t="str">
        <f>B10</f>
        <v>재동초 급식실동 내진보강공사</v>
      </c>
      <c r="C37" s="643" t="s">
        <v>65</v>
      </c>
      <c r="D37" s="857">
        <f>G23</f>
        <v>260990000</v>
      </c>
      <c r="E37" s="857"/>
      <c r="F37" s="663">
        <f>VLOOKUP(L37,$P$34:$Q$35,2,0)*D37</f>
        <v>0</v>
      </c>
      <c r="G37" s="663">
        <v>0</v>
      </c>
      <c r="H37" s="663">
        <f>VLOOKUP(N37,$P$34:$Q$35,2,0)*D37</f>
        <v>260990000</v>
      </c>
      <c r="I37" s="858">
        <v>1</v>
      </c>
      <c r="J37" s="859"/>
      <c r="K37" s="31"/>
      <c r="L37" s="653" t="s">
        <v>818</v>
      </c>
      <c r="M37" s="653" t="s">
        <v>816</v>
      </c>
      <c r="N37" s="653" t="s">
        <v>816</v>
      </c>
    </row>
    <row r="38" spans="1:17" s="26" customFormat="1" ht="20.25" customHeight="1">
      <c r="A38" s="824"/>
      <c r="B38" s="830"/>
      <c r="C38" s="615" t="s">
        <v>66</v>
      </c>
      <c r="D38" s="860">
        <f>INT(D37*I38)</f>
        <v>260990000</v>
      </c>
      <c r="E38" s="860"/>
      <c r="F38" s="661">
        <f>INT(F37*I38)</f>
        <v>0</v>
      </c>
      <c r="G38" s="661">
        <f>INT(G37*I38)</f>
        <v>0</v>
      </c>
      <c r="H38" s="659">
        <f>INT(H37*I38)</f>
        <v>260990000</v>
      </c>
      <c r="I38" s="861">
        <v>1</v>
      </c>
      <c r="J38" s="862"/>
      <c r="K38" s="31"/>
    </row>
    <row r="39" spans="1:17" s="26" customFormat="1" ht="20.25" customHeight="1">
      <c r="A39" s="824"/>
      <c r="B39" s="830"/>
      <c r="C39" s="644" t="s">
        <v>67</v>
      </c>
      <c r="D39" s="884">
        <f>INT(D37*I39)</f>
        <v>0</v>
      </c>
      <c r="E39" s="884"/>
      <c r="F39" s="658">
        <f>INT(F37*I39)</f>
        <v>0</v>
      </c>
      <c r="G39" s="658">
        <f>INT(G37*I39)</f>
        <v>0</v>
      </c>
      <c r="H39" s="612">
        <f>INT(H37*I39)</f>
        <v>0</v>
      </c>
      <c r="I39" s="916">
        <f>I37-I38</f>
        <v>0</v>
      </c>
      <c r="J39" s="917"/>
      <c r="K39" s="31"/>
    </row>
    <row r="40" spans="1:17" s="26" customFormat="1" ht="20.25" customHeight="1">
      <c r="A40" s="824"/>
      <c r="B40" s="906" t="str">
        <f>B11</f>
        <v>재동초 후관동 내진보강공사</v>
      </c>
      <c r="C40" s="623" t="s">
        <v>65</v>
      </c>
      <c r="D40" s="908">
        <f>G24</f>
        <v>38600000</v>
      </c>
      <c r="E40" s="908"/>
      <c r="F40" s="663">
        <f>VLOOKUP(L40,$P$34:$Q$35,2,0)*D40</f>
        <v>0</v>
      </c>
      <c r="G40" s="663">
        <f>VLOOKUP(M40,$P$34:$Q$35,2,0)*D40</f>
        <v>0</v>
      </c>
      <c r="H40" s="663">
        <f>VLOOKUP(N40,$P$34:$Q$35,2,0)*D40</f>
        <v>38600000</v>
      </c>
      <c r="I40" s="909">
        <v>1</v>
      </c>
      <c r="J40" s="910"/>
      <c r="K40" s="31"/>
      <c r="L40" s="653" t="s">
        <v>818</v>
      </c>
      <c r="M40" s="653" t="s">
        <v>818</v>
      </c>
      <c r="N40" s="653" t="s">
        <v>816</v>
      </c>
    </row>
    <row r="41" spans="1:17" s="26" customFormat="1" ht="20.25" customHeight="1">
      <c r="A41" s="824"/>
      <c r="B41" s="855"/>
      <c r="C41" s="615" t="s">
        <v>66</v>
      </c>
      <c r="D41" s="860">
        <f>INT(D40*I41)</f>
        <v>38600000</v>
      </c>
      <c r="E41" s="860"/>
      <c r="F41" s="661">
        <f>INT(F40*I41)</f>
        <v>0</v>
      </c>
      <c r="G41" s="661">
        <f>INT(G40*I41)</f>
        <v>0</v>
      </c>
      <c r="H41" s="659">
        <f>INT(H40*I41)</f>
        <v>38600000</v>
      </c>
      <c r="I41" s="861">
        <v>1</v>
      </c>
      <c r="J41" s="862"/>
      <c r="K41" s="31"/>
    </row>
    <row r="42" spans="1:17" s="26" customFormat="1" ht="20.25" customHeight="1">
      <c r="A42" s="824"/>
      <c r="B42" s="907"/>
      <c r="C42" s="666" t="s">
        <v>67</v>
      </c>
      <c r="D42" s="911">
        <f>INT(D40*I42)</f>
        <v>0</v>
      </c>
      <c r="E42" s="911"/>
      <c r="F42" s="667">
        <f>INT(F40*I42)</f>
        <v>0</v>
      </c>
      <c r="G42" s="667">
        <f>INT(G40*I42)</f>
        <v>0</v>
      </c>
      <c r="H42" s="665">
        <f>INT(H40*I42)</f>
        <v>0</v>
      </c>
      <c r="I42" s="912">
        <f>I40-I41</f>
        <v>0</v>
      </c>
      <c r="J42" s="913"/>
      <c r="K42" s="31"/>
    </row>
    <row r="43" spans="1:17" s="26" customFormat="1" ht="20.25" customHeight="1">
      <c r="A43" s="824"/>
      <c r="B43" s="854" t="str">
        <f>B12</f>
        <v>재동초 후관동 및 동관동 화장실개선공사</v>
      </c>
      <c r="C43" s="643" t="s">
        <v>65</v>
      </c>
      <c r="D43" s="857">
        <f>G25</f>
        <v>480363000</v>
      </c>
      <c r="E43" s="857"/>
      <c r="F43" s="663">
        <f>VLOOKUP(L43,$P$34:$Q$35,2,0)*D43</f>
        <v>0</v>
      </c>
      <c r="G43" s="663">
        <f>VLOOKUP(M43,$P$34:$Q$35,2,0)*D43</f>
        <v>480363000</v>
      </c>
      <c r="H43" s="663">
        <f>VLOOKUP(N43,$P$34:$Q$35,2,0)*D43</f>
        <v>480363000</v>
      </c>
      <c r="I43" s="858">
        <v>1</v>
      </c>
      <c r="J43" s="859"/>
      <c r="K43" s="31"/>
      <c r="L43" s="653" t="s">
        <v>818</v>
      </c>
      <c r="M43" s="653" t="s">
        <v>816</v>
      </c>
      <c r="N43" s="653" t="s">
        <v>816</v>
      </c>
    </row>
    <row r="44" spans="1:17" s="26" customFormat="1" ht="20.25" customHeight="1">
      <c r="A44" s="824"/>
      <c r="B44" s="855"/>
      <c r="C44" s="615" t="s">
        <v>66</v>
      </c>
      <c r="D44" s="860">
        <f>INT(D43*I44)</f>
        <v>360272250</v>
      </c>
      <c r="E44" s="860"/>
      <c r="F44" s="661">
        <f>INT(F43*I44)</f>
        <v>0</v>
      </c>
      <c r="G44" s="661">
        <f>INT(G43*I44)</f>
        <v>360272250</v>
      </c>
      <c r="H44" s="659">
        <f>INT(H43*I44)</f>
        <v>360272250</v>
      </c>
      <c r="I44" s="861">
        <v>0.75</v>
      </c>
      <c r="J44" s="862"/>
      <c r="K44" s="31"/>
    </row>
    <row r="45" spans="1:17" s="26" customFormat="1" ht="20.25" customHeight="1">
      <c r="A45" s="824"/>
      <c r="B45" s="907"/>
      <c r="C45" s="666" t="s">
        <v>67</v>
      </c>
      <c r="D45" s="911">
        <f>INT(D43*I45)</f>
        <v>120090750</v>
      </c>
      <c r="E45" s="911"/>
      <c r="F45" s="667">
        <f>INT(F43*I45)</f>
        <v>0</v>
      </c>
      <c r="G45" s="667">
        <f>INT(G43*I45)</f>
        <v>120090750</v>
      </c>
      <c r="H45" s="665">
        <f>INT(H43*I45)</f>
        <v>120090750</v>
      </c>
      <c r="I45" s="912">
        <f>I43-I44</f>
        <v>0.25</v>
      </c>
      <c r="J45" s="913"/>
      <c r="K45" s="31"/>
    </row>
    <row r="46" spans="1:17" s="26" customFormat="1" ht="20.25" hidden="1" customHeight="1">
      <c r="A46" s="824"/>
      <c r="B46" s="854">
        <f>B13</f>
        <v>0</v>
      </c>
      <c r="C46" s="643" t="s">
        <v>65</v>
      </c>
      <c r="D46" s="857">
        <f>G26</f>
        <v>0</v>
      </c>
      <c r="E46" s="857"/>
      <c r="F46" s="663">
        <f>VLOOKUP(L46,$P$34:$Q$35,2,0)*D46</f>
        <v>0</v>
      </c>
      <c r="G46" s="663">
        <f>VLOOKUP(M46,$P$34:$Q$35,2,0)*D46</f>
        <v>0</v>
      </c>
      <c r="H46" s="663">
        <f>VLOOKUP(N46,$P$34:$Q$35,2,0)*D46</f>
        <v>0</v>
      </c>
      <c r="I46" s="858">
        <v>1</v>
      </c>
      <c r="J46" s="859"/>
      <c r="K46" s="31"/>
      <c r="L46" s="653" t="s">
        <v>818</v>
      </c>
      <c r="M46" s="653" t="s">
        <v>816</v>
      </c>
      <c r="N46" s="653" t="s">
        <v>816</v>
      </c>
    </row>
    <row r="47" spans="1:17" s="26" customFormat="1" ht="20.25" hidden="1" customHeight="1">
      <c r="A47" s="824"/>
      <c r="B47" s="855"/>
      <c r="C47" s="615" t="s">
        <v>66</v>
      </c>
      <c r="D47" s="860">
        <f>INT(D46*I47)</f>
        <v>0</v>
      </c>
      <c r="E47" s="860"/>
      <c r="F47" s="661">
        <f>INT(F46*I47)</f>
        <v>0</v>
      </c>
      <c r="G47" s="661">
        <f>INT(G46*I47)</f>
        <v>0</v>
      </c>
      <c r="H47" s="659">
        <f>INT(H46*I47)</f>
        <v>0</v>
      </c>
      <c r="I47" s="861">
        <v>0.95</v>
      </c>
      <c r="J47" s="862"/>
      <c r="K47" s="31"/>
    </row>
    <row r="48" spans="1:17" s="26" customFormat="1" ht="20.25" hidden="1" customHeight="1">
      <c r="A48" s="824"/>
      <c r="B48" s="867"/>
      <c r="C48" s="644" t="s">
        <v>67</v>
      </c>
      <c r="D48" s="884">
        <f>INT(D46*I48)</f>
        <v>0</v>
      </c>
      <c r="E48" s="884"/>
      <c r="F48" s="658">
        <f>INT(F46*I48)</f>
        <v>0</v>
      </c>
      <c r="G48" s="658">
        <f>INT(G46*I48)</f>
        <v>0</v>
      </c>
      <c r="H48" s="612">
        <f>INT(H46*I48)</f>
        <v>0</v>
      </c>
      <c r="I48" s="916">
        <f>I46-I47</f>
        <v>5.0000000000000044E-2</v>
      </c>
      <c r="J48" s="917"/>
      <c r="K48" s="31"/>
    </row>
    <row r="49" spans="1:14" s="26" customFormat="1" ht="20.25" hidden="1" customHeight="1">
      <c r="A49" s="824"/>
      <c r="B49" s="854">
        <f>B14</f>
        <v>0</v>
      </c>
      <c r="C49" s="643" t="s">
        <v>65</v>
      </c>
      <c r="D49" s="857">
        <f>G27</f>
        <v>0</v>
      </c>
      <c r="E49" s="857"/>
      <c r="F49" s="663">
        <f>VLOOKUP(L49,$P$34:$Q$35,2,0)*D49</f>
        <v>0</v>
      </c>
      <c r="G49" s="663">
        <f>VLOOKUP(M49,$P$34:$Q$35,2,0)*D49</f>
        <v>0</v>
      </c>
      <c r="H49" s="663">
        <f>VLOOKUP(N49,$P$34:$Q$35,2,0)*D49</f>
        <v>0</v>
      </c>
      <c r="I49" s="858">
        <v>1</v>
      </c>
      <c r="J49" s="859"/>
      <c r="K49" s="31"/>
      <c r="L49" s="653" t="s">
        <v>818</v>
      </c>
      <c r="M49" s="653" t="s">
        <v>816</v>
      </c>
      <c r="N49" s="653" t="s">
        <v>816</v>
      </c>
    </row>
    <row r="50" spans="1:14" s="26" customFormat="1" ht="20.25" hidden="1" customHeight="1">
      <c r="A50" s="824"/>
      <c r="B50" s="855"/>
      <c r="C50" s="615" t="s">
        <v>66</v>
      </c>
      <c r="D50" s="860">
        <f>INT(D49*I50)</f>
        <v>0</v>
      </c>
      <c r="E50" s="860"/>
      <c r="F50" s="661">
        <f>INT(F49*I50)</f>
        <v>0</v>
      </c>
      <c r="G50" s="661">
        <f>INT(G49*I50)</f>
        <v>0</v>
      </c>
      <c r="H50" s="659">
        <f>INT(H49*I50)</f>
        <v>0</v>
      </c>
      <c r="I50" s="861">
        <v>1</v>
      </c>
      <c r="J50" s="862"/>
      <c r="K50" s="31"/>
    </row>
    <row r="51" spans="1:14" s="26" customFormat="1" ht="20.25" hidden="1" customHeight="1">
      <c r="A51" s="824"/>
      <c r="B51" s="867"/>
      <c r="C51" s="644" t="s">
        <v>67</v>
      </c>
      <c r="D51" s="911">
        <f>INT(D49*I51)</f>
        <v>0</v>
      </c>
      <c r="E51" s="911"/>
      <c r="F51" s="667">
        <f>INT(F49*I51)</f>
        <v>0</v>
      </c>
      <c r="G51" s="667">
        <f>INT(G49*I51)</f>
        <v>0</v>
      </c>
      <c r="H51" s="665">
        <f>INT(H49*I51)</f>
        <v>0</v>
      </c>
      <c r="I51" s="916">
        <f>I49-I50</f>
        <v>0</v>
      </c>
      <c r="J51" s="917"/>
      <c r="K51" s="31"/>
    </row>
    <row r="52" spans="1:14" s="26" customFormat="1" ht="20.25" hidden="1" customHeight="1">
      <c r="A52" s="824"/>
      <c r="B52" s="854">
        <f>B15</f>
        <v>0</v>
      </c>
      <c r="C52" s="643" t="s">
        <v>65</v>
      </c>
      <c r="D52" s="857">
        <f>G28</f>
        <v>0</v>
      </c>
      <c r="E52" s="857"/>
      <c r="F52" s="663">
        <f>VLOOKUP(L52,$P$34:$Q$35,2,0)*D52</f>
        <v>0</v>
      </c>
      <c r="G52" s="663">
        <f>VLOOKUP(M52,$P$34:$Q$35,2,0)*D52</f>
        <v>0</v>
      </c>
      <c r="H52" s="663">
        <f>VLOOKUP(N52,$P$34:$Q$35,2,0)*D52</f>
        <v>0</v>
      </c>
      <c r="I52" s="858">
        <v>1</v>
      </c>
      <c r="J52" s="859"/>
      <c r="K52" s="31"/>
      <c r="L52" s="653" t="s">
        <v>818</v>
      </c>
      <c r="M52" s="653" t="s">
        <v>816</v>
      </c>
      <c r="N52" s="653" t="s">
        <v>816</v>
      </c>
    </row>
    <row r="53" spans="1:14" s="26" customFormat="1" ht="20.25" hidden="1" customHeight="1">
      <c r="A53" s="824"/>
      <c r="B53" s="855"/>
      <c r="C53" s="615" t="s">
        <v>66</v>
      </c>
      <c r="D53" s="860">
        <f>INT(D52*I53)</f>
        <v>0</v>
      </c>
      <c r="E53" s="860"/>
      <c r="F53" s="661">
        <f>INT(F52*I53)</f>
        <v>0</v>
      </c>
      <c r="G53" s="661">
        <f>INT(G52*I53)</f>
        <v>0</v>
      </c>
      <c r="H53" s="659">
        <f>INT(H52*I53)</f>
        <v>0</v>
      </c>
      <c r="I53" s="861">
        <v>1</v>
      </c>
      <c r="J53" s="862"/>
      <c r="K53" s="31"/>
    </row>
    <row r="54" spans="1:14" s="26" customFormat="1" ht="20.25" hidden="1" customHeight="1">
      <c r="A54" s="824"/>
      <c r="B54" s="867"/>
      <c r="C54" s="644" t="s">
        <v>67</v>
      </c>
      <c r="D54" s="884">
        <f>INT(D52*I54)</f>
        <v>0</v>
      </c>
      <c r="E54" s="884"/>
      <c r="F54" s="658">
        <f>INT(F52*I54)</f>
        <v>0</v>
      </c>
      <c r="G54" s="658">
        <f>INT(G52*I54)</f>
        <v>0</v>
      </c>
      <c r="H54" s="612">
        <f>INT(H52*I54)</f>
        <v>0</v>
      </c>
      <c r="I54" s="916">
        <f>I52-I53</f>
        <v>0</v>
      </c>
      <c r="J54" s="917"/>
      <c r="K54" s="31"/>
    </row>
    <row r="55" spans="1:14" s="26" customFormat="1" ht="20.25" hidden="1" customHeight="1">
      <c r="A55" s="825"/>
      <c r="B55" s="854">
        <f>B16</f>
        <v>0</v>
      </c>
      <c r="C55" s="643" t="s">
        <v>65</v>
      </c>
      <c r="D55" s="857">
        <f>G29</f>
        <v>0</v>
      </c>
      <c r="E55" s="857"/>
      <c r="F55" s="663">
        <f>VLOOKUP(L55,$P$34:$Q$35,2,0)*D55</f>
        <v>0</v>
      </c>
      <c r="G55" s="663">
        <f>VLOOKUP(M55,$P$34:$Q$35,2,0)*D55</f>
        <v>0</v>
      </c>
      <c r="H55" s="663">
        <f>VLOOKUP(N55,$P$34:$Q$35,2,0)*D55</f>
        <v>0</v>
      </c>
      <c r="I55" s="858">
        <v>1</v>
      </c>
      <c r="J55" s="859"/>
      <c r="K55" s="31"/>
      <c r="L55" s="653" t="s">
        <v>818</v>
      </c>
      <c r="M55" s="653" t="s">
        <v>818</v>
      </c>
      <c r="N55" s="653" t="s">
        <v>816</v>
      </c>
    </row>
    <row r="56" spans="1:14" s="26" customFormat="1" ht="20.25" hidden="1" customHeight="1">
      <c r="A56" s="825"/>
      <c r="B56" s="855"/>
      <c r="C56" s="615" t="s">
        <v>66</v>
      </c>
      <c r="D56" s="860">
        <f>INT(D55*I56)</f>
        <v>0</v>
      </c>
      <c r="E56" s="860"/>
      <c r="F56" s="661">
        <f>INT(F55*I56)</f>
        <v>0</v>
      </c>
      <c r="G56" s="661">
        <f>INT(G55*I56)</f>
        <v>0</v>
      </c>
      <c r="H56" s="659">
        <f>INT(H55*I56)</f>
        <v>0</v>
      </c>
      <c r="I56" s="861">
        <v>0.8</v>
      </c>
      <c r="J56" s="862"/>
      <c r="K56" s="31"/>
    </row>
    <row r="57" spans="1:14" s="26" customFormat="1" ht="20.25" hidden="1" customHeight="1" thickBot="1">
      <c r="A57" s="826"/>
      <c r="B57" s="856"/>
      <c r="C57" s="616" t="s">
        <v>67</v>
      </c>
      <c r="D57" s="863">
        <f>INT(D55*I57)</f>
        <v>0</v>
      </c>
      <c r="E57" s="863"/>
      <c r="F57" s="662">
        <f>INT(F55*I57)</f>
        <v>0</v>
      </c>
      <c r="G57" s="662">
        <f>INT(G55*I57)</f>
        <v>0</v>
      </c>
      <c r="H57" s="617">
        <f>INT(H55*I57)</f>
        <v>0</v>
      </c>
      <c r="I57" s="864">
        <f>I55-I56</f>
        <v>0.19999999999999996</v>
      </c>
      <c r="J57" s="865"/>
      <c r="K57" s="31"/>
    </row>
    <row r="58" spans="1:14" s="26" customFormat="1" ht="9" customHeight="1">
      <c r="A58" s="28"/>
      <c r="B58" s="28"/>
      <c r="C58" s="28"/>
      <c r="D58" s="29"/>
      <c r="E58" s="25"/>
      <c r="F58" s="24"/>
      <c r="G58" s="24"/>
      <c r="H58" s="24"/>
      <c r="I58" s="24"/>
      <c r="J58" s="24"/>
      <c r="K58" s="31"/>
    </row>
    <row r="59" spans="1:14" s="26" customFormat="1" ht="20.25" customHeight="1" thickBot="1">
      <c r="A59" s="24" t="s">
        <v>68</v>
      </c>
      <c r="B59" s="24"/>
      <c r="C59" s="24"/>
      <c r="D59" s="25"/>
      <c r="E59" s="25"/>
      <c r="F59" s="24"/>
      <c r="G59" s="24"/>
      <c r="H59" s="24"/>
      <c r="I59" s="24"/>
      <c r="J59" s="24"/>
      <c r="K59" s="31"/>
    </row>
    <row r="60" spans="1:14" s="26" customFormat="1" ht="20.25" customHeight="1">
      <c r="A60" s="818" t="s">
        <v>46</v>
      </c>
      <c r="B60" s="819"/>
      <c r="C60" s="819"/>
      <c r="D60" s="820" t="s">
        <v>60</v>
      </c>
      <c r="E60" s="820"/>
      <c r="F60" s="660" t="s">
        <v>69</v>
      </c>
      <c r="G60" s="660" t="s">
        <v>70</v>
      </c>
      <c r="H60" s="660" t="s">
        <v>71</v>
      </c>
      <c r="I60" s="821" t="s">
        <v>72</v>
      </c>
      <c r="J60" s="822"/>
      <c r="K60" s="31"/>
    </row>
    <row r="61" spans="1:14" s="26" customFormat="1" ht="24.95" customHeight="1">
      <c r="A61" s="823" t="str">
        <f>A34</f>
        <v xml:space="preserve">재동초 내진보강 및 화장실 개선공사 설계용역 </v>
      </c>
      <c r="B61" s="830" t="str">
        <f>B9</f>
        <v>재동초 동관동 내진보강공사</v>
      </c>
      <c r="C61" s="668" t="s">
        <v>73</v>
      </c>
      <c r="D61" s="831">
        <f>D35</f>
        <v>805100000</v>
      </c>
      <c r="E61" s="831"/>
      <c r="F61" s="669">
        <f>F35</f>
        <v>0</v>
      </c>
      <c r="G61" s="669">
        <f>G35</f>
        <v>0</v>
      </c>
      <c r="H61" s="669">
        <f>H35</f>
        <v>805100000</v>
      </c>
      <c r="I61" s="832"/>
      <c r="J61" s="833"/>
      <c r="K61" s="31"/>
    </row>
    <row r="62" spans="1:14" s="83" customFormat="1" ht="24.95" customHeight="1">
      <c r="A62" s="824"/>
      <c r="B62" s="830"/>
      <c r="C62" s="672" t="s">
        <v>74</v>
      </c>
      <c r="D62" s="834">
        <f>TRUNC(D61/1.1,0)</f>
        <v>731909090</v>
      </c>
      <c r="E62" s="834"/>
      <c r="F62" s="673">
        <f>TRUNC(F61/1.1,0)</f>
        <v>0</v>
      </c>
      <c r="G62" s="673">
        <f>TRUNC(G61/1.1,0)</f>
        <v>0</v>
      </c>
      <c r="H62" s="673">
        <f>TRUNC(H61/1.1,0)</f>
        <v>731909090</v>
      </c>
      <c r="I62" s="835"/>
      <c r="J62" s="836"/>
      <c r="K62" s="645"/>
    </row>
    <row r="63" spans="1:14" s="26" customFormat="1" ht="24.95" customHeight="1">
      <c r="A63" s="824"/>
      <c r="B63" s="830" t="str">
        <f>B10</f>
        <v>재동초 급식실동 내진보강공사</v>
      </c>
      <c r="C63" s="674" t="s">
        <v>73</v>
      </c>
      <c r="D63" s="838">
        <f>D38</f>
        <v>260990000</v>
      </c>
      <c r="E63" s="838"/>
      <c r="F63" s="657">
        <f>F38</f>
        <v>0</v>
      </c>
      <c r="G63" s="657">
        <f>G38</f>
        <v>0</v>
      </c>
      <c r="H63" s="657">
        <f>H38</f>
        <v>260990000</v>
      </c>
      <c r="I63" s="845"/>
      <c r="J63" s="846"/>
      <c r="K63" s="31"/>
    </row>
    <row r="64" spans="1:14" s="83" customFormat="1" ht="24.95" customHeight="1">
      <c r="A64" s="824"/>
      <c r="B64" s="830"/>
      <c r="C64" s="670" t="s">
        <v>74</v>
      </c>
      <c r="D64" s="844">
        <f>TRUNC(D63/1.1,0)</f>
        <v>237263636</v>
      </c>
      <c r="E64" s="844"/>
      <c r="F64" s="671">
        <f>TRUNC(F63/1.1,0)</f>
        <v>0</v>
      </c>
      <c r="G64" s="671">
        <f>TRUNC(G63/1.1,0)</f>
        <v>0</v>
      </c>
      <c r="H64" s="671">
        <f>TRUNC(H63/1.1,0)</f>
        <v>237263636</v>
      </c>
      <c r="I64" s="847"/>
      <c r="J64" s="848"/>
      <c r="K64" s="645"/>
    </row>
    <row r="65" spans="1:11" s="26" customFormat="1" ht="24.95" customHeight="1">
      <c r="A65" s="824"/>
      <c r="B65" s="830" t="str">
        <f>B11</f>
        <v>재동초 후관동 내진보강공사</v>
      </c>
      <c r="C65" s="668" t="s">
        <v>73</v>
      </c>
      <c r="D65" s="831">
        <f>D41</f>
        <v>38600000</v>
      </c>
      <c r="E65" s="831"/>
      <c r="F65" s="669">
        <f>F41</f>
        <v>0</v>
      </c>
      <c r="G65" s="669">
        <f>G41</f>
        <v>0</v>
      </c>
      <c r="H65" s="669">
        <f>H41</f>
        <v>38600000</v>
      </c>
      <c r="I65" s="842"/>
      <c r="J65" s="843"/>
      <c r="K65" s="31"/>
    </row>
    <row r="66" spans="1:11" s="83" customFormat="1" ht="24.95" customHeight="1">
      <c r="A66" s="824"/>
      <c r="B66" s="830"/>
      <c r="C66" s="672" t="s">
        <v>74</v>
      </c>
      <c r="D66" s="834">
        <f>TRUNC(D65/1.1,0)</f>
        <v>35090909</v>
      </c>
      <c r="E66" s="834"/>
      <c r="F66" s="673">
        <f>TRUNC(F65/1.1,0)</f>
        <v>0</v>
      </c>
      <c r="G66" s="673">
        <f>TRUNC(G65/1.1,0)</f>
        <v>0</v>
      </c>
      <c r="H66" s="673">
        <f>TRUNC(H65/1.1,0)</f>
        <v>35090909</v>
      </c>
      <c r="I66" s="835"/>
      <c r="J66" s="836"/>
      <c r="K66" s="645"/>
    </row>
    <row r="67" spans="1:11" s="26" customFormat="1" ht="20.25" customHeight="1">
      <c r="A67" s="824"/>
      <c r="B67" s="830" t="str">
        <f>B12</f>
        <v>재동초 후관동 및 동관동 화장실개선공사</v>
      </c>
      <c r="C67" s="674" t="s">
        <v>73</v>
      </c>
      <c r="D67" s="838">
        <f>D44</f>
        <v>360272250</v>
      </c>
      <c r="E67" s="838"/>
      <c r="F67" s="657">
        <f>F44</f>
        <v>0</v>
      </c>
      <c r="G67" s="657">
        <f>G44</f>
        <v>360272250</v>
      </c>
      <c r="H67" s="657">
        <f>H44</f>
        <v>360272250</v>
      </c>
      <c r="I67" s="845"/>
      <c r="J67" s="846"/>
      <c r="K67" s="31"/>
    </row>
    <row r="68" spans="1:11" s="83" customFormat="1" ht="20.25" customHeight="1">
      <c r="A68" s="824"/>
      <c r="B68" s="830"/>
      <c r="C68" s="670" t="s">
        <v>74</v>
      </c>
      <c r="D68" s="844">
        <f>TRUNC(D67/1.1,0)</f>
        <v>327520227</v>
      </c>
      <c r="E68" s="844"/>
      <c r="F68" s="671">
        <f>TRUNC(F67/1.1,0)</f>
        <v>0</v>
      </c>
      <c r="G68" s="671">
        <f>TRUNC(G67/1.1,0)</f>
        <v>327520227</v>
      </c>
      <c r="H68" s="671">
        <f>TRUNC(H67/1.1,0)</f>
        <v>327520227</v>
      </c>
      <c r="I68" s="847"/>
      <c r="J68" s="848"/>
      <c r="K68" s="645"/>
    </row>
    <row r="69" spans="1:11" s="26" customFormat="1" ht="20.25" hidden="1" customHeight="1">
      <c r="A69" s="824"/>
      <c r="B69" s="830">
        <f>B13</f>
        <v>0</v>
      </c>
      <c r="C69" s="668" t="s">
        <v>73</v>
      </c>
      <c r="D69" s="831">
        <f>D47</f>
        <v>0</v>
      </c>
      <c r="E69" s="831"/>
      <c r="F69" s="669">
        <f>F47</f>
        <v>0</v>
      </c>
      <c r="G69" s="669">
        <f>G47</f>
        <v>0</v>
      </c>
      <c r="H69" s="669">
        <f>H47</f>
        <v>0</v>
      </c>
      <c r="I69" s="842"/>
      <c r="J69" s="843"/>
      <c r="K69" s="31"/>
    </row>
    <row r="70" spans="1:11" s="83" customFormat="1" ht="20.25" hidden="1" customHeight="1">
      <c r="A70" s="824"/>
      <c r="B70" s="830"/>
      <c r="C70" s="672" t="s">
        <v>74</v>
      </c>
      <c r="D70" s="834">
        <f>TRUNC(D69/1.1,0)</f>
        <v>0</v>
      </c>
      <c r="E70" s="834"/>
      <c r="F70" s="673">
        <f>TRUNC(F69/1.1,0)</f>
        <v>0</v>
      </c>
      <c r="G70" s="673">
        <f>TRUNC(G69/1.1,0)</f>
        <v>0</v>
      </c>
      <c r="H70" s="673">
        <f>TRUNC(H69/1.1,0)</f>
        <v>0</v>
      </c>
      <c r="I70" s="835"/>
      <c r="J70" s="836"/>
      <c r="K70" s="645"/>
    </row>
    <row r="71" spans="1:11" s="26" customFormat="1" ht="20.25" hidden="1" customHeight="1">
      <c r="A71" s="824"/>
      <c r="B71" s="830">
        <f>B14</f>
        <v>0</v>
      </c>
      <c r="C71" s="674" t="s">
        <v>73</v>
      </c>
      <c r="D71" s="838">
        <f>D50</f>
        <v>0</v>
      </c>
      <c r="E71" s="838"/>
      <c r="F71" s="657">
        <f>F50</f>
        <v>0</v>
      </c>
      <c r="G71" s="657">
        <f>G50</f>
        <v>0</v>
      </c>
      <c r="H71" s="657">
        <f>H50</f>
        <v>0</v>
      </c>
      <c r="I71" s="845"/>
      <c r="J71" s="846"/>
      <c r="K71" s="31"/>
    </row>
    <row r="72" spans="1:11" s="83" customFormat="1" ht="20.25" hidden="1" customHeight="1">
      <c r="A72" s="824"/>
      <c r="B72" s="830"/>
      <c r="C72" s="670" t="s">
        <v>74</v>
      </c>
      <c r="D72" s="844">
        <f>TRUNC(D71/1.1,0)</f>
        <v>0</v>
      </c>
      <c r="E72" s="844"/>
      <c r="F72" s="671">
        <f>TRUNC(F71/1.1,0)</f>
        <v>0</v>
      </c>
      <c r="G72" s="671">
        <f>TRUNC(G71/1.1,0)</f>
        <v>0</v>
      </c>
      <c r="H72" s="671">
        <f>TRUNC(H71/1.1,0)</f>
        <v>0</v>
      </c>
      <c r="I72" s="847"/>
      <c r="J72" s="848"/>
      <c r="K72" s="645"/>
    </row>
    <row r="73" spans="1:11" s="26" customFormat="1" ht="20.25" hidden="1" customHeight="1">
      <c r="A73" s="824"/>
      <c r="B73" s="830">
        <f>B15</f>
        <v>0</v>
      </c>
      <c r="C73" s="668" t="s">
        <v>73</v>
      </c>
      <c r="D73" s="831">
        <f>D53</f>
        <v>0</v>
      </c>
      <c r="E73" s="831"/>
      <c r="F73" s="669">
        <f>F53</f>
        <v>0</v>
      </c>
      <c r="G73" s="669">
        <f>G53</f>
        <v>0</v>
      </c>
      <c r="H73" s="669">
        <f>H53</f>
        <v>0</v>
      </c>
      <c r="I73" s="842"/>
      <c r="J73" s="843"/>
      <c r="K73" s="31"/>
    </row>
    <row r="74" spans="1:11" s="83" customFormat="1" ht="20.25" hidden="1" customHeight="1">
      <c r="A74" s="824"/>
      <c r="B74" s="830"/>
      <c r="C74" s="672" t="s">
        <v>74</v>
      </c>
      <c r="D74" s="834">
        <f>TRUNC(D73/1.1,0)</f>
        <v>0</v>
      </c>
      <c r="E74" s="834"/>
      <c r="F74" s="673">
        <f>TRUNC(F73/1.1,0)</f>
        <v>0</v>
      </c>
      <c r="G74" s="673">
        <f>TRUNC(G73/1.1,0)</f>
        <v>0</v>
      </c>
      <c r="H74" s="673">
        <f>TRUNC(H73/1.1,0)</f>
        <v>0</v>
      </c>
      <c r="I74" s="835"/>
      <c r="J74" s="836"/>
      <c r="K74" s="645"/>
    </row>
    <row r="75" spans="1:11" s="26" customFormat="1" ht="20.25" hidden="1" customHeight="1">
      <c r="A75" s="824"/>
      <c r="B75" s="830">
        <f>B16</f>
        <v>0</v>
      </c>
      <c r="C75" s="674" t="s">
        <v>73</v>
      </c>
      <c r="D75" s="838">
        <f>D56</f>
        <v>0</v>
      </c>
      <c r="E75" s="838"/>
      <c r="F75" s="657">
        <f>F56</f>
        <v>0</v>
      </c>
      <c r="G75" s="657">
        <f>G56</f>
        <v>0</v>
      </c>
      <c r="H75" s="657">
        <f>H56</f>
        <v>0</v>
      </c>
      <c r="I75" s="839"/>
      <c r="J75" s="840"/>
    </row>
    <row r="76" spans="1:11" s="83" customFormat="1" ht="20.25" hidden="1" customHeight="1" thickBot="1">
      <c r="A76" s="829"/>
      <c r="B76" s="837"/>
      <c r="C76" s="675" t="s">
        <v>74</v>
      </c>
      <c r="D76" s="841">
        <f>TRUNC(D75/1.1,0)</f>
        <v>0</v>
      </c>
      <c r="E76" s="841"/>
      <c r="F76" s="676">
        <f>TRUNC(F75/1.1,0)</f>
        <v>0</v>
      </c>
      <c r="G76" s="676">
        <f>TRUNC(G75/1.1,0)</f>
        <v>0</v>
      </c>
      <c r="H76" s="676">
        <f>TRUNC(H75/1.1,0)</f>
        <v>0</v>
      </c>
      <c r="I76" s="827"/>
      <c r="J76" s="828"/>
    </row>
    <row r="77" spans="1:11" s="26" customFormat="1" ht="20.100000000000001" customHeight="1">
      <c r="D77" s="32"/>
      <c r="E77" s="32"/>
      <c r="F77" s="32"/>
      <c r="G77" s="637"/>
      <c r="H77" s="638"/>
      <c r="I77" s="32"/>
    </row>
    <row r="78" spans="1:11" ht="20.100000000000001" customHeight="1">
      <c r="G78" s="637"/>
      <c r="H78" s="638"/>
    </row>
  </sheetData>
  <mergeCells count="174">
    <mergeCell ref="B67:B68"/>
    <mergeCell ref="D67:E67"/>
    <mergeCell ref="I67:J67"/>
    <mergeCell ref="D68:E68"/>
    <mergeCell ref="I68:J68"/>
    <mergeCell ref="B65:B66"/>
    <mergeCell ref="D65:E65"/>
    <mergeCell ref="I65:J65"/>
    <mergeCell ref="D66:E66"/>
    <mergeCell ref="I66:J66"/>
    <mergeCell ref="B73:B74"/>
    <mergeCell ref="D73:E73"/>
    <mergeCell ref="I73:J73"/>
    <mergeCell ref="D74:E74"/>
    <mergeCell ref="I74:J74"/>
    <mergeCell ref="B71:B72"/>
    <mergeCell ref="D71:E71"/>
    <mergeCell ref="I71:J71"/>
    <mergeCell ref="D72:E72"/>
    <mergeCell ref="I72:J72"/>
    <mergeCell ref="I53:J53"/>
    <mergeCell ref="D54:E54"/>
    <mergeCell ref="I54:J54"/>
    <mergeCell ref="B46:B48"/>
    <mergeCell ref="D46:E46"/>
    <mergeCell ref="I46:J46"/>
    <mergeCell ref="D47:E47"/>
    <mergeCell ref="I47:J47"/>
    <mergeCell ref="D48:E48"/>
    <mergeCell ref="I48:J48"/>
    <mergeCell ref="B49:B51"/>
    <mergeCell ref="D49:E49"/>
    <mergeCell ref="I49:J49"/>
    <mergeCell ref="D50:E50"/>
    <mergeCell ref="I50:J50"/>
    <mergeCell ref="D51:E51"/>
    <mergeCell ref="I51:J51"/>
    <mergeCell ref="E28:F28"/>
    <mergeCell ref="B43:B45"/>
    <mergeCell ref="D43:E43"/>
    <mergeCell ref="I43:J43"/>
    <mergeCell ref="D44:E44"/>
    <mergeCell ref="I44:J44"/>
    <mergeCell ref="D45:E45"/>
    <mergeCell ref="I45:J45"/>
    <mergeCell ref="D36:E36"/>
    <mergeCell ref="I36:J36"/>
    <mergeCell ref="I37:J37"/>
    <mergeCell ref="I38:J38"/>
    <mergeCell ref="I39:J39"/>
    <mergeCell ref="B37:B39"/>
    <mergeCell ref="D37:E37"/>
    <mergeCell ref="D38:E38"/>
    <mergeCell ref="D39:E39"/>
    <mergeCell ref="B14:C14"/>
    <mergeCell ref="B15:C15"/>
    <mergeCell ref="B40:B42"/>
    <mergeCell ref="D40:E40"/>
    <mergeCell ref="I40:J40"/>
    <mergeCell ref="D41:E41"/>
    <mergeCell ref="I41:J41"/>
    <mergeCell ref="D42:E42"/>
    <mergeCell ref="I42:J42"/>
    <mergeCell ref="I24:J24"/>
    <mergeCell ref="I25:J25"/>
    <mergeCell ref="I26:J26"/>
    <mergeCell ref="I27:J27"/>
    <mergeCell ref="I28:J28"/>
    <mergeCell ref="G24:H24"/>
    <mergeCell ref="G25:H25"/>
    <mergeCell ref="G26:H26"/>
    <mergeCell ref="G27:H27"/>
    <mergeCell ref="G28:H28"/>
    <mergeCell ref="B27:C27"/>
    <mergeCell ref="B28:C28"/>
    <mergeCell ref="E24:F24"/>
    <mergeCell ref="E25:F25"/>
    <mergeCell ref="E26:F26"/>
    <mergeCell ref="A17:C17"/>
    <mergeCell ref="I17:J17"/>
    <mergeCell ref="A1:J1"/>
    <mergeCell ref="H6:J6"/>
    <mergeCell ref="A7:A8"/>
    <mergeCell ref="B7:C8"/>
    <mergeCell ref="D7:D8"/>
    <mergeCell ref="E7:H7"/>
    <mergeCell ref="I7:J8"/>
    <mergeCell ref="A9:A16"/>
    <mergeCell ref="B9:C9"/>
    <mergeCell ref="I9:J9"/>
    <mergeCell ref="B16:C16"/>
    <mergeCell ref="I16:J16"/>
    <mergeCell ref="B10:C10"/>
    <mergeCell ref="I10:J10"/>
    <mergeCell ref="I11:J11"/>
    <mergeCell ref="I12:J12"/>
    <mergeCell ref="I13:J13"/>
    <mergeCell ref="I14:J14"/>
    <mergeCell ref="I15:J15"/>
    <mergeCell ref="B11:C11"/>
    <mergeCell ref="B12:C12"/>
    <mergeCell ref="B13:C13"/>
    <mergeCell ref="H19:J19"/>
    <mergeCell ref="A20:C20"/>
    <mergeCell ref="D20:D21"/>
    <mergeCell ref="E20:F21"/>
    <mergeCell ref="G20:H21"/>
    <mergeCell ref="I20:J21"/>
    <mergeCell ref="B21:C21"/>
    <mergeCell ref="A22:A29"/>
    <mergeCell ref="B22:C22"/>
    <mergeCell ref="E22:F22"/>
    <mergeCell ref="G22:H22"/>
    <mergeCell ref="I22:J22"/>
    <mergeCell ref="B29:C29"/>
    <mergeCell ref="E29:F29"/>
    <mergeCell ref="G29:H29"/>
    <mergeCell ref="I29:J29"/>
    <mergeCell ref="B23:C23"/>
    <mergeCell ref="E23:F23"/>
    <mergeCell ref="G23:H23"/>
    <mergeCell ref="I23:J23"/>
    <mergeCell ref="B24:C24"/>
    <mergeCell ref="B25:C25"/>
    <mergeCell ref="B26:C26"/>
    <mergeCell ref="E27:F27"/>
    <mergeCell ref="I64:J64"/>
    <mergeCell ref="A30:C30"/>
    <mergeCell ref="E30:F30"/>
    <mergeCell ref="G30:H30"/>
    <mergeCell ref="I30:J30"/>
    <mergeCell ref="A33:C33"/>
    <mergeCell ref="D33:E33"/>
    <mergeCell ref="I33:J33"/>
    <mergeCell ref="B55:B57"/>
    <mergeCell ref="D55:E55"/>
    <mergeCell ref="I55:J55"/>
    <mergeCell ref="D56:E56"/>
    <mergeCell ref="I56:J56"/>
    <mergeCell ref="D57:E57"/>
    <mergeCell ref="I57:J57"/>
    <mergeCell ref="B34:B36"/>
    <mergeCell ref="D34:E34"/>
    <mergeCell ref="I34:J34"/>
    <mergeCell ref="D35:E35"/>
    <mergeCell ref="I35:J35"/>
    <mergeCell ref="B52:B54"/>
    <mergeCell ref="D52:E52"/>
    <mergeCell ref="I52:J52"/>
    <mergeCell ref="D53:E53"/>
    <mergeCell ref="A60:C60"/>
    <mergeCell ref="D60:E60"/>
    <mergeCell ref="I60:J60"/>
    <mergeCell ref="A34:A57"/>
    <mergeCell ref="I76:J76"/>
    <mergeCell ref="A61:A76"/>
    <mergeCell ref="B61:B62"/>
    <mergeCell ref="D61:E61"/>
    <mergeCell ref="I61:J61"/>
    <mergeCell ref="D62:E62"/>
    <mergeCell ref="I62:J62"/>
    <mergeCell ref="B75:B76"/>
    <mergeCell ref="D75:E75"/>
    <mergeCell ref="I75:J75"/>
    <mergeCell ref="D76:E76"/>
    <mergeCell ref="B69:B70"/>
    <mergeCell ref="D69:E69"/>
    <mergeCell ref="I69:J69"/>
    <mergeCell ref="D70:E70"/>
    <mergeCell ref="I70:J70"/>
    <mergeCell ref="B63:B64"/>
    <mergeCell ref="D63:E63"/>
    <mergeCell ref="D64:E64"/>
    <mergeCell ref="I63:J63"/>
  </mergeCells>
  <phoneticPr fontId="3" type="noConversion"/>
  <dataValidations disablePrompts="1" count="1">
    <dataValidation type="list" allowBlank="1" showInputMessage="1" showErrorMessage="1" sqref="L34:N34 L37:N37 L40:N40 L43:N43 L46:N46 L49:N49 L52:N52 L55:N55" xr:uid="{00000000-0002-0000-0100-000000000000}">
      <formula1>$P$34:$P$35</formula1>
    </dataValidation>
  </dataValidations>
  <printOptions horizontalCentered="1"/>
  <pageMargins left="0.78740157480314965" right="0.39370078740157483" top="0.98425196850393704" bottom="0.59055118110236227" header="0" footer="0"/>
  <pageSetup paperSize="9" scale="72" orientation="portrait" verticalDpi="300"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4">
    <tabColor theme="8" tint="0.39997558519241921"/>
  </sheetPr>
  <dimension ref="A1:X154"/>
  <sheetViews>
    <sheetView view="pageBreakPreview" zoomScaleNormal="100" zoomScaleSheetLayoutView="100" workbookViewId="0">
      <selection activeCell="C41" sqref="C41"/>
    </sheetView>
  </sheetViews>
  <sheetFormatPr defaultColWidth="9" defaultRowHeight="11.25"/>
  <cols>
    <col min="1" max="1" width="6.5" style="80" customWidth="1"/>
    <col min="2" max="2" width="7.625" style="80" customWidth="1"/>
    <col min="3" max="3" width="2.625" style="80" customWidth="1"/>
    <col min="4" max="4" width="10.375" style="80" customWidth="1"/>
    <col min="5" max="5" width="4.875" style="31" customWidth="1"/>
    <col min="6" max="6" width="2.625" style="80" customWidth="1"/>
    <col min="7" max="7" width="6.5" style="80" customWidth="1"/>
    <col min="8" max="10" width="2.625" style="80" customWidth="1"/>
    <col min="11" max="11" width="10" style="81" customWidth="1"/>
    <col min="12" max="12" width="4" style="80" customWidth="1"/>
    <col min="13" max="13" width="10" style="81" customWidth="1"/>
    <col min="14" max="15" width="2.625" style="80" customWidth="1"/>
    <col min="16" max="16" width="6.875" style="81" customWidth="1"/>
    <col min="17" max="17" width="2.75" style="80" customWidth="1"/>
    <col min="18" max="18" width="34.875" style="80" customWidth="1"/>
    <col min="19" max="16384" width="9" style="80"/>
  </cols>
  <sheetData>
    <row r="1" spans="1:24" s="26" customFormat="1" ht="27.75" customHeight="1">
      <c r="A1" s="36" t="s">
        <v>160</v>
      </c>
      <c r="E1" s="32"/>
      <c r="K1" s="101"/>
      <c r="M1" s="101"/>
      <c r="P1" s="101"/>
    </row>
    <row r="2" spans="1:24" s="26" customFormat="1" ht="15" customHeight="1">
      <c r="A2" s="36"/>
      <c r="E2" s="32"/>
      <c r="K2" s="101"/>
      <c r="M2" s="101"/>
      <c r="P2" s="101"/>
    </row>
    <row r="3" spans="1:24" s="20" customFormat="1" ht="21.75" customHeight="1">
      <c r="A3" s="20" t="s">
        <v>161</v>
      </c>
      <c r="E3" s="21"/>
      <c r="F3" s="102"/>
      <c r="G3" s="102"/>
      <c r="H3" s="102"/>
      <c r="I3" s="102"/>
      <c r="J3" s="102"/>
      <c r="K3" s="41"/>
      <c r="L3" s="61" t="s">
        <v>91</v>
      </c>
      <c r="M3" s="919">
        <f>SUM(K4:K10)</f>
        <v>61881800</v>
      </c>
      <c r="N3" s="919"/>
      <c r="O3" s="919"/>
      <c r="P3" s="919"/>
      <c r="Q3" s="20" t="s">
        <v>104</v>
      </c>
    </row>
    <row r="4" spans="1:24" s="20" customFormat="1" ht="21.75" customHeight="1">
      <c r="B4" s="20" t="s">
        <v>162</v>
      </c>
      <c r="F4" s="920"/>
      <c r="G4" s="921"/>
      <c r="H4" s="921"/>
      <c r="I4" s="921"/>
      <c r="J4" s="921"/>
      <c r="K4" s="103">
        <f>U4+W4</f>
        <v>17083000</v>
      </c>
      <c r="L4" s="61"/>
      <c r="M4" s="63"/>
      <c r="N4" s="62"/>
      <c r="O4" s="62"/>
      <c r="P4" s="63"/>
      <c r="R4" s="104" t="s">
        <v>163</v>
      </c>
      <c r="S4" s="20" t="s">
        <v>164</v>
      </c>
      <c r="T4" s="89" t="s">
        <v>165</v>
      </c>
      <c r="U4" s="105">
        <v>7293000</v>
      </c>
      <c r="V4" s="89" t="s">
        <v>166</v>
      </c>
      <c r="W4" s="105">
        <v>9790000</v>
      </c>
    </row>
    <row r="5" spans="1:24" s="20" customFormat="1" ht="21.75" customHeight="1">
      <c r="B5" s="20" t="s">
        <v>167</v>
      </c>
      <c r="F5" s="922"/>
      <c r="G5" s="922"/>
      <c r="H5" s="922"/>
      <c r="I5" s="922"/>
      <c r="J5" s="922"/>
      <c r="K5" s="72">
        <f>F5</f>
        <v>0</v>
      </c>
      <c r="L5" s="61"/>
      <c r="M5" s="63"/>
      <c r="N5" s="62"/>
      <c r="O5" s="62"/>
      <c r="P5" s="63"/>
      <c r="R5" s="104" t="s">
        <v>168</v>
      </c>
      <c r="X5" s="20" t="s">
        <v>164</v>
      </c>
    </row>
    <row r="6" spans="1:24" s="20" customFormat="1" ht="21.75" customHeight="1">
      <c r="B6" s="20" t="s">
        <v>169</v>
      </c>
      <c r="F6" s="918" t="s">
        <v>170</v>
      </c>
      <c r="G6" s="918"/>
      <c r="H6" s="918"/>
      <c r="I6" s="918"/>
      <c r="J6" s="918"/>
      <c r="K6" s="106">
        <f>+HLOOKUP(F6,'(참고)인증관련 추가 설계대가 요율'!$D$30:$N$31,2,FALSE)*2</f>
        <v>17380000</v>
      </c>
      <c r="L6" s="61"/>
      <c r="M6" s="923" t="s">
        <v>171</v>
      </c>
      <c r="N6" s="923"/>
      <c r="O6" s="923"/>
      <c r="P6" s="923"/>
    </row>
    <row r="7" spans="1:24" s="20" customFormat="1" ht="21.75" customHeight="1">
      <c r="B7" s="20" t="s">
        <v>172</v>
      </c>
      <c r="F7" s="918" t="s">
        <v>170</v>
      </c>
      <c r="G7" s="918"/>
      <c r="H7" s="918"/>
      <c r="I7" s="918"/>
      <c r="J7" s="918"/>
      <c r="K7" s="106">
        <f>+HLOOKUP(F7,'(참고)인증관련 추가 설계대가 요율'!$D$30:$N$31,2,FALSE)*2</f>
        <v>17380000</v>
      </c>
      <c r="L7" s="61"/>
      <c r="M7" s="923" t="s">
        <v>171</v>
      </c>
      <c r="N7" s="923"/>
      <c r="O7" s="923"/>
      <c r="P7" s="923"/>
    </row>
    <row r="8" spans="1:24" s="20" customFormat="1" ht="21.75" customHeight="1">
      <c r="B8" s="20" t="s">
        <v>173</v>
      </c>
      <c r="F8" s="918" t="s">
        <v>174</v>
      </c>
      <c r="G8" s="918"/>
      <c r="H8" s="918"/>
      <c r="I8" s="918"/>
      <c r="J8" s="918"/>
      <c r="K8" s="106">
        <f>+HLOOKUP(F8,'(참고)인증관련 추가 설계대가 요율'!$E$41:$J$47,4,FALSE)</f>
        <v>2719200</v>
      </c>
      <c r="L8" s="61"/>
      <c r="M8" s="62" t="s">
        <v>175</v>
      </c>
      <c r="N8" s="62"/>
      <c r="O8" s="62"/>
      <c r="P8" s="63"/>
    </row>
    <row r="9" spans="1:24" s="20" customFormat="1" ht="21.75" customHeight="1">
      <c r="B9" s="20" t="s">
        <v>176</v>
      </c>
      <c r="F9" s="918" t="s">
        <v>174</v>
      </c>
      <c r="G9" s="918"/>
      <c r="H9" s="918"/>
      <c r="I9" s="918"/>
      <c r="J9" s="918"/>
      <c r="K9" s="106">
        <f>+HLOOKUP(F9,'(참고)인증관련 추가 설계대가 요율'!$E$41:$J$47,7,FALSE)</f>
        <v>5319600</v>
      </c>
      <c r="L9" s="61"/>
      <c r="M9" s="63"/>
      <c r="N9" s="62"/>
      <c r="O9" s="62"/>
      <c r="P9" s="63"/>
    </row>
    <row r="10" spans="1:24" s="20" customFormat="1" ht="21.75" customHeight="1">
      <c r="B10" s="20" t="s">
        <v>177</v>
      </c>
      <c r="F10" s="918" t="s">
        <v>178</v>
      </c>
      <c r="G10" s="918"/>
      <c r="H10" s="918"/>
      <c r="I10" s="918"/>
      <c r="J10" s="918"/>
      <c r="K10" s="106">
        <v>2000000</v>
      </c>
      <c r="L10" s="61"/>
      <c r="M10" s="62" t="s">
        <v>179</v>
      </c>
      <c r="N10" s="62"/>
      <c r="O10" s="62"/>
      <c r="P10" s="63"/>
    </row>
    <row r="154" spans="9:9">
      <c r="I154" s="27">
        <f>'각종 인증'!M3</f>
        <v>61881800</v>
      </c>
    </row>
  </sheetData>
  <mergeCells count="10">
    <mergeCell ref="F8:J8"/>
    <mergeCell ref="F9:J9"/>
    <mergeCell ref="F10:J10"/>
    <mergeCell ref="M3:P3"/>
    <mergeCell ref="F4:J4"/>
    <mergeCell ref="F5:J5"/>
    <mergeCell ref="F6:J6"/>
    <mergeCell ref="M6:P6"/>
    <mergeCell ref="F7:J7"/>
    <mergeCell ref="M7:P7"/>
  </mergeCells>
  <phoneticPr fontId="3" type="noConversion"/>
  <dataValidations count="1">
    <dataValidation type="list" allowBlank="1" showInputMessage="1" showErrorMessage="1" sqref="F10:J10" xr:uid="{00000000-0002-0000-0200-000000000000}">
      <formula1>"300억미만, 300억이상~500억미만, 500억초과"</formula1>
    </dataValidation>
  </dataValidations>
  <hyperlinks>
    <hyperlink ref="R4" r:id="rId1" xr:uid="{00000000-0004-0000-0200-000000000000}"/>
    <hyperlink ref="R5" r:id="rId2" xr:uid="{00000000-0004-0000-0200-000001000000}"/>
  </hyperlinks>
  <printOptions horizontalCentered="1"/>
  <pageMargins left="0.78740157480314965" right="0.39370078740157483" top="0.98425196850393704" bottom="0.59055118110236227" header="0" footer="0"/>
  <pageSetup paperSize="9" orientation="portrait" r:id="rId3"/>
  <drawing r:id="rId4"/>
  <legacyDrawing r:id="rId5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00000000-0002-0000-0200-000001000000}">
          <x14:formula1>
            <xm:f>'(참고)인증관련 추가 설계대가 요율'!$D$30:$N$30</xm:f>
          </x14:formula1>
          <xm:sqref>F6:F7</xm:sqref>
        </x14:dataValidation>
        <x14:dataValidation type="list" allowBlank="1" showInputMessage="1" showErrorMessage="1" xr:uid="{00000000-0002-0000-0200-000002000000}">
          <x14:formula1>
            <xm:f>'(참고)인증관련 추가 설계대가 요율'!$E$41:$J$41</xm:f>
          </x14:formula1>
          <xm:sqref>F8:J9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tabColor rgb="FFFFC000"/>
  </sheetPr>
  <dimension ref="A1:R85"/>
  <sheetViews>
    <sheetView view="pageBreakPreview" zoomScaleNormal="100" zoomScaleSheetLayoutView="100" workbookViewId="0">
      <selection sqref="A1:Q1"/>
    </sheetView>
  </sheetViews>
  <sheetFormatPr defaultColWidth="9" defaultRowHeight="11.25"/>
  <cols>
    <col min="1" max="1" width="6.5" style="80" customWidth="1"/>
    <col min="2" max="2" width="10.125" style="80" customWidth="1"/>
    <col min="3" max="3" width="2.625" style="80" customWidth="1"/>
    <col min="4" max="4" width="10.375" style="80" customWidth="1"/>
    <col min="5" max="5" width="4.875" style="31" customWidth="1"/>
    <col min="6" max="6" width="2.625" style="80" customWidth="1"/>
    <col min="7" max="7" width="6.5" style="80" customWidth="1"/>
    <col min="8" max="10" width="2.625" style="80" customWidth="1"/>
    <col min="11" max="11" width="10" style="81" customWidth="1"/>
    <col min="12" max="12" width="4" style="80" customWidth="1"/>
    <col min="13" max="13" width="10" style="81" customWidth="1"/>
    <col min="14" max="15" width="2.625" style="80" customWidth="1"/>
    <col min="16" max="16" width="6.875" style="81" customWidth="1"/>
    <col min="17" max="17" width="2.75" style="80" customWidth="1"/>
    <col min="18" max="18" width="9.75" style="80" bestFit="1" customWidth="1"/>
    <col min="19" max="16384" width="9" style="80"/>
  </cols>
  <sheetData>
    <row r="1" spans="1:17" s="37" customFormat="1" ht="22.5" customHeight="1">
      <c r="A1" s="924" t="s">
        <v>807</v>
      </c>
      <c r="B1" s="924"/>
      <c r="C1" s="924"/>
      <c r="D1" s="924"/>
      <c r="E1" s="924"/>
      <c r="F1" s="924"/>
      <c r="G1" s="924"/>
      <c r="H1" s="924"/>
      <c r="I1" s="924"/>
      <c r="J1" s="924"/>
      <c r="K1" s="924"/>
      <c r="L1" s="924"/>
      <c r="M1" s="924"/>
      <c r="N1" s="924"/>
      <c r="O1" s="924"/>
      <c r="P1" s="924"/>
      <c r="Q1" s="924"/>
    </row>
    <row r="2" spans="1:17" s="37" customFormat="1" ht="9" customHeight="1">
      <c r="A2" s="36"/>
      <c r="E2" s="38"/>
      <c r="K2" s="39"/>
      <c r="M2" s="39"/>
      <c r="P2" s="39"/>
    </row>
    <row r="3" spans="1:17" s="609" customFormat="1" ht="18.75" customHeight="1">
      <c r="A3" s="601" t="s">
        <v>75</v>
      </c>
      <c r="E3" s="21"/>
      <c r="K3" s="41"/>
      <c r="M3" s="41"/>
      <c r="P3" s="41"/>
    </row>
    <row r="4" spans="1:17" s="609" customFormat="1" ht="18.75" customHeight="1">
      <c r="A4" s="609" t="s">
        <v>76</v>
      </c>
      <c r="E4" s="21"/>
      <c r="K4" s="41"/>
      <c r="M4" s="41"/>
      <c r="P4" s="41"/>
    </row>
    <row r="5" spans="1:17" s="609" customFormat="1" ht="18.75" customHeight="1">
      <c r="A5" s="609" t="s">
        <v>77</v>
      </c>
      <c r="E5" s="21"/>
      <c r="K5" s="41"/>
      <c r="M5" s="41"/>
      <c r="P5" s="41"/>
    </row>
    <row r="6" spans="1:17" s="609" customFormat="1" ht="18.75" customHeight="1" thickBot="1">
      <c r="A6" s="601" t="s">
        <v>78</v>
      </c>
      <c r="E6" s="21"/>
      <c r="K6" s="41"/>
      <c r="M6" s="41"/>
      <c r="P6" s="41"/>
    </row>
    <row r="7" spans="1:17" s="601" customFormat="1" ht="18.75" customHeight="1" thickBot="1">
      <c r="A7" s="621"/>
      <c r="B7" s="678" t="s">
        <v>79</v>
      </c>
      <c r="C7" s="679"/>
      <c r="D7" s="679"/>
      <c r="E7" s="680"/>
      <c r="F7" s="679"/>
      <c r="G7" s="944"/>
      <c r="H7" s="944"/>
      <c r="I7" s="944"/>
      <c r="J7" s="945">
        <f>SUM(J8:M15)</f>
        <v>0</v>
      </c>
      <c r="K7" s="945"/>
      <c r="L7" s="945"/>
      <c r="M7" s="946"/>
      <c r="P7" s="44"/>
    </row>
    <row r="8" spans="1:17" s="24" customFormat="1" ht="18.75" hidden="1" customHeight="1">
      <c r="B8" s="962" t="str">
        <f>'설계 대상 공사비'!B9:C9</f>
        <v>재동초 동관동 내진보강공사</v>
      </c>
      <c r="C8" s="963"/>
      <c r="D8" s="963"/>
      <c r="E8" s="963"/>
      <c r="F8" s="28"/>
      <c r="G8" s="28"/>
      <c r="H8" s="28"/>
      <c r="I8" s="28"/>
      <c r="J8" s="927">
        <f>'설계 대상 공사비'!F62</f>
        <v>0</v>
      </c>
      <c r="K8" s="927"/>
      <c r="L8" s="927"/>
      <c r="M8" s="928"/>
      <c r="P8" s="74"/>
    </row>
    <row r="9" spans="1:17" s="24" customFormat="1" ht="18.75" hidden="1" customHeight="1">
      <c r="B9" s="962" t="str">
        <f>'설계 대상 공사비'!B10:C10</f>
        <v>재동초 급식실동 내진보강공사</v>
      </c>
      <c r="C9" s="963"/>
      <c r="D9" s="963"/>
      <c r="E9" s="963"/>
      <c r="F9" s="28"/>
      <c r="G9" s="28"/>
      <c r="H9" s="28"/>
      <c r="I9" s="28"/>
      <c r="J9" s="927">
        <f>'설계 대상 공사비'!F64</f>
        <v>0</v>
      </c>
      <c r="K9" s="927"/>
      <c r="L9" s="927"/>
      <c r="M9" s="928"/>
      <c r="P9" s="74"/>
    </row>
    <row r="10" spans="1:17" s="24" customFormat="1" ht="18.75" hidden="1" customHeight="1">
      <c r="B10" s="962" t="str">
        <f>'설계 대상 공사비'!B11:C11</f>
        <v>재동초 후관동 내진보강공사</v>
      </c>
      <c r="C10" s="963"/>
      <c r="D10" s="963"/>
      <c r="E10" s="963"/>
      <c r="F10" s="28"/>
      <c r="G10" s="28"/>
      <c r="H10" s="28"/>
      <c r="I10" s="28"/>
      <c r="J10" s="927">
        <f>'설계 대상 공사비'!F66</f>
        <v>0</v>
      </c>
      <c r="K10" s="927"/>
      <c r="L10" s="927"/>
      <c r="M10" s="928"/>
      <c r="P10" s="74"/>
    </row>
    <row r="11" spans="1:17" s="24" customFormat="1" ht="18.75" hidden="1" customHeight="1">
      <c r="B11" s="962" t="str">
        <f>'설계 대상 공사비'!B12:C12</f>
        <v>재동초 후관동 및 동관동 화장실개선공사</v>
      </c>
      <c r="C11" s="963"/>
      <c r="D11" s="963"/>
      <c r="E11" s="963"/>
      <c r="F11" s="28"/>
      <c r="G11" s="28"/>
      <c r="H11" s="28"/>
      <c r="I11" s="28"/>
      <c r="J11" s="927">
        <f>'설계 대상 공사비'!F68</f>
        <v>0</v>
      </c>
      <c r="K11" s="927"/>
      <c r="L11" s="927"/>
      <c r="M11" s="928"/>
      <c r="P11" s="74"/>
    </row>
    <row r="12" spans="1:17" s="24" customFormat="1" ht="18.75" hidden="1" customHeight="1">
      <c r="B12" s="962">
        <f>'설계 대상 공사비'!B13:C13</f>
        <v>0</v>
      </c>
      <c r="C12" s="963"/>
      <c r="D12" s="963"/>
      <c r="E12" s="963"/>
      <c r="F12" s="28"/>
      <c r="G12" s="28"/>
      <c r="H12" s="28"/>
      <c r="I12" s="28"/>
      <c r="J12" s="927">
        <f>'설계 대상 공사비'!F70</f>
        <v>0</v>
      </c>
      <c r="K12" s="927"/>
      <c r="L12" s="927"/>
      <c r="M12" s="928"/>
      <c r="P12" s="74"/>
    </row>
    <row r="13" spans="1:17" s="24" customFormat="1" ht="18.75" hidden="1" customHeight="1">
      <c r="B13" s="962">
        <f>'설계 대상 공사비'!B14:C14</f>
        <v>0</v>
      </c>
      <c r="C13" s="963"/>
      <c r="D13" s="963"/>
      <c r="E13" s="963"/>
      <c r="F13" s="28"/>
      <c r="G13" s="28"/>
      <c r="H13" s="28"/>
      <c r="I13" s="28"/>
      <c r="J13" s="927">
        <f>'설계 대상 공사비'!F72</f>
        <v>0</v>
      </c>
      <c r="K13" s="927"/>
      <c r="L13" s="927"/>
      <c r="M13" s="928"/>
      <c r="P13" s="74"/>
    </row>
    <row r="14" spans="1:17" s="24" customFormat="1" ht="18.75" hidden="1" customHeight="1">
      <c r="B14" s="962">
        <f>'설계 대상 공사비'!B15:C15</f>
        <v>0</v>
      </c>
      <c r="C14" s="963"/>
      <c r="D14" s="963"/>
      <c r="E14" s="963"/>
      <c r="F14" s="28"/>
      <c r="G14" s="28"/>
      <c r="H14" s="28"/>
      <c r="I14" s="28"/>
      <c r="J14" s="927">
        <f>'설계 대상 공사비'!F74</f>
        <v>0</v>
      </c>
      <c r="K14" s="927"/>
      <c r="L14" s="927"/>
      <c r="M14" s="928"/>
      <c r="P14" s="74"/>
    </row>
    <row r="15" spans="1:17" s="24" customFormat="1" ht="18.75" hidden="1" customHeight="1" thickBot="1">
      <c r="B15" s="964">
        <f>'설계 대상 공사비'!B16:C16</f>
        <v>0</v>
      </c>
      <c r="C15" s="965"/>
      <c r="D15" s="965"/>
      <c r="E15" s="965"/>
      <c r="F15" s="641"/>
      <c r="G15" s="641"/>
      <c r="H15" s="641"/>
      <c r="I15" s="641"/>
      <c r="J15" s="947">
        <f>'설계 대상 공사비'!F76</f>
        <v>0</v>
      </c>
      <c r="K15" s="947"/>
      <c r="L15" s="947"/>
      <c r="M15" s="948"/>
      <c r="P15" s="74"/>
    </row>
    <row r="16" spans="1:17" s="23" customFormat="1" ht="18.75" customHeight="1" thickBot="1">
      <c r="B16" s="681" t="s">
        <v>80</v>
      </c>
      <c r="C16" s="682"/>
      <c r="D16" s="682"/>
      <c r="E16" s="683"/>
      <c r="F16" s="682"/>
      <c r="G16" s="682"/>
      <c r="H16" s="682"/>
      <c r="I16" s="682"/>
      <c r="J16" s="949">
        <f>SUM(J17:M24)</f>
        <v>0</v>
      </c>
      <c r="K16" s="949"/>
      <c r="L16" s="949"/>
      <c r="M16" s="950"/>
      <c r="P16" s="642"/>
    </row>
    <row r="17" spans="2:16" s="24" customFormat="1" ht="18.75" hidden="1" customHeight="1">
      <c r="B17" s="986" t="str">
        <f>B8</f>
        <v>재동초 동관동 내진보강공사</v>
      </c>
      <c r="C17" s="987"/>
      <c r="D17" s="987"/>
      <c r="E17" s="987"/>
      <c r="F17" s="684"/>
      <c r="G17" s="684"/>
      <c r="H17" s="684"/>
      <c r="I17" s="684"/>
      <c r="J17" s="951">
        <f>'설계 대상 공사비'!G62</f>
        <v>0</v>
      </c>
      <c r="K17" s="951"/>
      <c r="L17" s="951"/>
      <c r="M17" s="952"/>
      <c r="P17" s="74"/>
    </row>
    <row r="18" spans="2:16" s="24" customFormat="1" ht="18.75" hidden="1" customHeight="1">
      <c r="B18" s="962" t="str">
        <f t="shared" ref="B18:B23" si="0">B9</f>
        <v>재동초 급식실동 내진보강공사</v>
      </c>
      <c r="C18" s="963"/>
      <c r="D18" s="963"/>
      <c r="E18" s="963"/>
      <c r="F18" s="28"/>
      <c r="G18" s="28"/>
      <c r="H18" s="28"/>
      <c r="I18" s="28"/>
      <c r="J18" s="927">
        <f>'설계 대상 공사비'!G64</f>
        <v>0</v>
      </c>
      <c r="K18" s="927"/>
      <c r="L18" s="927"/>
      <c r="M18" s="928"/>
      <c r="P18" s="74"/>
    </row>
    <row r="19" spans="2:16" s="24" customFormat="1" ht="18.75" hidden="1" customHeight="1">
      <c r="B19" s="962" t="str">
        <f t="shared" si="0"/>
        <v>재동초 후관동 내진보강공사</v>
      </c>
      <c r="C19" s="963"/>
      <c r="D19" s="963"/>
      <c r="E19" s="963"/>
      <c r="F19" s="28"/>
      <c r="G19" s="28"/>
      <c r="H19" s="28"/>
      <c r="I19" s="28"/>
      <c r="J19" s="927">
        <f>'설계 대상 공사비'!G66</f>
        <v>0</v>
      </c>
      <c r="K19" s="927"/>
      <c r="L19" s="927"/>
      <c r="M19" s="928"/>
      <c r="P19" s="74"/>
    </row>
    <row r="20" spans="2:16" s="24" customFormat="1" ht="18.75" hidden="1" customHeight="1">
      <c r="B20" s="962"/>
      <c r="C20" s="963"/>
      <c r="D20" s="963"/>
      <c r="E20" s="963"/>
      <c r="F20" s="28"/>
      <c r="G20" s="28"/>
      <c r="H20" s="28"/>
      <c r="I20" s="28"/>
      <c r="J20" s="927"/>
      <c r="K20" s="927"/>
      <c r="L20" s="927"/>
      <c r="M20" s="928"/>
      <c r="P20" s="74"/>
    </row>
    <row r="21" spans="2:16" s="24" customFormat="1" ht="18.75" hidden="1" customHeight="1">
      <c r="B21" s="962">
        <f t="shared" si="0"/>
        <v>0</v>
      </c>
      <c r="C21" s="963"/>
      <c r="D21" s="963"/>
      <c r="E21" s="963"/>
      <c r="F21" s="28"/>
      <c r="G21" s="28"/>
      <c r="H21" s="28"/>
      <c r="I21" s="28"/>
      <c r="J21" s="927">
        <f>'설계 대상 공사비'!G70</f>
        <v>0</v>
      </c>
      <c r="K21" s="927"/>
      <c r="L21" s="927"/>
      <c r="M21" s="928"/>
      <c r="P21" s="74"/>
    </row>
    <row r="22" spans="2:16" s="24" customFormat="1" ht="18.75" hidden="1" customHeight="1">
      <c r="B22" s="962">
        <f t="shared" si="0"/>
        <v>0</v>
      </c>
      <c r="C22" s="963"/>
      <c r="D22" s="963"/>
      <c r="E22" s="963"/>
      <c r="F22" s="28"/>
      <c r="G22" s="28"/>
      <c r="H22" s="28"/>
      <c r="I22" s="28"/>
      <c r="J22" s="927">
        <f>'설계 대상 공사비'!G72</f>
        <v>0</v>
      </c>
      <c r="K22" s="927"/>
      <c r="L22" s="927"/>
      <c r="M22" s="928"/>
      <c r="P22" s="74"/>
    </row>
    <row r="23" spans="2:16" s="24" customFormat="1" ht="18.75" hidden="1" customHeight="1">
      <c r="B23" s="962">
        <f t="shared" si="0"/>
        <v>0</v>
      </c>
      <c r="C23" s="963"/>
      <c r="D23" s="963"/>
      <c r="E23" s="963"/>
      <c r="F23" s="28"/>
      <c r="G23" s="28"/>
      <c r="H23" s="28"/>
      <c r="I23" s="28"/>
      <c r="J23" s="927">
        <f>'설계 대상 공사비'!G74</f>
        <v>0</v>
      </c>
      <c r="K23" s="927"/>
      <c r="L23" s="927"/>
      <c r="M23" s="928"/>
      <c r="P23" s="74"/>
    </row>
    <row r="24" spans="2:16" s="24" customFormat="1" ht="18.75" hidden="1" customHeight="1" thickBot="1">
      <c r="B24" s="964">
        <f>B15</f>
        <v>0</v>
      </c>
      <c r="C24" s="965"/>
      <c r="D24" s="965"/>
      <c r="E24" s="965"/>
      <c r="F24" s="641"/>
      <c r="G24" s="641"/>
      <c r="H24" s="641"/>
      <c r="I24" s="641"/>
      <c r="J24" s="947">
        <f>'설계 대상 공사비'!G76</f>
        <v>0</v>
      </c>
      <c r="K24" s="947"/>
      <c r="L24" s="947"/>
      <c r="M24" s="948"/>
      <c r="P24" s="74"/>
    </row>
    <row r="25" spans="2:16" s="23" customFormat="1" ht="18.75" customHeight="1" thickBot="1">
      <c r="B25" s="685" t="s">
        <v>81</v>
      </c>
      <c r="C25" s="686"/>
      <c r="D25" s="686"/>
      <c r="E25" s="687"/>
      <c r="F25" s="686"/>
      <c r="G25" s="686"/>
      <c r="H25" s="686"/>
      <c r="I25" s="686"/>
      <c r="J25" s="958">
        <f>SUM(J26:M33)</f>
        <v>1004263635</v>
      </c>
      <c r="K25" s="958"/>
      <c r="L25" s="958"/>
      <c r="M25" s="959"/>
      <c r="P25" s="642"/>
    </row>
    <row r="26" spans="2:16" s="24" customFormat="1" ht="18.75" customHeight="1">
      <c r="B26" s="1223" t="str">
        <f>B8</f>
        <v>재동초 동관동 내진보강공사</v>
      </c>
      <c r="C26" s="1224"/>
      <c r="D26" s="1224"/>
      <c r="E26" s="1224"/>
      <c r="F26" s="28"/>
      <c r="G26" s="28"/>
      <c r="H26" s="28"/>
      <c r="I26" s="28"/>
      <c r="J26" s="927">
        <f>'설계 대상 공사비'!H62</f>
        <v>731909090</v>
      </c>
      <c r="K26" s="927"/>
      <c r="L26" s="927"/>
      <c r="M26" s="928"/>
      <c r="P26" s="74"/>
    </row>
    <row r="27" spans="2:16" s="24" customFormat="1" ht="18.75" customHeight="1">
      <c r="B27" s="1223" t="str">
        <f>B9</f>
        <v>재동초 급식실동 내진보강공사</v>
      </c>
      <c r="C27" s="1224"/>
      <c r="D27" s="1224"/>
      <c r="E27" s="1224"/>
      <c r="F27" s="28"/>
      <c r="G27" s="28"/>
      <c r="H27" s="28"/>
      <c r="I27" s="28"/>
      <c r="J27" s="927">
        <f>'설계 대상 공사비'!H64</f>
        <v>237263636</v>
      </c>
      <c r="K27" s="927"/>
      <c r="L27" s="927"/>
      <c r="M27" s="928"/>
      <c r="P27" s="74"/>
    </row>
    <row r="28" spans="2:16" s="24" customFormat="1" ht="18.75" customHeight="1">
      <c r="B28" s="1223" t="str">
        <f>B10</f>
        <v>재동초 후관동 내진보강공사</v>
      </c>
      <c r="C28" s="1224"/>
      <c r="D28" s="1224"/>
      <c r="E28" s="1224"/>
      <c r="F28" s="28"/>
      <c r="G28" s="28"/>
      <c r="H28" s="28"/>
      <c r="I28" s="28"/>
      <c r="J28" s="927">
        <f>'설계 대상 공사비'!H66</f>
        <v>35090909</v>
      </c>
      <c r="K28" s="927"/>
      <c r="L28" s="927"/>
      <c r="M28" s="928"/>
      <c r="P28" s="74"/>
    </row>
    <row r="29" spans="2:16" s="24" customFormat="1" ht="18.75" hidden="1" customHeight="1">
      <c r="B29" s="962"/>
      <c r="C29" s="963"/>
      <c r="D29" s="963"/>
      <c r="E29" s="963"/>
      <c r="F29" s="28"/>
      <c r="G29" s="28"/>
      <c r="H29" s="28"/>
      <c r="I29" s="28"/>
      <c r="J29" s="927"/>
      <c r="K29" s="927"/>
      <c r="L29" s="927"/>
      <c r="M29" s="928"/>
      <c r="P29" s="74"/>
    </row>
    <row r="30" spans="2:16" s="24" customFormat="1" ht="18.75" hidden="1" customHeight="1">
      <c r="B30" s="962">
        <f t="shared" ref="B29:B32" si="1">B12</f>
        <v>0</v>
      </c>
      <c r="C30" s="963"/>
      <c r="D30" s="963"/>
      <c r="E30" s="963"/>
      <c r="F30" s="28"/>
      <c r="G30" s="28"/>
      <c r="H30" s="28"/>
      <c r="I30" s="28"/>
      <c r="J30" s="927">
        <f>'설계 대상 공사비'!H70</f>
        <v>0</v>
      </c>
      <c r="K30" s="927"/>
      <c r="L30" s="927"/>
      <c r="M30" s="928"/>
      <c r="P30" s="74"/>
    </row>
    <row r="31" spans="2:16" s="24" customFormat="1" ht="18.75" hidden="1" customHeight="1">
      <c r="B31" s="962">
        <f t="shared" si="1"/>
        <v>0</v>
      </c>
      <c r="C31" s="963"/>
      <c r="D31" s="963"/>
      <c r="E31" s="963"/>
      <c r="F31" s="28"/>
      <c r="G31" s="28"/>
      <c r="H31" s="28"/>
      <c r="I31" s="28"/>
      <c r="J31" s="927">
        <f>'설계 대상 공사비'!H72</f>
        <v>0</v>
      </c>
      <c r="K31" s="927"/>
      <c r="L31" s="927"/>
      <c r="M31" s="928"/>
      <c r="P31" s="74"/>
    </row>
    <row r="32" spans="2:16" s="24" customFormat="1" ht="18.75" hidden="1" customHeight="1">
      <c r="B32" s="962">
        <f t="shared" si="1"/>
        <v>0</v>
      </c>
      <c r="C32" s="963"/>
      <c r="D32" s="963"/>
      <c r="E32" s="963"/>
      <c r="F32" s="28"/>
      <c r="G32" s="28"/>
      <c r="H32" s="28"/>
      <c r="I32" s="28"/>
      <c r="J32" s="927">
        <f>'설계 대상 공사비'!H74</f>
        <v>0</v>
      </c>
      <c r="K32" s="927"/>
      <c r="L32" s="927"/>
      <c r="M32" s="928"/>
      <c r="P32" s="74"/>
    </row>
    <row r="33" spans="1:18" s="24" customFormat="1" ht="18.75" hidden="1" customHeight="1" thickBot="1">
      <c r="B33" s="964">
        <f>B15</f>
        <v>0</v>
      </c>
      <c r="C33" s="965"/>
      <c r="D33" s="965"/>
      <c r="E33" s="965"/>
      <c r="F33" s="641"/>
      <c r="G33" s="641"/>
      <c r="H33" s="641"/>
      <c r="I33" s="641"/>
      <c r="J33" s="947">
        <f>'설계 대상 공사비'!H76</f>
        <v>0</v>
      </c>
      <c r="K33" s="947"/>
      <c r="L33" s="947"/>
      <c r="M33" s="948"/>
      <c r="P33" s="74"/>
    </row>
    <row r="34" spans="1:18" s="622" customFormat="1" ht="18.75" customHeight="1">
      <c r="A34" s="621"/>
      <c r="B34" s="42"/>
      <c r="E34" s="21"/>
      <c r="J34" s="620"/>
      <c r="K34" s="620"/>
      <c r="L34" s="620"/>
      <c r="M34" s="620"/>
      <c r="P34" s="41"/>
    </row>
    <row r="35" spans="1:18" s="609" customFormat="1" ht="18.75" customHeight="1">
      <c r="A35" s="601" t="s">
        <v>82</v>
      </c>
      <c r="E35" s="21"/>
      <c r="K35" s="41"/>
      <c r="M35" s="41"/>
      <c r="P35" s="41"/>
    </row>
    <row r="36" spans="1:18" s="609" customFormat="1" ht="18.75" customHeight="1" thickBot="1">
      <c r="A36" s="609" t="s">
        <v>83</v>
      </c>
      <c r="E36" s="960" t="s">
        <v>808</v>
      </c>
      <c r="F36" s="960"/>
      <c r="G36" s="960"/>
      <c r="H36" s="960"/>
      <c r="I36" s="960"/>
      <c r="J36" s="961" t="s">
        <v>821</v>
      </c>
      <c r="K36" s="961"/>
      <c r="M36" s="41"/>
      <c r="P36" s="41"/>
      <c r="R36" s="609" t="s">
        <v>86</v>
      </c>
    </row>
    <row r="37" spans="1:18" s="609" customFormat="1" ht="18.75" customHeight="1">
      <c r="A37" s="953" t="s">
        <v>87</v>
      </c>
      <c r="B37" s="954"/>
      <c r="C37" s="954"/>
      <c r="D37" s="955"/>
      <c r="E37" s="929"/>
      <c r="F37" s="930"/>
      <c r="G37" s="603" t="str">
        <f>INDEX('(참고)건축설계 대가요율'!$C$7:$C$24,MATCH(J8+J9+J10+J11+J12+J13+J14+J15,'(참고)건축설계 대가요율'!$D$7:$D$24))</f>
        <v>5000만원이하</v>
      </c>
      <c r="H37" s="46"/>
      <c r="I37" s="47"/>
      <c r="J37" s="48"/>
      <c r="K37" s="929" t="str">
        <f>INDEX('(참고)건축설계 대가요율'!$C$7:$C$24,MATCH(J8+J9+J10+J11+J12+J13+J14+J15,'(참고)건축설계 대가요율'!$D$7:$D$24)+1)</f>
        <v>5000만원</v>
      </c>
      <c r="L37" s="930"/>
      <c r="M37" s="49" t="s">
        <v>802</v>
      </c>
      <c r="N37" s="956" t="s">
        <v>24</v>
      </c>
      <c r="O37" s="954"/>
      <c r="P37" s="954"/>
      <c r="Q37" s="957"/>
    </row>
    <row r="38" spans="1:18" s="609" customFormat="1" ht="18.75" customHeight="1" thickBot="1">
      <c r="A38" s="931" t="s">
        <v>89</v>
      </c>
      <c r="B38" s="932"/>
      <c r="C38" s="932"/>
      <c r="D38" s="933"/>
      <c r="E38" s="934">
        <f>IF($E$36="제2종보통기본",(VLOOKUP(G37,'(참고)건축설계 대가요율'!$C$6:$J$24,5,FALSE)),IF($E$36="제2종보통중급",(VLOOKUP(G37,'(참고)건축설계 대가요율'!$C$6:$J$24,4,FALSE)),IF($E$36="제2종보통상급",(VLOOKUP(G37,'(참고)건축설계 대가요율'!$C$6:$J$24,3,FALSE)),IF($E$36="제3종복잡기본",(VLOOKUP(G37,'(참고)건축설계 대가요율'!$C$6:$J$24,8,FALSE)),IF($E$36="제3종복잡중급",(VLOOKUP(G37,'(참고)건축설계 대가요율'!$C$6:$J$24,7,FALSE)),IF($E$36="제3종복잡상급",(VLOOKUP(G37,'(참고)건축설계 대가요율'!$C$6:$J$24,6,FALSE)),"공종을 입력해주세요"))))))</f>
        <v>7.61</v>
      </c>
      <c r="F38" s="935"/>
      <c r="G38" s="935"/>
      <c r="H38" s="935"/>
      <c r="I38" s="935"/>
      <c r="J38" s="936"/>
      <c r="K38" s="937">
        <f>IF($E$36="제2종보통기본",(VLOOKUP(K37,'(참고)건축설계 대가요율'!$C$6:$J$24,5,FALSE)),IF($E$36="제2종보통중급",(VLOOKUP(K37,'(참고)건축설계 대가요율'!$C$6:$J$24,4,FALSE)),IF($E$36="제2종보통상급",(VLOOKUP(K37,'(참고)건축설계 대가요율'!$C$6:$J$24,3,FALSE)),IF($E$36="제3종복잡기본",(VLOOKUP(K37,'(참고)건축설계 대가요율'!$C$6:$J$24,8,FALSE)),IF($E$36="제3종복잡중급",(VLOOKUP(K37,'(참고)건축설계 대가요율'!$C$6:$J$24,7,FALSE)),IF($E$36="제3종복잡상급",(VLOOKUP(K37,'(참고)건축설계 대가요율'!$C$6:$J$24,6,FALSE)),"공종을 입력해주세요"))))))</f>
        <v>7.61</v>
      </c>
      <c r="L38" s="938"/>
      <c r="M38" s="939"/>
      <c r="N38" s="940" t="s">
        <v>90</v>
      </c>
      <c r="O38" s="932"/>
      <c r="P38" s="932"/>
      <c r="Q38" s="941"/>
    </row>
    <row r="39" spans="1:18" s="609" customFormat="1" ht="18.75" customHeight="1">
      <c r="A39" s="967" t="s">
        <v>91</v>
      </c>
      <c r="B39" s="942">
        <f>K38</f>
        <v>7.61</v>
      </c>
      <c r="C39" s="943" t="s">
        <v>92</v>
      </c>
      <c r="D39" s="943" t="s">
        <v>93</v>
      </c>
      <c r="E39" s="968">
        <f>E38</f>
        <v>7.61</v>
      </c>
      <c r="F39" s="943" t="s">
        <v>94</v>
      </c>
      <c r="G39" s="942">
        <f>K38</f>
        <v>7.61</v>
      </c>
      <c r="H39" s="943" t="s">
        <v>95</v>
      </c>
      <c r="I39" s="943" t="s">
        <v>96</v>
      </c>
      <c r="J39" s="50" t="s">
        <v>93</v>
      </c>
      <c r="K39" s="51">
        <f>VLOOKUP(K37,'(참고)건축설계 대가요율'!$C$7:$D$224,2,0)</f>
        <v>50000000</v>
      </c>
      <c r="L39" s="50" t="s">
        <v>94</v>
      </c>
      <c r="M39" s="51">
        <f>J7</f>
        <v>0</v>
      </c>
      <c r="N39" s="50" t="s">
        <v>95</v>
      </c>
      <c r="O39" s="943" t="s">
        <v>91</v>
      </c>
      <c r="P39" s="966">
        <f>TRUNC(((B39+((E39-G39)*((K39-M39)/(K40-M40))))),2)</f>
        <v>7.61</v>
      </c>
      <c r="Q39" s="943" t="s">
        <v>97</v>
      </c>
    </row>
    <row r="40" spans="1:18" s="609" customFormat="1" ht="18.75" customHeight="1">
      <c r="A40" s="967"/>
      <c r="B40" s="943"/>
      <c r="C40" s="943"/>
      <c r="D40" s="943"/>
      <c r="E40" s="969"/>
      <c r="F40" s="943"/>
      <c r="G40" s="943"/>
      <c r="H40" s="943"/>
      <c r="I40" s="943"/>
      <c r="J40" s="604" t="s">
        <v>93</v>
      </c>
      <c r="K40" s="53">
        <f>VLOOKUP(K37,'(참고)건축설계 대가요율'!$C$7:$D$24,2,0)</f>
        <v>50000000</v>
      </c>
      <c r="L40" s="604" t="s">
        <v>94</v>
      </c>
      <c r="M40" s="53">
        <f>VLOOKUP(G37,'(참고)건축설계 대가요율'!$C$7:$D$24,2,0)</f>
        <v>0</v>
      </c>
      <c r="N40" s="604" t="s">
        <v>95</v>
      </c>
      <c r="O40" s="943"/>
      <c r="P40" s="966"/>
      <c r="Q40" s="943"/>
    </row>
    <row r="41" spans="1:18" s="609" customFormat="1" ht="18.75" customHeight="1">
      <c r="A41" s="601" t="s">
        <v>811</v>
      </c>
      <c r="B41" s="604"/>
      <c r="C41" s="604"/>
      <c r="D41" s="604"/>
      <c r="E41" s="606"/>
      <c r="F41" s="604"/>
      <c r="G41" s="604"/>
      <c r="H41" s="604"/>
      <c r="I41" s="604"/>
      <c r="J41" s="604"/>
      <c r="K41" s="54"/>
      <c r="L41" s="604"/>
      <c r="M41" s="54"/>
      <c r="N41" s="604"/>
      <c r="O41" s="604"/>
      <c r="P41" s="55"/>
      <c r="Q41" s="604"/>
    </row>
    <row r="42" spans="1:18" s="609" customFormat="1" ht="18.75" customHeight="1">
      <c r="A42" s="605" t="s">
        <v>91</v>
      </c>
      <c r="B42" s="604"/>
      <c r="C42" s="604"/>
      <c r="D42" s="604"/>
      <c r="E42" s="606"/>
      <c r="F42" s="604"/>
      <c r="G42" s="604">
        <f>P39</f>
        <v>7.61</v>
      </c>
      <c r="H42" s="604"/>
      <c r="I42" s="604"/>
      <c r="J42" s="604"/>
      <c r="K42" s="54"/>
      <c r="L42" s="609" t="s">
        <v>96</v>
      </c>
      <c r="M42" s="56">
        <v>0</v>
      </c>
      <c r="N42" s="604"/>
      <c r="O42" s="604" t="s">
        <v>91</v>
      </c>
      <c r="P42" s="57">
        <f>TRUNC((G42*M42),2)</f>
        <v>0</v>
      </c>
      <c r="Q42" s="58" t="s">
        <v>97</v>
      </c>
    </row>
    <row r="43" spans="1:18" s="609" customFormat="1" ht="18.75" customHeight="1" thickBot="1">
      <c r="A43" s="609" t="s">
        <v>98</v>
      </c>
      <c r="E43" s="960" t="s">
        <v>808</v>
      </c>
      <c r="F43" s="960"/>
      <c r="G43" s="960"/>
      <c r="H43" s="960"/>
      <c r="I43" s="960"/>
      <c r="J43" s="961" t="s">
        <v>85</v>
      </c>
      <c r="K43" s="961"/>
      <c r="M43" s="41"/>
      <c r="P43" s="41"/>
    </row>
    <row r="44" spans="1:18" s="609" customFormat="1" ht="18.75" customHeight="1">
      <c r="A44" s="953" t="s">
        <v>87</v>
      </c>
      <c r="B44" s="954"/>
      <c r="C44" s="954"/>
      <c r="D44" s="955"/>
      <c r="E44" s="929"/>
      <c r="F44" s="930"/>
      <c r="G44" s="603" t="str">
        <f>INDEX('(참고)건축설계 대가요율'!$C$7:$C$24,MATCH(J17+J18+J19+J20+J21+J22+J23+J24,'(참고)건축설계 대가요율'!$D$7:$D$24))</f>
        <v>5000만원이하</v>
      </c>
      <c r="H44" s="46"/>
      <c r="I44" s="47"/>
      <c r="J44" s="48"/>
      <c r="K44" s="929" t="str">
        <f>INDEX('(참고)건축설계 대가요율'!$C$7:$C$24,MATCH(J17+J18+J19+J20+J21+J22+J23+J24,'(참고)건축설계 대가요율'!$D$7:$D$24)+1)</f>
        <v>5000만원</v>
      </c>
      <c r="L44" s="930"/>
      <c r="M44" s="46" t="s">
        <v>88</v>
      </c>
      <c r="N44" s="956" t="s">
        <v>24</v>
      </c>
      <c r="O44" s="954"/>
      <c r="P44" s="954"/>
      <c r="Q44" s="957"/>
    </row>
    <row r="45" spans="1:18" s="609" customFormat="1" ht="18.75" customHeight="1" thickBot="1">
      <c r="A45" s="931" t="s">
        <v>89</v>
      </c>
      <c r="B45" s="932"/>
      <c r="C45" s="932"/>
      <c r="D45" s="933"/>
      <c r="E45" s="934">
        <f>IF($E$43="제2종보통기본",(VLOOKUP(G44,'(참고)건축설계 대가요율'!$C$6:$J$24,5,FALSE)),IF($E$43="제2종보통중급",(VLOOKUP(G44,'(참고)건축설계 대가요율'!$C$6:$J$24,4,FALSE)),IF($E$43="제2종보통상급",(VLOOKUP(G44,'(참고)건축설계 대가요율'!$C$6:$J$24,3,FALSE)),IF($E$43="제3종복잡기본",(VLOOKUP(G44,'(참고)건축설계 대가요율'!$C$6:$J$24,8,FALSE)),IF($E$43="제3종복잡중급",(VLOOKUP(G44,'(참고)건축설계 대가요율'!$C$6:$J$24,7,FALSE)),IF($E$43="제3종복잡상급",(VLOOKUP(G44,'(참고)건축설계 대가요율'!$C$6:$J$24,6,FALSE)),"공종을 입력해주세요"))))))</f>
        <v>7.61</v>
      </c>
      <c r="F45" s="935"/>
      <c r="G45" s="935"/>
      <c r="H45" s="935"/>
      <c r="I45" s="935"/>
      <c r="J45" s="936"/>
      <c r="K45" s="937">
        <f>IF($E$43="제2종보통기본",(VLOOKUP(K44,'(참고)건축설계 대가요율'!$C$6:$J$24,5,FALSE)),IF($E$43="제2종보통중급",(VLOOKUP(K44,'(참고)건축설계 대가요율'!$C$6:$J$24,4,FALSE)),IF($E$43="제2종보통상급",(VLOOKUP(K44,'(참고)건축설계 대가요율'!$C$6:$J$24,3,FALSE)),IF($E$43="제3종복잡기본",(VLOOKUP(K44,'(참고)건축설계 대가요율'!$C$6:$J$24,8,FALSE)),IF($E$43="제3종복잡중급",(VLOOKUP(K44,'(참고)건축설계 대가요율'!$C$6:$J$24,7,FALSE)),IF($E$43="제3종복잡상급",(VLOOKUP(K44,'(참고)건축설계 대가요율'!$C$6:$J$24,6,FALSE)),"공종을 입력해주세요"))))))</f>
        <v>7.61</v>
      </c>
      <c r="L45" s="938"/>
      <c r="M45" s="939"/>
      <c r="N45" s="940" t="s">
        <v>90</v>
      </c>
      <c r="O45" s="932"/>
      <c r="P45" s="932"/>
      <c r="Q45" s="941"/>
    </row>
    <row r="46" spans="1:18" s="609" customFormat="1" ht="18.75" customHeight="1">
      <c r="A46" s="967" t="s">
        <v>91</v>
      </c>
      <c r="B46" s="943">
        <f>+K45</f>
        <v>7.61</v>
      </c>
      <c r="C46" s="943" t="s">
        <v>92</v>
      </c>
      <c r="D46" s="943" t="s">
        <v>93</v>
      </c>
      <c r="E46" s="969">
        <f>+E45</f>
        <v>7.61</v>
      </c>
      <c r="F46" s="943" t="s">
        <v>94</v>
      </c>
      <c r="G46" s="943">
        <f>+K45</f>
        <v>7.61</v>
      </c>
      <c r="H46" s="943" t="s">
        <v>95</v>
      </c>
      <c r="I46" s="943" t="s">
        <v>99</v>
      </c>
      <c r="J46" s="50" t="s">
        <v>93</v>
      </c>
      <c r="K46" s="51">
        <f>VLOOKUP(K44,'(참고)건축설계 대가요율'!$C$7:$D$224,2,0)</f>
        <v>50000000</v>
      </c>
      <c r="L46" s="50" t="s">
        <v>94</v>
      </c>
      <c r="M46" s="51">
        <f>J16</f>
        <v>0</v>
      </c>
      <c r="N46" s="50" t="s">
        <v>95</v>
      </c>
      <c r="O46" s="943" t="s">
        <v>91</v>
      </c>
      <c r="P46" s="966">
        <f>TRUNC(((B46+((E46-G46)*((K46-M46)/(K47-M47))))),2)</f>
        <v>7.61</v>
      </c>
      <c r="Q46" s="943" t="s">
        <v>97</v>
      </c>
    </row>
    <row r="47" spans="1:18" s="609" customFormat="1" ht="18.75" customHeight="1">
      <c r="A47" s="967"/>
      <c r="B47" s="943"/>
      <c r="C47" s="943"/>
      <c r="D47" s="943"/>
      <c r="E47" s="969"/>
      <c r="F47" s="943"/>
      <c r="G47" s="943"/>
      <c r="H47" s="943"/>
      <c r="I47" s="943"/>
      <c r="J47" s="604" t="s">
        <v>93</v>
      </c>
      <c r="K47" s="53">
        <f>VLOOKUP(K44,'(참고)건축설계 대가요율'!$C$7:$D$24,2,0)</f>
        <v>50000000</v>
      </c>
      <c r="L47" s="604" t="s">
        <v>94</v>
      </c>
      <c r="M47" s="53">
        <f>VLOOKUP(G44,'(참고)건축설계 대가요율'!$C$7:$D$24,2,0)</f>
        <v>0</v>
      </c>
      <c r="N47" s="604" t="s">
        <v>95</v>
      </c>
      <c r="O47" s="943"/>
      <c r="P47" s="966"/>
      <c r="Q47" s="943"/>
    </row>
    <row r="48" spans="1:18" s="609" customFormat="1" ht="18.75" customHeight="1">
      <c r="A48" s="601" t="s">
        <v>812</v>
      </c>
      <c r="B48" s="604"/>
      <c r="C48" s="604"/>
      <c r="D48" s="604"/>
      <c r="E48" s="606"/>
      <c r="F48" s="604"/>
      <c r="G48" s="604"/>
      <c r="H48" s="604"/>
      <c r="I48" s="604"/>
      <c r="J48" s="604"/>
      <c r="K48" s="54"/>
      <c r="L48" s="604"/>
      <c r="M48" s="54"/>
      <c r="N48" s="604"/>
      <c r="O48" s="604"/>
      <c r="P48" s="55"/>
      <c r="Q48" s="604"/>
    </row>
    <row r="49" spans="1:17" s="609" customFormat="1" ht="18.75" customHeight="1">
      <c r="A49" s="605" t="s">
        <v>91</v>
      </c>
      <c r="B49" s="604"/>
      <c r="C49" s="604"/>
      <c r="D49" s="604"/>
      <c r="E49" s="606"/>
      <c r="F49" s="604"/>
      <c r="G49" s="59">
        <f>P46</f>
        <v>7.61</v>
      </c>
      <c r="H49" s="604"/>
      <c r="I49" s="604"/>
      <c r="J49" s="604"/>
      <c r="K49" s="54"/>
      <c r="L49" s="609" t="s">
        <v>96</v>
      </c>
      <c r="M49" s="56">
        <v>0</v>
      </c>
      <c r="N49" s="604"/>
      <c r="O49" s="604" t="s">
        <v>91</v>
      </c>
      <c r="P49" s="57">
        <f>TRUNC((G49*M49),2)</f>
        <v>0</v>
      </c>
      <c r="Q49" s="58" t="s">
        <v>97</v>
      </c>
    </row>
    <row r="50" spans="1:17" s="609" customFormat="1" ht="18.75" customHeight="1" thickBot="1">
      <c r="A50" s="609" t="s">
        <v>100</v>
      </c>
      <c r="E50" s="960" t="s">
        <v>84</v>
      </c>
      <c r="F50" s="960"/>
      <c r="G50" s="960"/>
      <c r="H50" s="960"/>
      <c r="I50" s="960"/>
      <c r="J50" s="961" t="s">
        <v>85</v>
      </c>
      <c r="K50" s="961"/>
      <c r="M50" s="41"/>
      <c r="P50" s="41"/>
    </row>
    <row r="51" spans="1:17" s="609" customFormat="1" ht="18.75" customHeight="1">
      <c r="A51" s="953" t="s">
        <v>87</v>
      </c>
      <c r="B51" s="954"/>
      <c r="C51" s="954"/>
      <c r="D51" s="955"/>
      <c r="E51" s="929"/>
      <c r="F51" s="930"/>
      <c r="G51" s="603" t="str">
        <f>INDEX('(참고)건축설계 대가요율'!$C$7:$C$24,MATCH(J26+J27+J28+J29+J30+J31+J32+J33,'(참고)건축설계 대가요율'!$D$7:$D$24))</f>
        <v>10억원</v>
      </c>
      <c r="H51" s="46"/>
      <c r="I51" s="47"/>
      <c r="J51" s="48"/>
      <c r="K51" s="929" t="str">
        <f>INDEX('(참고)건축설계 대가요율'!$C$7:$C$24,MATCH(J26+J27+J28+J29+J30+J31+J32+J33,'(참고)건축설계 대가요율'!$D$7:$D$24)+1)</f>
        <v>20억원</v>
      </c>
      <c r="L51" s="930"/>
      <c r="M51" s="46" t="s">
        <v>88</v>
      </c>
      <c r="N51" s="956" t="s">
        <v>24</v>
      </c>
      <c r="O51" s="954"/>
      <c r="P51" s="954"/>
      <c r="Q51" s="957"/>
    </row>
    <row r="52" spans="1:17" s="609" customFormat="1" ht="18.75" customHeight="1" thickBot="1">
      <c r="A52" s="931" t="s">
        <v>89</v>
      </c>
      <c r="B52" s="932"/>
      <c r="C52" s="932"/>
      <c r="D52" s="933"/>
      <c r="E52" s="934">
        <f>IF($E$50="제2종보통기본",(VLOOKUP(G51,'(참고)건축설계 대가요율'!$C$6:$J$24,5,FALSE)),IF($E$50="제2종보통중급",(VLOOKUP(G51,'(참고)건축설계 대가요율'!$C$6:$J$24,4,FALSE)),IF($E$50="제2종보통상급",(VLOOKUP(G51,'(참고)건축설계 대가요율'!$C$6:$J$24,3,FALSE)),IF($E$50="제3종복잡기본",(VLOOKUP(G51,'(참고)건축설계 대가요율'!$C$6:$J$24,8,FALSE)),IF($E$50="제3종복잡중급",(VLOOKUP(G51,'(참고)건축설계 대가요율'!$C$6:$J$24,7,FALSE)),IF($E$50="제3종복잡상급",(VLOOKUP(G51,'(참고)건축설계 대가요율'!$C$6:$J$24,6,FALSE)),"공종을 입력해주세요"))))))</f>
        <v>5.32</v>
      </c>
      <c r="F52" s="935"/>
      <c r="G52" s="935"/>
      <c r="H52" s="935"/>
      <c r="I52" s="935"/>
      <c r="J52" s="936"/>
      <c r="K52" s="937">
        <f>IF($E$50="제2종보통기본",(VLOOKUP(K51,'(참고)건축설계 대가요율'!$C$6:$J$24,5,FALSE)),IF($E$50="제2종보통중급",(VLOOKUP(K51,'(참고)건축설계 대가요율'!$C$6:$J$24,4,FALSE)),IF(E50="제2종보통상급",(VLOOKUP(K51,'(참고)건축설계 대가요율'!$C$6:$J$24,3,FALSE)),IF($E$50="제3종복잡기본",(VLOOKUP(K51,'(참고)건축설계 대가요율'!$C$6:$J$24,8,FALSE)),IF($E$50="제3종복잡중급",(VLOOKUP(K51,'(참고)건축설계 대가요율'!$C$6:$J$24,7,FALSE)),IF($E$50="제3종복잡상급",(VLOOKUP(K51,'(참고)건축설계 대가요율'!$C$6:$J$24,6,FALSE)),"공종을 입력해주세요"))))))</f>
        <v>4.72</v>
      </c>
      <c r="L52" s="938"/>
      <c r="M52" s="939"/>
      <c r="N52" s="940" t="s">
        <v>90</v>
      </c>
      <c r="O52" s="932"/>
      <c r="P52" s="932"/>
      <c r="Q52" s="941"/>
    </row>
    <row r="53" spans="1:17" s="609" customFormat="1" ht="18.75" customHeight="1">
      <c r="A53" s="967" t="s">
        <v>91</v>
      </c>
      <c r="B53" s="943">
        <f>+K52</f>
        <v>4.72</v>
      </c>
      <c r="C53" s="943" t="s">
        <v>92</v>
      </c>
      <c r="D53" s="943" t="s">
        <v>93</v>
      </c>
      <c r="E53" s="969">
        <f>+E52</f>
        <v>5.32</v>
      </c>
      <c r="F53" s="943" t="s">
        <v>94</v>
      </c>
      <c r="G53" s="943">
        <f>+K52</f>
        <v>4.72</v>
      </c>
      <c r="H53" s="943" t="s">
        <v>95</v>
      </c>
      <c r="I53" s="943" t="s">
        <v>96</v>
      </c>
      <c r="J53" s="50" t="s">
        <v>93</v>
      </c>
      <c r="K53" s="51">
        <f>VLOOKUP(K51,'(참고)건축설계 대가요율'!$C$7:$D$224,2,0)</f>
        <v>2000000000</v>
      </c>
      <c r="L53" s="50" t="s">
        <v>94</v>
      </c>
      <c r="M53" s="51">
        <f>J25</f>
        <v>1004263635</v>
      </c>
      <c r="N53" s="50" t="s">
        <v>95</v>
      </c>
      <c r="O53" s="943" t="s">
        <v>91</v>
      </c>
      <c r="P53" s="966">
        <f>TRUNC(((B53+((E53-G53)*((K53-M53)/(K54-M54))))),2)</f>
        <v>5.31</v>
      </c>
      <c r="Q53" s="943" t="s">
        <v>97</v>
      </c>
    </row>
    <row r="54" spans="1:17" s="609" customFormat="1" ht="18.75" customHeight="1">
      <c r="A54" s="967"/>
      <c r="B54" s="943"/>
      <c r="C54" s="943"/>
      <c r="D54" s="943"/>
      <c r="E54" s="969"/>
      <c r="F54" s="943"/>
      <c r="G54" s="943"/>
      <c r="H54" s="943"/>
      <c r="I54" s="943"/>
      <c r="J54" s="604" t="s">
        <v>93</v>
      </c>
      <c r="K54" s="53">
        <f>VLOOKUP(K51,'(참고)건축설계 대가요율'!$C$7:$D$24,2,0)</f>
        <v>2000000000</v>
      </c>
      <c r="L54" s="604" t="s">
        <v>94</v>
      </c>
      <c r="M54" s="53">
        <f>VLOOKUP(G51,'(참고)건축설계 대가요율'!$C$7:$D$24,2,0)</f>
        <v>1000000000</v>
      </c>
      <c r="N54" s="604" t="s">
        <v>95</v>
      </c>
      <c r="O54" s="943"/>
      <c r="P54" s="966"/>
      <c r="Q54" s="943"/>
    </row>
    <row r="55" spans="1:17" s="609" customFormat="1" ht="18.75" customHeight="1">
      <c r="A55" s="601" t="s">
        <v>813</v>
      </c>
      <c r="B55" s="604"/>
      <c r="C55" s="604"/>
      <c r="D55" s="604"/>
      <c r="E55" s="606"/>
      <c r="F55" s="604"/>
      <c r="G55" s="604"/>
      <c r="H55" s="604"/>
      <c r="I55" s="604"/>
      <c r="J55" s="604"/>
      <c r="K55" s="54"/>
      <c r="L55" s="604"/>
      <c r="M55" s="54"/>
      <c r="N55" s="604"/>
      <c r="O55" s="604"/>
      <c r="P55" s="55"/>
      <c r="Q55" s="604"/>
    </row>
    <row r="56" spans="1:17" s="609" customFormat="1" ht="18.75" customHeight="1">
      <c r="A56" s="605" t="s">
        <v>91</v>
      </c>
      <c r="B56" s="604"/>
      <c r="C56" s="604"/>
      <c r="D56" s="604"/>
      <c r="E56" s="606"/>
      <c r="F56" s="604"/>
      <c r="G56" s="604">
        <f>P53</f>
        <v>5.31</v>
      </c>
      <c r="H56" s="604"/>
      <c r="I56" s="604"/>
      <c r="J56" s="604"/>
      <c r="K56" s="54"/>
      <c r="L56" s="609" t="s">
        <v>96</v>
      </c>
      <c r="M56" s="56">
        <v>0.6</v>
      </c>
      <c r="N56" s="604"/>
      <c r="O56" s="604" t="s">
        <v>91</v>
      </c>
      <c r="P56" s="57">
        <f>TRUNC((G56*M56),2)</f>
        <v>3.18</v>
      </c>
      <c r="Q56" s="58" t="s">
        <v>97</v>
      </c>
    </row>
    <row r="57" spans="1:17" s="609" customFormat="1" ht="18.75" customHeight="1">
      <c r="A57" s="601" t="s">
        <v>101</v>
      </c>
      <c r="E57" s="21"/>
      <c r="K57" s="41"/>
      <c r="M57" s="41"/>
      <c r="P57" s="41"/>
    </row>
    <row r="58" spans="1:17" s="609" customFormat="1" ht="18.75" customHeight="1">
      <c r="A58" s="609" t="s">
        <v>102</v>
      </c>
      <c r="D58" s="970" t="str">
        <f>E36</f>
        <v>제2종보통기본</v>
      </c>
      <c r="E58" s="970"/>
      <c r="F58" s="970"/>
      <c r="G58" s="970"/>
      <c r="K58" s="41"/>
      <c r="M58" s="41"/>
      <c r="P58" s="41"/>
    </row>
    <row r="59" spans="1:17" s="24" customFormat="1" ht="18.75" customHeight="1">
      <c r="C59" s="24" t="s">
        <v>91</v>
      </c>
      <c r="E59" s="972">
        <f>J7</f>
        <v>0</v>
      </c>
      <c r="F59" s="972"/>
      <c r="G59" s="972"/>
      <c r="I59" s="24" t="s">
        <v>96</v>
      </c>
      <c r="K59" s="646">
        <f>TRUNC(P42*1,2)</f>
        <v>0</v>
      </c>
      <c r="L59" s="647" t="s">
        <v>103</v>
      </c>
      <c r="M59" s="972">
        <f>INT(E59*(K59/100))</f>
        <v>0</v>
      </c>
      <c r="N59" s="972"/>
      <c r="O59" s="972"/>
      <c r="P59" s="972"/>
      <c r="Q59" s="24" t="s">
        <v>104</v>
      </c>
    </row>
    <row r="60" spans="1:17" s="609" customFormat="1" ht="18.75" customHeight="1">
      <c r="A60" s="609" t="s">
        <v>105</v>
      </c>
      <c r="D60" s="970" t="str">
        <f>E43</f>
        <v>제2종보통기본</v>
      </c>
      <c r="E60" s="970"/>
      <c r="F60" s="970"/>
      <c r="G60" s="970"/>
      <c r="K60" s="60"/>
      <c r="L60" s="61"/>
      <c r="M60" s="41"/>
      <c r="P60" s="41"/>
    </row>
    <row r="61" spans="1:17" s="24" customFormat="1" ht="18.75" customHeight="1">
      <c r="C61" s="24" t="s">
        <v>91</v>
      </c>
      <c r="E61" s="972">
        <f>J16</f>
        <v>0</v>
      </c>
      <c r="F61" s="972"/>
      <c r="G61" s="972"/>
      <c r="I61" s="24" t="s">
        <v>96</v>
      </c>
      <c r="K61" s="646">
        <f>TRUNC(P49*1,2)</f>
        <v>0</v>
      </c>
      <c r="L61" s="647" t="s">
        <v>103</v>
      </c>
      <c r="M61" s="972">
        <f>TRUNC(E61*(K61/100),0)</f>
        <v>0</v>
      </c>
      <c r="N61" s="972"/>
      <c r="O61" s="972"/>
      <c r="P61" s="972"/>
      <c r="Q61" s="24" t="s">
        <v>104</v>
      </c>
    </row>
    <row r="62" spans="1:17" s="609" customFormat="1" ht="18.75" customHeight="1">
      <c r="A62" s="609" t="s">
        <v>106</v>
      </c>
      <c r="D62" s="970" t="str">
        <f>E50</f>
        <v>제2종보통중급</v>
      </c>
      <c r="E62" s="970"/>
      <c r="F62" s="970"/>
      <c r="G62" s="970"/>
      <c r="K62" s="60"/>
      <c r="L62" s="61"/>
      <c r="M62" s="41"/>
      <c r="P62" s="41"/>
    </row>
    <row r="63" spans="1:17" s="24" customFormat="1" ht="18.75" customHeight="1" thickBot="1">
      <c r="C63" s="24" t="s">
        <v>91</v>
      </c>
      <c r="E63" s="971">
        <f>J25</f>
        <v>1004263635</v>
      </c>
      <c r="F63" s="971"/>
      <c r="G63" s="971"/>
      <c r="I63" s="24" t="s">
        <v>96</v>
      </c>
      <c r="K63" s="646">
        <f>TRUNC(P56*1,2)</f>
        <v>3.18</v>
      </c>
      <c r="L63" s="647" t="s">
        <v>103</v>
      </c>
      <c r="M63" s="972">
        <f>TRUNC(E63*(K63/100),0)</f>
        <v>31935583</v>
      </c>
      <c r="N63" s="972"/>
      <c r="O63" s="972"/>
      <c r="P63" s="972"/>
      <c r="Q63" s="24" t="s">
        <v>104</v>
      </c>
    </row>
    <row r="64" spans="1:17" s="609" customFormat="1" ht="18.75" customHeight="1" thickBot="1">
      <c r="A64" s="609" t="s">
        <v>107</v>
      </c>
      <c r="E64" s="973"/>
      <c r="F64" s="973"/>
      <c r="G64" s="973"/>
      <c r="K64" s="60"/>
      <c r="L64" s="61"/>
      <c r="M64" s="974">
        <f>+M59+M61+M63</f>
        <v>31935583</v>
      </c>
      <c r="N64" s="975"/>
      <c r="O64" s="975"/>
      <c r="P64" s="975"/>
      <c r="Q64" s="624" t="s">
        <v>104</v>
      </c>
    </row>
    <row r="65" spans="1:18" s="609" customFormat="1" ht="18.75" customHeight="1" thickBot="1">
      <c r="E65" s="602"/>
      <c r="F65" s="602"/>
      <c r="G65" s="602"/>
      <c r="K65" s="60"/>
      <c r="L65" s="61"/>
      <c r="M65" s="63"/>
      <c r="N65" s="602"/>
      <c r="O65" s="602"/>
      <c r="P65" s="63"/>
    </row>
    <row r="66" spans="1:18" s="609" customFormat="1" ht="18.75" hidden="1" customHeight="1" thickBot="1">
      <c r="A66" s="609" t="s">
        <v>108</v>
      </c>
      <c r="E66" s="606"/>
      <c r="F66" s="976">
        <f>M64</f>
        <v>31935583</v>
      </c>
      <c r="G66" s="977"/>
      <c r="H66" s="977"/>
      <c r="I66" s="609" t="s">
        <v>96</v>
      </c>
      <c r="J66" s="604"/>
      <c r="K66" s="64">
        <f>LARGE($K$67:$K$69,1)+LARGE($K$67:$K$69,2)/2+LARGE($K$67:$K$69,3)/3</f>
        <v>0</v>
      </c>
      <c r="L66" s="61" t="s">
        <v>103</v>
      </c>
      <c r="M66" s="974">
        <f>TRUNC(F66*(K66/100),0)</f>
        <v>0</v>
      </c>
      <c r="N66" s="975"/>
      <c r="O66" s="975"/>
      <c r="P66" s="975"/>
      <c r="Q66" s="624" t="s">
        <v>104</v>
      </c>
    </row>
    <row r="67" spans="1:18" s="609" customFormat="1" ht="18.75" hidden="1" customHeight="1">
      <c r="B67" s="65" t="s">
        <v>109</v>
      </c>
      <c r="F67" s="979" t="s">
        <v>112</v>
      </c>
      <c r="G67" s="979"/>
      <c r="H67" s="979"/>
      <c r="I67" s="979"/>
      <c r="J67" s="979"/>
      <c r="K67" s="66">
        <f>+HLOOKUP(F67,'(참고)인증관련 추가 설계대가 요율'!$D$11:$H$12,2,FALSE)</f>
        <v>0</v>
      </c>
      <c r="L67" s="61" t="s">
        <v>110</v>
      </c>
      <c r="M67" s="980"/>
      <c r="N67" s="980"/>
      <c r="O67" s="980"/>
      <c r="P67" s="980"/>
    </row>
    <row r="68" spans="1:18" s="609" customFormat="1" ht="18.75" hidden="1" customHeight="1">
      <c r="B68" s="65" t="s">
        <v>111</v>
      </c>
      <c r="F68" s="979" t="s">
        <v>112</v>
      </c>
      <c r="G68" s="979"/>
      <c r="H68" s="979"/>
      <c r="I68" s="979"/>
      <c r="J68" s="979"/>
      <c r="K68" s="66">
        <f>+HLOOKUP(F68,'(참고)인증관련 추가 설계대가 요율'!$D$13:$I$14,2,FALSE)</f>
        <v>0</v>
      </c>
      <c r="L68" s="61" t="s">
        <v>110</v>
      </c>
      <c r="M68" s="608"/>
      <c r="N68" s="608"/>
      <c r="O68" s="608"/>
      <c r="P68" s="608"/>
    </row>
    <row r="69" spans="1:18" s="609" customFormat="1" ht="18.75" hidden="1" customHeight="1">
      <c r="B69" s="65" t="s">
        <v>113</v>
      </c>
      <c r="F69" s="979" t="s">
        <v>112</v>
      </c>
      <c r="G69" s="979"/>
      <c r="H69" s="979"/>
      <c r="I69" s="979"/>
      <c r="J69" s="979"/>
      <c r="K69" s="66">
        <f>+HLOOKUP(F69,'(참고)인증관련 추가 설계대가 요율'!$D$15:$I$16,2,FALSE)</f>
        <v>0</v>
      </c>
      <c r="L69" s="61" t="s">
        <v>110</v>
      </c>
      <c r="M69" s="608"/>
      <c r="N69" s="608"/>
      <c r="O69" s="608"/>
      <c r="P69" s="608"/>
    </row>
    <row r="70" spans="1:18" s="609" customFormat="1" ht="18.75" hidden="1" customHeight="1">
      <c r="B70" s="67"/>
      <c r="E70" s="608"/>
      <c r="F70" s="68"/>
      <c r="G70" s="68"/>
      <c r="H70" s="69"/>
      <c r="I70" s="69"/>
      <c r="J70" s="69"/>
      <c r="K70" s="70"/>
      <c r="L70" s="71"/>
      <c r="M70" s="608"/>
      <c r="N70" s="608"/>
      <c r="O70" s="608"/>
      <c r="P70" s="608"/>
    </row>
    <row r="71" spans="1:18" s="609" customFormat="1" ht="18.75" hidden="1" customHeight="1" thickBot="1">
      <c r="A71" s="609" t="s">
        <v>115</v>
      </c>
      <c r="E71" s="21"/>
      <c r="F71" s="619"/>
      <c r="G71" s="619"/>
      <c r="H71" s="619"/>
      <c r="I71" s="619"/>
      <c r="J71" s="619"/>
      <c r="K71" s="72"/>
      <c r="L71" s="61"/>
      <c r="M71" s="41"/>
      <c r="P71" s="41"/>
      <c r="R71" s="609" t="s">
        <v>800</v>
      </c>
    </row>
    <row r="72" spans="1:18" s="609" customFormat="1" ht="18.75" hidden="1" customHeight="1" thickBot="1">
      <c r="B72" s="73" t="s">
        <v>91</v>
      </c>
      <c r="E72" s="973">
        <v>1500000</v>
      </c>
      <c r="F72" s="973"/>
      <c r="G72" s="973"/>
      <c r="I72" s="609" t="s">
        <v>96</v>
      </c>
      <c r="K72" s="625">
        <v>0</v>
      </c>
      <c r="L72" s="61" t="s">
        <v>91</v>
      </c>
      <c r="M72" s="974">
        <f>INT(E72*K72)</f>
        <v>0</v>
      </c>
      <c r="N72" s="975"/>
      <c r="O72" s="975"/>
      <c r="P72" s="975"/>
      <c r="Q72" s="624" t="s">
        <v>104</v>
      </c>
    </row>
    <row r="73" spans="1:18" s="609" customFormat="1" ht="18.75" hidden="1" customHeight="1" thickBot="1">
      <c r="A73" s="609" t="s">
        <v>116</v>
      </c>
      <c r="B73" s="73"/>
      <c r="E73" s="21"/>
      <c r="K73" s="41"/>
      <c r="L73" s="61"/>
      <c r="M73" s="974">
        <f>SUM(M74:P75)</f>
        <v>0</v>
      </c>
      <c r="N73" s="975"/>
      <c r="O73" s="975"/>
      <c r="P73" s="975"/>
      <c r="Q73" s="624" t="s">
        <v>104</v>
      </c>
    </row>
    <row r="74" spans="1:18" s="609" customFormat="1" ht="18.75" hidden="1" customHeight="1">
      <c r="B74" s="73" t="s">
        <v>91</v>
      </c>
      <c r="E74" s="973">
        <f>'(참고)지질조사'!F14</f>
        <v>3880000</v>
      </c>
      <c r="F74" s="973"/>
      <c r="G74" s="973"/>
      <c r="I74" s="609" t="s">
        <v>96</v>
      </c>
      <c r="K74" s="627">
        <v>0</v>
      </c>
      <c r="L74" s="61" t="s">
        <v>117</v>
      </c>
      <c r="M74" s="972">
        <f>INT(E74*K74)</f>
        <v>0</v>
      </c>
      <c r="N74" s="972"/>
      <c r="O74" s="972"/>
      <c r="P74" s="972"/>
      <c r="Q74" s="609" t="s">
        <v>104</v>
      </c>
    </row>
    <row r="75" spans="1:18" s="609" customFormat="1" ht="18.75" hidden="1" customHeight="1">
      <c r="B75" s="73" t="s">
        <v>91</v>
      </c>
      <c r="E75" s="978">
        <f>'(참고)지질조사'!E24+'(참고)지질조사'!E25</f>
        <v>637050</v>
      </c>
      <c r="F75" s="978"/>
      <c r="G75" s="978"/>
      <c r="I75" s="609" t="s">
        <v>96</v>
      </c>
      <c r="K75" s="625">
        <v>0</v>
      </c>
      <c r="L75" s="61" t="s">
        <v>91</v>
      </c>
      <c r="M75" s="972">
        <f>INT(E75*K75)</f>
        <v>0</v>
      </c>
      <c r="N75" s="972"/>
      <c r="O75" s="972"/>
      <c r="P75" s="972"/>
      <c r="Q75" s="609" t="s">
        <v>104</v>
      </c>
      <c r="R75" s="609" t="s">
        <v>118</v>
      </c>
    </row>
    <row r="76" spans="1:18" s="609" customFormat="1" ht="18.75" hidden="1" customHeight="1">
      <c r="B76" s="73"/>
      <c r="E76" s="602"/>
      <c r="F76" s="602"/>
      <c r="G76" s="602"/>
      <c r="K76" s="74"/>
      <c r="L76" s="61"/>
      <c r="M76" s="607"/>
      <c r="N76" s="607"/>
      <c r="O76" s="607"/>
      <c r="P76" s="607"/>
    </row>
    <row r="77" spans="1:18" s="609" customFormat="1" ht="18.75" hidden="1" customHeight="1" thickBot="1">
      <c r="A77" s="609" t="s">
        <v>119</v>
      </c>
      <c r="B77" s="73"/>
      <c r="E77" s="21"/>
      <c r="K77" s="41"/>
      <c r="L77" s="61"/>
      <c r="M77" s="41"/>
      <c r="P77" s="41"/>
    </row>
    <row r="78" spans="1:18" s="609" customFormat="1" ht="18.75" hidden="1" customHeight="1" thickBot="1">
      <c r="B78" s="73" t="s">
        <v>91</v>
      </c>
      <c r="E78" s="973">
        <f>'(참고)측량비'!I23</f>
        <v>988</v>
      </c>
      <c r="F78" s="973"/>
      <c r="G78" s="973"/>
      <c r="I78" s="609" t="s">
        <v>96</v>
      </c>
      <c r="K78" s="628"/>
      <c r="L78" s="75" t="s">
        <v>120</v>
      </c>
      <c r="M78" s="974">
        <f>INT(E78*K78)</f>
        <v>0</v>
      </c>
      <c r="N78" s="975"/>
      <c r="O78" s="975"/>
      <c r="P78" s="975"/>
      <c r="Q78" s="624" t="s">
        <v>104</v>
      </c>
      <c r="R78" s="609" t="s">
        <v>557</v>
      </c>
    </row>
    <row r="79" spans="1:18" s="609" customFormat="1" ht="18.75" customHeight="1" thickBot="1">
      <c r="A79" s="609" t="s">
        <v>121</v>
      </c>
      <c r="E79" s="973"/>
      <c r="F79" s="973"/>
      <c r="G79" s="973"/>
      <c r="K79" s="41"/>
      <c r="L79" s="61" t="s">
        <v>91</v>
      </c>
      <c r="M79" s="982">
        <f>SUM(M64,M66,M72,M73,M589,M78)</f>
        <v>31935583</v>
      </c>
      <c r="N79" s="983"/>
      <c r="O79" s="983"/>
      <c r="P79" s="983"/>
      <c r="Q79" s="626" t="s">
        <v>104</v>
      </c>
      <c r="R79" s="610"/>
    </row>
    <row r="80" spans="1:18" s="609" customFormat="1" ht="18.75" customHeight="1" thickBot="1">
      <c r="A80" s="61" t="s">
        <v>123</v>
      </c>
      <c r="E80" s="973"/>
      <c r="F80" s="973"/>
      <c r="G80" s="973"/>
      <c r="K80" s="77"/>
      <c r="L80" s="61"/>
      <c r="M80" s="974">
        <f>SUM(M81:P81)</f>
        <v>166065.03159999999</v>
      </c>
      <c r="N80" s="975"/>
      <c r="O80" s="975"/>
      <c r="P80" s="975"/>
      <c r="Q80" s="624" t="s">
        <v>104</v>
      </c>
    </row>
    <row r="81" spans="1:18" s="609" customFormat="1" ht="18.75" customHeight="1">
      <c r="B81" s="73" t="s">
        <v>91</v>
      </c>
      <c r="C81" s="978">
        <f>(M63)*(100%+K66/100)</f>
        <v>31935583</v>
      </c>
      <c r="D81" s="978"/>
      <c r="E81" s="609" t="s">
        <v>96</v>
      </c>
      <c r="F81" s="981" t="s">
        <v>523</v>
      </c>
      <c r="G81" s="981"/>
      <c r="H81" s="981"/>
      <c r="I81" s="981"/>
      <c r="J81" s="981"/>
      <c r="K81" s="78">
        <f>HLOOKUP(F81,'(참고)설계 및 감리의 손해배상(공제)'!$D$15:$H$27,4,FALSE)</f>
        <v>0.52</v>
      </c>
      <c r="L81" s="61" t="s">
        <v>124</v>
      </c>
      <c r="M81" s="972">
        <f>C81*K81%</f>
        <v>166065.03159999999</v>
      </c>
      <c r="N81" s="972"/>
      <c r="O81" s="972"/>
      <c r="P81" s="972"/>
      <c r="Q81" s="609" t="s">
        <v>104</v>
      </c>
    </row>
    <row r="82" spans="1:18" s="688" customFormat="1" ht="18.75" customHeight="1" thickBot="1">
      <c r="A82" s="688" t="s">
        <v>122</v>
      </c>
      <c r="E82" s="973">
        <f>M79+M80</f>
        <v>32101648.031599998</v>
      </c>
      <c r="F82" s="973"/>
      <c r="G82" s="973"/>
      <c r="I82" s="688" t="s">
        <v>96</v>
      </c>
      <c r="K82" s="41">
        <v>10</v>
      </c>
      <c r="L82" s="61" t="s">
        <v>103</v>
      </c>
      <c r="M82" s="973">
        <f>E82*K82%</f>
        <v>3210164.8031600001</v>
      </c>
      <c r="N82" s="973"/>
      <c r="O82" s="973"/>
      <c r="P82" s="973"/>
      <c r="Q82" s="688" t="s">
        <v>104</v>
      </c>
    </row>
    <row r="83" spans="1:18" s="609" customFormat="1" ht="18.75" customHeight="1" thickBot="1">
      <c r="A83" s="601" t="s">
        <v>125</v>
      </c>
      <c r="B83" s="601" t="s">
        <v>126</v>
      </c>
      <c r="C83" s="601"/>
      <c r="D83" s="601" t="s">
        <v>127</v>
      </c>
      <c r="E83" s="43"/>
      <c r="F83" s="601"/>
      <c r="G83" s="601"/>
      <c r="H83" s="601"/>
      <c r="I83" s="601"/>
      <c r="J83" s="601"/>
      <c r="K83" s="44"/>
      <c r="L83" s="79" t="s">
        <v>91</v>
      </c>
      <c r="M83" s="982">
        <f>TRUNC(SUM(M79,M80,M82),-4)</f>
        <v>35310000</v>
      </c>
      <c r="N83" s="983"/>
      <c r="O83" s="983"/>
      <c r="P83" s="983"/>
      <c r="Q83" s="626" t="s">
        <v>104</v>
      </c>
    </row>
    <row r="84" spans="1:18" s="609" customFormat="1" ht="18.75" hidden="1" customHeight="1" thickBot="1">
      <c r="A84" s="629" t="s">
        <v>125</v>
      </c>
      <c r="B84" s="985" t="s">
        <v>804</v>
      </c>
      <c r="C84" s="985"/>
      <c r="D84" s="985"/>
      <c r="E84" s="985"/>
      <c r="F84" s="985"/>
      <c r="G84" s="985"/>
      <c r="H84" s="985"/>
      <c r="I84" s="985"/>
      <c r="J84" s="985"/>
      <c r="K84" s="630" t="s">
        <v>805</v>
      </c>
      <c r="L84" s="631" t="s">
        <v>129</v>
      </c>
      <c r="M84" s="984" t="e">
        <f>TRUNC((#REF!+#REF!+#REF!)*0.5,-3)*0</f>
        <v>#REF!</v>
      </c>
      <c r="N84" s="984"/>
      <c r="O84" s="984"/>
      <c r="P84" s="984"/>
      <c r="Q84" s="632" t="s">
        <v>104</v>
      </c>
      <c r="R84" s="609" t="s">
        <v>803</v>
      </c>
    </row>
    <row r="85" spans="1:18" ht="18.75" customHeight="1" thickBot="1">
      <c r="A85" s="633" t="s">
        <v>128</v>
      </c>
      <c r="B85" s="925" t="s">
        <v>822</v>
      </c>
      <c r="C85" s="925"/>
      <c r="D85" s="925"/>
      <c r="E85" s="925"/>
      <c r="F85" s="925"/>
      <c r="G85" s="925"/>
      <c r="H85" s="925"/>
      <c r="I85" s="925"/>
      <c r="J85" s="925"/>
      <c r="K85" s="634"/>
      <c r="L85" s="635"/>
      <c r="M85" s="926">
        <f>M83</f>
        <v>35310000</v>
      </c>
      <c r="N85" s="926"/>
      <c r="O85" s="926"/>
      <c r="P85" s="926"/>
      <c r="Q85" s="636" t="s">
        <v>104</v>
      </c>
      <c r="R85" s="80" t="s">
        <v>823</v>
      </c>
    </row>
  </sheetData>
  <mergeCells count="159">
    <mergeCell ref="B33:E33"/>
    <mergeCell ref="B27:E27"/>
    <mergeCell ref="B28:E28"/>
    <mergeCell ref="B29:E29"/>
    <mergeCell ref="B30:E30"/>
    <mergeCell ref="B31:E31"/>
    <mergeCell ref="B8:E8"/>
    <mergeCell ref="B9:E9"/>
    <mergeCell ref="B10:E10"/>
    <mergeCell ref="B12:E12"/>
    <mergeCell ref="B13:E13"/>
    <mergeCell ref="B17:E17"/>
    <mergeCell ref="B22:E22"/>
    <mergeCell ref="B21:E21"/>
    <mergeCell ref="B20:E20"/>
    <mergeCell ref="B19:E19"/>
    <mergeCell ref="B18:E18"/>
    <mergeCell ref="B11:E11"/>
    <mergeCell ref="B14:E14"/>
    <mergeCell ref="B15:E15"/>
    <mergeCell ref="C81:D81"/>
    <mergeCell ref="F81:J81"/>
    <mergeCell ref="M81:P81"/>
    <mergeCell ref="M83:P83"/>
    <mergeCell ref="M84:P84"/>
    <mergeCell ref="E79:G79"/>
    <mergeCell ref="M79:P79"/>
    <mergeCell ref="E80:G80"/>
    <mergeCell ref="M80:P80"/>
    <mergeCell ref="B84:J84"/>
    <mergeCell ref="E82:G82"/>
    <mergeCell ref="M82:P82"/>
    <mergeCell ref="M73:P73"/>
    <mergeCell ref="E74:G74"/>
    <mergeCell ref="M74:P74"/>
    <mergeCell ref="E75:G75"/>
    <mergeCell ref="M75:P75"/>
    <mergeCell ref="E78:G78"/>
    <mergeCell ref="M78:P78"/>
    <mergeCell ref="F67:J67"/>
    <mergeCell ref="M67:P67"/>
    <mergeCell ref="F68:J68"/>
    <mergeCell ref="F69:J69"/>
    <mergeCell ref="E72:G72"/>
    <mergeCell ref="M72:P72"/>
    <mergeCell ref="D62:G62"/>
    <mergeCell ref="E63:G63"/>
    <mergeCell ref="M63:P63"/>
    <mergeCell ref="E64:G64"/>
    <mergeCell ref="M64:P64"/>
    <mergeCell ref="F66:H66"/>
    <mergeCell ref="M66:P66"/>
    <mergeCell ref="D58:G58"/>
    <mergeCell ref="E59:G59"/>
    <mergeCell ref="M59:P59"/>
    <mergeCell ref="D60:G60"/>
    <mergeCell ref="E61:G61"/>
    <mergeCell ref="M61:P61"/>
    <mergeCell ref="G53:G54"/>
    <mergeCell ref="H53:H54"/>
    <mergeCell ref="I53:I54"/>
    <mergeCell ref="O53:O54"/>
    <mergeCell ref="P53:P54"/>
    <mergeCell ref="Q53:Q54"/>
    <mergeCell ref="A53:A54"/>
    <mergeCell ref="B53:B54"/>
    <mergeCell ref="C53:C54"/>
    <mergeCell ref="D53:D54"/>
    <mergeCell ref="E53:E54"/>
    <mergeCell ref="F53:F54"/>
    <mergeCell ref="E50:I50"/>
    <mergeCell ref="J50:K50"/>
    <mergeCell ref="A51:D51"/>
    <mergeCell ref="E51:F51"/>
    <mergeCell ref="N51:Q51"/>
    <mergeCell ref="A52:D52"/>
    <mergeCell ref="E52:J52"/>
    <mergeCell ref="K52:M52"/>
    <mergeCell ref="N52:Q52"/>
    <mergeCell ref="G46:G47"/>
    <mergeCell ref="H46:H47"/>
    <mergeCell ref="I46:I47"/>
    <mergeCell ref="O46:O47"/>
    <mergeCell ref="P46:P47"/>
    <mergeCell ref="Q46:Q47"/>
    <mergeCell ref="A46:A47"/>
    <mergeCell ref="B46:B47"/>
    <mergeCell ref="C46:C47"/>
    <mergeCell ref="D46:D47"/>
    <mergeCell ref="E46:E47"/>
    <mergeCell ref="F46:F47"/>
    <mergeCell ref="E43:I43"/>
    <mergeCell ref="J43:K43"/>
    <mergeCell ref="A44:D44"/>
    <mergeCell ref="E44:F44"/>
    <mergeCell ref="N44:Q44"/>
    <mergeCell ref="A45:D45"/>
    <mergeCell ref="E45:J45"/>
    <mergeCell ref="K45:M45"/>
    <mergeCell ref="N45:Q45"/>
    <mergeCell ref="H39:H40"/>
    <mergeCell ref="I39:I40"/>
    <mergeCell ref="O39:O40"/>
    <mergeCell ref="P39:P40"/>
    <mergeCell ref="Q39:Q40"/>
    <mergeCell ref="A39:A40"/>
    <mergeCell ref="B39:B40"/>
    <mergeCell ref="C39:C40"/>
    <mergeCell ref="D39:D40"/>
    <mergeCell ref="E39:E40"/>
    <mergeCell ref="F39:F40"/>
    <mergeCell ref="J25:M25"/>
    <mergeCell ref="J26:M26"/>
    <mergeCell ref="J33:M33"/>
    <mergeCell ref="E36:I36"/>
    <mergeCell ref="J36:K36"/>
    <mergeCell ref="J14:M14"/>
    <mergeCell ref="J9:M9"/>
    <mergeCell ref="J10:M10"/>
    <mergeCell ref="J12:M12"/>
    <mergeCell ref="J13:M13"/>
    <mergeCell ref="J27:M27"/>
    <mergeCell ref="J28:M28"/>
    <mergeCell ref="J29:M29"/>
    <mergeCell ref="J30:M30"/>
    <mergeCell ref="J31:M31"/>
    <mergeCell ref="J18:M18"/>
    <mergeCell ref="J19:M19"/>
    <mergeCell ref="J20:M20"/>
    <mergeCell ref="J21:M21"/>
    <mergeCell ref="J22:M22"/>
    <mergeCell ref="B23:E23"/>
    <mergeCell ref="B24:E24"/>
    <mergeCell ref="B26:E26"/>
    <mergeCell ref="B32:E32"/>
    <mergeCell ref="A1:Q1"/>
    <mergeCell ref="B85:J85"/>
    <mergeCell ref="M85:P85"/>
    <mergeCell ref="J11:M11"/>
    <mergeCell ref="J23:M23"/>
    <mergeCell ref="J32:M32"/>
    <mergeCell ref="K37:L37"/>
    <mergeCell ref="K44:L44"/>
    <mergeCell ref="K51:L51"/>
    <mergeCell ref="A38:D38"/>
    <mergeCell ref="E38:J38"/>
    <mergeCell ref="K38:M38"/>
    <mergeCell ref="N38:Q38"/>
    <mergeCell ref="G39:G40"/>
    <mergeCell ref="G7:I7"/>
    <mergeCell ref="J7:M7"/>
    <mergeCell ref="J8:M8"/>
    <mergeCell ref="J15:M15"/>
    <mergeCell ref="J16:M16"/>
    <mergeCell ref="J17:M17"/>
    <mergeCell ref="A37:D37"/>
    <mergeCell ref="E37:F37"/>
    <mergeCell ref="N37:Q37"/>
    <mergeCell ref="J24:M24"/>
  </mergeCells>
  <phoneticPr fontId="3" type="noConversion"/>
  <dataValidations disablePrompts="1" count="1">
    <dataValidation type="list" allowBlank="1" showInputMessage="1" showErrorMessage="1" sqref="E36:I36 E43:I43 E50:I50" xr:uid="{00000000-0002-0000-0300-000000000000}">
      <formula1>"제2종보통기본,제2종보통중급,제2종보통상급,제3종복잡기본,제3종복잡중급,제3종복잡상급"</formula1>
    </dataValidation>
  </dataValidations>
  <printOptions horizontalCentered="1"/>
  <pageMargins left="0.78740157480314965" right="0.39370078740157483" top="0.98425196850393704" bottom="0.59055118110236227" header="0" footer="0"/>
  <pageSetup paperSize="9" scale="77" orientation="portrait" r:id="rId1"/>
  <legacyDrawing r:id="rId2"/>
  <extLst>
    <ext xmlns:x14="http://schemas.microsoft.com/office/spreadsheetml/2009/9/main" uri="{CCE6A557-97BC-4b89-ADB6-D9C93CAAB3DF}">
      <x14:dataValidations xmlns:xm="http://schemas.microsoft.com/office/excel/2006/main" disablePrompts="1" count="4">
        <x14:dataValidation type="list" allowBlank="1" showInputMessage="1" showErrorMessage="1" xr:uid="{00000000-0002-0000-0300-000001000000}">
          <x14:formula1>
            <xm:f>'(참고)인증관련 추가 설계대가 요율'!$D$11:$H$11</xm:f>
          </x14:formula1>
          <xm:sqref>F67</xm:sqref>
        </x14:dataValidation>
        <x14:dataValidation type="list" allowBlank="1" showInputMessage="1" showErrorMessage="1" xr:uid="{00000000-0002-0000-0300-000002000000}">
          <x14:formula1>
            <xm:f>'(참고)인증관련 추가 설계대가 요율'!$D$13:$I$13</xm:f>
          </x14:formula1>
          <xm:sqref>F68</xm:sqref>
        </x14:dataValidation>
        <x14:dataValidation type="list" allowBlank="1" showInputMessage="1" showErrorMessage="1" xr:uid="{00000000-0002-0000-0300-000003000000}">
          <x14:formula1>
            <xm:f>'(참고)인증관련 추가 설계대가 요율'!$D$15:$I$15</xm:f>
          </x14:formula1>
          <xm:sqref>F69</xm:sqref>
        </x14:dataValidation>
        <x14:dataValidation type="list" allowBlank="1" showInputMessage="1" showErrorMessage="1" xr:uid="{00000000-0002-0000-0300-000004000000}">
          <x14:formula1>
            <xm:f>'(참고)설계 및 감리의 손해배상(공제)'!$D$15:$H$15</xm:f>
          </x14:formula1>
          <xm:sqref>F81</xm:sqref>
        </x14:dataValidation>
      </x14:dataValidation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Sheet6">
    <tabColor theme="8" tint="0.39997558519241921"/>
  </sheetPr>
  <dimension ref="A1:W44"/>
  <sheetViews>
    <sheetView view="pageBreakPreview" topLeftCell="A13" zoomScale="90" zoomScaleNormal="100" zoomScaleSheetLayoutView="90" workbookViewId="0">
      <selection activeCell="E36" sqref="E36"/>
    </sheetView>
  </sheetViews>
  <sheetFormatPr defaultRowHeight="11.25"/>
  <cols>
    <col min="1" max="1" width="6.5" style="80" customWidth="1"/>
    <col min="2" max="2" width="7.625" style="80" customWidth="1"/>
    <col min="3" max="4" width="2.625" style="80" customWidth="1"/>
    <col min="5" max="5" width="7.625" style="86" customWidth="1"/>
    <col min="6" max="6" width="2.625" style="80" customWidth="1"/>
    <col min="7" max="7" width="8.625" style="80" customWidth="1"/>
    <col min="8" max="10" width="2.625" style="80" customWidth="1"/>
    <col min="11" max="11" width="12.125" style="80" customWidth="1"/>
    <col min="12" max="12" width="2.625" style="80" customWidth="1"/>
    <col min="13" max="13" width="10.5" style="80" customWidth="1"/>
    <col min="14" max="14" width="2.625" style="80" customWidth="1"/>
    <col min="15" max="15" width="2.125" style="80" customWidth="1"/>
    <col min="16" max="16" width="4.875" style="80" customWidth="1"/>
    <col min="17" max="17" width="3.625" style="80" customWidth="1"/>
    <col min="18" max="18" width="2.375" style="80" customWidth="1"/>
    <col min="19" max="19" width="13.625" style="80" customWidth="1"/>
    <col min="20" max="20" width="33.25" style="80" customWidth="1"/>
    <col min="21" max="256" width="9" style="80"/>
    <col min="257" max="257" width="6.5" style="80" customWidth="1"/>
    <col min="258" max="258" width="7.625" style="80" customWidth="1"/>
    <col min="259" max="260" width="2.625" style="80" customWidth="1"/>
    <col min="261" max="261" width="7.625" style="80" customWidth="1"/>
    <col min="262" max="262" width="2.625" style="80" customWidth="1"/>
    <col min="263" max="263" width="8.625" style="80" customWidth="1"/>
    <col min="264" max="266" width="2.625" style="80" customWidth="1"/>
    <col min="267" max="267" width="12.125" style="80" customWidth="1"/>
    <col min="268" max="268" width="2.625" style="80" customWidth="1"/>
    <col min="269" max="269" width="12.125" style="80" customWidth="1"/>
    <col min="270" max="271" width="2.625" style="80" customWidth="1"/>
    <col min="272" max="272" width="7.625" style="80" customWidth="1"/>
    <col min="273" max="273" width="6.25" style="80" customWidth="1"/>
    <col min="274" max="274" width="2.375" style="80" customWidth="1"/>
    <col min="275" max="275" width="13.625" style="80" customWidth="1"/>
    <col min="276" max="276" width="33.25" style="80" customWidth="1"/>
    <col min="277" max="512" width="9" style="80"/>
    <col min="513" max="513" width="6.5" style="80" customWidth="1"/>
    <col min="514" max="514" width="7.625" style="80" customWidth="1"/>
    <col min="515" max="516" width="2.625" style="80" customWidth="1"/>
    <col min="517" max="517" width="7.625" style="80" customWidth="1"/>
    <col min="518" max="518" width="2.625" style="80" customWidth="1"/>
    <col min="519" max="519" width="8.625" style="80" customWidth="1"/>
    <col min="520" max="522" width="2.625" style="80" customWidth="1"/>
    <col min="523" max="523" width="12.125" style="80" customWidth="1"/>
    <col min="524" max="524" width="2.625" style="80" customWidth="1"/>
    <col min="525" max="525" width="12.125" style="80" customWidth="1"/>
    <col min="526" max="527" width="2.625" style="80" customWidth="1"/>
    <col min="528" max="528" width="7.625" style="80" customWidth="1"/>
    <col min="529" max="529" width="6.25" style="80" customWidth="1"/>
    <col min="530" max="530" width="2.375" style="80" customWidth="1"/>
    <col min="531" max="531" width="13.625" style="80" customWidth="1"/>
    <col min="532" max="532" width="33.25" style="80" customWidth="1"/>
    <col min="533" max="768" width="9" style="80"/>
    <col min="769" max="769" width="6.5" style="80" customWidth="1"/>
    <col min="770" max="770" width="7.625" style="80" customWidth="1"/>
    <col min="771" max="772" width="2.625" style="80" customWidth="1"/>
    <col min="773" max="773" width="7.625" style="80" customWidth="1"/>
    <col min="774" max="774" width="2.625" style="80" customWidth="1"/>
    <col min="775" max="775" width="8.625" style="80" customWidth="1"/>
    <col min="776" max="778" width="2.625" style="80" customWidth="1"/>
    <col min="779" max="779" width="12.125" style="80" customWidth="1"/>
    <col min="780" max="780" width="2.625" style="80" customWidth="1"/>
    <col min="781" max="781" width="12.125" style="80" customWidth="1"/>
    <col min="782" max="783" width="2.625" style="80" customWidth="1"/>
    <col min="784" max="784" width="7.625" style="80" customWidth="1"/>
    <col min="785" max="785" width="6.25" style="80" customWidth="1"/>
    <col min="786" max="786" width="2.375" style="80" customWidth="1"/>
    <col min="787" max="787" width="13.625" style="80" customWidth="1"/>
    <col min="788" max="788" width="33.25" style="80" customWidth="1"/>
    <col min="789" max="1024" width="9" style="80"/>
    <col min="1025" max="1025" width="6.5" style="80" customWidth="1"/>
    <col min="1026" max="1026" width="7.625" style="80" customWidth="1"/>
    <col min="1027" max="1028" width="2.625" style="80" customWidth="1"/>
    <col min="1029" max="1029" width="7.625" style="80" customWidth="1"/>
    <col min="1030" max="1030" width="2.625" style="80" customWidth="1"/>
    <col min="1031" max="1031" width="8.625" style="80" customWidth="1"/>
    <col min="1032" max="1034" width="2.625" style="80" customWidth="1"/>
    <col min="1035" max="1035" width="12.125" style="80" customWidth="1"/>
    <col min="1036" max="1036" width="2.625" style="80" customWidth="1"/>
    <col min="1037" max="1037" width="12.125" style="80" customWidth="1"/>
    <col min="1038" max="1039" width="2.625" style="80" customWidth="1"/>
    <col min="1040" max="1040" width="7.625" style="80" customWidth="1"/>
    <col min="1041" max="1041" width="6.25" style="80" customWidth="1"/>
    <col min="1042" max="1042" width="2.375" style="80" customWidth="1"/>
    <col min="1043" max="1043" width="13.625" style="80" customWidth="1"/>
    <col min="1044" max="1044" width="33.25" style="80" customWidth="1"/>
    <col min="1045" max="1280" width="9" style="80"/>
    <col min="1281" max="1281" width="6.5" style="80" customWidth="1"/>
    <col min="1282" max="1282" width="7.625" style="80" customWidth="1"/>
    <col min="1283" max="1284" width="2.625" style="80" customWidth="1"/>
    <col min="1285" max="1285" width="7.625" style="80" customWidth="1"/>
    <col min="1286" max="1286" width="2.625" style="80" customWidth="1"/>
    <col min="1287" max="1287" width="8.625" style="80" customWidth="1"/>
    <col min="1288" max="1290" width="2.625" style="80" customWidth="1"/>
    <col min="1291" max="1291" width="12.125" style="80" customWidth="1"/>
    <col min="1292" max="1292" width="2.625" style="80" customWidth="1"/>
    <col min="1293" max="1293" width="12.125" style="80" customWidth="1"/>
    <col min="1294" max="1295" width="2.625" style="80" customWidth="1"/>
    <col min="1296" max="1296" width="7.625" style="80" customWidth="1"/>
    <col min="1297" max="1297" width="6.25" style="80" customWidth="1"/>
    <col min="1298" max="1298" width="2.375" style="80" customWidth="1"/>
    <col min="1299" max="1299" width="13.625" style="80" customWidth="1"/>
    <col min="1300" max="1300" width="33.25" style="80" customWidth="1"/>
    <col min="1301" max="1536" width="9" style="80"/>
    <col min="1537" max="1537" width="6.5" style="80" customWidth="1"/>
    <col min="1538" max="1538" width="7.625" style="80" customWidth="1"/>
    <col min="1539" max="1540" width="2.625" style="80" customWidth="1"/>
    <col min="1541" max="1541" width="7.625" style="80" customWidth="1"/>
    <col min="1542" max="1542" width="2.625" style="80" customWidth="1"/>
    <col min="1543" max="1543" width="8.625" style="80" customWidth="1"/>
    <col min="1544" max="1546" width="2.625" style="80" customWidth="1"/>
    <col min="1547" max="1547" width="12.125" style="80" customWidth="1"/>
    <col min="1548" max="1548" width="2.625" style="80" customWidth="1"/>
    <col min="1549" max="1549" width="12.125" style="80" customWidth="1"/>
    <col min="1550" max="1551" width="2.625" style="80" customWidth="1"/>
    <col min="1552" max="1552" width="7.625" style="80" customWidth="1"/>
    <col min="1553" max="1553" width="6.25" style="80" customWidth="1"/>
    <col min="1554" max="1554" width="2.375" style="80" customWidth="1"/>
    <col min="1555" max="1555" width="13.625" style="80" customWidth="1"/>
    <col min="1556" max="1556" width="33.25" style="80" customWidth="1"/>
    <col min="1557" max="1792" width="9" style="80"/>
    <col min="1793" max="1793" width="6.5" style="80" customWidth="1"/>
    <col min="1794" max="1794" width="7.625" style="80" customWidth="1"/>
    <col min="1795" max="1796" width="2.625" style="80" customWidth="1"/>
    <col min="1797" max="1797" width="7.625" style="80" customWidth="1"/>
    <col min="1798" max="1798" width="2.625" style="80" customWidth="1"/>
    <col min="1799" max="1799" width="8.625" style="80" customWidth="1"/>
    <col min="1800" max="1802" width="2.625" style="80" customWidth="1"/>
    <col min="1803" max="1803" width="12.125" style="80" customWidth="1"/>
    <col min="1804" max="1804" width="2.625" style="80" customWidth="1"/>
    <col min="1805" max="1805" width="12.125" style="80" customWidth="1"/>
    <col min="1806" max="1807" width="2.625" style="80" customWidth="1"/>
    <col min="1808" max="1808" width="7.625" style="80" customWidth="1"/>
    <col min="1809" max="1809" width="6.25" style="80" customWidth="1"/>
    <col min="1810" max="1810" width="2.375" style="80" customWidth="1"/>
    <col min="1811" max="1811" width="13.625" style="80" customWidth="1"/>
    <col min="1812" max="1812" width="33.25" style="80" customWidth="1"/>
    <col min="1813" max="2048" width="9" style="80"/>
    <col min="2049" max="2049" width="6.5" style="80" customWidth="1"/>
    <col min="2050" max="2050" width="7.625" style="80" customWidth="1"/>
    <col min="2051" max="2052" width="2.625" style="80" customWidth="1"/>
    <col min="2053" max="2053" width="7.625" style="80" customWidth="1"/>
    <col min="2054" max="2054" width="2.625" style="80" customWidth="1"/>
    <col min="2055" max="2055" width="8.625" style="80" customWidth="1"/>
    <col min="2056" max="2058" width="2.625" style="80" customWidth="1"/>
    <col min="2059" max="2059" width="12.125" style="80" customWidth="1"/>
    <col min="2060" max="2060" width="2.625" style="80" customWidth="1"/>
    <col min="2061" max="2061" width="12.125" style="80" customWidth="1"/>
    <col min="2062" max="2063" width="2.625" style="80" customWidth="1"/>
    <col min="2064" max="2064" width="7.625" style="80" customWidth="1"/>
    <col min="2065" max="2065" width="6.25" style="80" customWidth="1"/>
    <col min="2066" max="2066" width="2.375" style="80" customWidth="1"/>
    <col min="2067" max="2067" width="13.625" style="80" customWidth="1"/>
    <col min="2068" max="2068" width="33.25" style="80" customWidth="1"/>
    <col min="2069" max="2304" width="9" style="80"/>
    <col min="2305" max="2305" width="6.5" style="80" customWidth="1"/>
    <col min="2306" max="2306" width="7.625" style="80" customWidth="1"/>
    <col min="2307" max="2308" width="2.625" style="80" customWidth="1"/>
    <col min="2309" max="2309" width="7.625" style="80" customWidth="1"/>
    <col min="2310" max="2310" width="2.625" style="80" customWidth="1"/>
    <col min="2311" max="2311" width="8.625" style="80" customWidth="1"/>
    <col min="2312" max="2314" width="2.625" style="80" customWidth="1"/>
    <col min="2315" max="2315" width="12.125" style="80" customWidth="1"/>
    <col min="2316" max="2316" width="2.625" style="80" customWidth="1"/>
    <col min="2317" max="2317" width="12.125" style="80" customWidth="1"/>
    <col min="2318" max="2319" width="2.625" style="80" customWidth="1"/>
    <col min="2320" max="2320" width="7.625" style="80" customWidth="1"/>
    <col min="2321" max="2321" width="6.25" style="80" customWidth="1"/>
    <col min="2322" max="2322" width="2.375" style="80" customWidth="1"/>
    <col min="2323" max="2323" width="13.625" style="80" customWidth="1"/>
    <col min="2324" max="2324" width="33.25" style="80" customWidth="1"/>
    <col min="2325" max="2560" width="9" style="80"/>
    <col min="2561" max="2561" width="6.5" style="80" customWidth="1"/>
    <col min="2562" max="2562" width="7.625" style="80" customWidth="1"/>
    <col min="2563" max="2564" width="2.625" style="80" customWidth="1"/>
    <col min="2565" max="2565" width="7.625" style="80" customWidth="1"/>
    <col min="2566" max="2566" width="2.625" style="80" customWidth="1"/>
    <col min="2567" max="2567" width="8.625" style="80" customWidth="1"/>
    <col min="2568" max="2570" width="2.625" style="80" customWidth="1"/>
    <col min="2571" max="2571" width="12.125" style="80" customWidth="1"/>
    <col min="2572" max="2572" width="2.625" style="80" customWidth="1"/>
    <col min="2573" max="2573" width="12.125" style="80" customWidth="1"/>
    <col min="2574" max="2575" width="2.625" style="80" customWidth="1"/>
    <col min="2576" max="2576" width="7.625" style="80" customWidth="1"/>
    <col min="2577" max="2577" width="6.25" style="80" customWidth="1"/>
    <col min="2578" max="2578" width="2.375" style="80" customWidth="1"/>
    <col min="2579" max="2579" width="13.625" style="80" customWidth="1"/>
    <col min="2580" max="2580" width="33.25" style="80" customWidth="1"/>
    <col min="2581" max="2816" width="9" style="80"/>
    <col min="2817" max="2817" width="6.5" style="80" customWidth="1"/>
    <col min="2818" max="2818" width="7.625" style="80" customWidth="1"/>
    <col min="2819" max="2820" width="2.625" style="80" customWidth="1"/>
    <col min="2821" max="2821" width="7.625" style="80" customWidth="1"/>
    <col min="2822" max="2822" width="2.625" style="80" customWidth="1"/>
    <col min="2823" max="2823" width="8.625" style="80" customWidth="1"/>
    <col min="2824" max="2826" width="2.625" style="80" customWidth="1"/>
    <col min="2827" max="2827" width="12.125" style="80" customWidth="1"/>
    <col min="2828" max="2828" width="2.625" style="80" customWidth="1"/>
    <col min="2829" max="2829" width="12.125" style="80" customWidth="1"/>
    <col min="2830" max="2831" width="2.625" style="80" customWidth="1"/>
    <col min="2832" max="2832" width="7.625" style="80" customWidth="1"/>
    <col min="2833" max="2833" width="6.25" style="80" customWidth="1"/>
    <col min="2834" max="2834" width="2.375" style="80" customWidth="1"/>
    <col min="2835" max="2835" width="13.625" style="80" customWidth="1"/>
    <col min="2836" max="2836" width="33.25" style="80" customWidth="1"/>
    <col min="2837" max="3072" width="9" style="80"/>
    <col min="3073" max="3073" width="6.5" style="80" customWidth="1"/>
    <col min="3074" max="3074" width="7.625" style="80" customWidth="1"/>
    <col min="3075" max="3076" width="2.625" style="80" customWidth="1"/>
    <col min="3077" max="3077" width="7.625" style="80" customWidth="1"/>
    <col min="3078" max="3078" width="2.625" style="80" customWidth="1"/>
    <col min="3079" max="3079" width="8.625" style="80" customWidth="1"/>
    <col min="3080" max="3082" width="2.625" style="80" customWidth="1"/>
    <col min="3083" max="3083" width="12.125" style="80" customWidth="1"/>
    <col min="3084" max="3084" width="2.625" style="80" customWidth="1"/>
    <col min="3085" max="3085" width="12.125" style="80" customWidth="1"/>
    <col min="3086" max="3087" width="2.625" style="80" customWidth="1"/>
    <col min="3088" max="3088" width="7.625" style="80" customWidth="1"/>
    <col min="3089" max="3089" width="6.25" style="80" customWidth="1"/>
    <col min="3090" max="3090" width="2.375" style="80" customWidth="1"/>
    <col min="3091" max="3091" width="13.625" style="80" customWidth="1"/>
    <col min="3092" max="3092" width="33.25" style="80" customWidth="1"/>
    <col min="3093" max="3328" width="9" style="80"/>
    <col min="3329" max="3329" width="6.5" style="80" customWidth="1"/>
    <col min="3330" max="3330" width="7.625" style="80" customWidth="1"/>
    <col min="3331" max="3332" width="2.625" style="80" customWidth="1"/>
    <col min="3333" max="3333" width="7.625" style="80" customWidth="1"/>
    <col min="3334" max="3334" width="2.625" style="80" customWidth="1"/>
    <col min="3335" max="3335" width="8.625" style="80" customWidth="1"/>
    <col min="3336" max="3338" width="2.625" style="80" customWidth="1"/>
    <col min="3339" max="3339" width="12.125" style="80" customWidth="1"/>
    <col min="3340" max="3340" width="2.625" style="80" customWidth="1"/>
    <col min="3341" max="3341" width="12.125" style="80" customWidth="1"/>
    <col min="3342" max="3343" width="2.625" style="80" customWidth="1"/>
    <col min="3344" max="3344" width="7.625" style="80" customWidth="1"/>
    <col min="3345" max="3345" width="6.25" style="80" customWidth="1"/>
    <col min="3346" max="3346" width="2.375" style="80" customWidth="1"/>
    <col min="3347" max="3347" width="13.625" style="80" customWidth="1"/>
    <col min="3348" max="3348" width="33.25" style="80" customWidth="1"/>
    <col min="3349" max="3584" width="9" style="80"/>
    <col min="3585" max="3585" width="6.5" style="80" customWidth="1"/>
    <col min="3586" max="3586" width="7.625" style="80" customWidth="1"/>
    <col min="3587" max="3588" width="2.625" style="80" customWidth="1"/>
    <col min="3589" max="3589" width="7.625" style="80" customWidth="1"/>
    <col min="3590" max="3590" width="2.625" style="80" customWidth="1"/>
    <col min="3591" max="3591" width="8.625" style="80" customWidth="1"/>
    <col min="3592" max="3594" width="2.625" style="80" customWidth="1"/>
    <col min="3595" max="3595" width="12.125" style="80" customWidth="1"/>
    <col min="3596" max="3596" width="2.625" style="80" customWidth="1"/>
    <col min="3597" max="3597" width="12.125" style="80" customWidth="1"/>
    <col min="3598" max="3599" width="2.625" style="80" customWidth="1"/>
    <col min="3600" max="3600" width="7.625" style="80" customWidth="1"/>
    <col min="3601" max="3601" width="6.25" style="80" customWidth="1"/>
    <col min="3602" max="3602" width="2.375" style="80" customWidth="1"/>
    <col min="3603" max="3603" width="13.625" style="80" customWidth="1"/>
    <col min="3604" max="3604" width="33.25" style="80" customWidth="1"/>
    <col min="3605" max="3840" width="9" style="80"/>
    <col min="3841" max="3841" width="6.5" style="80" customWidth="1"/>
    <col min="3842" max="3842" width="7.625" style="80" customWidth="1"/>
    <col min="3843" max="3844" width="2.625" style="80" customWidth="1"/>
    <col min="3845" max="3845" width="7.625" style="80" customWidth="1"/>
    <col min="3846" max="3846" width="2.625" style="80" customWidth="1"/>
    <col min="3847" max="3847" width="8.625" style="80" customWidth="1"/>
    <col min="3848" max="3850" width="2.625" style="80" customWidth="1"/>
    <col min="3851" max="3851" width="12.125" style="80" customWidth="1"/>
    <col min="3852" max="3852" width="2.625" style="80" customWidth="1"/>
    <col min="3853" max="3853" width="12.125" style="80" customWidth="1"/>
    <col min="3854" max="3855" width="2.625" style="80" customWidth="1"/>
    <col min="3856" max="3856" width="7.625" style="80" customWidth="1"/>
    <col min="3857" max="3857" width="6.25" style="80" customWidth="1"/>
    <col min="3858" max="3858" width="2.375" style="80" customWidth="1"/>
    <col min="3859" max="3859" width="13.625" style="80" customWidth="1"/>
    <col min="3860" max="3860" width="33.25" style="80" customWidth="1"/>
    <col min="3861" max="4096" width="9" style="80"/>
    <col min="4097" max="4097" width="6.5" style="80" customWidth="1"/>
    <col min="4098" max="4098" width="7.625" style="80" customWidth="1"/>
    <col min="4099" max="4100" width="2.625" style="80" customWidth="1"/>
    <col min="4101" max="4101" width="7.625" style="80" customWidth="1"/>
    <col min="4102" max="4102" width="2.625" style="80" customWidth="1"/>
    <col min="4103" max="4103" width="8.625" style="80" customWidth="1"/>
    <col min="4104" max="4106" width="2.625" style="80" customWidth="1"/>
    <col min="4107" max="4107" width="12.125" style="80" customWidth="1"/>
    <col min="4108" max="4108" width="2.625" style="80" customWidth="1"/>
    <col min="4109" max="4109" width="12.125" style="80" customWidth="1"/>
    <col min="4110" max="4111" width="2.625" style="80" customWidth="1"/>
    <col min="4112" max="4112" width="7.625" style="80" customWidth="1"/>
    <col min="4113" max="4113" width="6.25" style="80" customWidth="1"/>
    <col min="4114" max="4114" width="2.375" style="80" customWidth="1"/>
    <col min="4115" max="4115" width="13.625" style="80" customWidth="1"/>
    <col min="4116" max="4116" width="33.25" style="80" customWidth="1"/>
    <col min="4117" max="4352" width="9" style="80"/>
    <col min="4353" max="4353" width="6.5" style="80" customWidth="1"/>
    <col min="4354" max="4354" width="7.625" style="80" customWidth="1"/>
    <col min="4355" max="4356" width="2.625" style="80" customWidth="1"/>
    <col min="4357" max="4357" width="7.625" style="80" customWidth="1"/>
    <col min="4358" max="4358" width="2.625" style="80" customWidth="1"/>
    <col min="4359" max="4359" width="8.625" style="80" customWidth="1"/>
    <col min="4360" max="4362" width="2.625" style="80" customWidth="1"/>
    <col min="4363" max="4363" width="12.125" style="80" customWidth="1"/>
    <col min="4364" max="4364" width="2.625" style="80" customWidth="1"/>
    <col min="4365" max="4365" width="12.125" style="80" customWidth="1"/>
    <col min="4366" max="4367" width="2.625" style="80" customWidth="1"/>
    <col min="4368" max="4368" width="7.625" style="80" customWidth="1"/>
    <col min="4369" max="4369" width="6.25" style="80" customWidth="1"/>
    <col min="4370" max="4370" width="2.375" style="80" customWidth="1"/>
    <col min="4371" max="4371" width="13.625" style="80" customWidth="1"/>
    <col min="4372" max="4372" width="33.25" style="80" customWidth="1"/>
    <col min="4373" max="4608" width="9" style="80"/>
    <col min="4609" max="4609" width="6.5" style="80" customWidth="1"/>
    <col min="4610" max="4610" width="7.625" style="80" customWidth="1"/>
    <col min="4611" max="4612" width="2.625" style="80" customWidth="1"/>
    <col min="4613" max="4613" width="7.625" style="80" customWidth="1"/>
    <col min="4614" max="4614" width="2.625" style="80" customWidth="1"/>
    <col min="4615" max="4615" width="8.625" style="80" customWidth="1"/>
    <col min="4616" max="4618" width="2.625" style="80" customWidth="1"/>
    <col min="4619" max="4619" width="12.125" style="80" customWidth="1"/>
    <col min="4620" max="4620" width="2.625" style="80" customWidth="1"/>
    <col min="4621" max="4621" width="12.125" style="80" customWidth="1"/>
    <col min="4622" max="4623" width="2.625" style="80" customWidth="1"/>
    <col min="4624" max="4624" width="7.625" style="80" customWidth="1"/>
    <col min="4625" max="4625" width="6.25" style="80" customWidth="1"/>
    <col min="4626" max="4626" width="2.375" style="80" customWidth="1"/>
    <col min="4627" max="4627" width="13.625" style="80" customWidth="1"/>
    <col min="4628" max="4628" width="33.25" style="80" customWidth="1"/>
    <col min="4629" max="4864" width="9" style="80"/>
    <col min="4865" max="4865" width="6.5" style="80" customWidth="1"/>
    <col min="4866" max="4866" width="7.625" style="80" customWidth="1"/>
    <col min="4867" max="4868" width="2.625" style="80" customWidth="1"/>
    <col min="4869" max="4869" width="7.625" style="80" customWidth="1"/>
    <col min="4870" max="4870" width="2.625" style="80" customWidth="1"/>
    <col min="4871" max="4871" width="8.625" style="80" customWidth="1"/>
    <col min="4872" max="4874" width="2.625" style="80" customWidth="1"/>
    <col min="4875" max="4875" width="12.125" style="80" customWidth="1"/>
    <col min="4876" max="4876" width="2.625" style="80" customWidth="1"/>
    <col min="4877" max="4877" width="12.125" style="80" customWidth="1"/>
    <col min="4878" max="4879" width="2.625" style="80" customWidth="1"/>
    <col min="4880" max="4880" width="7.625" style="80" customWidth="1"/>
    <col min="4881" max="4881" width="6.25" style="80" customWidth="1"/>
    <col min="4882" max="4882" width="2.375" style="80" customWidth="1"/>
    <col min="4883" max="4883" width="13.625" style="80" customWidth="1"/>
    <col min="4884" max="4884" width="33.25" style="80" customWidth="1"/>
    <col min="4885" max="5120" width="9" style="80"/>
    <col min="5121" max="5121" width="6.5" style="80" customWidth="1"/>
    <col min="5122" max="5122" width="7.625" style="80" customWidth="1"/>
    <col min="5123" max="5124" width="2.625" style="80" customWidth="1"/>
    <col min="5125" max="5125" width="7.625" style="80" customWidth="1"/>
    <col min="5126" max="5126" width="2.625" style="80" customWidth="1"/>
    <col min="5127" max="5127" width="8.625" style="80" customWidth="1"/>
    <col min="5128" max="5130" width="2.625" style="80" customWidth="1"/>
    <col min="5131" max="5131" width="12.125" style="80" customWidth="1"/>
    <col min="5132" max="5132" width="2.625" style="80" customWidth="1"/>
    <col min="5133" max="5133" width="12.125" style="80" customWidth="1"/>
    <col min="5134" max="5135" width="2.625" style="80" customWidth="1"/>
    <col min="5136" max="5136" width="7.625" style="80" customWidth="1"/>
    <col min="5137" max="5137" width="6.25" style="80" customWidth="1"/>
    <col min="5138" max="5138" width="2.375" style="80" customWidth="1"/>
    <col min="5139" max="5139" width="13.625" style="80" customWidth="1"/>
    <col min="5140" max="5140" width="33.25" style="80" customWidth="1"/>
    <col min="5141" max="5376" width="9" style="80"/>
    <col min="5377" max="5377" width="6.5" style="80" customWidth="1"/>
    <col min="5378" max="5378" width="7.625" style="80" customWidth="1"/>
    <col min="5379" max="5380" width="2.625" style="80" customWidth="1"/>
    <col min="5381" max="5381" width="7.625" style="80" customWidth="1"/>
    <col min="5382" max="5382" width="2.625" style="80" customWidth="1"/>
    <col min="5383" max="5383" width="8.625" style="80" customWidth="1"/>
    <col min="5384" max="5386" width="2.625" style="80" customWidth="1"/>
    <col min="5387" max="5387" width="12.125" style="80" customWidth="1"/>
    <col min="5388" max="5388" width="2.625" style="80" customWidth="1"/>
    <col min="5389" max="5389" width="12.125" style="80" customWidth="1"/>
    <col min="5390" max="5391" width="2.625" style="80" customWidth="1"/>
    <col min="5392" max="5392" width="7.625" style="80" customWidth="1"/>
    <col min="5393" max="5393" width="6.25" style="80" customWidth="1"/>
    <col min="5394" max="5394" width="2.375" style="80" customWidth="1"/>
    <col min="5395" max="5395" width="13.625" style="80" customWidth="1"/>
    <col min="5396" max="5396" width="33.25" style="80" customWidth="1"/>
    <col min="5397" max="5632" width="9" style="80"/>
    <col min="5633" max="5633" width="6.5" style="80" customWidth="1"/>
    <col min="5634" max="5634" width="7.625" style="80" customWidth="1"/>
    <col min="5635" max="5636" width="2.625" style="80" customWidth="1"/>
    <col min="5637" max="5637" width="7.625" style="80" customWidth="1"/>
    <col min="5638" max="5638" width="2.625" style="80" customWidth="1"/>
    <col min="5639" max="5639" width="8.625" style="80" customWidth="1"/>
    <col min="5640" max="5642" width="2.625" style="80" customWidth="1"/>
    <col min="5643" max="5643" width="12.125" style="80" customWidth="1"/>
    <col min="5644" max="5644" width="2.625" style="80" customWidth="1"/>
    <col min="5645" max="5645" width="12.125" style="80" customWidth="1"/>
    <col min="5646" max="5647" width="2.625" style="80" customWidth="1"/>
    <col min="5648" max="5648" width="7.625" style="80" customWidth="1"/>
    <col min="5649" max="5649" width="6.25" style="80" customWidth="1"/>
    <col min="5650" max="5650" width="2.375" style="80" customWidth="1"/>
    <col min="5651" max="5651" width="13.625" style="80" customWidth="1"/>
    <col min="5652" max="5652" width="33.25" style="80" customWidth="1"/>
    <col min="5653" max="5888" width="9" style="80"/>
    <col min="5889" max="5889" width="6.5" style="80" customWidth="1"/>
    <col min="5890" max="5890" width="7.625" style="80" customWidth="1"/>
    <col min="5891" max="5892" width="2.625" style="80" customWidth="1"/>
    <col min="5893" max="5893" width="7.625" style="80" customWidth="1"/>
    <col min="5894" max="5894" width="2.625" style="80" customWidth="1"/>
    <col min="5895" max="5895" width="8.625" style="80" customWidth="1"/>
    <col min="5896" max="5898" width="2.625" style="80" customWidth="1"/>
    <col min="5899" max="5899" width="12.125" style="80" customWidth="1"/>
    <col min="5900" max="5900" width="2.625" style="80" customWidth="1"/>
    <col min="5901" max="5901" width="12.125" style="80" customWidth="1"/>
    <col min="5902" max="5903" width="2.625" style="80" customWidth="1"/>
    <col min="5904" max="5904" width="7.625" style="80" customWidth="1"/>
    <col min="5905" max="5905" width="6.25" style="80" customWidth="1"/>
    <col min="5906" max="5906" width="2.375" style="80" customWidth="1"/>
    <col min="5907" max="5907" width="13.625" style="80" customWidth="1"/>
    <col min="5908" max="5908" width="33.25" style="80" customWidth="1"/>
    <col min="5909" max="6144" width="9" style="80"/>
    <col min="6145" max="6145" width="6.5" style="80" customWidth="1"/>
    <col min="6146" max="6146" width="7.625" style="80" customWidth="1"/>
    <col min="6147" max="6148" width="2.625" style="80" customWidth="1"/>
    <col min="6149" max="6149" width="7.625" style="80" customWidth="1"/>
    <col min="6150" max="6150" width="2.625" style="80" customWidth="1"/>
    <col min="6151" max="6151" width="8.625" style="80" customWidth="1"/>
    <col min="6152" max="6154" width="2.625" style="80" customWidth="1"/>
    <col min="6155" max="6155" width="12.125" style="80" customWidth="1"/>
    <col min="6156" max="6156" width="2.625" style="80" customWidth="1"/>
    <col min="6157" max="6157" width="12.125" style="80" customWidth="1"/>
    <col min="6158" max="6159" width="2.625" style="80" customWidth="1"/>
    <col min="6160" max="6160" width="7.625" style="80" customWidth="1"/>
    <col min="6161" max="6161" width="6.25" style="80" customWidth="1"/>
    <col min="6162" max="6162" width="2.375" style="80" customWidth="1"/>
    <col min="6163" max="6163" width="13.625" style="80" customWidth="1"/>
    <col min="6164" max="6164" width="33.25" style="80" customWidth="1"/>
    <col min="6165" max="6400" width="9" style="80"/>
    <col min="6401" max="6401" width="6.5" style="80" customWidth="1"/>
    <col min="6402" max="6402" width="7.625" style="80" customWidth="1"/>
    <col min="6403" max="6404" width="2.625" style="80" customWidth="1"/>
    <col min="6405" max="6405" width="7.625" style="80" customWidth="1"/>
    <col min="6406" max="6406" width="2.625" style="80" customWidth="1"/>
    <col min="6407" max="6407" width="8.625" style="80" customWidth="1"/>
    <col min="6408" max="6410" width="2.625" style="80" customWidth="1"/>
    <col min="6411" max="6411" width="12.125" style="80" customWidth="1"/>
    <col min="6412" max="6412" width="2.625" style="80" customWidth="1"/>
    <col min="6413" max="6413" width="12.125" style="80" customWidth="1"/>
    <col min="6414" max="6415" width="2.625" style="80" customWidth="1"/>
    <col min="6416" max="6416" width="7.625" style="80" customWidth="1"/>
    <col min="6417" max="6417" width="6.25" style="80" customWidth="1"/>
    <col min="6418" max="6418" width="2.375" style="80" customWidth="1"/>
    <col min="6419" max="6419" width="13.625" style="80" customWidth="1"/>
    <col min="6420" max="6420" width="33.25" style="80" customWidth="1"/>
    <col min="6421" max="6656" width="9" style="80"/>
    <col min="6657" max="6657" width="6.5" style="80" customWidth="1"/>
    <col min="6658" max="6658" width="7.625" style="80" customWidth="1"/>
    <col min="6659" max="6660" width="2.625" style="80" customWidth="1"/>
    <col min="6661" max="6661" width="7.625" style="80" customWidth="1"/>
    <col min="6662" max="6662" width="2.625" style="80" customWidth="1"/>
    <col min="6663" max="6663" width="8.625" style="80" customWidth="1"/>
    <col min="6664" max="6666" width="2.625" style="80" customWidth="1"/>
    <col min="6667" max="6667" width="12.125" style="80" customWidth="1"/>
    <col min="6668" max="6668" width="2.625" style="80" customWidth="1"/>
    <col min="6669" max="6669" width="12.125" style="80" customWidth="1"/>
    <col min="6670" max="6671" width="2.625" style="80" customWidth="1"/>
    <col min="6672" max="6672" width="7.625" style="80" customWidth="1"/>
    <col min="6673" max="6673" width="6.25" style="80" customWidth="1"/>
    <col min="6674" max="6674" width="2.375" style="80" customWidth="1"/>
    <col min="6675" max="6675" width="13.625" style="80" customWidth="1"/>
    <col min="6676" max="6676" width="33.25" style="80" customWidth="1"/>
    <col min="6677" max="6912" width="9" style="80"/>
    <col min="6913" max="6913" width="6.5" style="80" customWidth="1"/>
    <col min="6914" max="6914" width="7.625" style="80" customWidth="1"/>
    <col min="6915" max="6916" width="2.625" style="80" customWidth="1"/>
    <col min="6917" max="6917" width="7.625" style="80" customWidth="1"/>
    <col min="6918" max="6918" width="2.625" style="80" customWidth="1"/>
    <col min="6919" max="6919" width="8.625" style="80" customWidth="1"/>
    <col min="6920" max="6922" width="2.625" style="80" customWidth="1"/>
    <col min="6923" max="6923" width="12.125" style="80" customWidth="1"/>
    <col min="6924" max="6924" width="2.625" style="80" customWidth="1"/>
    <col min="6925" max="6925" width="12.125" style="80" customWidth="1"/>
    <col min="6926" max="6927" width="2.625" style="80" customWidth="1"/>
    <col min="6928" max="6928" width="7.625" style="80" customWidth="1"/>
    <col min="6929" max="6929" width="6.25" style="80" customWidth="1"/>
    <col min="6930" max="6930" width="2.375" style="80" customWidth="1"/>
    <col min="6931" max="6931" width="13.625" style="80" customWidth="1"/>
    <col min="6932" max="6932" width="33.25" style="80" customWidth="1"/>
    <col min="6933" max="7168" width="9" style="80"/>
    <col min="7169" max="7169" width="6.5" style="80" customWidth="1"/>
    <col min="7170" max="7170" width="7.625" style="80" customWidth="1"/>
    <col min="7171" max="7172" width="2.625" style="80" customWidth="1"/>
    <col min="7173" max="7173" width="7.625" style="80" customWidth="1"/>
    <col min="7174" max="7174" width="2.625" style="80" customWidth="1"/>
    <col min="7175" max="7175" width="8.625" style="80" customWidth="1"/>
    <col min="7176" max="7178" width="2.625" style="80" customWidth="1"/>
    <col min="7179" max="7179" width="12.125" style="80" customWidth="1"/>
    <col min="7180" max="7180" width="2.625" style="80" customWidth="1"/>
    <col min="7181" max="7181" width="12.125" style="80" customWidth="1"/>
    <col min="7182" max="7183" width="2.625" style="80" customWidth="1"/>
    <col min="7184" max="7184" width="7.625" style="80" customWidth="1"/>
    <col min="7185" max="7185" width="6.25" style="80" customWidth="1"/>
    <col min="7186" max="7186" width="2.375" style="80" customWidth="1"/>
    <col min="7187" max="7187" width="13.625" style="80" customWidth="1"/>
    <col min="7188" max="7188" width="33.25" style="80" customWidth="1"/>
    <col min="7189" max="7424" width="9" style="80"/>
    <col min="7425" max="7425" width="6.5" style="80" customWidth="1"/>
    <col min="7426" max="7426" width="7.625" style="80" customWidth="1"/>
    <col min="7427" max="7428" width="2.625" style="80" customWidth="1"/>
    <col min="7429" max="7429" width="7.625" style="80" customWidth="1"/>
    <col min="7430" max="7430" width="2.625" style="80" customWidth="1"/>
    <col min="7431" max="7431" width="8.625" style="80" customWidth="1"/>
    <col min="7432" max="7434" width="2.625" style="80" customWidth="1"/>
    <col min="7435" max="7435" width="12.125" style="80" customWidth="1"/>
    <col min="7436" max="7436" width="2.625" style="80" customWidth="1"/>
    <col min="7437" max="7437" width="12.125" style="80" customWidth="1"/>
    <col min="7438" max="7439" width="2.625" style="80" customWidth="1"/>
    <col min="7440" max="7440" width="7.625" style="80" customWidth="1"/>
    <col min="7441" max="7441" width="6.25" style="80" customWidth="1"/>
    <col min="7442" max="7442" width="2.375" style="80" customWidth="1"/>
    <col min="7443" max="7443" width="13.625" style="80" customWidth="1"/>
    <col min="7444" max="7444" width="33.25" style="80" customWidth="1"/>
    <col min="7445" max="7680" width="9" style="80"/>
    <col min="7681" max="7681" width="6.5" style="80" customWidth="1"/>
    <col min="7682" max="7682" width="7.625" style="80" customWidth="1"/>
    <col min="7683" max="7684" width="2.625" style="80" customWidth="1"/>
    <col min="7685" max="7685" width="7.625" style="80" customWidth="1"/>
    <col min="7686" max="7686" width="2.625" style="80" customWidth="1"/>
    <col min="7687" max="7687" width="8.625" style="80" customWidth="1"/>
    <col min="7688" max="7690" width="2.625" style="80" customWidth="1"/>
    <col min="7691" max="7691" width="12.125" style="80" customWidth="1"/>
    <col min="7692" max="7692" width="2.625" style="80" customWidth="1"/>
    <col min="7693" max="7693" width="12.125" style="80" customWidth="1"/>
    <col min="7694" max="7695" width="2.625" style="80" customWidth="1"/>
    <col min="7696" max="7696" width="7.625" style="80" customWidth="1"/>
    <col min="7697" max="7697" width="6.25" style="80" customWidth="1"/>
    <col min="7698" max="7698" width="2.375" style="80" customWidth="1"/>
    <col min="7699" max="7699" width="13.625" style="80" customWidth="1"/>
    <col min="7700" max="7700" width="33.25" style="80" customWidth="1"/>
    <col min="7701" max="7936" width="9" style="80"/>
    <col min="7937" max="7937" width="6.5" style="80" customWidth="1"/>
    <col min="7938" max="7938" width="7.625" style="80" customWidth="1"/>
    <col min="7939" max="7940" width="2.625" style="80" customWidth="1"/>
    <col min="7941" max="7941" width="7.625" style="80" customWidth="1"/>
    <col min="7942" max="7942" width="2.625" style="80" customWidth="1"/>
    <col min="7943" max="7943" width="8.625" style="80" customWidth="1"/>
    <col min="7944" max="7946" width="2.625" style="80" customWidth="1"/>
    <col min="7947" max="7947" width="12.125" style="80" customWidth="1"/>
    <col min="7948" max="7948" width="2.625" style="80" customWidth="1"/>
    <col min="7949" max="7949" width="12.125" style="80" customWidth="1"/>
    <col min="7950" max="7951" width="2.625" style="80" customWidth="1"/>
    <col min="7952" max="7952" width="7.625" style="80" customWidth="1"/>
    <col min="7953" max="7953" width="6.25" style="80" customWidth="1"/>
    <col min="7954" max="7954" width="2.375" style="80" customWidth="1"/>
    <col min="7955" max="7955" width="13.625" style="80" customWidth="1"/>
    <col min="7956" max="7956" width="33.25" style="80" customWidth="1"/>
    <col min="7957" max="8192" width="9" style="80"/>
    <col min="8193" max="8193" width="6.5" style="80" customWidth="1"/>
    <col min="8194" max="8194" width="7.625" style="80" customWidth="1"/>
    <col min="8195" max="8196" width="2.625" style="80" customWidth="1"/>
    <col min="8197" max="8197" width="7.625" style="80" customWidth="1"/>
    <col min="8198" max="8198" width="2.625" style="80" customWidth="1"/>
    <col min="8199" max="8199" width="8.625" style="80" customWidth="1"/>
    <col min="8200" max="8202" width="2.625" style="80" customWidth="1"/>
    <col min="8203" max="8203" width="12.125" style="80" customWidth="1"/>
    <col min="8204" max="8204" width="2.625" style="80" customWidth="1"/>
    <col min="8205" max="8205" width="12.125" style="80" customWidth="1"/>
    <col min="8206" max="8207" width="2.625" style="80" customWidth="1"/>
    <col min="8208" max="8208" width="7.625" style="80" customWidth="1"/>
    <col min="8209" max="8209" width="6.25" style="80" customWidth="1"/>
    <col min="8210" max="8210" width="2.375" style="80" customWidth="1"/>
    <col min="8211" max="8211" width="13.625" style="80" customWidth="1"/>
    <col min="8212" max="8212" width="33.25" style="80" customWidth="1"/>
    <col min="8213" max="8448" width="9" style="80"/>
    <col min="8449" max="8449" width="6.5" style="80" customWidth="1"/>
    <col min="8450" max="8450" width="7.625" style="80" customWidth="1"/>
    <col min="8451" max="8452" width="2.625" style="80" customWidth="1"/>
    <col min="8453" max="8453" width="7.625" style="80" customWidth="1"/>
    <col min="8454" max="8454" width="2.625" style="80" customWidth="1"/>
    <col min="8455" max="8455" width="8.625" style="80" customWidth="1"/>
    <col min="8456" max="8458" width="2.625" style="80" customWidth="1"/>
    <col min="8459" max="8459" width="12.125" style="80" customWidth="1"/>
    <col min="8460" max="8460" width="2.625" style="80" customWidth="1"/>
    <col min="8461" max="8461" width="12.125" style="80" customWidth="1"/>
    <col min="8462" max="8463" width="2.625" style="80" customWidth="1"/>
    <col min="8464" max="8464" width="7.625" style="80" customWidth="1"/>
    <col min="8465" max="8465" width="6.25" style="80" customWidth="1"/>
    <col min="8466" max="8466" width="2.375" style="80" customWidth="1"/>
    <col min="8467" max="8467" width="13.625" style="80" customWidth="1"/>
    <col min="8468" max="8468" width="33.25" style="80" customWidth="1"/>
    <col min="8469" max="8704" width="9" style="80"/>
    <col min="8705" max="8705" width="6.5" style="80" customWidth="1"/>
    <col min="8706" max="8706" width="7.625" style="80" customWidth="1"/>
    <col min="8707" max="8708" width="2.625" style="80" customWidth="1"/>
    <col min="8709" max="8709" width="7.625" style="80" customWidth="1"/>
    <col min="8710" max="8710" width="2.625" style="80" customWidth="1"/>
    <col min="8711" max="8711" width="8.625" style="80" customWidth="1"/>
    <col min="8712" max="8714" width="2.625" style="80" customWidth="1"/>
    <col min="8715" max="8715" width="12.125" style="80" customWidth="1"/>
    <col min="8716" max="8716" width="2.625" style="80" customWidth="1"/>
    <col min="8717" max="8717" width="12.125" style="80" customWidth="1"/>
    <col min="8718" max="8719" width="2.625" style="80" customWidth="1"/>
    <col min="8720" max="8720" width="7.625" style="80" customWidth="1"/>
    <col min="8721" max="8721" width="6.25" style="80" customWidth="1"/>
    <col min="8722" max="8722" width="2.375" style="80" customWidth="1"/>
    <col min="8723" max="8723" width="13.625" style="80" customWidth="1"/>
    <col min="8724" max="8724" width="33.25" style="80" customWidth="1"/>
    <col min="8725" max="8960" width="9" style="80"/>
    <col min="8961" max="8961" width="6.5" style="80" customWidth="1"/>
    <col min="8962" max="8962" width="7.625" style="80" customWidth="1"/>
    <col min="8963" max="8964" width="2.625" style="80" customWidth="1"/>
    <col min="8965" max="8965" width="7.625" style="80" customWidth="1"/>
    <col min="8966" max="8966" width="2.625" style="80" customWidth="1"/>
    <col min="8967" max="8967" width="8.625" style="80" customWidth="1"/>
    <col min="8968" max="8970" width="2.625" style="80" customWidth="1"/>
    <col min="8971" max="8971" width="12.125" style="80" customWidth="1"/>
    <col min="8972" max="8972" width="2.625" style="80" customWidth="1"/>
    <col min="8973" max="8973" width="12.125" style="80" customWidth="1"/>
    <col min="8974" max="8975" width="2.625" style="80" customWidth="1"/>
    <col min="8976" max="8976" width="7.625" style="80" customWidth="1"/>
    <col min="8977" max="8977" width="6.25" style="80" customWidth="1"/>
    <col min="8978" max="8978" width="2.375" style="80" customWidth="1"/>
    <col min="8979" max="8979" width="13.625" style="80" customWidth="1"/>
    <col min="8980" max="8980" width="33.25" style="80" customWidth="1"/>
    <col min="8981" max="9216" width="9" style="80"/>
    <col min="9217" max="9217" width="6.5" style="80" customWidth="1"/>
    <col min="9218" max="9218" width="7.625" style="80" customWidth="1"/>
    <col min="9219" max="9220" width="2.625" style="80" customWidth="1"/>
    <col min="9221" max="9221" width="7.625" style="80" customWidth="1"/>
    <col min="9222" max="9222" width="2.625" style="80" customWidth="1"/>
    <col min="9223" max="9223" width="8.625" style="80" customWidth="1"/>
    <col min="9224" max="9226" width="2.625" style="80" customWidth="1"/>
    <col min="9227" max="9227" width="12.125" style="80" customWidth="1"/>
    <col min="9228" max="9228" width="2.625" style="80" customWidth="1"/>
    <col min="9229" max="9229" width="12.125" style="80" customWidth="1"/>
    <col min="9230" max="9231" width="2.625" style="80" customWidth="1"/>
    <col min="9232" max="9232" width="7.625" style="80" customWidth="1"/>
    <col min="9233" max="9233" width="6.25" style="80" customWidth="1"/>
    <col min="9234" max="9234" width="2.375" style="80" customWidth="1"/>
    <col min="9235" max="9235" width="13.625" style="80" customWidth="1"/>
    <col min="9236" max="9236" width="33.25" style="80" customWidth="1"/>
    <col min="9237" max="9472" width="9" style="80"/>
    <col min="9473" max="9473" width="6.5" style="80" customWidth="1"/>
    <col min="9474" max="9474" width="7.625" style="80" customWidth="1"/>
    <col min="9475" max="9476" width="2.625" style="80" customWidth="1"/>
    <col min="9477" max="9477" width="7.625" style="80" customWidth="1"/>
    <col min="9478" max="9478" width="2.625" style="80" customWidth="1"/>
    <col min="9479" max="9479" width="8.625" style="80" customWidth="1"/>
    <col min="9480" max="9482" width="2.625" style="80" customWidth="1"/>
    <col min="9483" max="9483" width="12.125" style="80" customWidth="1"/>
    <col min="9484" max="9484" width="2.625" style="80" customWidth="1"/>
    <col min="9485" max="9485" width="12.125" style="80" customWidth="1"/>
    <col min="9486" max="9487" width="2.625" style="80" customWidth="1"/>
    <col min="9488" max="9488" width="7.625" style="80" customWidth="1"/>
    <col min="9489" max="9489" width="6.25" style="80" customWidth="1"/>
    <col min="9490" max="9490" width="2.375" style="80" customWidth="1"/>
    <col min="9491" max="9491" width="13.625" style="80" customWidth="1"/>
    <col min="9492" max="9492" width="33.25" style="80" customWidth="1"/>
    <col min="9493" max="9728" width="9" style="80"/>
    <col min="9729" max="9729" width="6.5" style="80" customWidth="1"/>
    <col min="9730" max="9730" width="7.625" style="80" customWidth="1"/>
    <col min="9731" max="9732" width="2.625" style="80" customWidth="1"/>
    <col min="9733" max="9733" width="7.625" style="80" customWidth="1"/>
    <col min="9734" max="9734" width="2.625" style="80" customWidth="1"/>
    <col min="9735" max="9735" width="8.625" style="80" customWidth="1"/>
    <col min="9736" max="9738" width="2.625" style="80" customWidth="1"/>
    <col min="9739" max="9739" width="12.125" style="80" customWidth="1"/>
    <col min="9740" max="9740" width="2.625" style="80" customWidth="1"/>
    <col min="9741" max="9741" width="12.125" style="80" customWidth="1"/>
    <col min="9742" max="9743" width="2.625" style="80" customWidth="1"/>
    <col min="9744" max="9744" width="7.625" style="80" customWidth="1"/>
    <col min="9745" max="9745" width="6.25" style="80" customWidth="1"/>
    <col min="9746" max="9746" width="2.375" style="80" customWidth="1"/>
    <col min="9747" max="9747" width="13.625" style="80" customWidth="1"/>
    <col min="9748" max="9748" width="33.25" style="80" customWidth="1"/>
    <col min="9749" max="9984" width="9" style="80"/>
    <col min="9985" max="9985" width="6.5" style="80" customWidth="1"/>
    <col min="9986" max="9986" width="7.625" style="80" customWidth="1"/>
    <col min="9987" max="9988" width="2.625" style="80" customWidth="1"/>
    <col min="9989" max="9989" width="7.625" style="80" customWidth="1"/>
    <col min="9990" max="9990" width="2.625" style="80" customWidth="1"/>
    <col min="9991" max="9991" width="8.625" style="80" customWidth="1"/>
    <col min="9992" max="9994" width="2.625" style="80" customWidth="1"/>
    <col min="9995" max="9995" width="12.125" style="80" customWidth="1"/>
    <col min="9996" max="9996" width="2.625" style="80" customWidth="1"/>
    <col min="9997" max="9997" width="12.125" style="80" customWidth="1"/>
    <col min="9998" max="9999" width="2.625" style="80" customWidth="1"/>
    <col min="10000" max="10000" width="7.625" style="80" customWidth="1"/>
    <col min="10001" max="10001" width="6.25" style="80" customWidth="1"/>
    <col min="10002" max="10002" width="2.375" style="80" customWidth="1"/>
    <col min="10003" max="10003" width="13.625" style="80" customWidth="1"/>
    <col min="10004" max="10004" width="33.25" style="80" customWidth="1"/>
    <col min="10005" max="10240" width="9" style="80"/>
    <col min="10241" max="10241" width="6.5" style="80" customWidth="1"/>
    <col min="10242" max="10242" width="7.625" style="80" customWidth="1"/>
    <col min="10243" max="10244" width="2.625" style="80" customWidth="1"/>
    <col min="10245" max="10245" width="7.625" style="80" customWidth="1"/>
    <col min="10246" max="10246" width="2.625" style="80" customWidth="1"/>
    <col min="10247" max="10247" width="8.625" style="80" customWidth="1"/>
    <col min="10248" max="10250" width="2.625" style="80" customWidth="1"/>
    <col min="10251" max="10251" width="12.125" style="80" customWidth="1"/>
    <col min="10252" max="10252" width="2.625" style="80" customWidth="1"/>
    <col min="10253" max="10253" width="12.125" style="80" customWidth="1"/>
    <col min="10254" max="10255" width="2.625" style="80" customWidth="1"/>
    <col min="10256" max="10256" width="7.625" style="80" customWidth="1"/>
    <col min="10257" max="10257" width="6.25" style="80" customWidth="1"/>
    <col min="10258" max="10258" width="2.375" style="80" customWidth="1"/>
    <col min="10259" max="10259" width="13.625" style="80" customWidth="1"/>
    <col min="10260" max="10260" width="33.25" style="80" customWidth="1"/>
    <col min="10261" max="10496" width="9" style="80"/>
    <col min="10497" max="10497" width="6.5" style="80" customWidth="1"/>
    <col min="10498" max="10498" width="7.625" style="80" customWidth="1"/>
    <col min="10499" max="10500" width="2.625" style="80" customWidth="1"/>
    <col min="10501" max="10501" width="7.625" style="80" customWidth="1"/>
    <col min="10502" max="10502" width="2.625" style="80" customWidth="1"/>
    <col min="10503" max="10503" width="8.625" style="80" customWidth="1"/>
    <col min="10504" max="10506" width="2.625" style="80" customWidth="1"/>
    <col min="10507" max="10507" width="12.125" style="80" customWidth="1"/>
    <col min="10508" max="10508" width="2.625" style="80" customWidth="1"/>
    <col min="10509" max="10509" width="12.125" style="80" customWidth="1"/>
    <col min="10510" max="10511" width="2.625" style="80" customWidth="1"/>
    <col min="10512" max="10512" width="7.625" style="80" customWidth="1"/>
    <col min="10513" max="10513" width="6.25" style="80" customWidth="1"/>
    <col min="10514" max="10514" width="2.375" style="80" customWidth="1"/>
    <col min="10515" max="10515" width="13.625" style="80" customWidth="1"/>
    <col min="10516" max="10516" width="33.25" style="80" customWidth="1"/>
    <col min="10517" max="10752" width="9" style="80"/>
    <col min="10753" max="10753" width="6.5" style="80" customWidth="1"/>
    <col min="10754" max="10754" width="7.625" style="80" customWidth="1"/>
    <col min="10755" max="10756" width="2.625" style="80" customWidth="1"/>
    <col min="10757" max="10757" width="7.625" style="80" customWidth="1"/>
    <col min="10758" max="10758" width="2.625" style="80" customWidth="1"/>
    <col min="10759" max="10759" width="8.625" style="80" customWidth="1"/>
    <col min="10760" max="10762" width="2.625" style="80" customWidth="1"/>
    <col min="10763" max="10763" width="12.125" style="80" customWidth="1"/>
    <col min="10764" max="10764" width="2.625" style="80" customWidth="1"/>
    <col min="10765" max="10765" width="12.125" style="80" customWidth="1"/>
    <col min="10766" max="10767" width="2.625" style="80" customWidth="1"/>
    <col min="10768" max="10768" width="7.625" style="80" customWidth="1"/>
    <col min="10769" max="10769" width="6.25" style="80" customWidth="1"/>
    <col min="10770" max="10770" width="2.375" style="80" customWidth="1"/>
    <col min="10771" max="10771" width="13.625" style="80" customWidth="1"/>
    <col min="10772" max="10772" width="33.25" style="80" customWidth="1"/>
    <col min="10773" max="11008" width="9" style="80"/>
    <col min="11009" max="11009" width="6.5" style="80" customWidth="1"/>
    <col min="11010" max="11010" width="7.625" style="80" customWidth="1"/>
    <col min="11011" max="11012" width="2.625" style="80" customWidth="1"/>
    <col min="11013" max="11013" width="7.625" style="80" customWidth="1"/>
    <col min="11014" max="11014" width="2.625" style="80" customWidth="1"/>
    <col min="11015" max="11015" width="8.625" style="80" customWidth="1"/>
    <col min="11016" max="11018" width="2.625" style="80" customWidth="1"/>
    <col min="11019" max="11019" width="12.125" style="80" customWidth="1"/>
    <col min="11020" max="11020" width="2.625" style="80" customWidth="1"/>
    <col min="11021" max="11021" width="12.125" style="80" customWidth="1"/>
    <col min="11022" max="11023" width="2.625" style="80" customWidth="1"/>
    <col min="11024" max="11024" width="7.625" style="80" customWidth="1"/>
    <col min="11025" max="11025" width="6.25" style="80" customWidth="1"/>
    <col min="11026" max="11026" width="2.375" style="80" customWidth="1"/>
    <col min="11027" max="11027" width="13.625" style="80" customWidth="1"/>
    <col min="11028" max="11028" width="33.25" style="80" customWidth="1"/>
    <col min="11029" max="11264" width="9" style="80"/>
    <col min="11265" max="11265" width="6.5" style="80" customWidth="1"/>
    <col min="11266" max="11266" width="7.625" style="80" customWidth="1"/>
    <col min="11267" max="11268" width="2.625" style="80" customWidth="1"/>
    <col min="11269" max="11269" width="7.625" style="80" customWidth="1"/>
    <col min="11270" max="11270" width="2.625" style="80" customWidth="1"/>
    <col min="11271" max="11271" width="8.625" style="80" customWidth="1"/>
    <col min="11272" max="11274" width="2.625" style="80" customWidth="1"/>
    <col min="11275" max="11275" width="12.125" style="80" customWidth="1"/>
    <col min="11276" max="11276" width="2.625" style="80" customWidth="1"/>
    <col min="11277" max="11277" width="12.125" style="80" customWidth="1"/>
    <col min="11278" max="11279" width="2.625" style="80" customWidth="1"/>
    <col min="11280" max="11280" width="7.625" style="80" customWidth="1"/>
    <col min="11281" max="11281" width="6.25" style="80" customWidth="1"/>
    <col min="11282" max="11282" width="2.375" style="80" customWidth="1"/>
    <col min="11283" max="11283" width="13.625" style="80" customWidth="1"/>
    <col min="11284" max="11284" width="33.25" style="80" customWidth="1"/>
    <col min="11285" max="11520" width="9" style="80"/>
    <col min="11521" max="11521" width="6.5" style="80" customWidth="1"/>
    <col min="11522" max="11522" width="7.625" style="80" customWidth="1"/>
    <col min="11523" max="11524" width="2.625" style="80" customWidth="1"/>
    <col min="11525" max="11525" width="7.625" style="80" customWidth="1"/>
    <col min="11526" max="11526" width="2.625" style="80" customWidth="1"/>
    <col min="11527" max="11527" width="8.625" style="80" customWidth="1"/>
    <col min="11528" max="11530" width="2.625" style="80" customWidth="1"/>
    <col min="11531" max="11531" width="12.125" style="80" customWidth="1"/>
    <col min="11532" max="11532" width="2.625" style="80" customWidth="1"/>
    <col min="11533" max="11533" width="12.125" style="80" customWidth="1"/>
    <col min="11534" max="11535" width="2.625" style="80" customWidth="1"/>
    <col min="11536" max="11536" width="7.625" style="80" customWidth="1"/>
    <col min="11537" max="11537" width="6.25" style="80" customWidth="1"/>
    <col min="11538" max="11538" width="2.375" style="80" customWidth="1"/>
    <col min="11539" max="11539" width="13.625" style="80" customWidth="1"/>
    <col min="11540" max="11540" width="33.25" style="80" customWidth="1"/>
    <col min="11541" max="11776" width="9" style="80"/>
    <col min="11777" max="11777" width="6.5" style="80" customWidth="1"/>
    <col min="11778" max="11778" width="7.625" style="80" customWidth="1"/>
    <col min="11779" max="11780" width="2.625" style="80" customWidth="1"/>
    <col min="11781" max="11781" width="7.625" style="80" customWidth="1"/>
    <col min="11782" max="11782" width="2.625" style="80" customWidth="1"/>
    <col min="11783" max="11783" width="8.625" style="80" customWidth="1"/>
    <col min="11784" max="11786" width="2.625" style="80" customWidth="1"/>
    <col min="11787" max="11787" width="12.125" style="80" customWidth="1"/>
    <col min="11788" max="11788" width="2.625" style="80" customWidth="1"/>
    <col min="11789" max="11789" width="12.125" style="80" customWidth="1"/>
    <col min="11790" max="11791" width="2.625" style="80" customWidth="1"/>
    <col min="11792" max="11792" width="7.625" style="80" customWidth="1"/>
    <col min="11793" max="11793" width="6.25" style="80" customWidth="1"/>
    <col min="11794" max="11794" width="2.375" style="80" customWidth="1"/>
    <col min="11795" max="11795" width="13.625" style="80" customWidth="1"/>
    <col min="11796" max="11796" width="33.25" style="80" customWidth="1"/>
    <col min="11797" max="12032" width="9" style="80"/>
    <col min="12033" max="12033" width="6.5" style="80" customWidth="1"/>
    <col min="12034" max="12034" width="7.625" style="80" customWidth="1"/>
    <col min="12035" max="12036" width="2.625" style="80" customWidth="1"/>
    <col min="12037" max="12037" width="7.625" style="80" customWidth="1"/>
    <col min="12038" max="12038" width="2.625" style="80" customWidth="1"/>
    <col min="12039" max="12039" width="8.625" style="80" customWidth="1"/>
    <col min="12040" max="12042" width="2.625" style="80" customWidth="1"/>
    <col min="12043" max="12043" width="12.125" style="80" customWidth="1"/>
    <col min="12044" max="12044" width="2.625" style="80" customWidth="1"/>
    <col min="12045" max="12045" width="12.125" style="80" customWidth="1"/>
    <col min="12046" max="12047" width="2.625" style="80" customWidth="1"/>
    <col min="12048" max="12048" width="7.625" style="80" customWidth="1"/>
    <col min="12049" max="12049" width="6.25" style="80" customWidth="1"/>
    <col min="12050" max="12050" width="2.375" style="80" customWidth="1"/>
    <col min="12051" max="12051" width="13.625" style="80" customWidth="1"/>
    <col min="12052" max="12052" width="33.25" style="80" customWidth="1"/>
    <col min="12053" max="12288" width="9" style="80"/>
    <col min="12289" max="12289" width="6.5" style="80" customWidth="1"/>
    <col min="12290" max="12290" width="7.625" style="80" customWidth="1"/>
    <col min="12291" max="12292" width="2.625" style="80" customWidth="1"/>
    <col min="12293" max="12293" width="7.625" style="80" customWidth="1"/>
    <col min="12294" max="12294" width="2.625" style="80" customWidth="1"/>
    <col min="12295" max="12295" width="8.625" style="80" customWidth="1"/>
    <col min="12296" max="12298" width="2.625" style="80" customWidth="1"/>
    <col min="12299" max="12299" width="12.125" style="80" customWidth="1"/>
    <col min="12300" max="12300" width="2.625" style="80" customWidth="1"/>
    <col min="12301" max="12301" width="12.125" style="80" customWidth="1"/>
    <col min="12302" max="12303" width="2.625" style="80" customWidth="1"/>
    <col min="12304" max="12304" width="7.625" style="80" customWidth="1"/>
    <col min="12305" max="12305" width="6.25" style="80" customWidth="1"/>
    <col min="12306" max="12306" width="2.375" style="80" customWidth="1"/>
    <col min="12307" max="12307" width="13.625" style="80" customWidth="1"/>
    <col min="12308" max="12308" width="33.25" style="80" customWidth="1"/>
    <col min="12309" max="12544" width="9" style="80"/>
    <col min="12545" max="12545" width="6.5" style="80" customWidth="1"/>
    <col min="12546" max="12546" width="7.625" style="80" customWidth="1"/>
    <col min="12547" max="12548" width="2.625" style="80" customWidth="1"/>
    <col min="12549" max="12549" width="7.625" style="80" customWidth="1"/>
    <col min="12550" max="12550" width="2.625" style="80" customWidth="1"/>
    <col min="12551" max="12551" width="8.625" style="80" customWidth="1"/>
    <col min="12552" max="12554" width="2.625" style="80" customWidth="1"/>
    <col min="12555" max="12555" width="12.125" style="80" customWidth="1"/>
    <col min="12556" max="12556" width="2.625" style="80" customWidth="1"/>
    <col min="12557" max="12557" width="12.125" style="80" customWidth="1"/>
    <col min="12558" max="12559" width="2.625" style="80" customWidth="1"/>
    <col min="12560" max="12560" width="7.625" style="80" customWidth="1"/>
    <col min="12561" max="12561" width="6.25" style="80" customWidth="1"/>
    <col min="12562" max="12562" width="2.375" style="80" customWidth="1"/>
    <col min="12563" max="12563" width="13.625" style="80" customWidth="1"/>
    <col min="12564" max="12564" width="33.25" style="80" customWidth="1"/>
    <col min="12565" max="12800" width="9" style="80"/>
    <col min="12801" max="12801" width="6.5" style="80" customWidth="1"/>
    <col min="12802" max="12802" width="7.625" style="80" customWidth="1"/>
    <col min="12803" max="12804" width="2.625" style="80" customWidth="1"/>
    <col min="12805" max="12805" width="7.625" style="80" customWidth="1"/>
    <col min="12806" max="12806" width="2.625" style="80" customWidth="1"/>
    <col min="12807" max="12807" width="8.625" style="80" customWidth="1"/>
    <col min="12808" max="12810" width="2.625" style="80" customWidth="1"/>
    <col min="12811" max="12811" width="12.125" style="80" customWidth="1"/>
    <col min="12812" max="12812" width="2.625" style="80" customWidth="1"/>
    <col min="12813" max="12813" width="12.125" style="80" customWidth="1"/>
    <col min="12814" max="12815" width="2.625" style="80" customWidth="1"/>
    <col min="12816" max="12816" width="7.625" style="80" customWidth="1"/>
    <col min="12817" max="12817" width="6.25" style="80" customWidth="1"/>
    <col min="12818" max="12818" width="2.375" style="80" customWidth="1"/>
    <col min="12819" max="12819" width="13.625" style="80" customWidth="1"/>
    <col min="12820" max="12820" width="33.25" style="80" customWidth="1"/>
    <col min="12821" max="13056" width="9" style="80"/>
    <col min="13057" max="13057" width="6.5" style="80" customWidth="1"/>
    <col min="13058" max="13058" width="7.625" style="80" customWidth="1"/>
    <col min="13059" max="13060" width="2.625" style="80" customWidth="1"/>
    <col min="13061" max="13061" width="7.625" style="80" customWidth="1"/>
    <col min="13062" max="13062" width="2.625" style="80" customWidth="1"/>
    <col min="13063" max="13063" width="8.625" style="80" customWidth="1"/>
    <col min="13064" max="13066" width="2.625" style="80" customWidth="1"/>
    <col min="13067" max="13067" width="12.125" style="80" customWidth="1"/>
    <col min="13068" max="13068" width="2.625" style="80" customWidth="1"/>
    <col min="13069" max="13069" width="12.125" style="80" customWidth="1"/>
    <col min="13070" max="13071" width="2.625" style="80" customWidth="1"/>
    <col min="13072" max="13072" width="7.625" style="80" customWidth="1"/>
    <col min="13073" max="13073" width="6.25" style="80" customWidth="1"/>
    <col min="13074" max="13074" width="2.375" style="80" customWidth="1"/>
    <col min="13075" max="13075" width="13.625" style="80" customWidth="1"/>
    <col min="13076" max="13076" width="33.25" style="80" customWidth="1"/>
    <col min="13077" max="13312" width="9" style="80"/>
    <col min="13313" max="13313" width="6.5" style="80" customWidth="1"/>
    <col min="13314" max="13314" width="7.625" style="80" customWidth="1"/>
    <col min="13315" max="13316" width="2.625" style="80" customWidth="1"/>
    <col min="13317" max="13317" width="7.625" style="80" customWidth="1"/>
    <col min="13318" max="13318" width="2.625" style="80" customWidth="1"/>
    <col min="13319" max="13319" width="8.625" style="80" customWidth="1"/>
    <col min="13320" max="13322" width="2.625" style="80" customWidth="1"/>
    <col min="13323" max="13323" width="12.125" style="80" customWidth="1"/>
    <col min="13324" max="13324" width="2.625" style="80" customWidth="1"/>
    <col min="13325" max="13325" width="12.125" style="80" customWidth="1"/>
    <col min="13326" max="13327" width="2.625" style="80" customWidth="1"/>
    <col min="13328" max="13328" width="7.625" style="80" customWidth="1"/>
    <col min="13329" max="13329" width="6.25" style="80" customWidth="1"/>
    <col min="13330" max="13330" width="2.375" style="80" customWidth="1"/>
    <col min="13331" max="13331" width="13.625" style="80" customWidth="1"/>
    <col min="13332" max="13332" width="33.25" style="80" customWidth="1"/>
    <col min="13333" max="13568" width="9" style="80"/>
    <col min="13569" max="13569" width="6.5" style="80" customWidth="1"/>
    <col min="13570" max="13570" width="7.625" style="80" customWidth="1"/>
    <col min="13571" max="13572" width="2.625" style="80" customWidth="1"/>
    <col min="13573" max="13573" width="7.625" style="80" customWidth="1"/>
    <col min="13574" max="13574" width="2.625" style="80" customWidth="1"/>
    <col min="13575" max="13575" width="8.625" style="80" customWidth="1"/>
    <col min="13576" max="13578" width="2.625" style="80" customWidth="1"/>
    <col min="13579" max="13579" width="12.125" style="80" customWidth="1"/>
    <col min="13580" max="13580" width="2.625" style="80" customWidth="1"/>
    <col min="13581" max="13581" width="12.125" style="80" customWidth="1"/>
    <col min="13582" max="13583" width="2.625" style="80" customWidth="1"/>
    <col min="13584" max="13584" width="7.625" style="80" customWidth="1"/>
    <col min="13585" max="13585" width="6.25" style="80" customWidth="1"/>
    <col min="13586" max="13586" width="2.375" style="80" customWidth="1"/>
    <col min="13587" max="13587" width="13.625" style="80" customWidth="1"/>
    <col min="13588" max="13588" width="33.25" style="80" customWidth="1"/>
    <col min="13589" max="13824" width="9" style="80"/>
    <col min="13825" max="13825" width="6.5" style="80" customWidth="1"/>
    <col min="13826" max="13826" width="7.625" style="80" customWidth="1"/>
    <col min="13827" max="13828" width="2.625" style="80" customWidth="1"/>
    <col min="13829" max="13829" width="7.625" style="80" customWidth="1"/>
    <col min="13830" max="13830" width="2.625" style="80" customWidth="1"/>
    <col min="13831" max="13831" width="8.625" style="80" customWidth="1"/>
    <col min="13832" max="13834" width="2.625" style="80" customWidth="1"/>
    <col min="13835" max="13835" width="12.125" style="80" customWidth="1"/>
    <col min="13836" max="13836" width="2.625" style="80" customWidth="1"/>
    <col min="13837" max="13837" width="12.125" style="80" customWidth="1"/>
    <col min="13838" max="13839" width="2.625" style="80" customWidth="1"/>
    <col min="13840" max="13840" width="7.625" style="80" customWidth="1"/>
    <col min="13841" max="13841" width="6.25" style="80" customWidth="1"/>
    <col min="13842" max="13842" width="2.375" style="80" customWidth="1"/>
    <col min="13843" max="13843" width="13.625" style="80" customWidth="1"/>
    <col min="13844" max="13844" width="33.25" style="80" customWidth="1"/>
    <col min="13845" max="14080" width="9" style="80"/>
    <col min="14081" max="14081" width="6.5" style="80" customWidth="1"/>
    <col min="14082" max="14082" width="7.625" style="80" customWidth="1"/>
    <col min="14083" max="14084" width="2.625" style="80" customWidth="1"/>
    <col min="14085" max="14085" width="7.625" style="80" customWidth="1"/>
    <col min="14086" max="14086" width="2.625" style="80" customWidth="1"/>
    <col min="14087" max="14087" width="8.625" style="80" customWidth="1"/>
    <col min="14088" max="14090" width="2.625" style="80" customWidth="1"/>
    <col min="14091" max="14091" width="12.125" style="80" customWidth="1"/>
    <col min="14092" max="14092" width="2.625" style="80" customWidth="1"/>
    <col min="14093" max="14093" width="12.125" style="80" customWidth="1"/>
    <col min="14094" max="14095" width="2.625" style="80" customWidth="1"/>
    <col min="14096" max="14096" width="7.625" style="80" customWidth="1"/>
    <col min="14097" max="14097" width="6.25" style="80" customWidth="1"/>
    <col min="14098" max="14098" width="2.375" style="80" customWidth="1"/>
    <col min="14099" max="14099" width="13.625" style="80" customWidth="1"/>
    <col min="14100" max="14100" width="33.25" style="80" customWidth="1"/>
    <col min="14101" max="14336" width="9" style="80"/>
    <col min="14337" max="14337" width="6.5" style="80" customWidth="1"/>
    <col min="14338" max="14338" width="7.625" style="80" customWidth="1"/>
    <col min="14339" max="14340" width="2.625" style="80" customWidth="1"/>
    <col min="14341" max="14341" width="7.625" style="80" customWidth="1"/>
    <col min="14342" max="14342" width="2.625" style="80" customWidth="1"/>
    <col min="14343" max="14343" width="8.625" style="80" customWidth="1"/>
    <col min="14344" max="14346" width="2.625" style="80" customWidth="1"/>
    <col min="14347" max="14347" width="12.125" style="80" customWidth="1"/>
    <col min="14348" max="14348" width="2.625" style="80" customWidth="1"/>
    <col min="14349" max="14349" width="12.125" style="80" customWidth="1"/>
    <col min="14350" max="14351" width="2.625" style="80" customWidth="1"/>
    <col min="14352" max="14352" width="7.625" style="80" customWidth="1"/>
    <col min="14353" max="14353" width="6.25" style="80" customWidth="1"/>
    <col min="14354" max="14354" width="2.375" style="80" customWidth="1"/>
    <col min="14355" max="14355" width="13.625" style="80" customWidth="1"/>
    <col min="14356" max="14356" width="33.25" style="80" customWidth="1"/>
    <col min="14357" max="14592" width="9" style="80"/>
    <col min="14593" max="14593" width="6.5" style="80" customWidth="1"/>
    <col min="14594" max="14594" width="7.625" style="80" customWidth="1"/>
    <col min="14595" max="14596" width="2.625" style="80" customWidth="1"/>
    <col min="14597" max="14597" width="7.625" style="80" customWidth="1"/>
    <col min="14598" max="14598" width="2.625" style="80" customWidth="1"/>
    <col min="14599" max="14599" width="8.625" style="80" customWidth="1"/>
    <col min="14600" max="14602" width="2.625" style="80" customWidth="1"/>
    <col min="14603" max="14603" width="12.125" style="80" customWidth="1"/>
    <col min="14604" max="14604" width="2.625" style="80" customWidth="1"/>
    <col min="14605" max="14605" width="12.125" style="80" customWidth="1"/>
    <col min="14606" max="14607" width="2.625" style="80" customWidth="1"/>
    <col min="14608" max="14608" width="7.625" style="80" customWidth="1"/>
    <col min="14609" max="14609" width="6.25" style="80" customWidth="1"/>
    <col min="14610" max="14610" width="2.375" style="80" customWidth="1"/>
    <col min="14611" max="14611" width="13.625" style="80" customWidth="1"/>
    <col min="14612" max="14612" width="33.25" style="80" customWidth="1"/>
    <col min="14613" max="14848" width="9" style="80"/>
    <col min="14849" max="14849" width="6.5" style="80" customWidth="1"/>
    <col min="14850" max="14850" width="7.625" style="80" customWidth="1"/>
    <col min="14851" max="14852" width="2.625" style="80" customWidth="1"/>
    <col min="14853" max="14853" width="7.625" style="80" customWidth="1"/>
    <col min="14854" max="14854" width="2.625" style="80" customWidth="1"/>
    <col min="14855" max="14855" width="8.625" style="80" customWidth="1"/>
    <col min="14856" max="14858" width="2.625" style="80" customWidth="1"/>
    <col min="14859" max="14859" width="12.125" style="80" customWidth="1"/>
    <col min="14860" max="14860" width="2.625" style="80" customWidth="1"/>
    <col min="14861" max="14861" width="12.125" style="80" customWidth="1"/>
    <col min="14862" max="14863" width="2.625" style="80" customWidth="1"/>
    <col min="14864" max="14864" width="7.625" style="80" customWidth="1"/>
    <col min="14865" max="14865" width="6.25" style="80" customWidth="1"/>
    <col min="14866" max="14866" width="2.375" style="80" customWidth="1"/>
    <col min="14867" max="14867" width="13.625" style="80" customWidth="1"/>
    <col min="14868" max="14868" width="33.25" style="80" customWidth="1"/>
    <col min="14869" max="15104" width="9" style="80"/>
    <col min="15105" max="15105" width="6.5" style="80" customWidth="1"/>
    <col min="15106" max="15106" width="7.625" style="80" customWidth="1"/>
    <col min="15107" max="15108" width="2.625" style="80" customWidth="1"/>
    <col min="15109" max="15109" width="7.625" style="80" customWidth="1"/>
    <col min="15110" max="15110" width="2.625" style="80" customWidth="1"/>
    <col min="15111" max="15111" width="8.625" style="80" customWidth="1"/>
    <col min="15112" max="15114" width="2.625" style="80" customWidth="1"/>
    <col min="15115" max="15115" width="12.125" style="80" customWidth="1"/>
    <col min="15116" max="15116" width="2.625" style="80" customWidth="1"/>
    <col min="15117" max="15117" width="12.125" style="80" customWidth="1"/>
    <col min="15118" max="15119" width="2.625" style="80" customWidth="1"/>
    <col min="15120" max="15120" width="7.625" style="80" customWidth="1"/>
    <col min="15121" max="15121" width="6.25" style="80" customWidth="1"/>
    <col min="15122" max="15122" width="2.375" style="80" customWidth="1"/>
    <col min="15123" max="15123" width="13.625" style="80" customWidth="1"/>
    <col min="15124" max="15124" width="33.25" style="80" customWidth="1"/>
    <col min="15125" max="15360" width="9" style="80"/>
    <col min="15361" max="15361" width="6.5" style="80" customWidth="1"/>
    <col min="15362" max="15362" width="7.625" style="80" customWidth="1"/>
    <col min="15363" max="15364" width="2.625" style="80" customWidth="1"/>
    <col min="15365" max="15365" width="7.625" style="80" customWidth="1"/>
    <col min="15366" max="15366" width="2.625" style="80" customWidth="1"/>
    <col min="15367" max="15367" width="8.625" style="80" customWidth="1"/>
    <col min="15368" max="15370" width="2.625" style="80" customWidth="1"/>
    <col min="15371" max="15371" width="12.125" style="80" customWidth="1"/>
    <col min="15372" max="15372" width="2.625" style="80" customWidth="1"/>
    <col min="15373" max="15373" width="12.125" style="80" customWidth="1"/>
    <col min="15374" max="15375" width="2.625" style="80" customWidth="1"/>
    <col min="15376" max="15376" width="7.625" style="80" customWidth="1"/>
    <col min="15377" max="15377" width="6.25" style="80" customWidth="1"/>
    <col min="15378" max="15378" width="2.375" style="80" customWidth="1"/>
    <col min="15379" max="15379" width="13.625" style="80" customWidth="1"/>
    <col min="15380" max="15380" width="33.25" style="80" customWidth="1"/>
    <col min="15381" max="15616" width="9" style="80"/>
    <col min="15617" max="15617" width="6.5" style="80" customWidth="1"/>
    <col min="15618" max="15618" width="7.625" style="80" customWidth="1"/>
    <col min="15619" max="15620" width="2.625" style="80" customWidth="1"/>
    <col min="15621" max="15621" width="7.625" style="80" customWidth="1"/>
    <col min="15622" max="15622" width="2.625" style="80" customWidth="1"/>
    <col min="15623" max="15623" width="8.625" style="80" customWidth="1"/>
    <col min="15624" max="15626" width="2.625" style="80" customWidth="1"/>
    <col min="15627" max="15627" width="12.125" style="80" customWidth="1"/>
    <col min="15628" max="15628" width="2.625" style="80" customWidth="1"/>
    <col min="15629" max="15629" width="12.125" style="80" customWidth="1"/>
    <col min="15630" max="15631" width="2.625" style="80" customWidth="1"/>
    <col min="15632" max="15632" width="7.625" style="80" customWidth="1"/>
    <col min="15633" max="15633" width="6.25" style="80" customWidth="1"/>
    <col min="15634" max="15634" width="2.375" style="80" customWidth="1"/>
    <col min="15635" max="15635" width="13.625" style="80" customWidth="1"/>
    <col min="15636" max="15636" width="33.25" style="80" customWidth="1"/>
    <col min="15637" max="15872" width="9" style="80"/>
    <col min="15873" max="15873" width="6.5" style="80" customWidth="1"/>
    <col min="15874" max="15874" width="7.625" style="80" customWidth="1"/>
    <col min="15875" max="15876" width="2.625" style="80" customWidth="1"/>
    <col min="15877" max="15877" width="7.625" style="80" customWidth="1"/>
    <col min="15878" max="15878" width="2.625" style="80" customWidth="1"/>
    <col min="15879" max="15879" width="8.625" style="80" customWidth="1"/>
    <col min="15880" max="15882" width="2.625" style="80" customWidth="1"/>
    <col min="15883" max="15883" width="12.125" style="80" customWidth="1"/>
    <col min="15884" max="15884" width="2.625" style="80" customWidth="1"/>
    <col min="15885" max="15885" width="12.125" style="80" customWidth="1"/>
    <col min="15886" max="15887" width="2.625" style="80" customWidth="1"/>
    <col min="15888" max="15888" width="7.625" style="80" customWidth="1"/>
    <col min="15889" max="15889" width="6.25" style="80" customWidth="1"/>
    <col min="15890" max="15890" width="2.375" style="80" customWidth="1"/>
    <col min="15891" max="15891" width="13.625" style="80" customWidth="1"/>
    <col min="15892" max="15892" width="33.25" style="80" customWidth="1"/>
    <col min="15893" max="16128" width="9" style="80"/>
    <col min="16129" max="16129" width="6.5" style="80" customWidth="1"/>
    <col min="16130" max="16130" width="7.625" style="80" customWidth="1"/>
    <col min="16131" max="16132" width="2.625" style="80" customWidth="1"/>
    <col min="16133" max="16133" width="7.625" style="80" customWidth="1"/>
    <col min="16134" max="16134" width="2.625" style="80" customWidth="1"/>
    <col min="16135" max="16135" width="8.625" style="80" customWidth="1"/>
    <col min="16136" max="16138" width="2.625" style="80" customWidth="1"/>
    <col min="16139" max="16139" width="12.125" style="80" customWidth="1"/>
    <col min="16140" max="16140" width="2.625" style="80" customWidth="1"/>
    <col min="16141" max="16141" width="12.125" style="80" customWidth="1"/>
    <col min="16142" max="16143" width="2.625" style="80" customWidth="1"/>
    <col min="16144" max="16144" width="7.625" style="80" customWidth="1"/>
    <col min="16145" max="16145" width="6.25" style="80" customWidth="1"/>
    <col min="16146" max="16146" width="2.375" style="80" customWidth="1"/>
    <col min="16147" max="16147" width="13.625" style="80" customWidth="1"/>
    <col min="16148" max="16148" width="33.25" style="80" customWidth="1"/>
    <col min="16149" max="16384" width="9" style="80"/>
  </cols>
  <sheetData>
    <row r="1" spans="1:23" s="26" customFormat="1" ht="29.25" customHeight="1">
      <c r="A1" s="36" t="s">
        <v>130</v>
      </c>
      <c r="E1" s="82"/>
    </row>
    <row r="2" spans="1:23" s="26" customFormat="1">
      <c r="A2" s="83"/>
      <c r="E2" s="82"/>
    </row>
    <row r="3" spans="1:23" s="26" customFormat="1" ht="18.75" customHeight="1">
      <c r="A3" s="40" t="s">
        <v>75</v>
      </c>
      <c r="B3" s="20"/>
      <c r="C3" s="20"/>
      <c r="D3" s="20"/>
      <c r="E3" s="84"/>
      <c r="F3" s="20"/>
      <c r="G3" s="20"/>
      <c r="H3" s="20"/>
      <c r="I3" s="20"/>
      <c r="J3" s="20"/>
      <c r="K3" s="20"/>
      <c r="L3" s="20"/>
      <c r="M3" s="20"/>
      <c r="N3" s="20"/>
      <c r="O3" s="20"/>
      <c r="P3" s="20"/>
      <c r="Q3" s="20"/>
    </row>
    <row r="4" spans="1:23" s="26" customFormat="1" ht="18.75" customHeight="1">
      <c r="A4" s="20" t="s">
        <v>131</v>
      </c>
      <c r="B4" s="20"/>
      <c r="C4" s="20"/>
      <c r="D4" s="20"/>
      <c r="E4" s="84"/>
      <c r="F4" s="20"/>
      <c r="G4" s="20"/>
      <c r="H4" s="20"/>
      <c r="I4" s="20"/>
      <c r="J4" s="20"/>
      <c r="K4" s="20"/>
      <c r="L4" s="20"/>
      <c r="M4" s="20"/>
      <c r="N4" s="20"/>
      <c r="O4" s="20"/>
      <c r="P4" s="20"/>
      <c r="Q4" s="20"/>
    </row>
    <row r="5" spans="1:23" s="26" customFormat="1" ht="18.75" customHeight="1">
      <c r="A5" s="20" t="s">
        <v>132</v>
      </c>
      <c r="B5" s="20"/>
      <c r="C5" s="20"/>
      <c r="D5" s="20"/>
      <c r="E5" s="84"/>
      <c r="F5" s="20"/>
      <c r="G5" s="20"/>
      <c r="H5" s="20"/>
      <c r="I5" s="20"/>
      <c r="J5" s="20"/>
      <c r="K5" s="20"/>
      <c r="L5" s="20"/>
      <c r="M5" s="20"/>
      <c r="N5" s="20"/>
      <c r="O5" s="20"/>
      <c r="P5" s="20"/>
      <c r="Q5" s="20"/>
    </row>
    <row r="6" spans="1:23" s="26" customFormat="1" ht="18.75" customHeight="1">
      <c r="A6" s="40" t="s">
        <v>133</v>
      </c>
      <c r="B6" s="20"/>
      <c r="C6" s="20"/>
      <c r="D6" s="20"/>
      <c r="E6" s="84"/>
      <c r="F6" s="20"/>
      <c r="G6" s="20"/>
      <c r="H6" s="20"/>
      <c r="I6" s="20"/>
      <c r="J6" s="20"/>
      <c r="K6" s="20"/>
      <c r="L6" s="20"/>
      <c r="M6" s="20"/>
      <c r="N6" s="20"/>
      <c r="O6" s="20"/>
      <c r="P6" s="20"/>
      <c r="Q6" s="20"/>
      <c r="S6" s="26" t="s">
        <v>134</v>
      </c>
    </row>
    <row r="7" spans="1:23" s="26" customFormat="1" ht="18.75" customHeight="1">
      <c r="A7" s="40"/>
      <c r="B7" s="45" t="s">
        <v>135</v>
      </c>
      <c r="C7" s="20"/>
      <c r="D7" s="20"/>
      <c r="E7" s="84"/>
      <c r="F7" s="20"/>
      <c r="G7" s="1011"/>
      <c r="H7" s="1011"/>
      <c r="I7" s="1011"/>
      <c r="J7" s="1012">
        <f>'설계 대상 공사비'!D62</f>
        <v>731909090</v>
      </c>
      <c r="K7" s="1012"/>
      <c r="L7" s="1012"/>
      <c r="M7" s="1012"/>
      <c r="N7" s="20"/>
      <c r="O7" s="20"/>
      <c r="P7" s="20"/>
      <c r="Q7" s="20"/>
      <c r="S7" s="26">
        <v>1.4999999999999999E-2</v>
      </c>
      <c r="T7" s="26">
        <f>+S7*J7/S8*(1-S9*J7/S8)</f>
        <v>1.097060098625963E-2</v>
      </c>
    </row>
    <row r="8" spans="1:23" s="26" customFormat="1" ht="18.75" customHeight="1">
      <c r="A8" s="40"/>
      <c r="B8" s="45" t="s">
        <v>81</v>
      </c>
      <c r="C8" s="20"/>
      <c r="D8" s="20"/>
      <c r="E8" s="84"/>
      <c r="F8" s="20"/>
      <c r="G8" s="20"/>
      <c r="H8" s="20"/>
      <c r="I8" s="20"/>
      <c r="J8" s="1012">
        <f>J7</f>
        <v>731909090</v>
      </c>
      <c r="K8" s="1012"/>
      <c r="L8" s="1012"/>
      <c r="M8" s="1012"/>
      <c r="N8" s="20"/>
      <c r="O8" s="20"/>
      <c r="P8" s="20"/>
      <c r="Q8" s="20"/>
      <c r="S8" s="27">
        <v>1000000000</v>
      </c>
      <c r="T8" s="27"/>
      <c r="U8" s="26" t="s">
        <v>136</v>
      </c>
    </row>
    <row r="9" spans="1:23" s="26" customFormat="1" ht="18.75" customHeight="1">
      <c r="A9" s="40" t="s">
        <v>137</v>
      </c>
      <c r="B9" s="20"/>
      <c r="C9" s="20"/>
      <c r="D9" s="20"/>
      <c r="E9" s="84"/>
      <c r="F9" s="20"/>
      <c r="G9" s="20"/>
      <c r="H9" s="20"/>
      <c r="I9" s="20"/>
      <c r="J9" s="20"/>
      <c r="K9" s="20"/>
      <c r="L9" s="20"/>
      <c r="M9" s="85"/>
      <c r="N9" s="20"/>
      <c r="O9" s="20"/>
      <c r="P9" s="20"/>
      <c r="Q9" s="20"/>
      <c r="S9" s="26">
        <v>1E-3</v>
      </c>
      <c r="V9" s="86"/>
    </row>
    <row r="10" spans="1:23" s="26" customFormat="1" ht="18.75" customHeight="1" thickBot="1">
      <c r="A10" s="20" t="s">
        <v>138</v>
      </c>
      <c r="B10" s="20"/>
      <c r="C10" s="20"/>
      <c r="D10" s="20"/>
      <c r="E10" s="84"/>
      <c r="F10" s="20"/>
      <c r="G10" s="20"/>
      <c r="H10" s="20"/>
      <c r="I10" s="20"/>
      <c r="J10" s="20"/>
      <c r="K10" s="20"/>
      <c r="L10" s="20"/>
      <c r="M10" s="20"/>
      <c r="N10" s="20"/>
      <c r="O10" s="20"/>
      <c r="P10" s="20"/>
      <c r="Q10" s="20"/>
      <c r="U10" s="26" t="s">
        <v>139</v>
      </c>
      <c r="V10" s="86">
        <v>337025</v>
      </c>
    </row>
    <row r="11" spans="1:23" s="26" customFormat="1" ht="18.75" customHeight="1">
      <c r="A11" s="953" t="s">
        <v>87</v>
      </c>
      <c r="B11" s="954"/>
      <c r="C11" s="954"/>
      <c r="D11" s="955"/>
      <c r="E11" s="1008" t="s">
        <v>140</v>
      </c>
      <c r="F11" s="1009"/>
      <c r="G11" s="1009"/>
      <c r="H11" s="1010"/>
      <c r="I11" s="1008" t="s">
        <v>134</v>
      </c>
      <c r="J11" s="1009"/>
      <c r="K11" s="1010"/>
      <c r="L11" s="1008" t="s">
        <v>141</v>
      </c>
      <c r="M11" s="1009"/>
      <c r="N11" s="1009"/>
      <c r="O11" s="1010"/>
      <c r="P11" s="956" t="s">
        <v>24</v>
      </c>
      <c r="Q11" s="957"/>
      <c r="U11" s="26" t="s">
        <v>142</v>
      </c>
      <c r="V11" s="86">
        <v>290868</v>
      </c>
    </row>
    <row r="12" spans="1:23" s="26" customFormat="1" ht="18.75" customHeight="1" thickBot="1">
      <c r="A12" s="931" t="s">
        <v>143</v>
      </c>
      <c r="B12" s="932"/>
      <c r="C12" s="932"/>
      <c r="D12" s="933"/>
      <c r="E12" s="993">
        <v>90.6</v>
      </c>
      <c r="F12" s="994"/>
      <c r="G12" s="994"/>
      <c r="H12" s="995"/>
      <c r="I12" s="996">
        <f>$S$7*($J$7/$S$8)*(1-$S$9*(J7/S8))</f>
        <v>1.097060098625963E-2</v>
      </c>
      <c r="J12" s="997"/>
      <c r="K12" s="998"/>
      <c r="L12" s="999">
        <f>'(참고)엔지니어링업체 및 건설사업관리기술 임금실태조사결과'!C15</f>
        <v>301354</v>
      </c>
      <c r="M12" s="1000"/>
      <c r="N12" s="1000"/>
      <c r="O12" s="1001"/>
      <c r="P12" s="87"/>
      <c r="Q12" s="88"/>
      <c r="S12" s="26">
        <f>E12*I12</f>
        <v>0.99393644935512238</v>
      </c>
      <c r="U12" s="26" t="s">
        <v>144</v>
      </c>
      <c r="V12" s="86">
        <v>258304</v>
      </c>
    </row>
    <row r="13" spans="1:23" s="26" customFormat="1" ht="18.75" customHeight="1">
      <c r="A13" s="20" t="s">
        <v>145</v>
      </c>
      <c r="B13" s="20"/>
      <c r="C13" s="20"/>
      <c r="D13" s="20"/>
      <c r="E13" s="84"/>
      <c r="F13" s="20"/>
      <c r="G13" s="20"/>
      <c r="H13" s="20"/>
      <c r="I13" s="20"/>
      <c r="J13" s="20"/>
      <c r="K13" s="20"/>
      <c r="L13" s="20"/>
      <c r="M13" s="20"/>
      <c r="N13" s="20"/>
      <c r="O13" s="20"/>
      <c r="P13" s="20"/>
      <c r="Q13" s="20"/>
      <c r="U13" s="26" t="s">
        <v>146</v>
      </c>
      <c r="V13" s="86">
        <v>171622</v>
      </c>
    </row>
    <row r="14" spans="1:23" s="26" customFormat="1" ht="18.75" customHeight="1">
      <c r="A14" s="20"/>
      <c r="B14" s="20"/>
      <c r="C14" s="89" t="s">
        <v>91</v>
      </c>
      <c r="D14" s="1002">
        <f>E12</f>
        <v>90.6</v>
      </c>
      <c r="E14" s="1002"/>
      <c r="F14" s="89" t="s">
        <v>96</v>
      </c>
      <c r="G14" s="1003">
        <f>I12</f>
        <v>1.097060098625963E-2</v>
      </c>
      <c r="H14" s="1003"/>
      <c r="I14" s="20"/>
      <c r="J14" s="89" t="s">
        <v>96</v>
      </c>
      <c r="K14" s="85">
        <f>L12</f>
        <v>301354</v>
      </c>
      <c r="L14" s="89" t="s">
        <v>91</v>
      </c>
      <c r="M14" s="991">
        <f>D14*G14*K14</f>
        <v>299526.72475896357</v>
      </c>
      <c r="N14" s="991"/>
      <c r="O14" s="991"/>
      <c r="P14" s="991"/>
      <c r="Q14" s="20" t="s">
        <v>104</v>
      </c>
    </row>
    <row r="15" spans="1:23" s="26" customFormat="1" ht="18.75" customHeight="1" thickBot="1">
      <c r="A15" s="20" t="s">
        <v>147</v>
      </c>
      <c r="B15" s="20"/>
      <c r="C15" s="20"/>
      <c r="D15" s="20"/>
      <c r="E15" s="84"/>
      <c r="F15" s="20"/>
      <c r="G15" s="20"/>
      <c r="H15" s="20"/>
      <c r="I15" s="20"/>
      <c r="J15" s="20"/>
      <c r="K15" s="20"/>
      <c r="L15" s="20"/>
      <c r="M15" s="20"/>
      <c r="N15" s="20"/>
      <c r="O15" s="20"/>
      <c r="P15" s="20"/>
      <c r="Q15" s="20"/>
      <c r="T15" s="1007"/>
      <c r="U15" s="1007"/>
      <c r="V15" s="1007"/>
      <c r="W15" s="1007"/>
    </row>
    <row r="16" spans="1:23" s="26" customFormat="1" ht="18.75" customHeight="1">
      <c r="A16" s="953" t="s">
        <v>87</v>
      </c>
      <c r="B16" s="954"/>
      <c r="C16" s="954"/>
      <c r="D16" s="955"/>
      <c r="E16" s="1008" t="s">
        <v>140</v>
      </c>
      <c r="F16" s="1009"/>
      <c r="G16" s="1009"/>
      <c r="H16" s="1010"/>
      <c r="I16" s="1008" t="s">
        <v>134</v>
      </c>
      <c r="J16" s="1009"/>
      <c r="K16" s="1010"/>
      <c r="L16" s="1008" t="s">
        <v>141</v>
      </c>
      <c r="M16" s="1009"/>
      <c r="N16" s="1009"/>
      <c r="O16" s="1010"/>
      <c r="P16" s="956" t="s">
        <v>24</v>
      </c>
      <c r="Q16" s="957"/>
    </row>
    <row r="17" spans="1:19" s="26" customFormat="1" ht="18.75" customHeight="1" thickBot="1">
      <c r="A17" s="931" t="s">
        <v>143</v>
      </c>
      <c r="B17" s="932"/>
      <c r="C17" s="932"/>
      <c r="D17" s="933"/>
      <c r="E17" s="993">
        <v>123.3</v>
      </c>
      <c r="F17" s="994"/>
      <c r="G17" s="994"/>
      <c r="H17" s="995"/>
      <c r="I17" s="996">
        <f>$S$7*($J$8/$S$8)*(1-$S$9*(J8/S8))</f>
        <v>1.097060098625963E-2</v>
      </c>
      <c r="J17" s="997"/>
      <c r="K17" s="998"/>
      <c r="L17" s="999">
        <f>L12</f>
        <v>301354</v>
      </c>
      <c r="M17" s="1000"/>
      <c r="N17" s="1000"/>
      <c r="O17" s="1001"/>
      <c r="P17" s="87"/>
      <c r="Q17" s="88"/>
      <c r="S17" s="26">
        <f>E17*I17</f>
        <v>1.3526751016058123</v>
      </c>
    </row>
    <row r="18" spans="1:19" s="26" customFormat="1" ht="18.75" customHeight="1">
      <c r="A18" s="20" t="s">
        <v>148</v>
      </c>
      <c r="B18" s="20"/>
      <c r="C18" s="20"/>
      <c r="D18" s="20"/>
      <c r="E18" s="84"/>
      <c r="F18" s="20"/>
      <c r="G18" s="20"/>
      <c r="H18" s="20"/>
      <c r="I18" s="20"/>
      <c r="J18" s="20"/>
      <c r="K18" s="90"/>
      <c r="L18" s="20"/>
      <c r="M18" s="76"/>
      <c r="N18" s="76"/>
      <c r="O18" s="76"/>
      <c r="P18" s="76"/>
      <c r="Q18" s="20"/>
    </row>
    <row r="19" spans="1:19" s="26" customFormat="1" ht="18.75" customHeight="1">
      <c r="A19" s="20"/>
      <c r="B19" s="20"/>
      <c r="C19" s="89" t="s">
        <v>91</v>
      </c>
      <c r="D19" s="1002">
        <f>E17</f>
        <v>123.3</v>
      </c>
      <c r="E19" s="1002"/>
      <c r="F19" s="89" t="s">
        <v>96</v>
      </c>
      <c r="G19" s="1003">
        <f>I17</f>
        <v>1.097060098625963E-2</v>
      </c>
      <c r="H19" s="1003"/>
      <c r="I19" s="20"/>
      <c r="J19" s="89" t="s">
        <v>96</v>
      </c>
      <c r="K19" s="85">
        <f>L17</f>
        <v>301354</v>
      </c>
      <c r="L19" s="89" t="s">
        <v>91</v>
      </c>
      <c r="M19" s="991">
        <f>D19*G19*K19</f>
        <v>407634.05256931798</v>
      </c>
      <c r="N19" s="991"/>
      <c r="O19" s="991"/>
      <c r="P19" s="991"/>
      <c r="Q19" s="20" t="s">
        <v>104</v>
      </c>
    </row>
    <row r="20" spans="1:19" s="26" customFormat="1" ht="18.75" customHeight="1">
      <c r="A20" s="91" t="s">
        <v>149</v>
      </c>
      <c r="B20" s="91"/>
      <c r="C20" s="91"/>
      <c r="D20" s="91"/>
      <c r="E20" s="92"/>
      <c r="F20" s="52"/>
      <c r="G20" s="52"/>
      <c r="H20" s="52"/>
      <c r="I20" s="52"/>
      <c r="J20" s="52"/>
      <c r="K20" s="52"/>
      <c r="L20" s="52"/>
      <c r="M20" s="52"/>
      <c r="N20" s="52"/>
      <c r="O20" s="52"/>
      <c r="P20" s="52"/>
      <c r="Q20" s="52"/>
    </row>
    <row r="21" spans="1:19" s="26" customFormat="1" ht="18.75" customHeight="1">
      <c r="A21" s="91" t="s">
        <v>150</v>
      </c>
      <c r="B21" s="91"/>
      <c r="C21" s="91"/>
      <c r="D21" s="91"/>
      <c r="E21" s="92"/>
      <c r="F21" s="52"/>
      <c r="G21" s="52"/>
      <c r="H21" s="52"/>
      <c r="I21" s="52"/>
      <c r="J21" s="52"/>
      <c r="K21" s="52"/>
      <c r="L21" s="52"/>
      <c r="M21" s="52"/>
      <c r="N21" s="52"/>
      <c r="O21" s="52"/>
      <c r="P21" s="52"/>
      <c r="Q21" s="52"/>
    </row>
    <row r="22" spans="1:19" s="26" customFormat="1" ht="6.75" customHeight="1">
      <c r="A22" s="91"/>
      <c r="B22" s="91"/>
      <c r="C22" s="91"/>
      <c r="D22" s="91"/>
      <c r="E22" s="92"/>
      <c r="F22" s="52"/>
      <c r="G22" s="52"/>
      <c r="H22" s="52"/>
      <c r="I22" s="52"/>
      <c r="J22" s="52"/>
      <c r="K22" s="52"/>
      <c r="L22" s="52"/>
      <c r="M22" s="52"/>
      <c r="N22" s="52"/>
      <c r="O22" s="52"/>
      <c r="P22" s="52"/>
      <c r="Q22" s="52"/>
    </row>
    <row r="23" spans="1:19" s="26" customFormat="1" ht="18.75" customHeight="1">
      <c r="A23" s="40" t="s">
        <v>151</v>
      </c>
      <c r="B23" s="20"/>
      <c r="C23" s="20"/>
      <c r="D23" s="20"/>
      <c r="E23" s="84"/>
      <c r="F23" s="20"/>
      <c r="G23" s="20"/>
      <c r="H23" s="20"/>
      <c r="I23" s="20"/>
      <c r="J23" s="20"/>
      <c r="K23" s="20"/>
      <c r="L23" s="73"/>
      <c r="M23" s="1004"/>
      <c r="N23" s="1004"/>
      <c r="O23" s="1004"/>
      <c r="P23" s="1004"/>
      <c r="Q23" s="20"/>
    </row>
    <row r="24" spans="1:19" s="26" customFormat="1" ht="18.75" customHeight="1">
      <c r="A24" s="20" t="s">
        <v>152</v>
      </c>
      <c r="B24" s="20"/>
      <c r="C24" s="20"/>
      <c r="D24" s="20"/>
      <c r="E24" s="84"/>
      <c r="F24" s="20"/>
      <c r="G24" s="20"/>
      <c r="H24" s="20"/>
      <c r="I24" s="20"/>
      <c r="J24" s="20"/>
      <c r="K24" s="20"/>
      <c r="L24" s="73"/>
      <c r="M24" s="991"/>
      <c r="N24" s="991"/>
      <c r="O24" s="991"/>
      <c r="P24" s="991"/>
      <c r="Q24" s="20"/>
    </row>
    <row r="25" spans="1:19" s="26" customFormat="1" ht="18.75" customHeight="1">
      <c r="A25" s="20"/>
      <c r="B25" s="20"/>
      <c r="C25" s="89" t="s">
        <v>91</v>
      </c>
      <c r="D25" s="1005">
        <v>3</v>
      </c>
      <c r="E25" s="1005"/>
      <c r="F25" s="89" t="s">
        <v>96</v>
      </c>
      <c r="G25" s="1006">
        <v>3</v>
      </c>
      <c r="H25" s="1006"/>
      <c r="I25" s="20"/>
      <c r="J25" s="89" t="s">
        <v>96</v>
      </c>
      <c r="K25" s="85">
        <f>'(참고)엔지니어링업체 및 건설사업관리기술 임금실태조사결과'!B15</f>
        <v>348448</v>
      </c>
      <c r="L25" s="89" t="s">
        <v>91</v>
      </c>
      <c r="M25" s="991">
        <f>D25*G25*K25</f>
        <v>3136032</v>
      </c>
      <c r="N25" s="991"/>
      <c r="O25" s="991"/>
      <c r="P25" s="991"/>
      <c r="Q25" s="20" t="s">
        <v>104</v>
      </c>
    </row>
    <row r="26" spans="1:19" s="26" customFormat="1" ht="18.75" customHeight="1">
      <c r="A26" s="20" t="s">
        <v>153</v>
      </c>
      <c r="B26" s="20"/>
      <c r="C26" s="20"/>
      <c r="D26" s="20"/>
      <c r="E26" s="84"/>
      <c r="F26" s="20"/>
      <c r="G26" s="20"/>
      <c r="H26" s="20"/>
      <c r="I26" s="20"/>
      <c r="J26" s="20"/>
      <c r="K26" s="20"/>
      <c r="L26" s="89" t="s">
        <v>91</v>
      </c>
      <c r="M26" s="991">
        <v>500000</v>
      </c>
      <c r="N26" s="991"/>
      <c r="O26" s="991"/>
      <c r="P26" s="991"/>
      <c r="Q26" s="20" t="s">
        <v>104</v>
      </c>
    </row>
    <row r="27" spans="1:19" s="26" customFormat="1" ht="18.75" customHeight="1">
      <c r="A27" s="20" t="s">
        <v>154</v>
      </c>
      <c r="B27" s="20"/>
      <c r="C27" s="20"/>
      <c r="D27" s="20"/>
      <c r="E27" s="84"/>
      <c r="F27" s="20"/>
      <c r="G27" s="20"/>
      <c r="H27" s="20"/>
      <c r="I27" s="20"/>
      <c r="J27" s="20"/>
      <c r="K27" s="20"/>
      <c r="L27" s="89" t="s">
        <v>91</v>
      </c>
      <c r="M27" s="991">
        <v>200000</v>
      </c>
      <c r="N27" s="991"/>
      <c r="O27" s="991"/>
      <c r="P27" s="991"/>
      <c r="Q27" s="20" t="s">
        <v>104</v>
      </c>
    </row>
    <row r="28" spans="1:19" s="26" customFormat="1" ht="18.75" customHeight="1">
      <c r="A28" s="20" t="s">
        <v>155</v>
      </c>
      <c r="B28" s="20"/>
      <c r="C28" s="20"/>
      <c r="D28" s="20"/>
      <c r="E28" s="84"/>
      <c r="F28" s="20"/>
      <c r="G28" s="20"/>
      <c r="H28" s="20"/>
      <c r="I28" s="20"/>
      <c r="J28" s="20"/>
      <c r="K28" s="20"/>
      <c r="L28" s="89" t="s">
        <v>91</v>
      </c>
      <c r="M28" s="991">
        <v>300000</v>
      </c>
      <c r="N28" s="991"/>
      <c r="O28" s="991"/>
      <c r="P28" s="991"/>
      <c r="Q28" s="20" t="s">
        <v>104</v>
      </c>
    </row>
    <row r="29" spans="1:19" s="26" customFormat="1" ht="18.75" customHeight="1">
      <c r="A29" s="20" t="s">
        <v>156</v>
      </c>
      <c r="B29" s="20"/>
      <c r="C29" s="20"/>
      <c r="D29" s="20"/>
      <c r="E29" s="84"/>
      <c r="F29" s="20"/>
      <c r="G29" s="20"/>
      <c r="H29" s="20"/>
      <c r="I29" s="20"/>
      <c r="J29" s="20"/>
      <c r="K29" s="20"/>
      <c r="L29" s="73"/>
      <c r="M29" s="991">
        <f>SUM(M25:P28)</f>
        <v>4136032</v>
      </c>
      <c r="N29" s="991"/>
      <c r="O29" s="991"/>
      <c r="P29" s="991"/>
      <c r="Q29" s="20" t="s">
        <v>104</v>
      </c>
    </row>
    <row r="30" spans="1:19" s="26" customFormat="1" ht="12">
      <c r="A30" s="20"/>
      <c r="B30" s="20"/>
      <c r="C30" s="20"/>
      <c r="D30" s="20"/>
      <c r="E30" s="84"/>
      <c r="F30" s="20"/>
      <c r="G30" s="20"/>
      <c r="H30" s="20"/>
      <c r="I30" s="20"/>
      <c r="J30" s="20"/>
      <c r="K30" s="20"/>
      <c r="L30" s="73"/>
      <c r="M30" s="93"/>
      <c r="N30" s="93"/>
      <c r="O30" s="93"/>
      <c r="P30" s="93"/>
      <c r="Q30" s="20"/>
    </row>
    <row r="31" spans="1:19" s="26" customFormat="1" ht="18.75" customHeight="1">
      <c r="A31" s="40" t="s">
        <v>157</v>
      </c>
      <c r="B31" s="20"/>
      <c r="C31" s="20"/>
      <c r="D31" s="20"/>
      <c r="E31" s="84"/>
      <c r="F31" s="20"/>
      <c r="G31" s="20"/>
      <c r="H31" s="20"/>
      <c r="I31" s="20"/>
      <c r="J31" s="20"/>
      <c r="K31" s="20"/>
      <c r="L31" s="73"/>
      <c r="M31" s="76"/>
      <c r="N31" s="76"/>
      <c r="O31" s="76"/>
      <c r="P31" s="76"/>
      <c r="Q31" s="20"/>
    </row>
    <row r="32" spans="1:19" s="26" customFormat="1" ht="18.75" customHeight="1">
      <c r="A32" s="20"/>
      <c r="B32" s="20"/>
      <c r="C32" s="89" t="s">
        <v>91</v>
      </c>
      <c r="D32" s="89"/>
      <c r="E32" s="992">
        <f>M19</f>
        <v>407634.05256931798</v>
      </c>
      <c r="F32" s="992"/>
      <c r="G32" s="992"/>
      <c r="H32" s="89"/>
      <c r="I32" s="89" t="s">
        <v>96</v>
      </c>
      <c r="J32" s="89"/>
      <c r="K32" s="94">
        <v>110</v>
      </c>
      <c r="L32" s="89" t="s">
        <v>91</v>
      </c>
      <c r="M32" s="991">
        <f>TRUNC(E32*(K32/100),0)</f>
        <v>448397</v>
      </c>
      <c r="N32" s="991"/>
      <c r="O32" s="991"/>
      <c r="P32" s="991"/>
      <c r="Q32" s="20" t="s">
        <v>104</v>
      </c>
    </row>
    <row r="33" spans="1:17" s="26" customFormat="1" ht="18.75" customHeight="1">
      <c r="A33" s="20"/>
      <c r="B33" s="20"/>
      <c r="C33" s="89"/>
      <c r="D33" s="89"/>
      <c r="E33" s="95"/>
      <c r="F33" s="95"/>
      <c r="G33" s="95"/>
      <c r="H33" s="89"/>
      <c r="I33" s="89"/>
      <c r="J33" s="89"/>
      <c r="K33" s="94"/>
      <c r="L33" s="89"/>
      <c r="M33" s="93"/>
      <c r="N33" s="93"/>
      <c r="O33" s="93"/>
      <c r="P33" s="93"/>
      <c r="Q33" s="20"/>
    </row>
    <row r="34" spans="1:17" s="26" customFormat="1" ht="18.75" customHeight="1">
      <c r="A34" s="40" t="s">
        <v>158</v>
      </c>
      <c r="B34" s="20"/>
      <c r="C34" s="20"/>
      <c r="D34" s="20"/>
      <c r="E34" s="84"/>
      <c r="F34" s="20"/>
      <c r="G34" s="20"/>
      <c r="H34" s="20"/>
      <c r="I34" s="20"/>
      <c r="J34" s="20"/>
      <c r="K34" s="20"/>
      <c r="L34" s="73"/>
      <c r="M34" s="76"/>
      <c r="N34" s="76"/>
      <c r="O34" s="76"/>
      <c r="P34" s="76"/>
      <c r="Q34" s="20"/>
    </row>
    <row r="35" spans="1:17" s="26" customFormat="1" ht="18.75" customHeight="1">
      <c r="A35" s="40"/>
      <c r="B35" s="20"/>
      <c r="C35" s="89" t="s">
        <v>91</v>
      </c>
      <c r="D35" s="89"/>
      <c r="E35" s="992">
        <f>M19+M32</f>
        <v>856031.05256931798</v>
      </c>
      <c r="F35" s="992"/>
      <c r="G35" s="992"/>
      <c r="H35" s="89"/>
      <c r="I35" s="89" t="s">
        <v>96</v>
      </c>
      <c r="J35" s="89"/>
      <c r="K35" s="94">
        <v>20</v>
      </c>
      <c r="L35" s="89" t="s">
        <v>91</v>
      </c>
      <c r="M35" s="991">
        <f>TRUNC(E35*(K35/100),0)</f>
        <v>171206</v>
      </c>
      <c r="N35" s="991"/>
      <c r="O35" s="991"/>
      <c r="P35" s="991"/>
      <c r="Q35" s="20" t="s">
        <v>104</v>
      </c>
    </row>
    <row r="36" spans="1:17" s="26" customFormat="1" ht="12">
      <c r="A36" s="40"/>
      <c r="B36" s="20"/>
      <c r="C36" s="89"/>
      <c r="D36" s="89"/>
      <c r="E36" s="95"/>
      <c r="F36" s="95"/>
      <c r="G36" s="95"/>
      <c r="H36" s="89"/>
      <c r="I36" s="89"/>
      <c r="J36" s="89"/>
      <c r="K36" s="94"/>
      <c r="L36" s="89"/>
      <c r="M36" s="93"/>
      <c r="N36" s="93"/>
      <c r="O36" s="93"/>
      <c r="P36" s="93"/>
      <c r="Q36" s="20"/>
    </row>
    <row r="37" spans="1:17" s="26" customFormat="1" ht="18.75" customHeight="1">
      <c r="A37" s="40" t="s">
        <v>125</v>
      </c>
      <c r="B37" s="40" t="s">
        <v>126</v>
      </c>
      <c r="C37" s="40"/>
      <c r="D37" s="40" t="s">
        <v>127</v>
      </c>
      <c r="E37" s="96"/>
      <c r="F37" s="40"/>
      <c r="G37" s="40"/>
      <c r="H37" s="40"/>
      <c r="I37" s="40"/>
      <c r="J37" s="40"/>
      <c r="K37" s="40"/>
      <c r="L37" s="97" t="s">
        <v>91</v>
      </c>
      <c r="M37" s="988">
        <f>M14+M19+M29+M32+M35</f>
        <v>5462795.7773282817</v>
      </c>
      <c r="N37" s="988"/>
      <c r="O37" s="988"/>
      <c r="P37" s="988"/>
      <c r="Q37" s="40" t="s">
        <v>104</v>
      </c>
    </row>
    <row r="38" spans="1:17" s="26" customFormat="1" ht="6.75" customHeight="1">
      <c r="A38" s="40"/>
      <c r="B38" s="40"/>
      <c r="C38" s="40"/>
      <c r="D38" s="40"/>
      <c r="E38" s="96"/>
      <c r="F38" s="40"/>
      <c r="G38" s="40"/>
      <c r="H38" s="40"/>
      <c r="I38" s="40"/>
      <c r="J38" s="40"/>
      <c r="K38" s="40"/>
      <c r="L38" s="97"/>
      <c r="M38" s="98"/>
      <c r="N38" s="98"/>
      <c r="O38" s="98"/>
      <c r="P38" s="98"/>
      <c r="Q38" s="40"/>
    </row>
    <row r="39" spans="1:17" s="26" customFormat="1" ht="18.75" customHeight="1">
      <c r="A39" s="40" t="s">
        <v>128</v>
      </c>
      <c r="B39" s="989" t="s">
        <v>159</v>
      </c>
      <c r="C39" s="989"/>
      <c r="D39" s="989"/>
      <c r="E39" s="989"/>
      <c r="F39" s="989"/>
      <c r="G39" s="989"/>
      <c r="H39" s="989"/>
      <c r="I39" s="989"/>
      <c r="J39" s="989"/>
      <c r="K39" s="989"/>
      <c r="L39" s="97" t="s">
        <v>91</v>
      </c>
      <c r="M39" s="990">
        <f>TRUNC(M37,-3)</f>
        <v>5462000</v>
      </c>
      <c r="N39" s="990"/>
      <c r="O39" s="990"/>
      <c r="P39" s="990"/>
      <c r="Q39" s="40" t="s">
        <v>104</v>
      </c>
    </row>
    <row r="40" spans="1:17" s="26" customFormat="1" ht="18.75" customHeight="1">
      <c r="E40" s="82"/>
    </row>
    <row r="41" spans="1:17" s="26" customFormat="1" ht="18.75" customHeight="1">
      <c r="E41" s="82"/>
      <c r="K41" s="27"/>
    </row>
    <row r="42" spans="1:17" ht="18.75" customHeight="1">
      <c r="A42" s="99"/>
    </row>
    <row r="43" spans="1:17" ht="18.75" customHeight="1">
      <c r="A43" s="100"/>
    </row>
    <row r="44" spans="1:17" ht="18.75" customHeight="1"/>
  </sheetData>
  <mergeCells count="44">
    <mergeCell ref="D14:E14"/>
    <mergeCell ref="G14:H14"/>
    <mergeCell ref="M14:P14"/>
    <mergeCell ref="G7:I7"/>
    <mergeCell ref="J7:M7"/>
    <mergeCell ref="J8:M8"/>
    <mergeCell ref="A11:D11"/>
    <mergeCell ref="E11:H11"/>
    <mergeCell ref="I11:K11"/>
    <mergeCell ref="L11:O11"/>
    <mergeCell ref="P11:Q11"/>
    <mergeCell ref="A12:D12"/>
    <mergeCell ref="E12:H12"/>
    <mergeCell ref="I12:K12"/>
    <mergeCell ref="L12:O12"/>
    <mergeCell ref="T15:W15"/>
    <mergeCell ref="A16:D16"/>
    <mergeCell ref="E16:H16"/>
    <mergeCell ref="I16:K16"/>
    <mergeCell ref="L16:O16"/>
    <mergeCell ref="P16:Q16"/>
    <mergeCell ref="M26:P26"/>
    <mergeCell ref="A17:D17"/>
    <mergeCell ref="E17:H17"/>
    <mergeCell ref="I17:K17"/>
    <mergeCell ref="L17:O17"/>
    <mergeCell ref="D19:E19"/>
    <mergeCell ref="G19:H19"/>
    <mergeCell ref="M19:P19"/>
    <mergeCell ref="M23:P23"/>
    <mergeCell ref="M24:P24"/>
    <mergeCell ref="D25:E25"/>
    <mergeCell ref="G25:H25"/>
    <mergeCell ref="M25:P25"/>
    <mergeCell ref="M37:P37"/>
    <mergeCell ref="B39:K39"/>
    <mergeCell ref="M39:P39"/>
    <mergeCell ref="M27:P27"/>
    <mergeCell ref="M28:P28"/>
    <mergeCell ref="M29:P29"/>
    <mergeCell ref="E32:G32"/>
    <mergeCell ref="M32:P32"/>
    <mergeCell ref="E35:G35"/>
    <mergeCell ref="M35:P35"/>
  </mergeCells>
  <phoneticPr fontId="3" type="noConversion"/>
  <printOptions horizontalCentered="1"/>
  <pageMargins left="0.78740157480314965" right="0.39370078740157483" top="0.98425196850393704" bottom="0.59055118110236227" header="0" footer="0"/>
  <pageSetup paperSize="9" scale="98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Sheet8">
    <tabColor theme="8" tint="0.39997558519241921"/>
  </sheetPr>
  <dimension ref="A1:X52"/>
  <sheetViews>
    <sheetView view="pageBreakPreview" zoomScaleNormal="100" zoomScaleSheetLayoutView="100" workbookViewId="0">
      <selection activeCell="E36" sqref="E36"/>
    </sheetView>
  </sheetViews>
  <sheetFormatPr defaultColWidth="9" defaultRowHeight="16.5"/>
  <cols>
    <col min="1" max="1" width="8.75" style="414" customWidth="1"/>
    <col min="2" max="2" width="4.25" style="414" customWidth="1"/>
    <col min="3" max="3" width="4.625" style="414" customWidth="1"/>
    <col min="4" max="4" width="3" style="414" customWidth="1"/>
    <col min="5" max="5" width="4" style="414" customWidth="1"/>
    <col min="6" max="7" width="4.375" style="414" customWidth="1"/>
    <col min="8" max="8" width="2.125" style="414" customWidth="1"/>
    <col min="9" max="9" width="6.75" style="414" customWidth="1"/>
    <col min="10" max="10" width="3.625" style="414" customWidth="1"/>
    <col min="11" max="11" width="5.125" style="414" customWidth="1"/>
    <col min="12" max="12" width="2.5" style="414" customWidth="1"/>
    <col min="13" max="13" width="3.125" style="414" customWidth="1"/>
    <col min="14" max="15" width="5.25" style="414" customWidth="1"/>
    <col min="16" max="16" width="2.125" style="414" customWidth="1"/>
    <col min="17" max="18" width="5.25" style="414" customWidth="1"/>
    <col min="19" max="19" width="3.25" style="414" customWidth="1"/>
    <col min="20" max="20" width="5.125" style="414" customWidth="1"/>
    <col min="21" max="21" width="6" style="414" customWidth="1"/>
    <col min="22" max="22" width="26.875" style="414" customWidth="1"/>
    <col min="23" max="23" width="9.375" style="414" customWidth="1"/>
    <col min="24" max="25" width="9" style="414" customWidth="1"/>
    <col min="26" max="16384" width="9" style="414"/>
  </cols>
  <sheetData>
    <row r="1" spans="1:22" ht="26.25">
      <c r="A1" s="1060" t="s">
        <v>558</v>
      </c>
      <c r="B1" s="1060"/>
      <c r="C1" s="1060"/>
      <c r="D1" s="1060"/>
      <c r="E1" s="1060"/>
      <c r="F1" s="1060"/>
      <c r="G1" s="1060"/>
      <c r="H1" s="1060"/>
      <c r="I1" s="1060"/>
      <c r="J1" s="1060"/>
      <c r="K1" s="1060"/>
      <c r="L1" s="1060"/>
      <c r="M1" s="1060"/>
      <c r="N1" s="1060"/>
      <c r="O1" s="1060"/>
      <c r="P1" s="1060"/>
      <c r="Q1" s="1060"/>
      <c r="R1" s="1060"/>
      <c r="S1" s="1060"/>
      <c r="T1" s="1060"/>
    </row>
    <row r="2" spans="1:22" ht="9" customHeight="1"/>
    <row r="3" spans="1:22" s="416" customFormat="1" ht="13.5" customHeight="1">
      <c r="A3" s="415" t="s">
        <v>559</v>
      </c>
      <c r="B3" s="415"/>
      <c r="D3" s="417" t="s">
        <v>560</v>
      </c>
      <c r="E3" s="1061" t="s">
        <v>668</v>
      </c>
      <c r="F3" s="1061"/>
      <c r="G3" s="1061"/>
      <c r="H3" s="1061"/>
      <c r="I3" s="1061"/>
      <c r="J3" s="1061"/>
      <c r="K3" s="1061"/>
      <c r="L3" s="1061"/>
      <c r="M3" s="1061"/>
      <c r="N3" s="1061"/>
      <c r="O3" s="1061"/>
      <c r="P3" s="1061"/>
      <c r="Q3" s="1061"/>
      <c r="R3" s="1061"/>
      <c r="S3" s="1061"/>
      <c r="T3" s="1061"/>
    </row>
    <row r="4" spans="1:22" s="416" customFormat="1" ht="13.5" customHeight="1">
      <c r="A4" s="415" t="s">
        <v>561</v>
      </c>
      <c r="B4" s="415"/>
      <c r="C4" s="418"/>
      <c r="D4" s="419" t="s">
        <v>560</v>
      </c>
      <c r="E4" s="1062" t="s">
        <v>669</v>
      </c>
      <c r="F4" s="1062"/>
      <c r="G4" s="1062"/>
      <c r="H4" s="1062"/>
      <c r="I4" s="1062"/>
      <c r="J4" s="1062"/>
      <c r="K4" s="1062"/>
      <c r="L4" s="1062"/>
      <c r="M4" s="1062"/>
      <c r="N4" s="1062"/>
      <c r="O4" s="1062"/>
      <c r="P4" s="1062"/>
      <c r="Q4" s="1062"/>
      <c r="R4" s="1062"/>
      <c r="S4" s="1062"/>
      <c r="T4" s="1062"/>
    </row>
    <row r="5" spans="1:22" s="416" customFormat="1" ht="13.5" customHeight="1">
      <c r="A5" s="415" t="s">
        <v>562</v>
      </c>
      <c r="B5" s="415"/>
      <c r="C5" s="418"/>
      <c r="D5" s="419" t="s">
        <v>560</v>
      </c>
      <c r="E5" s="1033">
        <v>2715</v>
      </c>
      <c r="F5" s="1033"/>
      <c r="G5" s="1033"/>
      <c r="H5" s="1026" t="s">
        <v>6</v>
      </c>
      <c r="I5" s="1026"/>
      <c r="J5" s="418"/>
      <c r="K5" s="418"/>
      <c r="L5" s="418"/>
      <c r="M5" s="418"/>
      <c r="N5" s="418"/>
      <c r="O5" s="418"/>
      <c r="P5" s="418"/>
      <c r="Q5" s="418"/>
      <c r="R5" s="418"/>
      <c r="S5" s="418"/>
      <c r="T5" s="418"/>
    </row>
    <row r="6" spans="1:22" s="416" customFormat="1" ht="13.5" customHeight="1">
      <c r="A6" s="415" t="s">
        <v>563</v>
      </c>
      <c r="B6" s="415"/>
      <c r="C6" s="418"/>
      <c r="D6" s="419" t="s">
        <v>560</v>
      </c>
      <c r="E6" s="1033">
        <v>420</v>
      </c>
      <c r="F6" s="1033"/>
      <c r="G6" s="1033"/>
      <c r="H6" s="1026" t="s">
        <v>564</v>
      </c>
      <c r="I6" s="1026"/>
      <c r="J6" s="420"/>
      <c r="K6" s="1058">
        <f>ROUND(E6/30,1)</f>
        <v>14</v>
      </c>
      <c r="L6" s="1058"/>
      <c r="M6" s="421"/>
      <c r="N6" s="1059" t="s">
        <v>36</v>
      </c>
      <c r="O6" s="1059"/>
      <c r="P6" s="422"/>
      <c r="Q6" s="422"/>
      <c r="R6" s="420"/>
      <c r="S6" s="420"/>
      <c r="T6" s="420"/>
    </row>
    <row r="7" spans="1:22" s="416" customFormat="1" ht="13.5" customHeight="1">
      <c r="A7" s="415" t="s">
        <v>565</v>
      </c>
      <c r="B7" s="415"/>
      <c r="C7" s="418"/>
      <c r="D7" s="418" t="str">
        <f>CONCATENATE("전력시설물공사 감리원배치기준 ",B13,"억~",B14,"억원사이 감리원수의 직선보간 적용")</f>
        <v>전력시설물공사 감리원배치기준 50억원억~70억원억원사이 감리원수의 직선보간 적용</v>
      </c>
      <c r="E7" s="418"/>
      <c r="F7" s="418"/>
      <c r="G7" s="418"/>
      <c r="H7" s="418"/>
      <c r="I7" s="418"/>
      <c r="J7" s="418"/>
      <c r="K7" s="418"/>
      <c r="L7" s="418"/>
      <c r="M7" s="418"/>
      <c r="N7" s="418"/>
      <c r="O7" s="418"/>
      <c r="P7" s="418"/>
      <c r="Q7" s="418"/>
      <c r="R7" s="418"/>
      <c r="S7" s="418"/>
      <c r="T7" s="418"/>
    </row>
    <row r="8" spans="1:22" s="416" customFormat="1" ht="13.5" customHeight="1">
      <c r="A8" s="418" t="s">
        <v>566</v>
      </c>
      <c r="B8" s="418"/>
      <c r="C8" s="418"/>
      <c r="D8" s="419" t="s">
        <v>560</v>
      </c>
      <c r="E8" s="1021">
        <v>6886366187.1506004</v>
      </c>
      <c r="F8" s="1021"/>
      <c r="G8" s="1021"/>
      <c r="H8" s="1021"/>
      <c r="I8" s="423" t="s">
        <v>104</v>
      </c>
      <c r="J8" s="418"/>
      <c r="K8" s="418"/>
      <c r="L8" s="418"/>
      <c r="M8" s="418"/>
      <c r="N8" s="418"/>
      <c r="O8" s="418"/>
      <c r="P8" s="418"/>
      <c r="Q8" s="418"/>
      <c r="R8" s="418"/>
      <c r="S8" s="418"/>
      <c r="T8" s="418"/>
      <c r="V8" s="424"/>
    </row>
    <row r="9" spans="1:22" s="416" customFormat="1" ht="13.5" customHeight="1">
      <c r="A9" s="418" t="s">
        <v>567</v>
      </c>
      <c r="B9" s="418"/>
      <c r="C9" s="418"/>
      <c r="D9" s="418" t="s">
        <v>568</v>
      </c>
      <c r="E9" s="418"/>
      <c r="F9" s="418"/>
      <c r="G9" s="418"/>
      <c r="H9" s="418"/>
      <c r="I9" s="418"/>
      <c r="J9" s="418"/>
      <c r="K9" s="418"/>
      <c r="L9" s="418"/>
      <c r="M9" s="418"/>
      <c r="N9" s="418"/>
      <c r="O9" s="418"/>
      <c r="P9" s="418"/>
      <c r="Q9" s="418"/>
      <c r="R9" s="418"/>
      <c r="S9" s="418"/>
      <c r="T9" s="418"/>
    </row>
    <row r="10" spans="1:22" s="416" customFormat="1" ht="13.5" customHeight="1">
      <c r="A10" s="418" t="s">
        <v>569</v>
      </c>
      <c r="B10" s="1050">
        <f>E8</f>
        <v>6886366187.1506004</v>
      </c>
      <c r="C10" s="1050"/>
      <c r="D10" s="1050"/>
      <c r="E10" s="1050"/>
      <c r="F10" s="419" t="s">
        <v>570</v>
      </c>
      <c r="G10" s="419">
        <v>1.1000000000000001</v>
      </c>
      <c r="H10" s="418"/>
      <c r="I10" s="419" t="s">
        <v>571</v>
      </c>
      <c r="K10" s="425">
        <v>1</v>
      </c>
      <c r="P10" s="425" t="s">
        <v>572</v>
      </c>
      <c r="Q10" s="1051">
        <f>INT(B10/G10)</f>
        <v>6260332897</v>
      </c>
      <c r="R10" s="1051"/>
      <c r="S10" s="1051"/>
      <c r="T10" s="419" t="s">
        <v>573</v>
      </c>
    </row>
    <row r="11" spans="1:22" s="416" customFormat="1" ht="13.5" customHeight="1">
      <c r="A11" s="415" t="s">
        <v>574</v>
      </c>
      <c r="B11" s="415"/>
      <c r="C11" s="418"/>
      <c r="D11" s="418"/>
      <c r="E11" s="418"/>
      <c r="F11" s="418"/>
      <c r="G11" s="418"/>
      <c r="H11" s="418"/>
      <c r="I11" s="418"/>
      <c r="J11" s="418"/>
      <c r="K11" s="418"/>
      <c r="L11" s="418"/>
      <c r="M11" s="418"/>
      <c r="N11" s="418"/>
      <c r="O11" s="418"/>
      <c r="P11" s="418"/>
      <c r="Q11" s="418"/>
      <c r="R11" s="418"/>
      <c r="S11" s="418"/>
      <c r="T11" s="426" t="s">
        <v>575</v>
      </c>
    </row>
    <row r="12" spans="1:22" s="416" customFormat="1" ht="13.5" customHeight="1">
      <c r="A12" s="427" t="s">
        <v>576</v>
      </c>
      <c r="B12" s="1052" t="s">
        <v>577</v>
      </c>
      <c r="C12" s="1052"/>
      <c r="D12" s="1053" t="s">
        <v>578</v>
      </c>
      <c r="E12" s="1054"/>
      <c r="F12" s="1055"/>
      <c r="G12" s="1056"/>
      <c r="H12" s="1056"/>
      <c r="I12" s="1056"/>
      <c r="J12" s="1056"/>
      <c r="K12" s="1056"/>
      <c r="L12" s="1056"/>
      <c r="M12" s="1056"/>
      <c r="N12" s="1056"/>
      <c r="O12" s="1056"/>
      <c r="P12" s="1056"/>
      <c r="Q12" s="1056"/>
      <c r="R12" s="1056"/>
      <c r="S12" s="1056"/>
      <c r="T12" s="1057"/>
    </row>
    <row r="13" spans="1:22" s="416" customFormat="1" ht="13.5" customHeight="1">
      <c r="A13" s="1047" t="s">
        <v>499</v>
      </c>
      <c r="B13" s="1040" t="s">
        <v>208</v>
      </c>
      <c r="C13" s="1040"/>
      <c r="D13" s="1041">
        <v>37.299999999999997</v>
      </c>
      <c r="E13" s="1042"/>
      <c r="F13" s="1048">
        <f>D13</f>
        <v>37.299999999999997</v>
      </c>
      <c r="G13" s="1035" t="s">
        <v>579</v>
      </c>
      <c r="H13" s="1044" t="s">
        <v>93</v>
      </c>
      <c r="I13" s="1035">
        <f>D14</f>
        <v>48.3</v>
      </c>
      <c r="J13" s="1044" t="s">
        <v>94</v>
      </c>
      <c r="K13" s="1044">
        <f>D13</f>
        <v>37.299999999999997</v>
      </c>
      <c r="L13" s="1044" t="s">
        <v>95</v>
      </c>
      <c r="M13" s="1035" t="s">
        <v>181</v>
      </c>
      <c r="N13" s="1046">
        <f>Q10</f>
        <v>6260332897</v>
      </c>
      <c r="O13" s="1046"/>
      <c r="P13" s="428" t="s">
        <v>580</v>
      </c>
      <c r="Q13" s="1034">
        <v>5000000000</v>
      </c>
      <c r="R13" s="1034"/>
      <c r="S13" s="1035" t="s">
        <v>581</v>
      </c>
      <c r="T13" s="1037">
        <f>TRUNC(((F13+((I13-K13)*((N13-Q13)/(N14-Q14))))),2)</f>
        <v>44.23</v>
      </c>
    </row>
    <row r="14" spans="1:22" s="416" customFormat="1" ht="13.5" customHeight="1">
      <c r="A14" s="1047"/>
      <c r="B14" s="1039" t="s">
        <v>518</v>
      </c>
      <c r="C14" s="1040"/>
      <c r="D14" s="1041">
        <v>48.3</v>
      </c>
      <c r="E14" s="1042"/>
      <c r="F14" s="1049"/>
      <c r="G14" s="1036"/>
      <c r="H14" s="1045"/>
      <c r="I14" s="1036"/>
      <c r="J14" s="1045"/>
      <c r="K14" s="1045"/>
      <c r="L14" s="1045"/>
      <c r="M14" s="1036"/>
      <c r="N14" s="1043">
        <v>7000000000</v>
      </c>
      <c r="O14" s="1043"/>
      <c r="P14" s="429" t="s">
        <v>580</v>
      </c>
      <c r="Q14" s="1034">
        <v>5000000000</v>
      </c>
      <c r="R14" s="1034"/>
      <c r="S14" s="1036"/>
      <c r="T14" s="1038"/>
    </row>
    <row r="15" spans="1:22" s="416" customFormat="1" ht="13.5" customHeight="1">
      <c r="A15" s="415" t="s">
        <v>582</v>
      </c>
      <c r="B15" s="415"/>
    </row>
    <row r="16" spans="1:22" s="416" customFormat="1" ht="13.5" customHeight="1">
      <c r="A16" s="416" t="s">
        <v>583</v>
      </c>
      <c r="E16" s="417" t="s">
        <v>560</v>
      </c>
      <c r="F16" s="1027">
        <v>22</v>
      </c>
      <c r="G16" s="1027"/>
      <c r="H16" s="1027"/>
      <c r="I16" s="430" t="s">
        <v>564</v>
      </c>
      <c r="J16" s="416" t="s">
        <v>584</v>
      </c>
      <c r="P16" s="417" t="s">
        <v>560</v>
      </c>
      <c r="Q16" s="417"/>
      <c r="R16" s="1028">
        <v>1</v>
      </c>
      <c r="S16" s="1028"/>
      <c r="T16" s="417"/>
      <c r="V16" s="416" t="s">
        <v>585</v>
      </c>
    </row>
    <row r="17" spans="1:24" s="416" customFormat="1" ht="13.5" customHeight="1">
      <c r="A17" s="416" t="s">
        <v>586</v>
      </c>
      <c r="C17" s="431"/>
      <c r="D17" s="431"/>
      <c r="E17" s="417" t="s">
        <v>560</v>
      </c>
      <c r="F17" s="1029">
        <f>ROUND(T13/R16,2)*(22/22)</f>
        <v>44.23</v>
      </c>
      <c r="G17" s="1029"/>
      <c r="H17" s="1029"/>
      <c r="I17" s="430" t="s">
        <v>587</v>
      </c>
      <c r="J17" s="416" t="s">
        <v>588</v>
      </c>
      <c r="O17" s="417"/>
      <c r="P17" s="432"/>
      <c r="Q17" s="432"/>
      <c r="R17" s="432"/>
      <c r="S17" s="432"/>
      <c r="T17" s="417"/>
    </row>
    <row r="18" spans="1:24" s="416" customFormat="1" ht="13.5" customHeight="1">
      <c r="A18" s="415" t="s">
        <v>589</v>
      </c>
      <c r="B18" s="433"/>
      <c r="C18" s="433"/>
      <c r="D18" s="434"/>
      <c r="E18" s="434"/>
      <c r="F18" s="434"/>
      <c r="G18" s="434"/>
      <c r="H18" s="434"/>
      <c r="I18" s="434"/>
      <c r="J18" s="434"/>
      <c r="K18" s="434"/>
      <c r="L18" s="435"/>
      <c r="M18" s="435"/>
      <c r="N18" s="435"/>
      <c r="O18" s="436"/>
      <c r="P18" s="437"/>
      <c r="Q18" s="437"/>
      <c r="R18" s="437"/>
      <c r="S18" s="434"/>
      <c r="T18" s="438"/>
    </row>
    <row r="19" spans="1:24" s="416" customFormat="1" ht="13.5" customHeight="1">
      <c r="A19" s="439" t="s">
        <v>590</v>
      </c>
      <c r="B19" s="433"/>
      <c r="C19" s="433"/>
      <c r="D19" s="434"/>
      <c r="E19" s="434"/>
      <c r="F19" s="434"/>
      <c r="G19" s="434"/>
      <c r="H19" s="434"/>
      <c r="I19" s="434"/>
      <c r="J19" s="434"/>
      <c r="K19" s="434"/>
      <c r="L19" s="435"/>
      <c r="M19" s="435"/>
      <c r="N19" s="435"/>
      <c r="O19" s="436"/>
      <c r="P19" s="437"/>
      <c r="Q19" s="437"/>
      <c r="R19" s="437"/>
      <c r="S19" s="434"/>
      <c r="T19" s="438"/>
    </row>
    <row r="20" spans="1:24" s="416" customFormat="1" ht="13.5" customHeight="1">
      <c r="A20" s="440" t="s">
        <v>591</v>
      </c>
      <c r="B20" s="441"/>
      <c r="C20" s="441"/>
      <c r="D20" s="441"/>
      <c r="E20" s="441"/>
      <c r="F20" s="441"/>
      <c r="G20" s="441"/>
      <c r="H20" s="441"/>
      <c r="I20" s="441"/>
      <c r="J20" s="434"/>
      <c r="K20" s="434"/>
      <c r="L20" s="435"/>
      <c r="M20" s="435"/>
      <c r="N20" s="435"/>
      <c r="O20" s="436"/>
      <c r="P20" s="437"/>
      <c r="Q20" s="437"/>
      <c r="R20" s="437"/>
      <c r="S20" s="434"/>
      <c r="T20" s="438"/>
    </row>
    <row r="21" spans="1:24" s="416" customFormat="1" ht="13.5" customHeight="1">
      <c r="A21" s="439" t="s">
        <v>592</v>
      </c>
      <c r="B21" s="442"/>
      <c r="C21" s="442"/>
      <c r="D21" s="442"/>
      <c r="E21" s="442"/>
      <c r="F21" s="442"/>
      <c r="G21" s="442"/>
      <c r="H21" s="442"/>
      <c r="I21" s="442"/>
      <c r="J21" s="434"/>
      <c r="K21" s="434"/>
      <c r="L21" s="435"/>
      <c r="M21" s="435"/>
      <c r="N21" s="436"/>
      <c r="O21" s="436"/>
      <c r="P21" s="437"/>
      <c r="Q21" s="437"/>
      <c r="R21" s="437"/>
      <c r="S21" s="434"/>
      <c r="T21" s="438"/>
    </row>
    <row r="22" spans="1:24" s="416" customFormat="1" ht="13.5" customHeight="1">
      <c r="A22" s="439" t="s">
        <v>593</v>
      </c>
      <c r="B22" s="442"/>
      <c r="C22" s="442"/>
      <c r="D22" s="442"/>
      <c r="E22" s="442"/>
      <c r="F22" s="442"/>
      <c r="G22" s="442"/>
      <c r="H22" s="442"/>
      <c r="I22" s="442"/>
      <c r="J22" s="434"/>
      <c r="K22" s="434"/>
      <c r="L22" s="435"/>
      <c r="M22" s="435"/>
      <c r="N22" s="435"/>
      <c r="O22" s="436"/>
      <c r="P22" s="437"/>
      <c r="Q22" s="437"/>
      <c r="R22" s="437"/>
      <c r="S22" s="434"/>
      <c r="T22" s="438"/>
    </row>
    <row r="23" spans="1:24" s="416" customFormat="1" ht="13.5" customHeight="1">
      <c r="A23" s="439" t="s">
        <v>594</v>
      </c>
      <c r="B23" s="442"/>
      <c r="C23" s="442"/>
      <c r="D23" s="442"/>
      <c r="E23" s="442"/>
      <c r="F23" s="442"/>
      <c r="G23" s="442"/>
      <c r="H23" s="442"/>
      <c r="I23" s="442"/>
      <c r="J23" s="434"/>
      <c r="K23" s="434"/>
      <c r="L23" s="435"/>
      <c r="M23" s="435"/>
      <c r="N23" s="435"/>
      <c r="O23" s="436"/>
      <c r="P23" s="437"/>
      <c r="Q23" s="437"/>
      <c r="R23" s="437"/>
      <c r="S23" s="434"/>
      <c r="T23" s="438"/>
    </row>
    <row r="24" spans="1:24" s="416" customFormat="1" ht="13.5" customHeight="1">
      <c r="A24" s="415" t="s">
        <v>595</v>
      </c>
      <c r="B24" s="415"/>
    </row>
    <row r="25" spans="1:24" s="416" customFormat="1" ht="13.5" customHeight="1">
      <c r="A25" s="416" t="s">
        <v>596</v>
      </c>
    </row>
    <row r="26" spans="1:24" s="416" customFormat="1" ht="13.5" customHeight="1">
      <c r="A26" s="416" t="s">
        <v>597</v>
      </c>
      <c r="C26" s="416" t="s">
        <v>598</v>
      </c>
      <c r="D26" s="416" t="s">
        <v>599</v>
      </c>
      <c r="H26" s="416" t="s">
        <v>600</v>
      </c>
      <c r="I26" s="1030" t="s">
        <v>601</v>
      </c>
      <c r="J26" s="1030"/>
      <c r="K26" s="416" t="s">
        <v>602</v>
      </c>
    </row>
    <row r="27" spans="1:24" s="416" customFormat="1" ht="13.5" customHeight="1">
      <c r="C27" s="443" t="s">
        <v>603</v>
      </c>
      <c r="D27" s="443" t="s">
        <v>560</v>
      </c>
      <c r="E27" s="1031">
        <f>F17</f>
        <v>44.23</v>
      </c>
      <c r="F27" s="1031"/>
      <c r="H27" s="417" t="s">
        <v>181</v>
      </c>
      <c r="I27" s="1032">
        <v>5342040</v>
      </c>
      <c r="J27" s="1032"/>
      <c r="K27" s="417" t="s">
        <v>181</v>
      </c>
      <c r="N27" s="444">
        <v>80</v>
      </c>
      <c r="O27" s="445" t="s">
        <v>604</v>
      </c>
      <c r="P27" s="417" t="s">
        <v>581</v>
      </c>
      <c r="Q27" s="1033">
        <f>INT(E27*I27*N27/100)</f>
        <v>189022743</v>
      </c>
      <c r="R27" s="1033"/>
      <c r="S27" s="1033"/>
      <c r="V27" s="446"/>
      <c r="W27" s="447"/>
      <c r="X27" s="446"/>
    </row>
    <row r="28" spans="1:24" s="416" customFormat="1" ht="13.5" customHeight="1">
      <c r="A28" s="418" t="s">
        <v>605</v>
      </c>
      <c r="B28" s="418"/>
      <c r="C28" s="418"/>
      <c r="D28" s="418"/>
      <c r="E28" s="418"/>
      <c r="F28" s="418"/>
      <c r="G28" s="418"/>
      <c r="H28" s="418"/>
      <c r="I28" s="418"/>
      <c r="J28" s="418"/>
      <c r="K28" s="418"/>
      <c r="N28" s="418"/>
      <c r="O28" s="448"/>
      <c r="P28" s="419"/>
      <c r="Q28" s="449"/>
      <c r="R28" s="449"/>
      <c r="S28" s="449"/>
    </row>
    <row r="29" spans="1:24" s="416" customFormat="1" ht="13.5" customHeight="1">
      <c r="A29" s="418" t="s">
        <v>606</v>
      </c>
      <c r="B29" s="418"/>
      <c r="C29" s="418"/>
      <c r="D29" s="418"/>
      <c r="E29" s="418"/>
      <c r="F29" s="418"/>
      <c r="G29" s="418"/>
      <c r="H29" s="418"/>
      <c r="I29" s="418"/>
      <c r="J29" s="418"/>
      <c r="K29" s="418"/>
      <c r="N29" s="418"/>
      <c r="O29" s="448"/>
      <c r="P29" s="419"/>
      <c r="Q29" s="449"/>
      <c r="R29" s="449"/>
      <c r="S29" s="449"/>
    </row>
    <row r="30" spans="1:24" s="416" customFormat="1" ht="13.5" customHeight="1">
      <c r="A30" s="418"/>
      <c r="B30" s="418"/>
      <c r="C30" s="450" t="s">
        <v>603</v>
      </c>
      <c r="D30" s="1023">
        <f>Q27</f>
        <v>189022743</v>
      </c>
      <c r="E30" s="1023"/>
      <c r="F30" s="1023"/>
      <c r="G30" s="418"/>
      <c r="H30" s="419" t="s">
        <v>181</v>
      </c>
      <c r="I30" s="451">
        <v>1.1000000000000001</v>
      </c>
      <c r="N30" s="452"/>
      <c r="O30" s="453"/>
      <c r="P30" s="419" t="s">
        <v>581</v>
      </c>
      <c r="Q30" s="1033">
        <f>INT(D30*I30)</f>
        <v>207925017</v>
      </c>
      <c r="R30" s="1033"/>
      <c r="S30" s="1033"/>
    </row>
    <row r="31" spans="1:24" s="416" customFormat="1" ht="13.5" customHeight="1">
      <c r="A31" s="418" t="s">
        <v>607</v>
      </c>
      <c r="B31" s="418"/>
      <c r="C31" s="418"/>
      <c r="D31" s="418"/>
      <c r="E31" s="418"/>
      <c r="F31" s="418"/>
      <c r="G31" s="418"/>
      <c r="H31" s="418"/>
      <c r="I31" s="418"/>
      <c r="J31" s="418"/>
      <c r="K31" s="418"/>
      <c r="N31" s="418"/>
      <c r="O31" s="448"/>
      <c r="P31" s="419"/>
      <c r="Q31" s="449"/>
      <c r="R31" s="449"/>
      <c r="S31" s="449"/>
    </row>
    <row r="32" spans="1:24" s="416" customFormat="1" ht="13.5" customHeight="1">
      <c r="A32" s="418" t="s">
        <v>608</v>
      </c>
      <c r="B32" s="418"/>
      <c r="C32" s="418"/>
      <c r="D32" s="418"/>
      <c r="E32" s="418"/>
      <c r="F32" s="418"/>
      <c r="G32" s="418"/>
      <c r="I32" s="454">
        <v>20</v>
      </c>
      <c r="J32" s="418" t="s">
        <v>604</v>
      </c>
      <c r="K32" s="418"/>
      <c r="N32" s="418"/>
      <c r="O32" s="448"/>
      <c r="P32" s="419"/>
      <c r="Q32" s="449"/>
      <c r="R32" s="449"/>
      <c r="S32" s="449"/>
    </row>
    <row r="33" spans="1:23" s="416" customFormat="1" ht="13.5" customHeight="1">
      <c r="A33" s="418"/>
      <c r="B33" s="450" t="s">
        <v>581</v>
      </c>
      <c r="C33" s="1023">
        <f>Q27+Q30</f>
        <v>396947760</v>
      </c>
      <c r="D33" s="1023"/>
      <c r="E33" s="1023"/>
      <c r="F33" s="419" t="s">
        <v>181</v>
      </c>
      <c r="G33" s="455"/>
      <c r="I33" s="456">
        <f>I32</f>
        <v>20</v>
      </c>
      <c r="J33" s="423" t="s">
        <v>604</v>
      </c>
      <c r="K33" s="419"/>
      <c r="N33" s="457"/>
      <c r="O33" s="453"/>
      <c r="P33" s="419" t="s">
        <v>581</v>
      </c>
      <c r="Q33" s="1033">
        <f>INT(C33*I33%)</f>
        <v>79389552</v>
      </c>
      <c r="R33" s="1033"/>
      <c r="S33" s="1033"/>
    </row>
    <row r="34" spans="1:23" s="416" customFormat="1" ht="13.5" customHeight="1">
      <c r="A34" s="418" t="s">
        <v>609</v>
      </c>
      <c r="B34" s="418"/>
      <c r="C34" s="458"/>
      <c r="D34" s="458"/>
      <c r="E34" s="458"/>
      <c r="F34" s="418"/>
      <c r="G34" s="418"/>
      <c r="H34" s="418"/>
      <c r="I34" s="418"/>
      <c r="J34" s="418"/>
      <c r="K34" s="418"/>
      <c r="N34" s="418"/>
      <c r="O34" s="448"/>
      <c r="P34" s="419"/>
      <c r="Q34" s="449"/>
      <c r="R34" s="449"/>
      <c r="S34" s="449"/>
    </row>
    <row r="35" spans="1:23" s="416" customFormat="1" ht="13.5" customHeight="1">
      <c r="A35" s="418" t="s">
        <v>610</v>
      </c>
      <c r="B35" s="418"/>
      <c r="C35" s="458"/>
      <c r="D35" s="458"/>
      <c r="E35" s="458"/>
      <c r="F35" s="418"/>
      <c r="G35" s="418"/>
      <c r="H35" s="418"/>
      <c r="I35" s="418"/>
      <c r="J35" s="418"/>
      <c r="K35" s="418"/>
      <c r="N35" s="418"/>
      <c r="O35" s="448"/>
      <c r="P35" s="418"/>
      <c r="Q35" s="449"/>
      <c r="R35" s="449"/>
      <c r="S35" s="449"/>
    </row>
    <row r="36" spans="1:23" s="416" customFormat="1" ht="13.5" customHeight="1">
      <c r="A36" s="418" t="s">
        <v>611</v>
      </c>
      <c r="B36" s="418"/>
      <c r="C36" s="458"/>
      <c r="D36" s="458"/>
      <c r="E36" s="458"/>
      <c r="F36" s="418"/>
      <c r="G36" s="418"/>
      <c r="H36" s="1026"/>
      <c r="I36" s="1026"/>
      <c r="J36" s="418"/>
      <c r="K36" s="418"/>
      <c r="N36" s="418"/>
      <c r="O36" s="448"/>
      <c r="P36" s="418"/>
      <c r="Q36" s="449"/>
      <c r="R36" s="449"/>
      <c r="S36" s="449"/>
    </row>
    <row r="37" spans="1:23" s="416" customFormat="1" ht="13.5" customHeight="1">
      <c r="A37" s="418"/>
      <c r="B37" s="450" t="s">
        <v>603</v>
      </c>
      <c r="C37" s="1023">
        <f>Q27</f>
        <v>189022743</v>
      </c>
      <c r="D37" s="1023"/>
      <c r="E37" s="1023"/>
      <c r="F37" s="419" t="s">
        <v>181</v>
      </c>
      <c r="G37" s="418"/>
      <c r="I37" s="459">
        <v>0</v>
      </c>
      <c r="J37" s="418"/>
      <c r="K37" s="419" t="s">
        <v>181</v>
      </c>
      <c r="N37" s="425">
        <v>0.3</v>
      </c>
      <c r="O37" s="460"/>
      <c r="P37" s="419" t="s">
        <v>581</v>
      </c>
      <c r="Q37" s="1021">
        <f>INT(C37*I37*N37)</f>
        <v>0</v>
      </c>
      <c r="R37" s="1021"/>
      <c r="S37" s="1021"/>
      <c r="T37" s="417"/>
    </row>
    <row r="38" spans="1:23" s="416" customFormat="1" ht="13.5" customHeight="1">
      <c r="A38" s="418" t="s">
        <v>612</v>
      </c>
      <c r="B38" s="418"/>
      <c r="C38" s="458"/>
      <c r="D38" s="458"/>
      <c r="E38" s="458"/>
      <c r="F38" s="418"/>
      <c r="G38" s="418"/>
      <c r="I38" s="418"/>
      <c r="J38" s="418"/>
      <c r="K38" s="418"/>
      <c r="N38" s="418"/>
      <c r="O38" s="448"/>
      <c r="P38" s="418"/>
      <c r="Q38" s="461"/>
      <c r="R38" s="461"/>
      <c r="S38" s="461"/>
      <c r="T38" s="417"/>
    </row>
    <row r="39" spans="1:23" s="416" customFormat="1" ht="13.5" customHeight="1">
      <c r="A39" s="418" t="s">
        <v>613</v>
      </c>
      <c r="B39" s="418"/>
      <c r="C39" s="458"/>
      <c r="D39" s="458"/>
      <c r="E39" s="458"/>
      <c r="F39" s="418"/>
      <c r="G39" s="418"/>
      <c r="I39" s="418"/>
      <c r="J39" s="418"/>
      <c r="K39" s="418"/>
      <c r="N39" s="418"/>
      <c r="O39" s="448"/>
      <c r="P39" s="418"/>
      <c r="Q39" s="461"/>
      <c r="R39" s="461"/>
      <c r="S39" s="461"/>
      <c r="T39" s="417"/>
    </row>
    <row r="40" spans="1:23" s="416" customFormat="1" ht="13.5" customHeight="1">
      <c r="A40" s="418"/>
      <c r="B40" s="450" t="s">
        <v>603</v>
      </c>
      <c r="C40" s="1023">
        <f>Q27</f>
        <v>189022743</v>
      </c>
      <c r="D40" s="1023"/>
      <c r="E40" s="1023"/>
      <c r="F40" s="419" t="s">
        <v>181</v>
      </c>
      <c r="G40" s="418"/>
      <c r="I40" s="459">
        <v>0</v>
      </c>
      <c r="J40" s="418"/>
      <c r="K40" s="419" t="s">
        <v>181</v>
      </c>
      <c r="N40" s="425">
        <v>0.1</v>
      </c>
      <c r="O40" s="460"/>
      <c r="P40" s="419" t="s">
        <v>581</v>
      </c>
      <c r="Q40" s="1021">
        <f>INT(C40*I40*N40)</f>
        <v>0</v>
      </c>
      <c r="R40" s="1021"/>
      <c r="S40" s="1021"/>
      <c r="T40" s="417"/>
    </row>
    <row r="41" spans="1:23" s="416" customFormat="1" ht="13.5" customHeight="1">
      <c r="A41" s="418" t="s">
        <v>614</v>
      </c>
      <c r="B41" s="418"/>
      <c r="C41" s="1024"/>
      <c r="D41" s="1024"/>
      <c r="E41" s="1024"/>
      <c r="F41" s="1024"/>
      <c r="G41" s="418"/>
      <c r="H41" s="418"/>
      <c r="I41" s="418"/>
      <c r="J41" s="418"/>
      <c r="K41" s="418"/>
      <c r="N41" s="418"/>
      <c r="O41" s="448"/>
      <c r="P41" s="418"/>
      <c r="Q41" s="461"/>
      <c r="R41" s="461"/>
      <c r="S41" s="461"/>
      <c r="T41" s="417"/>
    </row>
    <row r="42" spans="1:23" s="416" customFormat="1" ht="13.5" customHeight="1">
      <c r="A42" s="418" t="s">
        <v>615</v>
      </c>
      <c r="B42" s="418"/>
      <c r="C42" s="458"/>
      <c r="D42" s="458"/>
      <c r="E42" s="458"/>
      <c r="F42" s="418"/>
      <c r="G42" s="418"/>
      <c r="H42" s="418"/>
      <c r="I42" s="418"/>
      <c r="J42" s="418"/>
      <c r="K42" s="418"/>
      <c r="N42" s="418"/>
      <c r="O42" s="448"/>
      <c r="P42" s="418"/>
      <c r="Q42" s="461"/>
      <c r="R42" s="461"/>
      <c r="S42" s="461"/>
      <c r="T42" s="417"/>
    </row>
    <row r="43" spans="1:23" s="416" customFormat="1" ht="13.5" customHeight="1">
      <c r="A43" s="418" t="s">
        <v>616</v>
      </c>
      <c r="B43" s="418"/>
      <c r="C43" s="458"/>
      <c r="D43" s="458"/>
      <c r="E43" s="458"/>
      <c r="F43" s="418"/>
      <c r="G43" s="418"/>
      <c r="H43" s="418"/>
      <c r="I43" s="418"/>
      <c r="J43" s="418"/>
      <c r="K43" s="418"/>
      <c r="N43" s="418"/>
      <c r="O43" s="448"/>
      <c r="P43" s="418"/>
      <c r="Q43" s="461"/>
      <c r="R43" s="461"/>
      <c r="S43" s="461"/>
      <c r="T43" s="417"/>
    </row>
    <row r="44" spans="1:23" s="416" customFormat="1" ht="13.5" customHeight="1">
      <c r="A44" s="418" t="s">
        <v>617</v>
      </c>
      <c r="B44" s="418"/>
      <c r="C44" s="458"/>
      <c r="D44" s="458"/>
      <c r="E44" s="458"/>
      <c r="F44" s="418"/>
      <c r="G44" s="418"/>
      <c r="H44" s="418"/>
      <c r="I44" s="418"/>
      <c r="J44" s="418"/>
      <c r="K44" s="418"/>
      <c r="N44" s="418"/>
      <c r="O44" s="448"/>
      <c r="P44" s="418"/>
      <c r="Q44" s="461"/>
      <c r="R44" s="461"/>
      <c r="S44" s="461"/>
      <c r="T44" s="417"/>
    </row>
    <row r="45" spans="1:23" s="416" customFormat="1" ht="13.5" customHeight="1">
      <c r="A45" s="418"/>
      <c r="B45" s="450" t="s">
        <v>618</v>
      </c>
      <c r="C45" s="1023">
        <f>Q37</f>
        <v>0</v>
      </c>
      <c r="D45" s="1023"/>
      <c r="E45" s="1023"/>
      <c r="F45" s="419" t="s">
        <v>579</v>
      </c>
      <c r="G45" s="1025">
        <f>Q40</f>
        <v>0</v>
      </c>
      <c r="H45" s="1026"/>
      <c r="I45" s="418" t="s">
        <v>7</v>
      </c>
      <c r="J45" s="419"/>
      <c r="K45" s="462"/>
      <c r="N45" s="463">
        <v>100</v>
      </c>
      <c r="O45" s="464" t="s">
        <v>604</v>
      </c>
      <c r="P45" s="419" t="s">
        <v>581</v>
      </c>
      <c r="Q45" s="1019">
        <f>INT((C45+G45))*N45%</f>
        <v>0</v>
      </c>
      <c r="R45" s="1019"/>
      <c r="S45" s="1019"/>
    </row>
    <row r="46" spans="1:23" s="416" customFormat="1" ht="13.5" customHeight="1">
      <c r="A46" s="415" t="s">
        <v>619</v>
      </c>
      <c r="B46" s="415"/>
      <c r="C46" s="418"/>
      <c r="D46" s="418" t="s">
        <v>620</v>
      </c>
      <c r="E46" s="418"/>
      <c r="F46" s="418"/>
      <c r="G46" s="418"/>
      <c r="H46" s="418"/>
      <c r="I46" s="418"/>
      <c r="J46" s="418"/>
      <c r="K46" s="418"/>
      <c r="L46" s="418"/>
      <c r="M46" s="418"/>
      <c r="N46" s="448"/>
      <c r="P46" s="419" t="s">
        <v>581</v>
      </c>
      <c r="Q46" s="1019">
        <f>Q27+Q30+Q33+Q45</f>
        <v>476337312</v>
      </c>
      <c r="R46" s="1019"/>
      <c r="S46" s="1019"/>
      <c r="U46" s="416" t="s">
        <v>621</v>
      </c>
    </row>
    <row r="47" spans="1:23" s="416" customFormat="1" ht="13.5" customHeight="1">
      <c r="A47" s="415" t="s">
        <v>622</v>
      </c>
      <c r="B47" s="415"/>
      <c r="C47" s="418"/>
      <c r="D47" s="418" t="str">
        <f>CONCATENATE("(소계 X -",IF(AND(E5&gt;=10000,E5&lt;20000),15,IF(AND(E5&gt;=20000,E5&lt;30000),10,0)),"%)")</f>
        <v>(소계 X -0%)</v>
      </c>
      <c r="E47" s="418"/>
      <c r="F47" s="418"/>
      <c r="G47" s="418"/>
      <c r="H47" s="418"/>
      <c r="I47" s="418"/>
      <c r="J47" s="418"/>
      <c r="K47" s="418"/>
      <c r="L47" s="418"/>
      <c r="M47" s="418"/>
      <c r="N47" s="448"/>
      <c r="P47" s="419" t="s">
        <v>581</v>
      </c>
      <c r="Q47" s="1020">
        <f>IF(AND(E5&gt;=10000,E5&lt;20000),-INT(Q46*15%),IF(AND(E5&gt;=20000,E5&lt;30000),-INT(Q46*10%),0))</f>
        <v>0</v>
      </c>
      <c r="R47" s="1020"/>
      <c r="S47" s="1020"/>
      <c r="U47" s="418" t="s">
        <v>623</v>
      </c>
      <c r="W47" s="465">
        <v>0.15</v>
      </c>
    </row>
    <row r="48" spans="1:23" s="416" customFormat="1" ht="13.5" customHeight="1">
      <c r="A48" s="415" t="s">
        <v>624</v>
      </c>
      <c r="B48" s="415"/>
      <c r="C48" s="418"/>
      <c r="D48" s="418" t="s">
        <v>625</v>
      </c>
      <c r="E48" s="418"/>
      <c r="F48" s="418"/>
      <c r="G48" s="418"/>
      <c r="H48" s="418"/>
      <c r="I48" s="418"/>
      <c r="J48" s="418"/>
      <c r="K48" s="418"/>
      <c r="L48" s="418"/>
      <c r="M48" s="418"/>
      <c r="N48" s="448"/>
      <c r="P48" s="418"/>
      <c r="Q48" s="1021">
        <f>Q46+Q47</f>
        <v>476337312</v>
      </c>
      <c r="R48" s="1021"/>
      <c r="S48" s="1021"/>
      <c r="U48" s="418" t="s">
        <v>626</v>
      </c>
      <c r="W48" s="465">
        <v>0.1</v>
      </c>
    </row>
    <row r="49" spans="1:24" s="416" customFormat="1" ht="13.5" customHeight="1">
      <c r="A49" s="415" t="s">
        <v>627</v>
      </c>
      <c r="B49" s="415"/>
      <c r="C49" s="418"/>
      <c r="D49" s="418" t="s">
        <v>628</v>
      </c>
      <c r="E49" s="418"/>
      <c r="F49" s="418"/>
      <c r="G49" s="418"/>
      <c r="H49" s="419" t="s">
        <v>127</v>
      </c>
      <c r="I49" s="1016">
        <f>Q48</f>
        <v>476337312</v>
      </c>
      <c r="J49" s="1016"/>
      <c r="K49" s="419" t="s">
        <v>181</v>
      </c>
      <c r="L49" s="1022">
        <v>1</v>
      </c>
      <c r="M49" s="1022"/>
      <c r="N49" s="448"/>
      <c r="P49" s="419" t="s">
        <v>581</v>
      </c>
      <c r="Q49" s="1018">
        <f>INT(I49*L49)</f>
        <v>476337312</v>
      </c>
      <c r="R49" s="1018"/>
      <c r="S49" s="1018"/>
      <c r="U49" s="466">
        <f>Q49/E8</f>
        <v>6.9171069190134951E-2</v>
      </c>
      <c r="X49" s="465"/>
    </row>
    <row r="50" spans="1:24" s="416" customFormat="1" ht="13.5" customHeight="1">
      <c r="A50" s="1014" t="s">
        <v>629</v>
      </c>
      <c r="B50" s="1014"/>
      <c r="C50" s="1014"/>
      <c r="D50" s="1015" t="s">
        <v>630</v>
      </c>
      <c r="E50" s="1015"/>
      <c r="F50" s="1015"/>
      <c r="G50" s="1015"/>
      <c r="H50" s="419" t="s">
        <v>127</v>
      </c>
      <c r="I50" s="1016">
        <f>Q49</f>
        <v>476337312</v>
      </c>
      <c r="J50" s="1016"/>
      <c r="K50" s="419" t="s">
        <v>181</v>
      </c>
      <c r="L50" s="1017" t="s">
        <v>409</v>
      </c>
      <c r="M50" s="1017"/>
      <c r="N50" s="1017"/>
      <c r="O50" s="467">
        <v>0.56499999999999995</v>
      </c>
      <c r="P50" s="419" t="s">
        <v>581</v>
      </c>
      <c r="Q50" s="1018">
        <f>INT(Q49*O50%)</f>
        <v>2691305</v>
      </c>
      <c r="R50" s="1018"/>
      <c r="S50" s="1018"/>
    </row>
    <row r="51" spans="1:24" s="416" customFormat="1" ht="13.5" customHeight="1">
      <c r="A51" s="415" t="s">
        <v>631</v>
      </c>
      <c r="B51" s="415"/>
      <c r="C51" s="418"/>
      <c r="D51" s="418" t="s">
        <v>632</v>
      </c>
      <c r="E51" s="418"/>
      <c r="F51" s="418"/>
      <c r="G51" s="418"/>
      <c r="H51" s="419" t="s">
        <v>127</v>
      </c>
      <c r="I51" s="1016">
        <f>Q48+Q50</f>
        <v>479028617</v>
      </c>
      <c r="J51" s="1016"/>
      <c r="K51" s="419" t="s">
        <v>181</v>
      </c>
      <c r="N51" s="425">
        <v>0.1</v>
      </c>
      <c r="P51" s="419" t="s">
        <v>581</v>
      </c>
      <c r="Q51" s="1018">
        <f>INT(I51*N51)</f>
        <v>47902861</v>
      </c>
      <c r="R51" s="1018"/>
      <c r="S51" s="1018"/>
    </row>
    <row r="52" spans="1:24" s="416" customFormat="1" ht="13.5" customHeight="1">
      <c r="A52" s="415" t="s">
        <v>633</v>
      </c>
      <c r="B52" s="418"/>
      <c r="C52" s="418"/>
      <c r="D52" s="418" t="s">
        <v>634</v>
      </c>
      <c r="E52" s="418"/>
      <c r="F52" s="418"/>
      <c r="G52" s="418"/>
      <c r="H52" s="418" t="s">
        <v>635</v>
      </c>
      <c r="I52" s="418"/>
      <c r="J52" s="418"/>
      <c r="K52" s="418"/>
      <c r="L52" s="418"/>
      <c r="M52" s="418"/>
      <c r="N52" s="418"/>
      <c r="O52" s="418"/>
      <c r="Q52" s="1013">
        <f>TRUNC(Q51+Q50+Q49,-3)</f>
        <v>526931000</v>
      </c>
      <c r="R52" s="1013"/>
      <c r="S52" s="1013"/>
    </row>
  </sheetData>
  <mergeCells count="68">
    <mergeCell ref="E6:G6"/>
    <mergeCell ref="H6:I6"/>
    <mergeCell ref="K6:L6"/>
    <mergeCell ref="N6:O6"/>
    <mergeCell ref="A1:T1"/>
    <mergeCell ref="E3:T3"/>
    <mergeCell ref="E4:T4"/>
    <mergeCell ref="E5:G5"/>
    <mergeCell ref="H5:I5"/>
    <mergeCell ref="E8:H8"/>
    <mergeCell ref="B10:E10"/>
    <mergeCell ref="Q10:S10"/>
    <mergeCell ref="B12:C12"/>
    <mergeCell ref="D12:E12"/>
    <mergeCell ref="F12:T12"/>
    <mergeCell ref="A13:A14"/>
    <mergeCell ref="B13:C13"/>
    <mergeCell ref="D13:E13"/>
    <mergeCell ref="F13:F14"/>
    <mergeCell ref="G13:G14"/>
    <mergeCell ref="Q13:R13"/>
    <mergeCell ref="S13:S14"/>
    <mergeCell ref="T13:T14"/>
    <mergeCell ref="B14:C14"/>
    <mergeCell ref="D14:E14"/>
    <mergeCell ref="N14:O14"/>
    <mergeCell ref="Q14:R14"/>
    <mergeCell ref="I13:I14"/>
    <mergeCell ref="J13:J14"/>
    <mergeCell ref="K13:K14"/>
    <mergeCell ref="L13:L14"/>
    <mergeCell ref="M13:M14"/>
    <mergeCell ref="N13:O13"/>
    <mergeCell ref="H13:H14"/>
    <mergeCell ref="C37:E37"/>
    <mergeCell ref="Q37:S37"/>
    <mergeCell ref="F16:H16"/>
    <mergeCell ref="R16:S16"/>
    <mergeCell ref="F17:H17"/>
    <mergeCell ref="I26:J26"/>
    <mergeCell ref="E27:F27"/>
    <mergeCell ref="I27:J27"/>
    <mergeCell ref="Q27:S27"/>
    <mergeCell ref="D30:F30"/>
    <mergeCell ref="Q30:S30"/>
    <mergeCell ref="C33:E33"/>
    <mergeCell ref="Q33:S33"/>
    <mergeCell ref="H36:I36"/>
    <mergeCell ref="C40:E40"/>
    <mergeCell ref="Q40:S40"/>
    <mergeCell ref="C41:F41"/>
    <mergeCell ref="C45:E45"/>
    <mergeCell ref="G45:H45"/>
    <mergeCell ref="Q45:S45"/>
    <mergeCell ref="Q46:S46"/>
    <mergeCell ref="Q47:S47"/>
    <mergeCell ref="Q48:S48"/>
    <mergeCell ref="I49:J49"/>
    <mergeCell ref="L49:M49"/>
    <mergeCell ref="Q49:S49"/>
    <mergeCell ref="Q52:S52"/>
    <mergeCell ref="A50:C50"/>
    <mergeCell ref="D50:G50"/>
    <mergeCell ref="I50:J50"/>
    <mergeCell ref="L50:N50"/>
    <mergeCell ref="Q50:S50"/>
    <mergeCell ref="I51:J51"/>
    <mergeCell ref="Q51:S51"/>
  </mergeCells>
  <phoneticPr fontId="3" type="noConversion"/>
  <dataValidations count="3">
    <dataValidation type="list" allowBlank="1" showInputMessage="1" showErrorMessage="1" sqref="I26" xr:uid="{00000000-0002-0000-0500-000000000000}">
      <formula1>"특급감리원, 고급감리원, 중급감리원, 초급감리원"</formula1>
    </dataValidation>
    <dataValidation type="list" allowBlank="1" showInputMessage="1" showErrorMessage="1" sqref="L50" xr:uid="{00000000-0002-0000-0500-000001000000}">
      <formula1>"5억원이하, 5억원초과 10억원이하, 10억원초과 20억원이하, 20억원초과 30억원이하, 30억원초과 50억원이하"</formula1>
    </dataValidation>
    <dataValidation type="list" allowBlank="1" showInputMessage="1" showErrorMessage="1" sqref="A13:A14" xr:uid="{00000000-0002-0000-0500-000002000000}">
      <formula1>"단순공종, 보통공종, 복잡공종"</formula1>
    </dataValidation>
  </dataValidations>
  <printOptions horizontalCentered="1"/>
  <pageMargins left="0.78740157480314965" right="0.39370078740157483" top="0.98425196850393704" bottom="0.59055118110236227" header="0" footer="0"/>
  <pageSetup paperSize="9"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Sheet10">
    <tabColor theme="8" tint="0.39997558519241921"/>
  </sheetPr>
  <dimension ref="A1:H29"/>
  <sheetViews>
    <sheetView view="pageBreakPreview" zoomScaleNormal="100" zoomScaleSheetLayoutView="100" workbookViewId="0">
      <selection activeCell="E14" sqref="E14:F14"/>
    </sheetView>
  </sheetViews>
  <sheetFormatPr defaultRowHeight="13.5"/>
  <cols>
    <col min="1" max="1" width="19.5" style="112" customWidth="1"/>
    <col min="2" max="2" width="23.125" style="112" customWidth="1"/>
    <col min="3" max="3" width="10.5" style="112" customWidth="1"/>
    <col min="4" max="4" width="3" style="112" customWidth="1"/>
    <col min="5" max="5" width="11.625" style="112" customWidth="1"/>
    <col min="6" max="6" width="5.25" style="112" customWidth="1"/>
    <col min="7" max="7" width="13.625" style="112" customWidth="1"/>
    <col min="8" max="8" width="5.75" style="112" customWidth="1"/>
    <col min="9" max="258" width="9" style="112"/>
    <col min="259" max="259" width="19.5" style="112" customWidth="1"/>
    <col min="260" max="260" width="12" style="112" customWidth="1"/>
    <col min="261" max="261" width="15.125" style="112" customWidth="1"/>
    <col min="262" max="262" width="15.75" style="112" customWidth="1"/>
    <col min="263" max="263" width="14.625" style="112" customWidth="1"/>
    <col min="264" max="264" width="14" style="112" customWidth="1"/>
    <col min="265" max="514" width="9" style="112"/>
    <col min="515" max="515" width="19.5" style="112" customWidth="1"/>
    <col min="516" max="516" width="12" style="112" customWidth="1"/>
    <col min="517" max="517" width="15.125" style="112" customWidth="1"/>
    <col min="518" max="518" width="15.75" style="112" customWidth="1"/>
    <col min="519" max="519" width="14.625" style="112" customWidth="1"/>
    <col min="520" max="520" width="14" style="112" customWidth="1"/>
    <col min="521" max="770" width="9" style="112"/>
    <col min="771" max="771" width="19.5" style="112" customWidth="1"/>
    <col min="772" max="772" width="12" style="112" customWidth="1"/>
    <col min="773" max="773" width="15.125" style="112" customWidth="1"/>
    <col min="774" max="774" width="15.75" style="112" customWidth="1"/>
    <col min="775" max="775" width="14.625" style="112" customWidth="1"/>
    <col min="776" max="776" width="14" style="112" customWidth="1"/>
    <col min="777" max="1026" width="9" style="112"/>
    <col min="1027" max="1027" width="19.5" style="112" customWidth="1"/>
    <col min="1028" max="1028" width="12" style="112" customWidth="1"/>
    <col min="1029" max="1029" width="15.125" style="112" customWidth="1"/>
    <col min="1030" max="1030" width="15.75" style="112" customWidth="1"/>
    <col min="1031" max="1031" width="14.625" style="112" customWidth="1"/>
    <col min="1032" max="1032" width="14" style="112" customWidth="1"/>
    <col min="1033" max="1282" width="9" style="112"/>
    <col min="1283" max="1283" width="19.5" style="112" customWidth="1"/>
    <col min="1284" max="1284" width="12" style="112" customWidth="1"/>
    <col min="1285" max="1285" width="15.125" style="112" customWidth="1"/>
    <col min="1286" max="1286" width="15.75" style="112" customWidth="1"/>
    <col min="1287" max="1287" width="14.625" style="112" customWidth="1"/>
    <col min="1288" max="1288" width="14" style="112" customWidth="1"/>
    <col min="1289" max="1538" width="9" style="112"/>
    <col min="1539" max="1539" width="19.5" style="112" customWidth="1"/>
    <col min="1540" max="1540" width="12" style="112" customWidth="1"/>
    <col min="1541" max="1541" width="15.125" style="112" customWidth="1"/>
    <col min="1542" max="1542" width="15.75" style="112" customWidth="1"/>
    <col min="1543" max="1543" width="14.625" style="112" customWidth="1"/>
    <col min="1544" max="1544" width="14" style="112" customWidth="1"/>
    <col min="1545" max="1794" width="9" style="112"/>
    <col min="1795" max="1795" width="19.5" style="112" customWidth="1"/>
    <col min="1796" max="1796" width="12" style="112" customWidth="1"/>
    <col min="1797" max="1797" width="15.125" style="112" customWidth="1"/>
    <col min="1798" max="1798" width="15.75" style="112" customWidth="1"/>
    <col min="1799" max="1799" width="14.625" style="112" customWidth="1"/>
    <col min="1800" max="1800" width="14" style="112" customWidth="1"/>
    <col min="1801" max="2050" width="9" style="112"/>
    <col min="2051" max="2051" width="19.5" style="112" customWidth="1"/>
    <col min="2052" max="2052" width="12" style="112" customWidth="1"/>
    <col min="2053" max="2053" width="15.125" style="112" customWidth="1"/>
    <col min="2054" max="2054" width="15.75" style="112" customWidth="1"/>
    <col min="2055" max="2055" width="14.625" style="112" customWidth="1"/>
    <col min="2056" max="2056" width="14" style="112" customWidth="1"/>
    <col min="2057" max="2306" width="9" style="112"/>
    <col min="2307" max="2307" width="19.5" style="112" customWidth="1"/>
    <col min="2308" max="2308" width="12" style="112" customWidth="1"/>
    <col min="2309" max="2309" width="15.125" style="112" customWidth="1"/>
    <col min="2310" max="2310" width="15.75" style="112" customWidth="1"/>
    <col min="2311" max="2311" width="14.625" style="112" customWidth="1"/>
    <col min="2312" max="2312" width="14" style="112" customWidth="1"/>
    <col min="2313" max="2562" width="9" style="112"/>
    <col min="2563" max="2563" width="19.5" style="112" customWidth="1"/>
    <col min="2564" max="2564" width="12" style="112" customWidth="1"/>
    <col min="2565" max="2565" width="15.125" style="112" customWidth="1"/>
    <col min="2566" max="2566" width="15.75" style="112" customWidth="1"/>
    <col min="2567" max="2567" width="14.625" style="112" customWidth="1"/>
    <col min="2568" max="2568" width="14" style="112" customWidth="1"/>
    <col min="2569" max="2818" width="9" style="112"/>
    <col min="2819" max="2819" width="19.5" style="112" customWidth="1"/>
    <col min="2820" max="2820" width="12" style="112" customWidth="1"/>
    <col min="2821" max="2821" width="15.125" style="112" customWidth="1"/>
    <col min="2822" max="2822" width="15.75" style="112" customWidth="1"/>
    <col min="2823" max="2823" width="14.625" style="112" customWidth="1"/>
    <col min="2824" max="2824" width="14" style="112" customWidth="1"/>
    <col min="2825" max="3074" width="9" style="112"/>
    <col min="3075" max="3075" width="19.5" style="112" customWidth="1"/>
    <col min="3076" max="3076" width="12" style="112" customWidth="1"/>
    <col min="3077" max="3077" width="15.125" style="112" customWidth="1"/>
    <col min="3078" max="3078" width="15.75" style="112" customWidth="1"/>
    <col min="3079" max="3079" width="14.625" style="112" customWidth="1"/>
    <col min="3080" max="3080" width="14" style="112" customWidth="1"/>
    <col min="3081" max="3330" width="9" style="112"/>
    <col min="3331" max="3331" width="19.5" style="112" customWidth="1"/>
    <col min="3332" max="3332" width="12" style="112" customWidth="1"/>
    <col min="3333" max="3333" width="15.125" style="112" customWidth="1"/>
    <col min="3334" max="3334" width="15.75" style="112" customWidth="1"/>
    <col min="3335" max="3335" width="14.625" style="112" customWidth="1"/>
    <col min="3336" max="3336" width="14" style="112" customWidth="1"/>
    <col min="3337" max="3586" width="9" style="112"/>
    <col min="3587" max="3587" width="19.5" style="112" customWidth="1"/>
    <col min="3588" max="3588" width="12" style="112" customWidth="1"/>
    <col min="3589" max="3589" width="15.125" style="112" customWidth="1"/>
    <col min="3590" max="3590" width="15.75" style="112" customWidth="1"/>
    <col min="3591" max="3591" width="14.625" style="112" customWidth="1"/>
    <col min="3592" max="3592" width="14" style="112" customWidth="1"/>
    <col min="3593" max="3842" width="9" style="112"/>
    <col min="3843" max="3843" width="19.5" style="112" customWidth="1"/>
    <col min="3844" max="3844" width="12" style="112" customWidth="1"/>
    <col min="3845" max="3845" width="15.125" style="112" customWidth="1"/>
    <col min="3846" max="3846" width="15.75" style="112" customWidth="1"/>
    <col min="3847" max="3847" width="14.625" style="112" customWidth="1"/>
    <col min="3848" max="3848" width="14" style="112" customWidth="1"/>
    <col min="3849" max="4098" width="9" style="112"/>
    <col min="4099" max="4099" width="19.5" style="112" customWidth="1"/>
    <col min="4100" max="4100" width="12" style="112" customWidth="1"/>
    <col min="4101" max="4101" width="15.125" style="112" customWidth="1"/>
    <col min="4102" max="4102" width="15.75" style="112" customWidth="1"/>
    <col min="4103" max="4103" width="14.625" style="112" customWidth="1"/>
    <col min="4104" max="4104" width="14" style="112" customWidth="1"/>
    <col min="4105" max="4354" width="9" style="112"/>
    <col min="4355" max="4355" width="19.5" style="112" customWidth="1"/>
    <col min="4356" max="4356" width="12" style="112" customWidth="1"/>
    <col min="4357" max="4357" width="15.125" style="112" customWidth="1"/>
    <col min="4358" max="4358" width="15.75" style="112" customWidth="1"/>
    <col min="4359" max="4359" width="14.625" style="112" customWidth="1"/>
    <col min="4360" max="4360" width="14" style="112" customWidth="1"/>
    <col min="4361" max="4610" width="9" style="112"/>
    <col min="4611" max="4611" width="19.5" style="112" customWidth="1"/>
    <col min="4612" max="4612" width="12" style="112" customWidth="1"/>
    <col min="4613" max="4613" width="15.125" style="112" customWidth="1"/>
    <col min="4614" max="4614" width="15.75" style="112" customWidth="1"/>
    <col min="4615" max="4615" width="14.625" style="112" customWidth="1"/>
    <col min="4616" max="4616" width="14" style="112" customWidth="1"/>
    <col min="4617" max="4866" width="9" style="112"/>
    <col min="4867" max="4867" width="19.5" style="112" customWidth="1"/>
    <col min="4868" max="4868" width="12" style="112" customWidth="1"/>
    <col min="4869" max="4869" width="15.125" style="112" customWidth="1"/>
    <col min="4870" max="4870" width="15.75" style="112" customWidth="1"/>
    <col min="4871" max="4871" width="14.625" style="112" customWidth="1"/>
    <col min="4872" max="4872" width="14" style="112" customWidth="1"/>
    <col min="4873" max="5122" width="9" style="112"/>
    <col min="5123" max="5123" width="19.5" style="112" customWidth="1"/>
    <col min="5124" max="5124" width="12" style="112" customWidth="1"/>
    <col min="5125" max="5125" width="15.125" style="112" customWidth="1"/>
    <col min="5126" max="5126" width="15.75" style="112" customWidth="1"/>
    <col min="5127" max="5127" width="14.625" style="112" customWidth="1"/>
    <col min="5128" max="5128" width="14" style="112" customWidth="1"/>
    <col min="5129" max="5378" width="9" style="112"/>
    <col min="5379" max="5379" width="19.5" style="112" customWidth="1"/>
    <col min="5380" max="5380" width="12" style="112" customWidth="1"/>
    <col min="5381" max="5381" width="15.125" style="112" customWidth="1"/>
    <col min="5382" max="5382" width="15.75" style="112" customWidth="1"/>
    <col min="5383" max="5383" width="14.625" style="112" customWidth="1"/>
    <col min="5384" max="5384" width="14" style="112" customWidth="1"/>
    <col min="5385" max="5634" width="9" style="112"/>
    <col min="5635" max="5635" width="19.5" style="112" customWidth="1"/>
    <col min="5636" max="5636" width="12" style="112" customWidth="1"/>
    <col min="5637" max="5637" width="15.125" style="112" customWidth="1"/>
    <col min="5638" max="5638" width="15.75" style="112" customWidth="1"/>
    <col min="5639" max="5639" width="14.625" style="112" customWidth="1"/>
    <col min="5640" max="5640" width="14" style="112" customWidth="1"/>
    <col min="5641" max="5890" width="9" style="112"/>
    <col min="5891" max="5891" width="19.5" style="112" customWidth="1"/>
    <col min="5892" max="5892" width="12" style="112" customWidth="1"/>
    <col min="5893" max="5893" width="15.125" style="112" customWidth="1"/>
    <col min="5894" max="5894" width="15.75" style="112" customWidth="1"/>
    <col min="5895" max="5895" width="14.625" style="112" customWidth="1"/>
    <col min="5896" max="5896" width="14" style="112" customWidth="1"/>
    <col min="5897" max="6146" width="9" style="112"/>
    <col min="6147" max="6147" width="19.5" style="112" customWidth="1"/>
    <col min="6148" max="6148" width="12" style="112" customWidth="1"/>
    <col min="6149" max="6149" width="15.125" style="112" customWidth="1"/>
    <col min="6150" max="6150" width="15.75" style="112" customWidth="1"/>
    <col min="6151" max="6151" width="14.625" style="112" customWidth="1"/>
    <col min="6152" max="6152" width="14" style="112" customWidth="1"/>
    <col min="6153" max="6402" width="9" style="112"/>
    <col min="6403" max="6403" width="19.5" style="112" customWidth="1"/>
    <col min="6404" max="6404" width="12" style="112" customWidth="1"/>
    <col min="6405" max="6405" width="15.125" style="112" customWidth="1"/>
    <col min="6406" max="6406" width="15.75" style="112" customWidth="1"/>
    <col min="6407" max="6407" width="14.625" style="112" customWidth="1"/>
    <col min="6408" max="6408" width="14" style="112" customWidth="1"/>
    <col min="6409" max="6658" width="9" style="112"/>
    <col min="6659" max="6659" width="19.5" style="112" customWidth="1"/>
    <col min="6660" max="6660" width="12" style="112" customWidth="1"/>
    <col min="6661" max="6661" width="15.125" style="112" customWidth="1"/>
    <col min="6662" max="6662" width="15.75" style="112" customWidth="1"/>
    <col min="6663" max="6663" width="14.625" style="112" customWidth="1"/>
    <col min="6664" max="6664" width="14" style="112" customWidth="1"/>
    <col min="6665" max="6914" width="9" style="112"/>
    <col min="6915" max="6915" width="19.5" style="112" customWidth="1"/>
    <col min="6916" max="6916" width="12" style="112" customWidth="1"/>
    <col min="6917" max="6917" width="15.125" style="112" customWidth="1"/>
    <col min="6918" max="6918" width="15.75" style="112" customWidth="1"/>
    <col min="6919" max="6919" width="14.625" style="112" customWidth="1"/>
    <col min="6920" max="6920" width="14" style="112" customWidth="1"/>
    <col min="6921" max="7170" width="9" style="112"/>
    <col min="7171" max="7171" width="19.5" style="112" customWidth="1"/>
    <col min="7172" max="7172" width="12" style="112" customWidth="1"/>
    <col min="7173" max="7173" width="15.125" style="112" customWidth="1"/>
    <col min="7174" max="7174" width="15.75" style="112" customWidth="1"/>
    <col min="7175" max="7175" width="14.625" style="112" customWidth="1"/>
    <col min="7176" max="7176" width="14" style="112" customWidth="1"/>
    <col min="7177" max="7426" width="9" style="112"/>
    <col min="7427" max="7427" width="19.5" style="112" customWidth="1"/>
    <col min="7428" max="7428" width="12" style="112" customWidth="1"/>
    <col min="7429" max="7429" width="15.125" style="112" customWidth="1"/>
    <col min="7430" max="7430" width="15.75" style="112" customWidth="1"/>
    <col min="7431" max="7431" width="14.625" style="112" customWidth="1"/>
    <col min="7432" max="7432" width="14" style="112" customWidth="1"/>
    <col min="7433" max="7682" width="9" style="112"/>
    <col min="7683" max="7683" width="19.5" style="112" customWidth="1"/>
    <col min="7684" max="7684" width="12" style="112" customWidth="1"/>
    <col min="7685" max="7685" width="15.125" style="112" customWidth="1"/>
    <col min="7686" max="7686" width="15.75" style="112" customWidth="1"/>
    <col min="7687" max="7687" width="14.625" style="112" customWidth="1"/>
    <col min="7688" max="7688" width="14" style="112" customWidth="1"/>
    <col min="7689" max="7938" width="9" style="112"/>
    <col min="7939" max="7939" width="19.5" style="112" customWidth="1"/>
    <col min="7940" max="7940" width="12" style="112" customWidth="1"/>
    <col min="7941" max="7941" width="15.125" style="112" customWidth="1"/>
    <col min="7942" max="7942" width="15.75" style="112" customWidth="1"/>
    <col min="7943" max="7943" width="14.625" style="112" customWidth="1"/>
    <col min="7944" max="7944" width="14" style="112" customWidth="1"/>
    <col min="7945" max="8194" width="9" style="112"/>
    <col min="8195" max="8195" width="19.5" style="112" customWidth="1"/>
    <col min="8196" max="8196" width="12" style="112" customWidth="1"/>
    <col min="8197" max="8197" width="15.125" style="112" customWidth="1"/>
    <col min="8198" max="8198" width="15.75" style="112" customWidth="1"/>
    <col min="8199" max="8199" width="14.625" style="112" customWidth="1"/>
    <col min="8200" max="8200" width="14" style="112" customWidth="1"/>
    <col min="8201" max="8450" width="9" style="112"/>
    <col min="8451" max="8451" width="19.5" style="112" customWidth="1"/>
    <col min="8452" max="8452" width="12" style="112" customWidth="1"/>
    <col min="8453" max="8453" width="15.125" style="112" customWidth="1"/>
    <col min="8454" max="8454" width="15.75" style="112" customWidth="1"/>
    <col min="8455" max="8455" width="14.625" style="112" customWidth="1"/>
    <col min="8456" max="8456" width="14" style="112" customWidth="1"/>
    <col min="8457" max="8706" width="9" style="112"/>
    <col min="8707" max="8707" width="19.5" style="112" customWidth="1"/>
    <col min="8708" max="8708" width="12" style="112" customWidth="1"/>
    <col min="8709" max="8709" width="15.125" style="112" customWidth="1"/>
    <col min="8710" max="8710" width="15.75" style="112" customWidth="1"/>
    <col min="8711" max="8711" width="14.625" style="112" customWidth="1"/>
    <col min="8712" max="8712" width="14" style="112" customWidth="1"/>
    <col min="8713" max="8962" width="9" style="112"/>
    <col min="8963" max="8963" width="19.5" style="112" customWidth="1"/>
    <col min="8964" max="8964" width="12" style="112" customWidth="1"/>
    <col min="8965" max="8965" width="15.125" style="112" customWidth="1"/>
    <col min="8966" max="8966" width="15.75" style="112" customWidth="1"/>
    <col min="8967" max="8967" width="14.625" style="112" customWidth="1"/>
    <col min="8968" max="8968" width="14" style="112" customWidth="1"/>
    <col min="8969" max="9218" width="9" style="112"/>
    <col min="9219" max="9219" width="19.5" style="112" customWidth="1"/>
    <col min="9220" max="9220" width="12" style="112" customWidth="1"/>
    <col min="9221" max="9221" width="15.125" style="112" customWidth="1"/>
    <col min="9222" max="9222" width="15.75" style="112" customWidth="1"/>
    <col min="9223" max="9223" width="14.625" style="112" customWidth="1"/>
    <col min="9224" max="9224" width="14" style="112" customWidth="1"/>
    <col min="9225" max="9474" width="9" style="112"/>
    <col min="9475" max="9475" width="19.5" style="112" customWidth="1"/>
    <col min="9476" max="9476" width="12" style="112" customWidth="1"/>
    <col min="9477" max="9477" width="15.125" style="112" customWidth="1"/>
    <col min="9478" max="9478" width="15.75" style="112" customWidth="1"/>
    <col min="9479" max="9479" width="14.625" style="112" customWidth="1"/>
    <col min="9480" max="9480" width="14" style="112" customWidth="1"/>
    <col min="9481" max="9730" width="9" style="112"/>
    <col min="9731" max="9731" width="19.5" style="112" customWidth="1"/>
    <col min="9732" max="9732" width="12" style="112" customWidth="1"/>
    <col min="9733" max="9733" width="15.125" style="112" customWidth="1"/>
    <col min="9734" max="9734" width="15.75" style="112" customWidth="1"/>
    <col min="9735" max="9735" width="14.625" style="112" customWidth="1"/>
    <col min="9736" max="9736" width="14" style="112" customWidth="1"/>
    <col min="9737" max="9986" width="9" style="112"/>
    <col min="9987" max="9987" width="19.5" style="112" customWidth="1"/>
    <col min="9988" max="9988" width="12" style="112" customWidth="1"/>
    <col min="9989" max="9989" width="15.125" style="112" customWidth="1"/>
    <col min="9990" max="9990" width="15.75" style="112" customWidth="1"/>
    <col min="9991" max="9991" width="14.625" style="112" customWidth="1"/>
    <col min="9992" max="9992" width="14" style="112" customWidth="1"/>
    <col min="9993" max="10242" width="9" style="112"/>
    <col min="10243" max="10243" width="19.5" style="112" customWidth="1"/>
    <col min="10244" max="10244" width="12" style="112" customWidth="1"/>
    <col min="10245" max="10245" width="15.125" style="112" customWidth="1"/>
    <col min="10246" max="10246" width="15.75" style="112" customWidth="1"/>
    <col min="10247" max="10247" width="14.625" style="112" customWidth="1"/>
    <col min="10248" max="10248" width="14" style="112" customWidth="1"/>
    <col min="10249" max="10498" width="9" style="112"/>
    <col min="10499" max="10499" width="19.5" style="112" customWidth="1"/>
    <col min="10500" max="10500" width="12" style="112" customWidth="1"/>
    <col min="10501" max="10501" width="15.125" style="112" customWidth="1"/>
    <col min="10502" max="10502" width="15.75" style="112" customWidth="1"/>
    <col min="10503" max="10503" width="14.625" style="112" customWidth="1"/>
    <col min="10504" max="10504" width="14" style="112" customWidth="1"/>
    <col min="10505" max="10754" width="9" style="112"/>
    <col min="10755" max="10755" width="19.5" style="112" customWidth="1"/>
    <col min="10756" max="10756" width="12" style="112" customWidth="1"/>
    <col min="10757" max="10757" width="15.125" style="112" customWidth="1"/>
    <col min="10758" max="10758" width="15.75" style="112" customWidth="1"/>
    <col min="10759" max="10759" width="14.625" style="112" customWidth="1"/>
    <col min="10760" max="10760" width="14" style="112" customWidth="1"/>
    <col min="10761" max="11010" width="9" style="112"/>
    <col min="11011" max="11011" width="19.5" style="112" customWidth="1"/>
    <col min="11012" max="11012" width="12" style="112" customWidth="1"/>
    <col min="11013" max="11013" width="15.125" style="112" customWidth="1"/>
    <col min="11014" max="11014" width="15.75" style="112" customWidth="1"/>
    <col min="11015" max="11015" width="14.625" style="112" customWidth="1"/>
    <col min="11016" max="11016" width="14" style="112" customWidth="1"/>
    <col min="11017" max="11266" width="9" style="112"/>
    <col min="11267" max="11267" width="19.5" style="112" customWidth="1"/>
    <col min="11268" max="11268" width="12" style="112" customWidth="1"/>
    <col min="11269" max="11269" width="15.125" style="112" customWidth="1"/>
    <col min="11270" max="11270" width="15.75" style="112" customWidth="1"/>
    <col min="11271" max="11271" width="14.625" style="112" customWidth="1"/>
    <col min="11272" max="11272" width="14" style="112" customWidth="1"/>
    <col min="11273" max="11522" width="9" style="112"/>
    <col min="11523" max="11523" width="19.5" style="112" customWidth="1"/>
    <col min="11524" max="11524" width="12" style="112" customWidth="1"/>
    <col min="11525" max="11525" width="15.125" style="112" customWidth="1"/>
    <col min="11526" max="11526" width="15.75" style="112" customWidth="1"/>
    <col min="11527" max="11527" width="14.625" style="112" customWidth="1"/>
    <col min="11528" max="11528" width="14" style="112" customWidth="1"/>
    <col min="11529" max="11778" width="9" style="112"/>
    <col min="11779" max="11779" width="19.5" style="112" customWidth="1"/>
    <col min="11780" max="11780" width="12" style="112" customWidth="1"/>
    <col min="11781" max="11781" width="15.125" style="112" customWidth="1"/>
    <col min="11782" max="11782" width="15.75" style="112" customWidth="1"/>
    <col min="11783" max="11783" width="14.625" style="112" customWidth="1"/>
    <col min="11784" max="11784" width="14" style="112" customWidth="1"/>
    <col min="11785" max="12034" width="9" style="112"/>
    <col min="12035" max="12035" width="19.5" style="112" customWidth="1"/>
    <col min="12036" max="12036" width="12" style="112" customWidth="1"/>
    <col min="12037" max="12037" width="15.125" style="112" customWidth="1"/>
    <col min="12038" max="12038" width="15.75" style="112" customWidth="1"/>
    <col min="12039" max="12039" width="14.625" style="112" customWidth="1"/>
    <col min="12040" max="12040" width="14" style="112" customWidth="1"/>
    <col min="12041" max="12290" width="9" style="112"/>
    <col min="12291" max="12291" width="19.5" style="112" customWidth="1"/>
    <col min="12292" max="12292" width="12" style="112" customWidth="1"/>
    <col min="12293" max="12293" width="15.125" style="112" customWidth="1"/>
    <col min="12294" max="12294" width="15.75" style="112" customWidth="1"/>
    <col min="12295" max="12295" width="14.625" style="112" customWidth="1"/>
    <col min="12296" max="12296" width="14" style="112" customWidth="1"/>
    <col min="12297" max="12546" width="9" style="112"/>
    <col min="12547" max="12547" width="19.5" style="112" customWidth="1"/>
    <col min="12548" max="12548" width="12" style="112" customWidth="1"/>
    <col min="12549" max="12549" width="15.125" style="112" customWidth="1"/>
    <col min="12550" max="12550" width="15.75" style="112" customWidth="1"/>
    <col min="12551" max="12551" width="14.625" style="112" customWidth="1"/>
    <col min="12552" max="12552" width="14" style="112" customWidth="1"/>
    <col min="12553" max="12802" width="9" style="112"/>
    <col min="12803" max="12803" width="19.5" style="112" customWidth="1"/>
    <col min="12804" max="12804" width="12" style="112" customWidth="1"/>
    <col min="12805" max="12805" width="15.125" style="112" customWidth="1"/>
    <col min="12806" max="12806" width="15.75" style="112" customWidth="1"/>
    <col min="12807" max="12807" width="14.625" style="112" customWidth="1"/>
    <col min="12808" max="12808" width="14" style="112" customWidth="1"/>
    <col min="12809" max="13058" width="9" style="112"/>
    <col min="13059" max="13059" width="19.5" style="112" customWidth="1"/>
    <col min="13060" max="13060" width="12" style="112" customWidth="1"/>
    <col min="13061" max="13061" width="15.125" style="112" customWidth="1"/>
    <col min="13062" max="13062" width="15.75" style="112" customWidth="1"/>
    <col min="13063" max="13063" width="14.625" style="112" customWidth="1"/>
    <col min="13064" max="13064" width="14" style="112" customWidth="1"/>
    <col min="13065" max="13314" width="9" style="112"/>
    <col min="13315" max="13315" width="19.5" style="112" customWidth="1"/>
    <col min="13316" max="13316" width="12" style="112" customWidth="1"/>
    <col min="13317" max="13317" width="15.125" style="112" customWidth="1"/>
    <col min="13318" max="13318" width="15.75" style="112" customWidth="1"/>
    <col min="13319" max="13319" width="14.625" style="112" customWidth="1"/>
    <col min="13320" max="13320" width="14" style="112" customWidth="1"/>
    <col min="13321" max="13570" width="9" style="112"/>
    <col min="13571" max="13571" width="19.5" style="112" customWidth="1"/>
    <col min="13572" max="13572" width="12" style="112" customWidth="1"/>
    <col min="13573" max="13573" width="15.125" style="112" customWidth="1"/>
    <col min="13574" max="13574" width="15.75" style="112" customWidth="1"/>
    <col min="13575" max="13575" width="14.625" style="112" customWidth="1"/>
    <col min="13576" max="13576" width="14" style="112" customWidth="1"/>
    <col min="13577" max="13826" width="9" style="112"/>
    <col min="13827" max="13827" width="19.5" style="112" customWidth="1"/>
    <col min="13828" max="13828" width="12" style="112" customWidth="1"/>
    <col min="13829" max="13829" width="15.125" style="112" customWidth="1"/>
    <col min="13830" max="13830" width="15.75" style="112" customWidth="1"/>
    <col min="13831" max="13831" width="14.625" style="112" customWidth="1"/>
    <col min="13832" max="13832" width="14" style="112" customWidth="1"/>
    <col min="13833" max="14082" width="9" style="112"/>
    <col min="14083" max="14083" width="19.5" style="112" customWidth="1"/>
    <col min="14084" max="14084" width="12" style="112" customWidth="1"/>
    <col min="14085" max="14085" width="15.125" style="112" customWidth="1"/>
    <col min="14086" max="14086" width="15.75" style="112" customWidth="1"/>
    <col min="14087" max="14087" width="14.625" style="112" customWidth="1"/>
    <col min="14088" max="14088" width="14" style="112" customWidth="1"/>
    <col min="14089" max="14338" width="9" style="112"/>
    <col min="14339" max="14339" width="19.5" style="112" customWidth="1"/>
    <col min="14340" max="14340" width="12" style="112" customWidth="1"/>
    <col min="14341" max="14341" width="15.125" style="112" customWidth="1"/>
    <col min="14342" max="14342" width="15.75" style="112" customWidth="1"/>
    <col min="14343" max="14343" width="14.625" style="112" customWidth="1"/>
    <col min="14344" max="14344" width="14" style="112" customWidth="1"/>
    <col min="14345" max="14594" width="9" style="112"/>
    <col min="14595" max="14595" width="19.5" style="112" customWidth="1"/>
    <col min="14596" max="14596" width="12" style="112" customWidth="1"/>
    <col min="14597" max="14597" width="15.125" style="112" customWidth="1"/>
    <col min="14598" max="14598" width="15.75" style="112" customWidth="1"/>
    <col min="14599" max="14599" width="14.625" style="112" customWidth="1"/>
    <col min="14600" max="14600" width="14" style="112" customWidth="1"/>
    <col min="14601" max="14850" width="9" style="112"/>
    <col min="14851" max="14851" width="19.5" style="112" customWidth="1"/>
    <col min="14852" max="14852" width="12" style="112" customWidth="1"/>
    <col min="14853" max="14853" width="15.125" style="112" customWidth="1"/>
    <col min="14854" max="14854" width="15.75" style="112" customWidth="1"/>
    <col min="14855" max="14855" width="14.625" style="112" customWidth="1"/>
    <col min="14856" max="14856" width="14" style="112" customWidth="1"/>
    <col min="14857" max="15106" width="9" style="112"/>
    <col min="15107" max="15107" width="19.5" style="112" customWidth="1"/>
    <col min="15108" max="15108" width="12" style="112" customWidth="1"/>
    <col min="15109" max="15109" width="15.125" style="112" customWidth="1"/>
    <col min="15110" max="15110" width="15.75" style="112" customWidth="1"/>
    <col min="15111" max="15111" width="14.625" style="112" customWidth="1"/>
    <col min="15112" max="15112" width="14" style="112" customWidth="1"/>
    <col min="15113" max="15362" width="9" style="112"/>
    <col min="15363" max="15363" width="19.5" style="112" customWidth="1"/>
    <col min="15364" max="15364" width="12" style="112" customWidth="1"/>
    <col min="15365" max="15365" width="15.125" style="112" customWidth="1"/>
    <col min="15366" max="15366" width="15.75" style="112" customWidth="1"/>
    <col min="15367" max="15367" width="14.625" style="112" customWidth="1"/>
    <col min="15368" max="15368" width="14" style="112" customWidth="1"/>
    <col min="15369" max="15618" width="9" style="112"/>
    <col min="15619" max="15619" width="19.5" style="112" customWidth="1"/>
    <col min="15620" max="15620" width="12" style="112" customWidth="1"/>
    <col min="15621" max="15621" width="15.125" style="112" customWidth="1"/>
    <col min="15622" max="15622" width="15.75" style="112" customWidth="1"/>
    <col min="15623" max="15623" width="14.625" style="112" customWidth="1"/>
    <col min="15624" max="15624" width="14" style="112" customWidth="1"/>
    <col min="15625" max="15874" width="9" style="112"/>
    <col min="15875" max="15875" width="19.5" style="112" customWidth="1"/>
    <col min="15876" max="15876" width="12" style="112" customWidth="1"/>
    <col min="15877" max="15877" width="15.125" style="112" customWidth="1"/>
    <col min="15878" max="15878" width="15.75" style="112" customWidth="1"/>
    <col min="15879" max="15879" width="14.625" style="112" customWidth="1"/>
    <col min="15880" max="15880" width="14" style="112" customWidth="1"/>
    <col min="15881" max="16130" width="9" style="112"/>
    <col min="16131" max="16131" width="19.5" style="112" customWidth="1"/>
    <col min="16132" max="16132" width="12" style="112" customWidth="1"/>
    <col min="16133" max="16133" width="15.125" style="112" customWidth="1"/>
    <col min="16134" max="16134" width="15.75" style="112" customWidth="1"/>
    <col min="16135" max="16135" width="14.625" style="112" customWidth="1"/>
    <col min="16136" max="16136" width="14" style="112" customWidth="1"/>
    <col min="16137" max="16384" width="9" style="112"/>
  </cols>
  <sheetData>
    <row r="1" spans="1:8" s="468" customFormat="1" ht="26.25">
      <c r="A1" s="1072" t="s">
        <v>638</v>
      </c>
      <c r="B1" s="1072"/>
      <c r="C1" s="1072"/>
      <c r="D1" s="1072"/>
      <c r="E1" s="1072"/>
      <c r="F1" s="1072"/>
      <c r="G1" s="1072"/>
      <c r="H1" s="1072"/>
    </row>
    <row r="2" spans="1:8" s="470" customFormat="1" ht="20.25">
      <c r="A2" s="469"/>
      <c r="B2" s="469"/>
      <c r="C2" s="469"/>
      <c r="D2" s="469"/>
      <c r="E2" s="469"/>
      <c r="F2" s="469"/>
      <c r="G2" s="469"/>
      <c r="H2" s="469"/>
    </row>
    <row r="3" spans="1:8" ht="20.25" customHeight="1">
      <c r="A3" s="109" t="s">
        <v>639</v>
      </c>
      <c r="B3" s="109" t="str">
        <f>'시설 사업비 산출'!B5&amp;" 통신공사 감리용역"</f>
        <v>ㅇㅇ학교 교사동 리모델링사업 통신공사 감리용역</v>
      </c>
      <c r="C3" s="109"/>
      <c r="D3" s="109"/>
      <c r="E3" s="109"/>
      <c r="F3" s="109"/>
      <c r="G3" s="109"/>
      <c r="H3" s="109"/>
    </row>
    <row r="4" spans="1:8" ht="20.25" customHeight="1">
      <c r="A4" s="109" t="s">
        <v>640</v>
      </c>
      <c r="B4" s="471">
        <f>'시설 사업비 산출'!T6</f>
        <v>12</v>
      </c>
      <c r="C4" s="472" t="s">
        <v>636</v>
      </c>
      <c r="D4" s="472"/>
      <c r="E4" s="472"/>
      <c r="F4" s="109"/>
      <c r="G4" s="109"/>
      <c r="H4" s="109"/>
    </row>
    <row r="5" spans="1:8" ht="20.25" customHeight="1">
      <c r="A5" s="109" t="s">
        <v>641</v>
      </c>
      <c r="B5" s="472" t="s">
        <v>642</v>
      </c>
      <c r="C5" s="472"/>
      <c r="D5" s="472"/>
      <c r="E5" s="472"/>
      <c r="F5" s="109"/>
      <c r="G5" s="109"/>
      <c r="H5" s="109"/>
    </row>
    <row r="6" spans="1:8" ht="20.25" customHeight="1">
      <c r="A6" s="109" t="s">
        <v>643</v>
      </c>
      <c r="B6" s="109"/>
      <c r="C6" s="109"/>
      <c r="D6" s="109"/>
      <c r="E6" s="109"/>
      <c r="F6" s="109"/>
      <c r="G6" s="109"/>
      <c r="H6" s="109"/>
    </row>
    <row r="7" spans="1:8" ht="20.25" customHeight="1">
      <c r="A7" s="109" t="s">
        <v>644</v>
      </c>
      <c r="B7" s="109"/>
      <c r="C7" s="109"/>
      <c r="D7" s="109"/>
      <c r="E7" s="109"/>
      <c r="F7" s="109"/>
      <c r="G7" s="109"/>
      <c r="H7" s="109"/>
    </row>
    <row r="8" spans="1:8" ht="20.25" customHeight="1">
      <c r="A8" s="109" t="s">
        <v>645</v>
      </c>
      <c r="B8" s="109"/>
      <c r="C8" s="109"/>
      <c r="D8" s="109"/>
      <c r="E8" s="109"/>
      <c r="F8" s="109"/>
      <c r="G8" s="109"/>
      <c r="H8" s="109"/>
    </row>
    <row r="9" spans="1:8" ht="20.25" customHeight="1">
      <c r="A9" s="109"/>
      <c r="B9" s="109"/>
      <c r="C9" s="109"/>
      <c r="D9" s="109"/>
      <c r="E9" s="109"/>
      <c r="F9" s="109"/>
      <c r="G9" s="109"/>
      <c r="H9" s="109"/>
    </row>
    <row r="10" spans="1:8" ht="20.25" customHeight="1">
      <c r="A10" s="109" t="s">
        <v>646</v>
      </c>
      <c r="B10" s="109"/>
      <c r="C10" s="109"/>
      <c r="D10" s="109"/>
      <c r="E10" s="109"/>
      <c r="F10" s="109"/>
      <c r="G10" s="109"/>
      <c r="H10" s="109"/>
    </row>
    <row r="11" spans="1:8" ht="20.25" customHeight="1">
      <c r="A11" s="109"/>
      <c r="B11" s="109"/>
      <c r="C11" s="109"/>
      <c r="D11" s="109"/>
      <c r="E11" s="109"/>
      <c r="F11" s="109"/>
      <c r="G11" s="109"/>
      <c r="H11" s="109"/>
    </row>
    <row r="12" spans="1:8" ht="18.75" customHeight="1">
      <c r="A12" s="473" t="s">
        <v>647</v>
      </c>
      <c r="B12" s="473" t="s">
        <v>554</v>
      </c>
      <c r="C12" s="1069" t="s">
        <v>553</v>
      </c>
      <c r="D12" s="1070"/>
      <c r="E12" s="1069" t="s">
        <v>648</v>
      </c>
      <c r="F12" s="1070"/>
      <c r="G12" s="473" t="s">
        <v>649</v>
      </c>
      <c r="H12" s="473" t="s">
        <v>251</v>
      </c>
    </row>
    <row r="13" spans="1:8" ht="18.75" customHeight="1">
      <c r="A13" s="474" t="str">
        <f>'시설 사업비 산출'!B5</f>
        <v>ㅇㅇ학교 교사동 리모델링사업</v>
      </c>
      <c r="B13" s="475" t="s">
        <v>450</v>
      </c>
      <c r="C13" s="1073">
        <f>'(참고)엔지니어링업체 및 건설사업관리기술 임금실태조사결과'!F8</f>
        <v>222620</v>
      </c>
      <c r="D13" s="1074"/>
      <c r="E13" s="1075">
        <f>B4*4</f>
        <v>48</v>
      </c>
      <c r="F13" s="1076"/>
      <c r="G13" s="476">
        <f>C13*E13</f>
        <v>10685760</v>
      </c>
      <c r="H13" s="113"/>
    </row>
    <row r="14" spans="1:8" ht="18.75" customHeight="1">
      <c r="A14" s="113"/>
      <c r="B14" s="113"/>
      <c r="C14" s="1077"/>
      <c r="D14" s="1078"/>
      <c r="E14" s="1077"/>
      <c r="F14" s="1078"/>
      <c r="G14" s="476"/>
      <c r="H14" s="113"/>
    </row>
    <row r="15" spans="1:8" ht="18.75" customHeight="1">
      <c r="A15" s="113"/>
      <c r="B15" s="113"/>
      <c r="C15" s="1067"/>
      <c r="D15" s="1068"/>
      <c r="E15" s="1067"/>
      <c r="F15" s="1068"/>
      <c r="G15" s="476"/>
      <c r="H15" s="113"/>
    </row>
    <row r="16" spans="1:8" ht="18.75" customHeight="1">
      <c r="A16" s="113" t="s">
        <v>650</v>
      </c>
      <c r="B16" s="113"/>
      <c r="C16" s="1067"/>
      <c r="D16" s="1068"/>
      <c r="E16" s="1067"/>
      <c r="F16" s="1068"/>
      <c r="G16" s="476">
        <f>SUM(G13:G15)</f>
        <v>10685760</v>
      </c>
      <c r="H16" s="113"/>
    </row>
    <row r="17" spans="1:8" ht="18.75" customHeight="1">
      <c r="A17" s="114"/>
      <c r="B17" s="114"/>
      <c r="C17" s="114"/>
      <c r="D17" s="114"/>
      <c r="E17" s="114"/>
      <c r="F17" s="114"/>
      <c r="G17" s="477"/>
      <c r="H17" s="477"/>
    </row>
    <row r="18" spans="1:8" ht="18.75" customHeight="1">
      <c r="A18" s="109" t="s">
        <v>651</v>
      </c>
      <c r="B18" s="109"/>
      <c r="C18" s="109"/>
      <c r="D18" s="109"/>
      <c r="E18" s="109"/>
      <c r="F18" s="109"/>
      <c r="G18" s="109"/>
      <c r="H18" s="109"/>
    </row>
    <row r="19" spans="1:8" ht="18.75" customHeight="1">
      <c r="A19" s="1069" t="s">
        <v>185</v>
      </c>
      <c r="B19" s="1070"/>
      <c r="C19" s="1069" t="s">
        <v>652</v>
      </c>
      <c r="D19" s="1071"/>
      <c r="E19" s="1071"/>
      <c r="F19" s="1070"/>
      <c r="G19" s="473" t="s">
        <v>653</v>
      </c>
      <c r="H19" s="473" t="s">
        <v>251</v>
      </c>
    </row>
    <row r="20" spans="1:8" ht="18.75" customHeight="1">
      <c r="A20" s="478" t="s">
        <v>637</v>
      </c>
      <c r="B20" s="479" t="s">
        <v>654</v>
      </c>
      <c r="C20" s="480">
        <f>C13</f>
        <v>222620</v>
      </c>
      <c r="D20" s="481" t="s">
        <v>552</v>
      </c>
      <c r="E20" s="1063">
        <f>E13</f>
        <v>48</v>
      </c>
      <c r="F20" s="1064"/>
      <c r="G20" s="482">
        <f>C20*E20</f>
        <v>10685760</v>
      </c>
      <c r="H20" s="483"/>
    </row>
    <row r="21" spans="1:8" ht="18.75" customHeight="1">
      <c r="A21" s="478" t="s">
        <v>655</v>
      </c>
      <c r="B21" s="479" t="s">
        <v>656</v>
      </c>
      <c r="C21" s="484">
        <f>G20</f>
        <v>10685760</v>
      </c>
      <c r="D21" s="481" t="s">
        <v>552</v>
      </c>
      <c r="E21" s="1065">
        <v>0.1</v>
      </c>
      <c r="F21" s="1066"/>
      <c r="G21" s="485">
        <f>C21*E21</f>
        <v>1068576</v>
      </c>
      <c r="H21" s="483"/>
    </row>
    <row r="22" spans="1:8" ht="18.75" customHeight="1">
      <c r="A22" s="478" t="s">
        <v>657</v>
      </c>
      <c r="B22" s="479" t="s">
        <v>658</v>
      </c>
      <c r="C22" s="484">
        <f>G20</f>
        <v>10685760</v>
      </c>
      <c r="D22" s="481" t="s">
        <v>552</v>
      </c>
      <c r="E22" s="1065">
        <v>1.1000000000000001</v>
      </c>
      <c r="F22" s="1066"/>
      <c r="G22" s="485">
        <f>C22*E22</f>
        <v>11754336.000000002</v>
      </c>
      <c r="H22" s="483"/>
    </row>
    <row r="23" spans="1:8" ht="18.75" customHeight="1">
      <c r="A23" s="478" t="s">
        <v>659</v>
      </c>
      <c r="B23" s="479" t="s">
        <v>660</v>
      </c>
      <c r="C23" s="484">
        <f>G20+G22</f>
        <v>22440096</v>
      </c>
      <c r="D23" s="481" t="s">
        <v>552</v>
      </c>
      <c r="E23" s="1065">
        <v>0.2</v>
      </c>
      <c r="F23" s="1066"/>
      <c r="G23" s="485">
        <f>C23*E23</f>
        <v>4488019.2</v>
      </c>
      <c r="H23" s="483"/>
    </row>
    <row r="24" spans="1:8" ht="18.75" customHeight="1">
      <c r="A24" s="486" t="s">
        <v>661</v>
      </c>
      <c r="B24" s="479"/>
      <c r="C24" s="487"/>
      <c r="D24" s="481"/>
      <c r="E24" s="481"/>
      <c r="F24" s="479"/>
      <c r="G24" s="482">
        <f>SUM(G20:G23)</f>
        <v>27996691.199999999</v>
      </c>
      <c r="H24" s="483"/>
    </row>
    <row r="25" spans="1:8" ht="18.75" customHeight="1">
      <c r="A25" s="488" t="s">
        <v>662</v>
      </c>
      <c r="B25" s="479" t="s">
        <v>663</v>
      </c>
      <c r="C25" s="484">
        <f>G24</f>
        <v>27996691.199999999</v>
      </c>
      <c r="D25" s="481" t="s">
        <v>552</v>
      </c>
      <c r="E25" s="489" t="s">
        <v>523</v>
      </c>
      <c r="F25" s="467">
        <v>0.42399999999999999</v>
      </c>
      <c r="G25" s="482">
        <f>INT(C25*F25%)</f>
        <v>118705</v>
      </c>
      <c r="H25" s="490"/>
    </row>
    <row r="26" spans="1:8" ht="18.75" customHeight="1">
      <c r="A26" s="478" t="s">
        <v>664</v>
      </c>
      <c r="B26" s="479"/>
      <c r="C26" s="487"/>
      <c r="D26" s="481"/>
      <c r="E26" s="481"/>
      <c r="F26" s="479"/>
      <c r="G26" s="485">
        <f>INT(SUM(G24)*0.1)</f>
        <v>2799669</v>
      </c>
      <c r="H26" s="483"/>
    </row>
    <row r="27" spans="1:8" ht="18.75" customHeight="1">
      <c r="A27" s="488" t="s">
        <v>665</v>
      </c>
      <c r="B27" s="479"/>
      <c r="C27" s="487"/>
      <c r="D27" s="481"/>
      <c r="E27" s="481"/>
      <c r="F27" s="479"/>
      <c r="G27" s="482">
        <f>SUM(G24:G26)</f>
        <v>30915065.199999999</v>
      </c>
      <c r="H27" s="483"/>
    </row>
    <row r="28" spans="1:8" ht="18.75" customHeight="1">
      <c r="A28" s="491" t="s">
        <v>666</v>
      </c>
      <c r="B28" s="492" t="s">
        <v>667</v>
      </c>
      <c r="C28" s="493"/>
      <c r="D28" s="494"/>
      <c r="E28" s="494"/>
      <c r="F28" s="492"/>
      <c r="G28" s="495">
        <f>ROUNDDOWN(G27,-3)</f>
        <v>30915000</v>
      </c>
      <c r="H28" s="496"/>
    </row>
    <row r="29" spans="1:8">
      <c r="C29" s="109"/>
      <c r="D29" s="109"/>
      <c r="E29" s="109"/>
      <c r="F29" s="109"/>
    </row>
  </sheetData>
  <mergeCells count="17">
    <mergeCell ref="A19:B19"/>
    <mergeCell ref="C19:F19"/>
    <mergeCell ref="A1:H1"/>
    <mergeCell ref="C12:D12"/>
    <mergeCell ref="E12:F12"/>
    <mergeCell ref="C13:D13"/>
    <mergeCell ref="E13:F13"/>
    <mergeCell ref="C14:D14"/>
    <mergeCell ref="E14:F14"/>
    <mergeCell ref="E20:F20"/>
    <mergeCell ref="E21:F21"/>
    <mergeCell ref="E22:F22"/>
    <mergeCell ref="E23:F23"/>
    <mergeCell ref="C15:D15"/>
    <mergeCell ref="E15:F15"/>
    <mergeCell ref="C16:D16"/>
    <mergeCell ref="E16:F16"/>
  </mergeCells>
  <phoneticPr fontId="3" type="noConversion"/>
  <dataValidations count="2">
    <dataValidation type="list" allowBlank="1" showInputMessage="1" showErrorMessage="1" sqref="E25" xr:uid="{00000000-0002-0000-0600-000000000000}">
      <formula1>"5억원이하, 5억원초과 10억원이하, 10억원초과 20억원이하, 20억원초과 30억원이하, 30억원초과 50억원이하"</formula1>
    </dataValidation>
    <dataValidation type="list" allowBlank="1" showInputMessage="1" showErrorMessage="1" sqref="B13" xr:uid="{00000000-0002-0000-0600-000001000000}">
      <formula1>"기술사, 특급기술자, 고급기술자, 중급기술자, 초급기술자, 고급숙련기술자, 중급숙련기술자, 초급숙련기술자"</formula1>
    </dataValidation>
  </dataValidations>
  <pageMargins left="0.75" right="0.75" top="1" bottom="1" header="0.5" footer="0.5"/>
  <pageSetup paperSize="9" scale="91" orientation="portrait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>
    <tabColor theme="7" tint="0.79998168889431442"/>
    <pageSetUpPr fitToPage="1"/>
  </sheetPr>
  <dimension ref="A1:K65"/>
  <sheetViews>
    <sheetView showGridLines="0" zoomScale="85" zoomScaleNormal="85" workbookViewId="0">
      <selection activeCell="G12" sqref="G12"/>
    </sheetView>
  </sheetViews>
  <sheetFormatPr defaultRowHeight="16.5"/>
  <cols>
    <col min="1" max="1" width="4.25" style="539" customWidth="1"/>
    <col min="2" max="2" width="4.25" style="542" customWidth="1"/>
    <col min="3" max="3" width="16.5" style="542" customWidth="1"/>
    <col min="4" max="4" width="23.25" style="542" customWidth="1"/>
    <col min="5" max="5" width="16.5" style="542" customWidth="1"/>
    <col min="6" max="6" width="15.375" style="542" customWidth="1"/>
    <col min="7" max="7" width="17.375" style="542" customWidth="1"/>
    <col min="8" max="8" width="15.375" style="542" customWidth="1"/>
    <col min="9" max="9" width="17" style="542" bestFit="1" customWidth="1"/>
    <col min="10" max="10" width="12.75" style="542" bestFit="1" customWidth="1"/>
  </cols>
  <sheetData>
    <row r="1" spans="1:10" ht="17.25" thickBot="1">
      <c r="B1" s="1087"/>
      <c r="C1" s="1087"/>
      <c r="D1" s="1087"/>
      <c r="E1" s="1087"/>
      <c r="F1" s="1087"/>
      <c r="G1" s="1087"/>
      <c r="H1" s="1087"/>
      <c r="I1" s="1087"/>
      <c r="J1" s="1087"/>
    </row>
    <row r="2" spans="1:10" s="541" customFormat="1" ht="24.75" customHeight="1" thickBot="1">
      <c r="A2" s="540"/>
      <c r="B2" s="1088" t="s">
        <v>713</v>
      </c>
      <c r="C2" s="1089"/>
      <c r="D2" s="1089"/>
      <c r="E2" s="1089"/>
      <c r="F2" s="1089"/>
      <c r="G2" s="1089"/>
      <c r="H2" s="1089"/>
      <c r="I2" s="1089"/>
      <c r="J2" s="1090"/>
    </row>
    <row r="4" spans="1:10">
      <c r="A4" s="542"/>
      <c r="B4" s="543" t="s">
        <v>714</v>
      </c>
      <c r="C4" s="544" t="s">
        <v>715</v>
      </c>
      <c r="D4" s="545"/>
      <c r="E4" s="545"/>
      <c r="F4" s="545"/>
      <c r="G4" s="545"/>
      <c r="H4" s="545"/>
      <c r="I4" s="545"/>
      <c r="J4" s="546" t="s">
        <v>716</v>
      </c>
    </row>
    <row r="5" spans="1:10">
      <c r="A5" s="542"/>
      <c r="C5" s="547" t="s">
        <v>717</v>
      </c>
    </row>
    <row r="6" spans="1:10">
      <c r="A6" s="542"/>
      <c r="C6" s="542" t="s">
        <v>718</v>
      </c>
    </row>
    <row r="7" spans="1:10">
      <c r="A7" s="542"/>
      <c r="C7" s="542" t="s">
        <v>719</v>
      </c>
    </row>
    <row r="9" spans="1:10" s="552" customFormat="1" ht="13.5">
      <c r="A9" s="539"/>
      <c r="B9" s="548" t="s">
        <v>720</v>
      </c>
      <c r="C9" s="549" t="s">
        <v>721</v>
      </c>
      <c r="D9" s="550"/>
      <c r="E9" s="550"/>
      <c r="F9" s="550"/>
      <c r="G9" s="550"/>
      <c r="H9" s="550"/>
      <c r="I9" s="550"/>
      <c r="J9" s="551" t="s">
        <v>716</v>
      </c>
    </row>
    <row r="10" spans="1:10" s="552" customFormat="1" ht="13.5">
      <c r="A10" s="539"/>
      <c r="B10" s="542"/>
      <c r="C10" s="553" t="s">
        <v>722</v>
      </c>
      <c r="D10" s="542"/>
      <c r="E10" s="542"/>
      <c r="F10" s="542"/>
      <c r="G10" s="542"/>
      <c r="H10" s="542"/>
      <c r="I10" s="542"/>
      <c r="J10" s="542"/>
    </row>
    <row r="11" spans="1:10" s="552" customFormat="1" ht="16.5" customHeight="1">
      <c r="A11" s="542"/>
      <c r="B11" s="542"/>
      <c r="C11" s="542" t="s">
        <v>723</v>
      </c>
      <c r="D11" s="542"/>
      <c r="E11" s="542"/>
      <c r="F11" s="542"/>
      <c r="G11" s="542"/>
      <c r="H11" s="542"/>
      <c r="I11" s="542"/>
      <c r="J11" s="542"/>
    </row>
    <row r="12" spans="1:10" s="552" customFormat="1" ht="13.5">
      <c r="A12" s="542"/>
      <c r="B12" s="542"/>
      <c r="C12" s="554" t="s">
        <v>14</v>
      </c>
      <c r="D12" s="554" t="s">
        <v>724</v>
      </c>
      <c r="E12" s="542"/>
      <c r="F12" s="542"/>
      <c r="G12" s="542"/>
    </row>
    <row r="13" spans="1:10" s="552" customFormat="1" ht="16.5" customHeight="1">
      <c r="A13" s="542"/>
      <c r="B13" s="542"/>
      <c r="C13" s="554" t="s">
        <v>725</v>
      </c>
      <c r="D13" s="555">
        <v>60000000</v>
      </c>
      <c r="E13" s="542"/>
      <c r="F13" s="542"/>
      <c r="G13" s="542"/>
    </row>
    <row r="14" spans="1:10" s="552" customFormat="1" ht="16.5" customHeight="1">
      <c r="A14" s="542"/>
      <c r="B14"/>
      <c r="C14" s="542" t="s">
        <v>726</v>
      </c>
      <c r="D14"/>
      <c r="E14"/>
      <c r="F14"/>
      <c r="G14"/>
    </row>
    <row r="15" spans="1:10" s="552" customFormat="1" ht="16.5" customHeight="1">
      <c r="A15" s="542"/>
      <c r="B15"/>
      <c r="C15" s="556" t="s">
        <v>727</v>
      </c>
      <c r="D15" s="557" t="s">
        <v>728</v>
      </c>
      <c r="E15" s="554" t="s">
        <v>729</v>
      </c>
      <c r="F15" s="558" t="s">
        <v>730</v>
      </c>
      <c r="G15"/>
      <c r="H15"/>
      <c r="I15"/>
      <c r="J15"/>
    </row>
    <row r="16" spans="1:10" s="552" customFormat="1" ht="16.5" customHeight="1">
      <c r="A16" s="542"/>
      <c r="B16"/>
      <c r="C16" s="559" t="s">
        <v>731</v>
      </c>
      <c r="D16" s="560">
        <v>1</v>
      </c>
      <c r="E16" s="561" t="s">
        <v>4</v>
      </c>
      <c r="F16" s="562">
        <v>20000000</v>
      </c>
      <c r="G16"/>
      <c r="H16"/>
      <c r="I16"/>
      <c r="J16"/>
    </row>
    <row r="17" spans="1:11" s="552" customFormat="1" ht="15" customHeight="1">
      <c r="A17" s="542"/>
      <c r="B17" s="542"/>
      <c r="C17" s="553" t="s">
        <v>732</v>
      </c>
      <c r="D17" s="563"/>
      <c r="E17" s="563"/>
      <c r="F17" s="564"/>
      <c r="I17" s="542"/>
      <c r="J17" s="542"/>
    </row>
    <row r="18" spans="1:11" s="552" customFormat="1" ht="13.5">
      <c r="A18" s="542"/>
      <c r="B18" s="542"/>
      <c r="C18" s="542" t="s">
        <v>733</v>
      </c>
      <c r="D18" s="563"/>
      <c r="E18" s="563"/>
      <c r="F18" s="542"/>
      <c r="G18" s="542"/>
      <c r="H18" s="542"/>
      <c r="I18" s="542"/>
      <c r="J18" s="542"/>
    </row>
    <row r="19" spans="1:11" s="552" customFormat="1" ht="13.5">
      <c r="A19" s="542"/>
      <c r="B19" s="542"/>
      <c r="C19" s="542" t="s">
        <v>734</v>
      </c>
      <c r="D19" s="565"/>
      <c r="E19" s="566"/>
      <c r="F19" s="567"/>
      <c r="G19" s="564"/>
      <c r="H19" s="542"/>
      <c r="I19" s="542"/>
      <c r="J19" s="542"/>
    </row>
    <row r="20" spans="1:11" s="552" customFormat="1" ht="13.5" customHeight="1">
      <c r="A20" s="542"/>
      <c r="B20" s="542"/>
      <c r="C20" s="559" t="s">
        <v>14</v>
      </c>
      <c r="D20" s="559" t="s">
        <v>735</v>
      </c>
      <c r="E20" s="554" t="s">
        <v>736</v>
      </c>
      <c r="F20" s="568" t="s">
        <v>729</v>
      </c>
      <c r="G20" s="554" t="s">
        <v>737</v>
      </c>
      <c r="H20" s="569" t="s">
        <v>730</v>
      </c>
      <c r="I20" s="570"/>
      <c r="J20" s="542"/>
    </row>
    <row r="21" spans="1:11" s="552" customFormat="1" ht="27">
      <c r="A21" s="542"/>
      <c r="B21" s="542"/>
      <c r="C21" s="558" t="s">
        <v>738</v>
      </c>
      <c r="D21" s="571" t="s">
        <v>739</v>
      </c>
      <c r="E21" s="572">
        <v>14</v>
      </c>
      <c r="F21" s="573" t="s">
        <v>708</v>
      </c>
      <c r="G21" s="574">
        <v>10000000</v>
      </c>
      <c r="H21" s="575">
        <f>E21*G21</f>
        <v>140000000</v>
      </c>
      <c r="I21" s="576" t="s">
        <v>740</v>
      </c>
      <c r="J21" s="542"/>
    </row>
    <row r="22" spans="1:11" s="552" customFormat="1" ht="16.5" customHeight="1">
      <c r="A22" s="542"/>
      <c r="B22" s="542"/>
      <c r="C22" s="577"/>
      <c r="D22" s="571" t="s">
        <v>741</v>
      </c>
      <c r="E22" s="572">
        <v>2</v>
      </c>
      <c r="F22" s="573" t="s">
        <v>708</v>
      </c>
      <c r="G22" s="578">
        <v>1300000</v>
      </c>
      <c r="H22" s="575">
        <f t="shared" ref="H22:H27" si="0">E22*G22</f>
        <v>2600000</v>
      </c>
      <c r="I22" s="576" t="s">
        <v>742</v>
      </c>
      <c r="J22" s="542"/>
    </row>
    <row r="23" spans="1:11" s="552" customFormat="1" ht="13.5">
      <c r="A23" s="542"/>
      <c r="B23" s="542"/>
      <c r="C23" s="577"/>
      <c r="D23" s="571" t="s">
        <v>743</v>
      </c>
      <c r="E23" s="572">
        <v>180</v>
      </c>
      <c r="F23" s="573" t="s">
        <v>744</v>
      </c>
      <c r="G23" s="578">
        <v>1070000</v>
      </c>
      <c r="H23" s="575">
        <f t="shared" si="0"/>
        <v>192600000</v>
      </c>
      <c r="I23" s="576"/>
      <c r="J23" s="542"/>
    </row>
    <row r="24" spans="1:11" s="552" customFormat="1" ht="13.5">
      <c r="A24" s="542"/>
      <c r="B24" s="542"/>
      <c r="C24" s="577"/>
      <c r="D24" s="571" t="s">
        <v>745</v>
      </c>
      <c r="E24" s="572">
        <v>2</v>
      </c>
      <c r="F24" s="573" t="s">
        <v>708</v>
      </c>
      <c r="G24" s="578">
        <v>10000000</v>
      </c>
      <c r="H24" s="575">
        <f t="shared" si="0"/>
        <v>20000000</v>
      </c>
      <c r="I24" s="576" t="s">
        <v>742</v>
      </c>
      <c r="J24" s="542"/>
    </row>
    <row r="25" spans="1:11" s="552" customFormat="1" ht="13.5">
      <c r="A25" s="542"/>
      <c r="B25" s="542"/>
      <c r="C25" s="577"/>
      <c r="D25" s="571" t="s">
        <v>746</v>
      </c>
      <c r="E25" s="572">
        <v>10</v>
      </c>
      <c r="F25" s="573" t="s">
        <v>708</v>
      </c>
      <c r="G25" s="578">
        <v>10000000</v>
      </c>
      <c r="H25" s="575">
        <f t="shared" si="0"/>
        <v>100000000</v>
      </c>
      <c r="I25" s="576" t="s">
        <v>740</v>
      </c>
      <c r="J25" s="542"/>
    </row>
    <row r="26" spans="1:11">
      <c r="A26" s="542"/>
      <c r="C26" s="577"/>
      <c r="D26" s="571" t="s">
        <v>747</v>
      </c>
      <c r="E26" s="572">
        <v>30</v>
      </c>
      <c r="F26" s="573" t="s">
        <v>708</v>
      </c>
      <c r="G26" s="578">
        <v>14530000</v>
      </c>
      <c r="H26" s="575">
        <f t="shared" si="0"/>
        <v>435900000</v>
      </c>
      <c r="I26" s="576" t="s">
        <v>742</v>
      </c>
      <c r="K26" s="552"/>
    </row>
    <row r="27" spans="1:11">
      <c r="A27" s="542"/>
      <c r="C27" s="577"/>
      <c r="D27" s="579" t="s">
        <v>748</v>
      </c>
      <c r="E27" s="572">
        <v>14</v>
      </c>
      <c r="F27" s="573" t="s">
        <v>708</v>
      </c>
      <c r="G27" s="578">
        <v>5590000</v>
      </c>
      <c r="H27" s="575">
        <f t="shared" si="0"/>
        <v>78260000</v>
      </c>
      <c r="I27" s="576" t="s">
        <v>740</v>
      </c>
      <c r="K27" s="552"/>
    </row>
    <row r="28" spans="1:11">
      <c r="A28" s="542"/>
      <c r="C28" s="580"/>
      <c r="D28" s="554" t="s">
        <v>22</v>
      </c>
      <c r="E28" s="581"/>
      <c r="F28" s="554"/>
      <c r="G28" s="582">
        <f>SUM(G22:G27)</f>
        <v>42490000</v>
      </c>
      <c r="H28" s="575">
        <f>SUM(H21:H27)</f>
        <v>969360000</v>
      </c>
      <c r="I28" s="570"/>
      <c r="K28" s="552"/>
    </row>
    <row r="29" spans="1:11">
      <c r="A29" s="542"/>
      <c r="K29" s="552"/>
    </row>
    <row r="30" spans="1:11">
      <c r="A30" s="542"/>
      <c r="B30" s="548" t="s">
        <v>749</v>
      </c>
      <c r="C30" s="549" t="s">
        <v>750</v>
      </c>
      <c r="D30" s="550"/>
      <c r="E30" s="550"/>
      <c r="F30" s="550"/>
      <c r="G30" s="550"/>
      <c r="H30" s="550"/>
      <c r="I30" s="550"/>
      <c r="J30" s="551" t="s">
        <v>716</v>
      </c>
      <c r="K30" s="552"/>
    </row>
    <row r="31" spans="1:11">
      <c r="A31" s="542"/>
      <c r="C31" s="542" t="s">
        <v>751</v>
      </c>
      <c r="K31" s="552"/>
    </row>
    <row r="32" spans="1:11">
      <c r="A32" s="542"/>
      <c r="C32" s="554" t="s">
        <v>14</v>
      </c>
      <c r="D32" s="1079" t="s">
        <v>752</v>
      </c>
      <c r="E32" s="1080"/>
      <c r="F32" s="1081"/>
      <c r="G32" s="554" t="s">
        <v>753</v>
      </c>
      <c r="H32" s="554" t="s">
        <v>729</v>
      </c>
      <c r="K32" s="552"/>
    </row>
    <row r="33" spans="1:10">
      <c r="A33" s="542"/>
      <c r="C33" s="554" t="s">
        <v>754</v>
      </c>
      <c r="D33" s="1083" t="s">
        <v>755</v>
      </c>
      <c r="E33" s="1083"/>
      <c r="F33" s="1084"/>
      <c r="G33" s="583">
        <v>92651</v>
      </c>
      <c r="H33" s="579" t="s">
        <v>756</v>
      </c>
    </row>
    <row r="34" spans="1:10">
      <c r="A34" s="542"/>
      <c r="C34" s="542" t="s">
        <v>757</v>
      </c>
      <c r="D34" s="565"/>
      <c r="E34" s="565"/>
      <c r="F34" s="565"/>
      <c r="G34" s="584"/>
    </row>
    <row r="35" spans="1:10">
      <c r="A35" s="542"/>
      <c r="C35" s="554" t="s">
        <v>14</v>
      </c>
      <c r="D35" s="1079" t="s">
        <v>752</v>
      </c>
      <c r="E35" s="1080"/>
      <c r="F35" s="1081"/>
      <c r="G35" s="554" t="s">
        <v>758</v>
      </c>
      <c r="H35" s="554" t="s">
        <v>729</v>
      </c>
    </row>
    <row r="36" spans="1:10">
      <c r="C36" s="554" t="s">
        <v>759</v>
      </c>
      <c r="D36" s="1082" t="s">
        <v>760</v>
      </c>
      <c r="E36" s="1083"/>
      <c r="F36" s="1084"/>
      <c r="G36" s="585">
        <v>78670000</v>
      </c>
      <c r="H36" s="579" t="s">
        <v>761</v>
      </c>
    </row>
    <row r="37" spans="1:10">
      <c r="C37" s="542" t="s">
        <v>762</v>
      </c>
      <c r="D37" s="565"/>
      <c r="E37" s="565"/>
      <c r="F37" s="565"/>
      <c r="G37" s="584"/>
    </row>
    <row r="38" spans="1:10">
      <c r="C38" s="554" t="s">
        <v>14</v>
      </c>
      <c r="D38" s="1079" t="s">
        <v>752</v>
      </c>
      <c r="E38" s="1080"/>
      <c r="F38" s="1081"/>
      <c r="G38" s="554" t="s">
        <v>758</v>
      </c>
      <c r="H38" s="554" t="s">
        <v>729</v>
      </c>
    </row>
    <row r="39" spans="1:10">
      <c r="C39" s="554" t="s">
        <v>759</v>
      </c>
      <c r="D39" s="1082" t="s">
        <v>763</v>
      </c>
      <c r="E39" s="1083"/>
      <c r="F39" s="1084"/>
      <c r="G39" s="585">
        <v>50000000</v>
      </c>
      <c r="H39" s="579" t="s">
        <v>761</v>
      </c>
    </row>
    <row r="40" spans="1:10">
      <c r="G40" s="586" t="s">
        <v>764</v>
      </c>
    </row>
    <row r="41" spans="1:10">
      <c r="B41" s="548" t="s">
        <v>765</v>
      </c>
      <c r="C41" s="549" t="s">
        <v>766</v>
      </c>
      <c r="D41" s="550"/>
      <c r="E41" s="550"/>
      <c r="F41" s="550"/>
      <c r="G41" s="550"/>
      <c r="H41" s="550"/>
      <c r="I41" s="550"/>
      <c r="J41" s="551" t="s">
        <v>716</v>
      </c>
    </row>
    <row r="42" spans="1:10">
      <c r="C42" s="553" t="s">
        <v>767</v>
      </c>
      <c r="G42" s="587"/>
      <c r="H42" s="587"/>
    </row>
    <row r="43" spans="1:10">
      <c r="C43" s="588" t="s">
        <v>768</v>
      </c>
      <c r="G43" s="587"/>
      <c r="H43" s="587"/>
    </row>
    <row r="44" spans="1:10" ht="16.5" customHeight="1">
      <c r="C44" s="542" t="s">
        <v>769</v>
      </c>
      <c r="G44" s="587"/>
      <c r="H44" s="587"/>
    </row>
    <row r="45" spans="1:10">
      <c r="C45" s="556" t="s">
        <v>727</v>
      </c>
      <c r="D45" s="1085" t="s">
        <v>770</v>
      </c>
      <c r="E45" s="1081"/>
      <c r="F45" s="587"/>
      <c r="G45" s="587"/>
      <c r="H45" s="587"/>
    </row>
    <row r="46" spans="1:10">
      <c r="C46" s="559" t="s">
        <v>771</v>
      </c>
      <c r="D46" s="1086">
        <v>35130</v>
      </c>
      <c r="E46" s="1086"/>
      <c r="F46" s="587"/>
      <c r="G46" s="587"/>
      <c r="H46" s="587"/>
    </row>
    <row r="47" spans="1:10">
      <c r="A47" s="552"/>
      <c r="C47" s="553" t="s">
        <v>772</v>
      </c>
    </row>
    <row r="48" spans="1:10">
      <c r="A48" s="552"/>
      <c r="C48" s="542" t="s">
        <v>773</v>
      </c>
      <c r="H48" s="589"/>
      <c r="I48" s="589"/>
      <c r="J48" s="590"/>
    </row>
    <row r="49" spans="2:10">
      <c r="C49" s="542" t="s">
        <v>774</v>
      </c>
      <c r="H49" s="589"/>
      <c r="I49" s="589"/>
      <c r="J49" s="590"/>
    </row>
    <row r="50" spans="2:10">
      <c r="C50" s="556" t="s">
        <v>727</v>
      </c>
      <c r="D50" s="557" t="s">
        <v>728</v>
      </c>
      <c r="E50" s="554" t="s">
        <v>729</v>
      </c>
      <c r="F50" s="558" t="s">
        <v>730</v>
      </c>
      <c r="G50" s="558" t="s">
        <v>775</v>
      </c>
      <c r="H50" s="554" t="s">
        <v>729</v>
      </c>
    </row>
    <row r="51" spans="2:10">
      <c r="C51" s="559" t="s">
        <v>771</v>
      </c>
      <c r="D51" s="560">
        <v>2750</v>
      </c>
      <c r="E51" s="561" t="s">
        <v>776</v>
      </c>
      <c r="F51" s="591">
        <v>100000000</v>
      </c>
      <c r="G51" s="562">
        <f>F51/D51</f>
        <v>36363.63636363636</v>
      </c>
      <c r="H51" s="579" t="s">
        <v>756</v>
      </c>
    </row>
    <row r="52" spans="2:10">
      <c r="B52"/>
      <c r="C52"/>
      <c r="D52"/>
      <c r="E52"/>
      <c r="F52"/>
      <c r="G52"/>
      <c r="H52"/>
      <c r="I52"/>
      <c r="J52"/>
    </row>
    <row r="53" spans="2:10">
      <c r="B53" s="548" t="s">
        <v>777</v>
      </c>
      <c r="C53" s="549" t="s">
        <v>778</v>
      </c>
      <c r="D53" s="550"/>
      <c r="E53" s="550"/>
      <c r="F53" s="550"/>
      <c r="G53" s="550"/>
      <c r="H53" s="550"/>
      <c r="I53" s="550"/>
      <c r="J53" s="551"/>
    </row>
    <row r="54" spans="2:10">
      <c r="C54" s="553" t="s">
        <v>779</v>
      </c>
    </row>
    <row r="55" spans="2:10">
      <c r="C55" s="542" t="s">
        <v>780</v>
      </c>
    </row>
    <row r="56" spans="2:10">
      <c r="C56" s="553" t="s">
        <v>781</v>
      </c>
    </row>
    <row r="57" spans="2:10">
      <c r="C57" s="542" t="s">
        <v>782</v>
      </c>
    </row>
    <row r="59" spans="2:10">
      <c r="B59" s="548" t="s">
        <v>777</v>
      </c>
      <c r="C59" s="549" t="s">
        <v>783</v>
      </c>
      <c r="D59" s="550"/>
      <c r="E59" s="550"/>
      <c r="F59" s="550"/>
      <c r="G59" s="550"/>
      <c r="H59" s="550"/>
      <c r="I59" s="550"/>
      <c r="J59" s="551"/>
    </row>
    <row r="60" spans="2:10">
      <c r="C60" s="553" t="s">
        <v>784</v>
      </c>
    </row>
    <row r="61" spans="2:10">
      <c r="C61" s="542" t="s">
        <v>785</v>
      </c>
    </row>
    <row r="62" spans="2:10">
      <c r="C62" s="542" t="s">
        <v>786</v>
      </c>
    </row>
    <row r="63" spans="2:10">
      <c r="C63" s="542" t="s">
        <v>787</v>
      </c>
    </row>
    <row r="64" spans="2:10">
      <c r="C64" s="553" t="s">
        <v>788</v>
      </c>
    </row>
    <row r="65" spans="3:3">
      <c r="C65" s="542" t="s">
        <v>789</v>
      </c>
    </row>
  </sheetData>
  <mergeCells count="10">
    <mergeCell ref="D38:F38"/>
    <mergeCell ref="D39:F39"/>
    <mergeCell ref="D45:E45"/>
    <mergeCell ref="D46:E46"/>
    <mergeCell ref="B1:J1"/>
    <mergeCell ref="B2:J2"/>
    <mergeCell ref="D32:F32"/>
    <mergeCell ref="D33:F33"/>
    <mergeCell ref="D35:F35"/>
    <mergeCell ref="D36:F36"/>
  </mergeCells>
  <phoneticPr fontId="3" type="noConversion"/>
  <pageMargins left="0.25" right="0.25" top="0.75" bottom="0.75" header="0.3" footer="0.3"/>
  <pageSetup paperSize="9" scale="34" fitToHeight="0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97CD5EE-DAFF-4B7D-BB5B-34AA1872DF9E}">
  <sheetPr>
    <tabColor rgb="FFFFC000"/>
  </sheetPr>
  <dimension ref="A1:R85"/>
  <sheetViews>
    <sheetView view="pageBreakPreview" zoomScaleNormal="100" zoomScaleSheetLayoutView="100" workbookViewId="0">
      <selection activeCell="R86" sqref="R86"/>
    </sheetView>
  </sheetViews>
  <sheetFormatPr defaultColWidth="9" defaultRowHeight="11.25"/>
  <cols>
    <col min="1" max="1" width="6.5" style="80" customWidth="1"/>
    <col min="2" max="2" width="10.125" style="80" customWidth="1"/>
    <col min="3" max="3" width="2.625" style="80" customWidth="1"/>
    <col min="4" max="4" width="10.375" style="80" customWidth="1"/>
    <col min="5" max="5" width="4.875" style="31" customWidth="1"/>
    <col min="6" max="6" width="2.625" style="80" customWidth="1"/>
    <col min="7" max="7" width="6.5" style="80" customWidth="1"/>
    <col min="8" max="10" width="2.625" style="80" customWidth="1"/>
    <col min="11" max="11" width="10" style="81" customWidth="1"/>
    <col min="12" max="12" width="4" style="80" customWidth="1"/>
    <col min="13" max="13" width="10" style="81" customWidth="1"/>
    <col min="14" max="15" width="2.625" style="80" customWidth="1"/>
    <col min="16" max="16" width="6.875" style="81" customWidth="1"/>
    <col min="17" max="17" width="2.75" style="80" customWidth="1"/>
    <col min="18" max="18" width="9.75" style="80" bestFit="1" customWidth="1"/>
    <col min="19" max="16384" width="9" style="80"/>
  </cols>
  <sheetData>
    <row r="1" spans="1:17" s="37" customFormat="1" ht="22.5" customHeight="1">
      <c r="A1" s="924" t="s">
        <v>807</v>
      </c>
      <c r="B1" s="924"/>
      <c r="C1" s="924"/>
      <c r="D1" s="924"/>
      <c r="E1" s="924"/>
      <c r="F1" s="924"/>
      <c r="G1" s="924"/>
      <c r="H1" s="924"/>
      <c r="I1" s="924"/>
      <c r="J1" s="924"/>
      <c r="K1" s="924"/>
      <c r="L1" s="924"/>
      <c r="M1" s="924"/>
      <c r="N1" s="924"/>
      <c r="O1" s="924"/>
      <c r="P1" s="924"/>
      <c r="Q1" s="924"/>
    </row>
    <row r="2" spans="1:17" s="37" customFormat="1" ht="9" customHeight="1">
      <c r="A2" s="36"/>
      <c r="E2" s="38"/>
      <c r="K2" s="39"/>
      <c r="M2" s="39"/>
      <c r="P2" s="39"/>
    </row>
    <row r="3" spans="1:17" s="702" customFormat="1" ht="18.75" customHeight="1">
      <c r="A3" s="704" t="s">
        <v>75</v>
      </c>
      <c r="E3" s="21"/>
      <c r="K3" s="41"/>
      <c r="M3" s="41"/>
      <c r="P3" s="41"/>
    </row>
    <row r="4" spans="1:17" s="702" customFormat="1" ht="18.75" customHeight="1">
      <c r="A4" s="702" t="s">
        <v>76</v>
      </c>
      <c r="E4" s="21"/>
      <c r="K4" s="41"/>
      <c r="M4" s="41"/>
      <c r="P4" s="41"/>
    </row>
    <row r="5" spans="1:17" s="702" customFormat="1" ht="18.75" customHeight="1">
      <c r="A5" s="702" t="s">
        <v>77</v>
      </c>
      <c r="E5" s="21"/>
      <c r="K5" s="41"/>
      <c r="M5" s="41"/>
      <c r="P5" s="41"/>
    </row>
    <row r="6" spans="1:17" s="702" customFormat="1" ht="18.75" customHeight="1" thickBot="1">
      <c r="A6" s="704" t="s">
        <v>78</v>
      </c>
      <c r="E6" s="21"/>
      <c r="K6" s="41"/>
      <c r="M6" s="41"/>
      <c r="P6" s="41"/>
    </row>
    <row r="7" spans="1:17" s="704" customFormat="1" ht="18.75" customHeight="1" thickBot="1">
      <c r="B7" s="678" t="s">
        <v>79</v>
      </c>
      <c r="C7" s="701"/>
      <c r="D7" s="701"/>
      <c r="E7" s="680"/>
      <c r="F7" s="701"/>
      <c r="G7" s="944"/>
      <c r="H7" s="944"/>
      <c r="I7" s="944"/>
      <c r="J7" s="945">
        <f>SUM(J8:M15)</f>
        <v>0</v>
      </c>
      <c r="K7" s="945"/>
      <c r="L7" s="945"/>
      <c r="M7" s="946"/>
      <c r="P7" s="44"/>
    </row>
    <row r="8" spans="1:17" s="24" customFormat="1" ht="18.75" hidden="1" customHeight="1">
      <c r="B8" s="962" t="str">
        <f>'설계 대상 공사비'!B12</f>
        <v>재동초 후관동 및 동관동 화장실개선공사</v>
      </c>
      <c r="C8" s="963"/>
      <c r="D8" s="963"/>
      <c r="E8" s="963"/>
      <c r="F8" s="28"/>
      <c r="G8" s="28"/>
      <c r="H8" s="28"/>
      <c r="I8" s="28"/>
      <c r="J8" s="927"/>
      <c r="K8" s="927"/>
      <c r="L8" s="927"/>
      <c r="M8" s="928"/>
      <c r="P8" s="74"/>
    </row>
    <row r="9" spans="1:17" s="24" customFormat="1" ht="18.75" hidden="1" customHeight="1">
      <c r="B9" s="962"/>
      <c r="C9" s="963"/>
      <c r="D9" s="963"/>
      <c r="E9" s="963"/>
      <c r="F9" s="28"/>
      <c r="G9" s="28"/>
      <c r="H9" s="28"/>
      <c r="I9" s="28"/>
      <c r="J9" s="927"/>
      <c r="K9" s="927"/>
      <c r="L9" s="927"/>
      <c r="M9" s="928"/>
      <c r="P9" s="74"/>
    </row>
    <row r="10" spans="1:17" s="24" customFormat="1" ht="18.75" hidden="1" customHeight="1">
      <c r="B10" s="962"/>
      <c r="C10" s="963"/>
      <c r="D10" s="963"/>
      <c r="E10" s="963"/>
      <c r="F10" s="28"/>
      <c r="G10" s="28"/>
      <c r="H10" s="28"/>
      <c r="I10" s="28"/>
      <c r="J10" s="927"/>
      <c r="K10" s="927"/>
      <c r="L10" s="927"/>
      <c r="M10" s="928"/>
      <c r="P10" s="74"/>
    </row>
    <row r="11" spans="1:17" s="24" customFormat="1" ht="18.75" hidden="1" customHeight="1">
      <c r="B11" s="962"/>
      <c r="C11" s="963"/>
      <c r="D11" s="963"/>
      <c r="E11" s="963"/>
      <c r="F11" s="28"/>
      <c r="G11" s="28"/>
      <c r="H11" s="28"/>
      <c r="I11" s="28"/>
      <c r="J11" s="927"/>
      <c r="K11" s="927"/>
      <c r="L11" s="927"/>
      <c r="M11" s="928"/>
      <c r="P11" s="74"/>
    </row>
    <row r="12" spans="1:17" s="24" customFormat="1" ht="18.75" hidden="1" customHeight="1">
      <c r="B12" s="962"/>
      <c r="C12" s="963"/>
      <c r="D12" s="963"/>
      <c r="E12" s="963"/>
      <c r="F12" s="28"/>
      <c r="G12" s="28"/>
      <c r="H12" s="28"/>
      <c r="I12" s="28"/>
      <c r="J12" s="927"/>
      <c r="K12" s="927"/>
      <c r="L12" s="927"/>
      <c r="M12" s="928"/>
      <c r="P12" s="74"/>
    </row>
    <row r="13" spans="1:17" s="24" customFormat="1" ht="18.75" hidden="1" customHeight="1">
      <c r="B13" s="962"/>
      <c r="C13" s="963"/>
      <c r="D13" s="963"/>
      <c r="E13" s="963"/>
      <c r="F13" s="28"/>
      <c r="G13" s="28"/>
      <c r="H13" s="28"/>
      <c r="I13" s="28"/>
      <c r="J13" s="927"/>
      <c r="K13" s="927"/>
      <c r="L13" s="927"/>
      <c r="M13" s="928"/>
      <c r="P13" s="74"/>
    </row>
    <row r="14" spans="1:17" s="24" customFormat="1" ht="18.75" hidden="1" customHeight="1">
      <c r="B14" s="962"/>
      <c r="C14" s="963"/>
      <c r="D14" s="963"/>
      <c r="E14" s="963"/>
      <c r="F14" s="28"/>
      <c r="G14" s="28"/>
      <c r="H14" s="28"/>
      <c r="I14" s="28"/>
      <c r="J14" s="927"/>
      <c r="K14" s="927"/>
      <c r="L14" s="927"/>
      <c r="M14" s="928"/>
      <c r="P14" s="74"/>
    </row>
    <row r="15" spans="1:17" s="24" customFormat="1" ht="18.75" hidden="1" customHeight="1" thickBot="1">
      <c r="B15" s="964"/>
      <c r="C15" s="965"/>
      <c r="D15" s="965"/>
      <c r="E15" s="965"/>
      <c r="F15" s="641"/>
      <c r="G15" s="641"/>
      <c r="H15" s="641"/>
      <c r="I15" s="641"/>
      <c r="J15" s="947"/>
      <c r="K15" s="947"/>
      <c r="L15" s="947"/>
      <c r="M15" s="948"/>
      <c r="P15" s="74"/>
    </row>
    <row r="16" spans="1:17" s="23" customFormat="1" ht="18.75" customHeight="1" thickBot="1">
      <c r="B16" s="681" t="s">
        <v>80</v>
      </c>
      <c r="C16" s="682"/>
      <c r="D16" s="682"/>
      <c r="E16" s="683"/>
      <c r="F16" s="682"/>
      <c r="G16" s="682"/>
      <c r="H16" s="682"/>
      <c r="I16" s="682"/>
      <c r="J16" s="949">
        <f>SUM(J17:M24)</f>
        <v>327520227</v>
      </c>
      <c r="K16" s="949"/>
      <c r="L16" s="949"/>
      <c r="M16" s="950"/>
      <c r="P16" s="642"/>
    </row>
    <row r="17" spans="2:16" s="24" customFormat="1" ht="18.75" customHeight="1" thickBot="1">
      <c r="B17" s="1219" t="str">
        <f>B8</f>
        <v>재동초 후관동 및 동관동 화장실개선공사</v>
      </c>
      <c r="C17" s="1220"/>
      <c r="D17" s="1220"/>
      <c r="E17" s="1220"/>
      <c r="F17" s="684"/>
      <c r="G17" s="684"/>
      <c r="H17" s="684"/>
      <c r="I17" s="684"/>
      <c r="J17" s="951">
        <f>'설계 대상 공사비'!G68</f>
        <v>327520227</v>
      </c>
      <c r="K17" s="951"/>
      <c r="L17" s="951"/>
      <c r="M17" s="952"/>
      <c r="P17" s="74"/>
    </row>
    <row r="18" spans="2:16" s="24" customFormat="1" ht="18.75" hidden="1" customHeight="1">
      <c r="B18" s="962"/>
      <c r="C18" s="963"/>
      <c r="D18" s="963"/>
      <c r="E18" s="963"/>
      <c r="F18" s="28"/>
      <c r="G18" s="28"/>
      <c r="H18" s="28"/>
      <c r="I18" s="28"/>
      <c r="J18" s="927"/>
      <c r="K18" s="927"/>
      <c r="L18" s="927"/>
      <c r="M18" s="928"/>
      <c r="P18" s="74"/>
    </row>
    <row r="19" spans="2:16" s="24" customFormat="1" ht="18.75" hidden="1" customHeight="1">
      <c r="B19" s="962"/>
      <c r="C19" s="963"/>
      <c r="D19" s="963"/>
      <c r="E19" s="963"/>
      <c r="F19" s="28"/>
      <c r="G19" s="28"/>
      <c r="H19" s="28"/>
      <c r="I19" s="28"/>
      <c r="J19" s="927"/>
      <c r="K19" s="927"/>
      <c r="L19" s="927"/>
      <c r="M19" s="928"/>
      <c r="P19" s="74"/>
    </row>
    <row r="20" spans="2:16" s="24" customFormat="1" ht="18.75" hidden="1" customHeight="1">
      <c r="B20" s="962"/>
      <c r="C20" s="963"/>
      <c r="D20" s="963"/>
      <c r="E20" s="963"/>
      <c r="F20" s="28"/>
      <c r="G20" s="28"/>
      <c r="H20" s="28"/>
      <c r="I20" s="28"/>
      <c r="J20" s="927"/>
      <c r="K20" s="927"/>
      <c r="L20" s="927"/>
      <c r="M20" s="928"/>
      <c r="P20" s="74"/>
    </row>
    <row r="21" spans="2:16" s="24" customFormat="1" ht="18.75" hidden="1" customHeight="1">
      <c r="B21" s="962"/>
      <c r="C21" s="963"/>
      <c r="D21" s="963"/>
      <c r="E21" s="963"/>
      <c r="F21" s="28"/>
      <c r="G21" s="28"/>
      <c r="H21" s="28"/>
      <c r="I21" s="28"/>
      <c r="J21" s="927"/>
      <c r="K21" s="927"/>
      <c r="L21" s="927"/>
      <c r="M21" s="928"/>
      <c r="P21" s="74"/>
    </row>
    <row r="22" spans="2:16" s="24" customFormat="1" ht="18.75" hidden="1" customHeight="1">
      <c r="B22" s="962"/>
      <c r="C22" s="963"/>
      <c r="D22" s="963"/>
      <c r="E22" s="963"/>
      <c r="F22" s="28"/>
      <c r="G22" s="28"/>
      <c r="H22" s="28"/>
      <c r="I22" s="28"/>
      <c r="J22" s="927"/>
      <c r="K22" s="927"/>
      <c r="L22" s="927"/>
      <c r="M22" s="928"/>
      <c r="P22" s="74"/>
    </row>
    <row r="23" spans="2:16" s="24" customFormat="1" ht="18.75" hidden="1" customHeight="1">
      <c r="B23" s="962"/>
      <c r="C23" s="963"/>
      <c r="D23" s="963"/>
      <c r="E23" s="963"/>
      <c r="F23" s="28"/>
      <c r="G23" s="28"/>
      <c r="H23" s="28"/>
      <c r="I23" s="28"/>
      <c r="J23" s="927"/>
      <c r="K23" s="927"/>
      <c r="L23" s="927"/>
      <c r="M23" s="928"/>
      <c r="P23" s="74"/>
    </row>
    <row r="24" spans="2:16" s="24" customFormat="1" ht="18.75" hidden="1" customHeight="1" thickBot="1">
      <c r="B24" s="964"/>
      <c r="C24" s="965"/>
      <c r="D24" s="965"/>
      <c r="E24" s="965"/>
      <c r="F24" s="641"/>
      <c r="G24" s="641"/>
      <c r="H24" s="641"/>
      <c r="I24" s="641"/>
      <c r="J24" s="947"/>
      <c r="K24" s="947"/>
      <c r="L24" s="947"/>
      <c r="M24" s="948"/>
      <c r="P24" s="74"/>
    </row>
    <row r="25" spans="2:16" s="23" customFormat="1" ht="18.75" customHeight="1" thickBot="1">
      <c r="B25" s="685" t="s">
        <v>81</v>
      </c>
      <c r="C25" s="686"/>
      <c r="D25" s="686"/>
      <c r="E25" s="687"/>
      <c r="F25" s="686"/>
      <c r="G25" s="686"/>
      <c r="H25" s="686"/>
      <c r="I25" s="686"/>
      <c r="J25" s="958">
        <f>SUM(J26:M33)</f>
        <v>327520227</v>
      </c>
      <c r="K25" s="958"/>
      <c r="L25" s="958"/>
      <c r="M25" s="959"/>
      <c r="P25" s="642"/>
    </row>
    <row r="26" spans="2:16" s="24" customFormat="1" ht="18.75" customHeight="1">
      <c r="B26" s="1221" t="str">
        <f>B8</f>
        <v>재동초 후관동 및 동관동 화장실개선공사</v>
      </c>
      <c r="C26" s="1222"/>
      <c r="D26" s="1222"/>
      <c r="E26" s="1222"/>
      <c r="F26" s="28"/>
      <c r="G26" s="28"/>
      <c r="H26" s="28"/>
      <c r="I26" s="28"/>
      <c r="J26" s="927">
        <f>'설계 대상 공사비'!H68</f>
        <v>327520227</v>
      </c>
      <c r="K26" s="927"/>
      <c r="L26" s="927"/>
      <c r="M26" s="928"/>
      <c r="P26" s="74"/>
    </row>
    <row r="27" spans="2:16" s="24" customFormat="1" ht="18.75" hidden="1" customHeight="1">
      <c r="B27" s="962"/>
      <c r="C27" s="963"/>
      <c r="D27" s="963"/>
      <c r="E27" s="963"/>
      <c r="F27" s="28"/>
      <c r="G27" s="28"/>
      <c r="H27" s="28"/>
      <c r="I27" s="28"/>
      <c r="J27" s="927"/>
      <c r="K27" s="927"/>
      <c r="L27" s="927"/>
      <c r="M27" s="928"/>
      <c r="P27" s="74"/>
    </row>
    <row r="28" spans="2:16" s="24" customFormat="1" ht="18.75" hidden="1" customHeight="1">
      <c r="B28" s="962"/>
      <c r="C28" s="963"/>
      <c r="D28" s="963"/>
      <c r="E28" s="963"/>
      <c r="F28" s="28"/>
      <c r="G28" s="28"/>
      <c r="H28" s="28"/>
      <c r="I28" s="28"/>
      <c r="J28" s="927"/>
      <c r="K28" s="927"/>
      <c r="L28" s="927"/>
      <c r="M28" s="928"/>
      <c r="P28" s="74"/>
    </row>
    <row r="29" spans="2:16" s="24" customFormat="1" ht="18.75" hidden="1" customHeight="1">
      <c r="B29" s="962"/>
      <c r="C29" s="963"/>
      <c r="D29" s="963"/>
      <c r="E29" s="963"/>
      <c r="F29" s="28"/>
      <c r="G29" s="28"/>
      <c r="H29" s="28"/>
      <c r="I29" s="28"/>
      <c r="J29" s="927"/>
      <c r="K29" s="927"/>
      <c r="L29" s="927"/>
      <c r="M29" s="928"/>
      <c r="P29" s="74"/>
    </row>
    <row r="30" spans="2:16" s="24" customFormat="1" ht="18.75" hidden="1" customHeight="1">
      <c r="B30" s="962"/>
      <c r="C30" s="963"/>
      <c r="D30" s="963"/>
      <c r="E30" s="963"/>
      <c r="F30" s="28"/>
      <c r="G30" s="28"/>
      <c r="H30" s="28"/>
      <c r="I30" s="28"/>
      <c r="J30" s="927"/>
      <c r="K30" s="927"/>
      <c r="L30" s="927"/>
      <c r="M30" s="928"/>
      <c r="P30" s="74"/>
    </row>
    <row r="31" spans="2:16" s="24" customFormat="1" ht="18.75" hidden="1" customHeight="1">
      <c r="B31" s="962"/>
      <c r="C31" s="963"/>
      <c r="D31" s="963"/>
      <c r="E31" s="963"/>
      <c r="F31" s="28"/>
      <c r="G31" s="28"/>
      <c r="H31" s="28"/>
      <c r="I31" s="28"/>
      <c r="J31" s="927"/>
      <c r="K31" s="927"/>
      <c r="L31" s="927"/>
      <c r="M31" s="928"/>
      <c r="P31" s="74"/>
    </row>
    <row r="32" spans="2:16" s="24" customFormat="1" ht="18.75" hidden="1" customHeight="1">
      <c r="B32" s="962"/>
      <c r="C32" s="963"/>
      <c r="D32" s="963"/>
      <c r="E32" s="963"/>
      <c r="F32" s="28"/>
      <c r="G32" s="28"/>
      <c r="H32" s="28"/>
      <c r="I32" s="28"/>
      <c r="J32" s="927"/>
      <c r="K32" s="927"/>
      <c r="L32" s="927"/>
      <c r="M32" s="928"/>
      <c r="P32" s="74"/>
    </row>
    <row r="33" spans="1:18" s="24" customFormat="1" ht="18.75" hidden="1" customHeight="1" thickBot="1">
      <c r="B33" s="964"/>
      <c r="C33" s="965"/>
      <c r="D33" s="965"/>
      <c r="E33" s="965"/>
      <c r="F33" s="641"/>
      <c r="G33" s="641"/>
      <c r="H33" s="641"/>
      <c r="I33" s="641"/>
      <c r="J33" s="947"/>
      <c r="K33" s="947"/>
      <c r="L33" s="947"/>
      <c r="M33" s="948"/>
      <c r="P33" s="74"/>
    </row>
    <row r="34" spans="1:18" s="702" customFormat="1" ht="18.75" customHeight="1">
      <c r="A34" s="704"/>
      <c r="B34" s="42"/>
      <c r="E34" s="21"/>
      <c r="J34" s="694"/>
      <c r="K34" s="694"/>
      <c r="L34" s="694"/>
      <c r="M34" s="694"/>
      <c r="P34" s="41"/>
    </row>
    <row r="35" spans="1:18" s="702" customFormat="1" ht="18.75" customHeight="1">
      <c r="A35" s="704" t="s">
        <v>82</v>
      </c>
      <c r="E35" s="21"/>
      <c r="K35" s="41"/>
      <c r="M35" s="41"/>
      <c r="P35" s="41"/>
    </row>
    <row r="36" spans="1:18" s="702" customFormat="1" ht="18.75" customHeight="1" thickBot="1">
      <c r="A36" s="702" t="s">
        <v>83</v>
      </c>
      <c r="E36" s="960" t="s">
        <v>808</v>
      </c>
      <c r="F36" s="960"/>
      <c r="G36" s="960"/>
      <c r="H36" s="960"/>
      <c r="I36" s="960"/>
      <c r="J36" s="961" t="s">
        <v>821</v>
      </c>
      <c r="K36" s="961"/>
      <c r="M36" s="41"/>
      <c r="P36" s="41"/>
      <c r="R36" s="702" t="s">
        <v>86</v>
      </c>
    </row>
    <row r="37" spans="1:18" s="702" customFormat="1" ht="18.75" customHeight="1">
      <c r="A37" s="953" t="s">
        <v>87</v>
      </c>
      <c r="B37" s="954"/>
      <c r="C37" s="954"/>
      <c r="D37" s="955"/>
      <c r="E37" s="929"/>
      <c r="F37" s="930"/>
      <c r="G37" s="700" t="str">
        <f>INDEX('(참고)건축설계 대가요율'!$C$7:$C$24,MATCH(J8+J9+J10+J11+J12+J13+J14+J15,'(참고)건축설계 대가요율'!$D$7:$D$24))</f>
        <v>5000만원이하</v>
      </c>
      <c r="H37" s="46"/>
      <c r="I37" s="47"/>
      <c r="J37" s="48"/>
      <c r="K37" s="929" t="str">
        <f>INDEX('(참고)건축설계 대가요율'!$C$7:$C$24,MATCH(J8+J9+J10+J11+J12+J13+J14+J15,'(참고)건축설계 대가요율'!$D$7:$D$24)+1)</f>
        <v>5000만원</v>
      </c>
      <c r="L37" s="930"/>
      <c r="M37" s="49" t="s">
        <v>802</v>
      </c>
      <c r="N37" s="956" t="s">
        <v>24</v>
      </c>
      <c r="O37" s="954"/>
      <c r="P37" s="954"/>
      <c r="Q37" s="957"/>
    </row>
    <row r="38" spans="1:18" s="702" customFormat="1" ht="18.75" customHeight="1" thickBot="1">
      <c r="A38" s="931" t="s">
        <v>89</v>
      </c>
      <c r="B38" s="932"/>
      <c r="C38" s="932"/>
      <c r="D38" s="933"/>
      <c r="E38" s="934">
        <f>IF($E$36="제2종보통기본",(VLOOKUP(G37,'(참고)건축설계 대가요율'!$C$6:$J$24,5,FALSE)),IF($E$36="제2종보통중급",(VLOOKUP(G37,'(참고)건축설계 대가요율'!$C$6:$J$24,4,FALSE)),IF($E$36="제2종보통상급",(VLOOKUP(G37,'(참고)건축설계 대가요율'!$C$6:$J$24,3,FALSE)),IF($E$36="제3종복잡기본",(VLOOKUP(G37,'(참고)건축설계 대가요율'!$C$6:$J$24,8,FALSE)),IF($E$36="제3종복잡중급",(VLOOKUP(G37,'(참고)건축설계 대가요율'!$C$6:$J$24,7,FALSE)),IF($E$36="제3종복잡상급",(VLOOKUP(G37,'(참고)건축설계 대가요율'!$C$6:$J$24,6,FALSE)),"공종을 입력해주세요"))))))</f>
        <v>7.61</v>
      </c>
      <c r="F38" s="935"/>
      <c r="G38" s="935"/>
      <c r="H38" s="935"/>
      <c r="I38" s="935"/>
      <c r="J38" s="936"/>
      <c r="K38" s="937">
        <f>IF($E$36="제2종보통기본",(VLOOKUP(K37,'(참고)건축설계 대가요율'!$C$6:$J$24,5,FALSE)),IF($E$36="제2종보통중급",(VLOOKUP(K37,'(참고)건축설계 대가요율'!$C$6:$J$24,4,FALSE)),IF($E$36="제2종보통상급",(VLOOKUP(K37,'(참고)건축설계 대가요율'!$C$6:$J$24,3,FALSE)),IF($E$36="제3종복잡기본",(VLOOKUP(K37,'(참고)건축설계 대가요율'!$C$6:$J$24,8,FALSE)),IF($E$36="제3종복잡중급",(VLOOKUP(K37,'(참고)건축설계 대가요율'!$C$6:$J$24,7,FALSE)),IF($E$36="제3종복잡상급",(VLOOKUP(K37,'(참고)건축설계 대가요율'!$C$6:$J$24,6,FALSE)),"공종을 입력해주세요"))))))</f>
        <v>7.61</v>
      </c>
      <c r="L38" s="938"/>
      <c r="M38" s="939"/>
      <c r="N38" s="940" t="s">
        <v>90</v>
      </c>
      <c r="O38" s="932"/>
      <c r="P38" s="932"/>
      <c r="Q38" s="941"/>
    </row>
    <row r="39" spans="1:18" s="702" customFormat="1" ht="18.75" customHeight="1">
      <c r="A39" s="967" t="s">
        <v>91</v>
      </c>
      <c r="B39" s="942">
        <f>K38</f>
        <v>7.61</v>
      </c>
      <c r="C39" s="943" t="s">
        <v>92</v>
      </c>
      <c r="D39" s="943" t="s">
        <v>93</v>
      </c>
      <c r="E39" s="968">
        <f>E38</f>
        <v>7.61</v>
      </c>
      <c r="F39" s="943" t="s">
        <v>94</v>
      </c>
      <c r="G39" s="942">
        <f>K38</f>
        <v>7.61</v>
      </c>
      <c r="H39" s="943" t="s">
        <v>95</v>
      </c>
      <c r="I39" s="943" t="s">
        <v>96</v>
      </c>
      <c r="J39" s="50" t="s">
        <v>93</v>
      </c>
      <c r="K39" s="51">
        <f>VLOOKUP(K37,'(참고)건축설계 대가요율'!$C$7:$D$224,2,0)</f>
        <v>50000000</v>
      </c>
      <c r="L39" s="50" t="s">
        <v>94</v>
      </c>
      <c r="M39" s="51">
        <f>J7</f>
        <v>0</v>
      </c>
      <c r="N39" s="50" t="s">
        <v>95</v>
      </c>
      <c r="O39" s="943" t="s">
        <v>91</v>
      </c>
      <c r="P39" s="966">
        <f>TRUNC(((B39+((E39-G39)*((K39-M39)/(K40-M40))))),2)</f>
        <v>7.61</v>
      </c>
      <c r="Q39" s="943" t="s">
        <v>97</v>
      </c>
    </row>
    <row r="40" spans="1:18" s="702" customFormat="1" ht="18.75" customHeight="1">
      <c r="A40" s="967"/>
      <c r="B40" s="943"/>
      <c r="C40" s="943"/>
      <c r="D40" s="943"/>
      <c r="E40" s="969"/>
      <c r="F40" s="943"/>
      <c r="G40" s="943"/>
      <c r="H40" s="943"/>
      <c r="I40" s="943"/>
      <c r="J40" s="697" t="s">
        <v>93</v>
      </c>
      <c r="K40" s="53">
        <f>VLOOKUP(K37,'(참고)건축설계 대가요율'!$C$7:$D$24,2,0)</f>
        <v>50000000</v>
      </c>
      <c r="L40" s="697" t="s">
        <v>94</v>
      </c>
      <c r="M40" s="53">
        <f>VLOOKUP(G37,'(참고)건축설계 대가요율'!$C$7:$D$24,2,0)</f>
        <v>0</v>
      </c>
      <c r="N40" s="697" t="s">
        <v>95</v>
      </c>
      <c r="O40" s="943"/>
      <c r="P40" s="966"/>
      <c r="Q40" s="943"/>
    </row>
    <row r="41" spans="1:18" s="702" customFormat="1" ht="18.75" customHeight="1">
      <c r="A41" s="704" t="s">
        <v>811</v>
      </c>
      <c r="B41" s="697"/>
      <c r="C41" s="697"/>
      <c r="D41" s="697"/>
      <c r="E41" s="699"/>
      <c r="F41" s="697"/>
      <c r="G41" s="697"/>
      <c r="H41" s="697"/>
      <c r="I41" s="697"/>
      <c r="J41" s="697"/>
      <c r="K41" s="54"/>
      <c r="L41" s="697"/>
      <c r="M41" s="54"/>
      <c r="N41" s="697"/>
      <c r="O41" s="697"/>
      <c r="P41" s="55"/>
      <c r="Q41" s="697"/>
    </row>
    <row r="42" spans="1:18" s="702" customFormat="1" ht="18.75" customHeight="1">
      <c r="A42" s="698" t="s">
        <v>91</v>
      </c>
      <c r="B42" s="697"/>
      <c r="C42" s="697"/>
      <c r="D42" s="697"/>
      <c r="E42" s="699"/>
      <c r="F42" s="697"/>
      <c r="G42" s="697">
        <f>P39</f>
        <v>7.61</v>
      </c>
      <c r="H42" s="697"/>
      <c r="I42" s="697"/>
      <c r="J42" s="697"/>
      <c r="K42" s="54"/>
      <c r="L42" s="702" t="s">
        <v>96</v>
      </c>
      <c r="M42" s="56">
        <v>0.2</v>
      </c>
      <c r="N42" s="697"/>
      <c r="O42" s="697" t="s">
        <v>91</v>
      </c>
      <c r="P42" s="57">
        <f>TRUNC((G42*M42),2)</f>
        <v>1.52</v>
      </c>
      <c r="Q42" s="58" t="s">
        <v>97</v>
      </c>
    </row>
    <row r="43" spans="1:18" s="702" customFormat="1" ht="18.75" customHeight="1" thickBot="1">
      <c r="A43" s="702" t="s">
        <v>98</v>
      </c>
      <c r="E43" s="960" t="s">
        <v>84</v>
      </c>
      <c r="F43" s="960"/>
      <c r="G43" s="960"/>
      <c r="H43" s="960"/>
      <c r="I43" s="960"/>
      <c r="J43" s="961" t="s">
        <v>85</v>
      </c>
      <c r="K43" s="961"/>
      <c r="M43" s="41"/>
      <c r="P43" s="41"/>
    </row>
    <row r="44" spans="1:18" s="702" customFormat="1" ht="18.75" customHeight="1">
      <c r="A44" s="953" t="s">
        <v>87</v>
      </c>
      <c r="B44" s="954"/>
      <c r="C44" s="954"/>
      <c r="D44" s="955"/>
      <c r="E44" s="929"/>
      <c r="F44" s="930"/>
      <c r="G44" s="700" t="str">
        <f>INDEX('(참고)건축설계 대가요율'!$C$7:$C$24,MATCH(J17+J18+J19+J20+J21+J22+J23+J24,'(참고)건축설계 대가요율'!$D$7:$D$24))</f>
        <v>3억원</v>
      </c>
      <c r="H44" s="46"/>
      <c r="I44" s="47"/>
      <c r="J44" s="48"/>
      <c r="K44" s="929" t="str">
        <f>INDEX('(참고)건축설계 대가요율'!$C$7:$C$24,MATCH(J17+J18+J19+J20+J21+J22+J23+J24,'(참고)건축설계 대가요율'!$D$7:$D$24)+1)</f>
        <v>5억원</v>
      </c>
      <c r="L44" s="930"/>
      <c r="M44" s="46" t="s">
        <v>88</v>
      </c>
      <c r="N44" s="956" t="s">
        <v>24</v>
      </c>
      <c r="O44" s="954"/>
      <c r="P44" s="954"/>
      <c r="Q44" s="957"/>
    </row>
    <row r="45" spans="1:18" s="702" customFormat="1" ht="18.75" customHeight="1" thickBot="1">
      <c r="A45" s="931" t="s">
        <v>89</v>
      </c>
      <c r="B45" s="932"/>
      <c r="C45" s="932"/>
      <c r="D45" s="933"/>
      <c r="E45" s="934">
        <f>IF($E$43="제2종보통기본",(VLOOKUP(G44,'(참고)건축설계 대가요율'!$C$6:$J$24,5,FALSE)),IF($E$43="제2종보통중급",(VLOOKUP(G44,'(참고)건축설계 대가요율'!$C$6:$J$24,4,FALSE)),IF($E$43="제2종보통상급",(VLOOKUP(G44,'(참고)건축설계 대가요율'!$C$6:$J$24,3,FALSE)),IF($E$43="제3종복잡기본",(VLOOKUP(G44,'(참고)건축설계 대가요율'!$C$6:$J$24,8,FALSE)),IF($E$43="제3종복잡중급",(VLOOKUP(G44,'(참고)건축설계 대가요율'!$C$6:$J$24,7,FALSE)),IF($E$43="제3종복잡상급",(VLOOKUP(G44,'(참고)건축설계 대가요율'!$C$6:$J$24,6,FALSE)),"공종을 입력해주세요"))))))</f>
        <v>6.57</v>
      </c>
      <c r="F45" s="935"/>
      <c r="G45" s="935"/>
      <c r="H45" s="935"/>
      <c r="I45" s="935"/>
      <c r="J45" s="936"/>
      <c r="K45" s="937">
        <f>IF($E$43="제2종보통기본",(VLOOKUP(K44,'(참고)건축설계 대가요율'!$C$6:$J$24,5,FALSE)),IF($E$43="제2종보통중급",(VLOOKUP(K44,'(참고)건축설계 대가요율'!$C$6:$J$24,4,FALSE)),IF($E$43="제2종보통상급",(VLOOKUP(K44,'(참고)건축설계 대가요율'!$C$6:$J$24,3,FALSE)),IF($E$43="제3종복잡기본",(VLOOKUP(K44,'(참고)건축설계 대가요율'!$C$6:$J$24,8,FALSE)),IF($E$43="제3종복잡중급",(VLOOKUP(K44,'(참고)건축설계 대가요율'!$C$6:$J$24,7,FALSE)),IF($E$43="제3종복잡상급",(VLOOKUP(K44,'(참고)건축설계 대가요율'!$C$6:$J$24,6,FALSE)),"공종을 입력해주세요"))))))</f>
        <v>5.98</v>
      </c>
      <c r="L45" s="938"/>
      <c r="M45" s="939"/>
      <c r="N45" s="940" t="s">
        <v>90</v>
      </c>
      <c r="O45" s="932"/>
      <c r="P45" s="932"/>
      <c r="Q45" s="941"/>
    </row>
    <row r="46" spans="1:18" s="702" customFormat="1" ht="18.75" customHeight="1">
      <c r="A46" s="967" t="s">
        <v>91</v>
      </c>
      <c r="B46" s="943">
        <f>+K45</f>
        <v>5.98</v>
      </c>
      <c r="C46" s="943" t="s">
        <v>92</v>
      </c>
      <c r="D46" s="943" t="s">
        <v>93</v>
      </c>
      <c r="E46" s="969">
        <f>+E45</f>
        <v>6.57</v>
      </c>
      <c r="F46" s="943" t="s">
        <v>94</v>
      </c>
      <c r="G46" s="943">
        <f>+K45</f>
        <v>5.98</v>
      </c>
      <c r="H46" s="943" t="s">
        <v>95</v>
      </c>
      <c r="I46" s="943" t="s">
        <v>99</v>
      </c>
      <c r="J46" s="50" t="s">
        <v>93</v>
      </c>
      <c r="K46" s="51">
        <f>VLOOKUP(K44,'(참고)건축설계 대가요율'!$C$7:$D$224,2,0)</f>
        <v>500000000</v>
      </c>
      <c r="L46" s="50" t="s">
        <v>94</v>
      </c>
      <c r="M46" s="51">
        <f>J16</f>
        <v>327520227</v>
      </c>
      <c r="N46" s="50" t="s">
        <v>95</v>
      </c>
      <c r="O46" s="943" t="s">
        <v>91</v>
      </c>
      <c r="P46" s="966">
        <f>TRUNC(((B46+((E46-G46)*((K46-M46)/(K47-M47))))),2)</f>
        <v>6.48</v>
      </c>
      <c r="Q46" s="943" t="s">
        <v>97</v>
      </c>
    </row>
    <row r="47" spans="1:18" s="702" customFormat="1" ht="18.75" customHeight="1">
      <c r="A47" s="967"/>
      <c r="B47" s="943"/>
      <c r="C47" s="943"/>
      <c r="D47" s="943"/>
      <c r="E47" s="969"/>
      <c r="F47" s="943"/>
      <c r="G47" s="943"/>
      <c r="H47" s="943"/>
      <c r="I47" s="943"/>
      <c r="J47" s="697" t="s">
        <v>93</v>
      </c>
      <c r="K47" s="53">
        <f>VLOOKUP(K44,'(참고)건축설계 대가요율'!$C$7:$D$24,2,0)</f>
        <v>500000000</v>
      </c>
      <c r="L47" s="697" t="s">
        <v>94</v>
      </c>
      <c r="M47" s="53">
        <f>VLOOKUP(G44,'(참고)건축설계 대가요율'!$C$7:$D$24,2,0)</f>
        <v>300000000</v>
      </c>
      <c r="N47" s="697" t="s">
        <v>95</v>
      </c>
      <c r="O47" s="943"/>
      <c r="P47" s="966"/>
      <c r="Q47" s="943"/>
    </row>
    <row r="48" spans="1:18" s="702" customFormat="1" ht="18.75" customHeight="1">
      <c r="A48" s="704" t="s">
        <v>812</v>
      </c>
      <c r="B48" s="697"/>
      <c r="C48" s="697"/>
      <c r="D48" s="697"/>
      <c r="E48" s="699"/>
      <c r="F48" s="697"/>
      <c r="G48" s="697"/>
      <c r="H48" s="697"/>
      <c r="I48" s="697"/>
      <c r="J48" s="697"/>
      <c r="K48" s="54"/>
      <c r="L48" s="697"/>
      <c r="M48" s="54"/>
      <c r="N48" s="697"/>
      <c r="O48" s="697"/>
      <c r="P48" s="55"/>
      <c r="Q48" s="697"/>
    </row>
    <row r="49" spans="1:17" s="702" customFormat="1" ht="18.75" customHeight="1">
      <c r="A49" s="698" t="s">
        <v>91</v>
      </c>
      <c r="B49" s="697"/>
      <c r="C49" s="697"/>
      <c r="D49" s="697"/>
      <c r="E49" s="699"/>
      <c r="F49" s="697"/>
      <c r="G49" s="59">
        <f>P46</f>
        <v>6.48</v>
      </c>
      <c r="H49" s="697"/>
      <c r="I49" s="697"/>
      <c r="J49" s="697"/>
      <c r="K49" s="54"/>
      <c r="L49" s="702" t="s">
        <v>96</v>
      </c>
      <c r="M49" s="56">
        <v>0.3</v>
      </c>
      <c r="N49" s="697"/>
      <c r="O49" s="697" t="s">
        <v>91</v>
      </c>
      <c r="P49" s="57">
        <f>TRUNC((G49*M49),2)</f>
        <v>1.94</v>
      </c>
      <c r="Q49" s="58" t="s">
        <v>97</v>
      </c>
    </row>
    <row r="50" spans="1:17" s="702" customFormat="1" ht="18.75" customHeight="1" thickBot="1">
      <c r="A50" s="702" t="s">
        <v>100</v>
      </c>
      <c r="E50" s="960" t="s">
        <v>84</v>
      </c>
      <c r="F50" s="960"/>
      <c r="G50" s="960"/>
      <c r="H50" s="960"/>
      <c r="I50" s="960"/>
      <c r="J50" s="961" t="s">
        <v>85</v>
      </c>
      <c r="K50" s="961"/>
      <c r="M50" s="41"/>
      <c r="P50" s="41"/>
    </row>
    <row r="51" spans="1:17" s="702" customFormat="1" ht="18.75" customHeight="1">
      <c r="A51" s="953" t="s">
        <v>87</v>
      </c>
      <c r="B51" s="954"/>
      <c r="C51" s="954"/>
      <c r="D51" s="955"/>
      <c r="E51" s="929"/>
      <c r="F51" s="930"/>
      <c r="G51" s="700" t="str">
        <f>INDEX('(참고)건축설계 대가요율'!$C$7:$C$24,MATCH(J26+J27+J28+J29+J30+J31+J32+J33,'(참고)건축설계 대가요율'!$D$7:$D$24))</f>
        <v>3억원</v>
      </c>
      <c r="H51" s="46"/>
      <c r="I51" s="47"/>
      <c r="J51" s="48"/>
      <c r="K51" s="929" t="str">
        <f>INDEX('(참고)건축설계 대가요율'!$C$7:$C$24,MATCH(J26+J27+J28+J29+J30+J31+J32+J33,'(참고)건축설계 대가요율'!$D$7:$D$24)+1)</f>
        <v>5억원</v>
      </c>
      <c r="L51" s="930"/>
      <c r="M51" s="46" t="s">
        <v>88</v>
      </c>
      <c r="N51" s="956" t="s">
        <v>24</v>
      </c>
      <c r="O51" s="954"/>
      <c r="P51" s="954"/>
      <c r="Q51" s="957"/>
    </row>
    <row r="52" spans="1:17" s="702" customFormat="1" ht="18.75" customHeight="1" thickBot="1">
      <c r="A52" s="931" t="s">
        <v>89</v>
      </c>
      <c r="B52" s="932"/>
      <c r="C52" s="932"/>
      <c r="D52" s="933"/>
      <c r="E52" s="934">
        <f>IF($E$50="제2종보통기본",(VLOOKUP(G51,'(참고)건축설계 대가요율'!$C$6:$J$24,5,FALSE)),IF($E$50="제2종보통중급",(VLOOKUP(G51,'(참고)건축설계 대가요율'!$C$6:$J$24,4,FALSE)),IF($E$50="제2종보통상급",(VLOOKUP(G51,'(참고)건축설계 대가요율'!$C$6:$J$24,3,FALSE)),IF($E$50="제3종복잡기본",(VLOOKUP(G51,'(참고)건축설계 대가요율'!$C$6:$J$24,8,FALSE)),IF($E$50="제3종복잡중급",(VLOOKUP(G51,'(참고)건축설계 대가요율'!$C$6:$J$24,7,FALSE)),IF($E$50="제3종복잡상급",(VLOOKUP(G51,'(참고)건축설계 대가요율'!$C$6:$J$24,6,FALSE)),"공종을 입력해주세요"))))))</f>
        <v>6.57</v>
      </c>
      <c r="F52" s="935"/>
      <c r="G52" s="935"/>
      <c r="H52" s="935"/>
      <c r="I52" s="935"/>
      <c r="J52" s="936"/>
      <c r="K52" s="937">
        <f>IF($E$50="제2종보통기본",(VLOOKUP(K51,'(참고)건축설계 대가요율'!$C$6:$J$24,5,FALSE)),IF($E$50="제2종보통중급",(VLOOKUP(K51,'(참고)건축설계 대가요율'!$C$6:$J$24,4,FALSE)),IF(E50="제2종보통상급",(VLOOKUP(K51,'(참고)건축설계 대가요율'!$C$6:$J$24,3,FALSE)),IF($E$50="제3종복잡기본",(VLOOKUP(K51,'(참고)건축설계 대가요율'!$C$6:$J$24,8,FALSE)),IF($E$50="제3종복잡중급",(VLOOKUP(K51,'(참고)건축설계 대가요율'!$C$6:$J$24,7,FALSE)),IF($E$50="제3종복잡상급",(VLOOKUP(K51,'(참고)건축설계 대가요율'!$C$6:$J$24,6,FALSE)),"공종을 입력해주세요"))))))</f>
        <v>5.98</v>
      </c>
      <c r="L52" s="938"/>
      <c r="M52" s="939"/>
      <c r="N52" s="940" t="s">
        <v>90</v>
      </c>
      <c r="O52" s="932"/>
      <c r="P52" s="932"/>
      <c r="Q52" s="941"/>
    </row>
    <row r="53" spans="1:17" s="702" customFormat="1" ht="18.75" customHeight="1">
      <c r="A53" s="967" t="s">
        <v>91</v>
      </c>
      <c r="B53" s="943">
        <f>+K52</f>
        <v>5.98</v>
      </c>
      <c r="C53" s="943" t="s">
        <v>92</v>
      </c>
      <c r="D53" s="943" t="s">
        <v>93</v>
      </c>
      <c r="E53" s="969">
        <f>+E52</f>
        <v>6.57</v>
      </c>
      <c r="F53" s="943" t="s">
        <v>94</v>
      </c>
      <c r="G53" s="943">
        <f>+K52</f>
        <v>5.98</v>
      </c>
      <c r="H53" s="943" t="s">
        <v>95</v>
      </c>
      <c r="I53" s="943" t="s">
        <v>96</v>
      </c>
      <c r="J53" s="50" t="s">
        <v>93</v>
      </c>
      <c r="K53" s="51">
        <f>VLOOKUP(K51,'(참고)건축설계 대가요율'!$C$7:$D$224,2,0)</f>
        <v>500000000</v>
      </c>
      <c r="L53" s="50" t="s">
        <v>94</v>
      </c>
      <c r="M53" s="51">
        <f>J25</f>
        <v>327520227</v>
      </c>
      <c r="N53" s="50" t="s">
        <v>95</v>
      </c>
      <c r="O53" s="943" t="s">
        <v>91</v>
      </c>
      <c r="P53" s="966">
        <f>TRUNC(((B53+((E53-G53)*((K53-M53)/(K54-M54))))),2)</f>
        <v>6.48</v>
      </c>
      <c r="Q53" s="943" t="s">
        <v>97</v>
      </c>
    </row>
    <row r="54" spans="1:17" s="702" customFormat="1" ht="18.75" customHeight="1">
      <c r="A54" s="967"/>
      <c r="B54" s="943"/>
      <c r="C54" s="943"/>
      <c r="D54" s="943"/>
      <c r="E54" s="969"/>
      <c r="F54" s="943"/>
      <c r="G54" s="943"/>
      <c r="H54" s="943"/>
      <c r="I54" s="943"/>
      <c r="J54" s="697" t="s">
        <v>93</v>
      </c>
      <c r="K54" s="53">
        <f>VLOOKUP(K51,'(참고)건축설계 대가요율'!$C$7:$D$24,2,0)</f>
        <v>500000000</v>
      </c>
      <c r="L54" s="697" t="s">
        <v>94</v>
      </c>
      <c r="M54" s="53">
        <f>VLOOKUP(G51,'(참고)건축설계 대가요율'!$C$7:$D$24,2,0)</f>
        <v>300000000</v>
      </c>
      <c r="N54" s="697" t="s">
        <v>95</v>
      </c>
      <c r="O54" s="943"/>
      <c r="P54" s="966"/>
      <c r="Q54" s="943"/>
    </row>
    <row r="55" spans="1:17" s="702" customFormat="1" ht="18.75" customHeight="1">
      <c r="A55" s="704" t="s">
        <v>813</v>
      </c>
      <c r="B55" s="697"/>
      <c r="C55" s="697"/>
      <c r="D55" s="697"/>
      <c r="E55" s="699"/>
      <c r="F55" s="697"/>
      <c r="G55" s="697"/>
      <c r="H55" s="697"/>
      <c r="I55" s="697"/>
      <c r="J55" s="697"/>
      <c r="K55" s="54"/>
      <c r="L55" s="697"/>
      <c r="M55" s="54"/>
      <c r="N55" s="697"/>
      <c r="O55" s="697"/>
      <c r="P55" s="55"/>
      <c r="Q55" s="697"/>
    </row>
    <row r="56" spans="1:17" s="702" customFormat="1" ht="18.75" customHeight="1">
      <c r="A56" s="698" t="s">
        <v>91</v>
      </c>
      <c r="B56" s="697"/>
      <c r="C56" s="697"/>
      <c r="D56" s="697"/>
      <c r="E56" s="699"/>
      <c r="F56" s="697"/>
      <c r="G56" s="697">
        <f>P53</f>
        <v>6.48</v>
      </c>
      <c r="H56" s="697"/>
      <c r="I56" s="697"/>
      <c r="J56" s="697"/>
      <c r="K56" s="54"/>
      <c r="L56" s="702" t="s">
        <v>96</v>
      </c>
      <c r="M56" s="56">
        <v>0.5</v>
      </c>
      <c r="N56" s="697"/>
      <c r="O56" s="697" t="s">
        <v>91</v>
      </c>
      <c r="P56" s="57">
        <f>TRUNC((G56*M56),2)</f>
        <v>3.24</v>
      </c>
      <c r="Q56" s="58" t="s">
        <v>97</v>
      </c>
    </row>
    <row r="57" spans="1:17" s="702" customFormat="1" ht="18.75" customHeight="1">
      <c r="A57" s="704" t="s">
        <v>101</v>
      </c>
      <c r="E57" s="21"/>
      <c r="K57" s="41"/>
      <c r="M57" s="41"/>
      <c r="P57" s="41"/>
    </row>
    <row r="58" spans="1:17" s="702" customFormat="1" ht="18.75" customHeight="1">
      <c r="A58" s="702" t="s">
        <v>102</v>
      </c>
      <c r="D58" s="970" t="str">
        <f>E36</f>
        <v>제2종보통기본</v>
      </c>
      <c r="E58" s="970"/>
      <c r="F58" s="970"/>
      <c r="G58" s="970"/>
      <c r="K58" s="41"/>
      <c r="M58" s="41"/>
      <c r="P58" s="41"/>
    </row>
    <row r="59" spans="1:17" s="24" customFormat="1" ht="18.75" customHeight="1">
      <c r="C59" s="24" t="s">
        <v>91</v>
      </c>
      <c r="E59" s="972">
        <f>J7</f>
        <v>0</v>
      </c>
      <c r="F59" s="972"/>
      <c r="G59" s="972"/>
      <c r="I59" s="24" t="s">
        <v>96</v>
      </c>
      <c r="K59" s="646">
        <f>TRUNC(P42*1,2)</f>
        <v>1.52</v>
      </c>
      <c r="L59" s="647" t="s">
        <v>103</v>
      </c>
      <c r="M59" s="972">
        <f>INT(E59*(K59/100))</f>
        <v>0</v>
      </c>
      <c r="N59" s="972"/>
      <c r="O59" s="972"/>
      <c r="P59" s="972"/>
      <c r="Q59" s="24" t="s">
        <v>104</v>
      </c>
    </row>
    <row r="60" spans="1:17" s="702" customFormat="1" ht="18.75" customHeight="1">
      <c r="A60" s="702" t="s">
        <v>105</v>
      </c>
      <c r="D60" s="970" t="str">
        <f>E43</f>
        <v>제2종보통중급</v>
      </c>
      <c r="E60" s="970"/>
      <c r="F60" s="970"/>
      <c r="G60" s="970"/>
      <c r="K60" s="60"/>
      <c r="L60" s="61"/>
      <c r="M60" s="41"/>
      <c r="P60" s="41"/>
    </row>
    <row r="61" spans="1:17" s="24" customFormat="1" ht="18.75" customHeight="1">
      <c r="C61" s="24" t="s">
        <v>91</v>
      </c>
      <c r="E61" s="972">
        <f>J16</f>
        <v>327520227</v>
      </c>
      <c r="F61" s="972"/>
      <c r="G61" s="972"/>
      <c r="I61" s="24" t="s">
        <v>96</v>
      </c>
      <c r="K61" s="646">
        <f>TRUNC(P49*1,2)</f>
        <v>1.94</v>
      </c>
      <c r="L61" s="647" t="s">
        <v>103</v>
      </c>
      <c r="M61" s="972">
        <f>TRUNC(E61*(K61/100),0)</f>
        <v>6353892</v>
      </c>
      <c r="N61" s="972"/>
      <c r="O61" s="972"/>
      <c r="P61" s="972"/>
      <c r="Q61" s="24" t="s">
        <v>104</v>
      </c>
    </row>
    <row r="62" spans="1:17" s="702" customFormat="1" ht="18.75" customHeight="1">
      <c r="A62" s="702" t="s">
        <v>106</v>
      </c>
      <c r="D62" s="970" t="str">
        <f>E50</f>
        <v>제2종보통중급</v>
      </c>
      <c r="E62" s="970"/>
      <c r="F62" s="970"/>
      <c r="G62" s="970"/>
      <c r="K62" s="60"/>
      <c r="L62" s="61"/>
      <c r="M62" s="41"/>
      <c r="P62" s="41"/>
    </row>
    <row r="63" spans="1:17" s="24" customFormat="1" ht="18.75" customHeight="1" thickBot="1">
      <c r="C63" s="24" t="s">
        <v>91</v>
      </c>
      <c r="E63" s="971">
        <f>J25</f>
        <v>327520227</v>
      </c>
      <c r="F63" s="971"/>
      <c r="G63" s="971"/>
      <c r="I63" s="24" t="s">
        <v>96</v>
      </c>
      <c r="K63" s="646">
        <f>TRUNC(P56*1,2)</f>
        <v>3.24</v>
      </c>
      <c r="L63" s="647" t="s">
        <v>103</v>
      </c>
      <c r="M63" s="972">
        <f>TRUNC(E63*(K63/100),0)</f>
        <v>10611655</v>
      </c>
      <c r="N63" s="972"/>
      <c r="O63" s="972"/>
      <c r="P63" s="972"/>
      <c r="Q63" s="24" t="s">
        <v>104</v>
      </c>
    </row>
    <row r="64" spans="1:17" s="702" customFormat="1" ht="18.75" customHeight="1" thickBot="1">
      <c r="A64" s="702" t="s">
        <v>107</v>
      </c>
      <c r="E64" s="973"/>
      <c r="F64" s="973"/>
      <c r="G64" s="973"/>
      <c r="K64" s="60"/>
      <c r="L64" s="61"/>
      <c r="M64" s="974">
        <f>+M59+M61+M63</f>
        <v>16965547</v>
      </c>
      <c r="N64" s="975"/>
      <c r="O64" s="975"/>
      <c r="P64" s="975"/>
      <c r="Q64" s="624" t="s">
        <v>104</v>
      </c>
    </row>
    <row r="65" spans="1:18" s="702" customFormat="1" ht="18.75" customHeight="1" thickBot="1">
      <c r="E65" s="694"/>
      <c r="F65" s="694"/>
      <c r="G65" s="694"/>
      <c r="K65" s="60"/>
      <c r="L65" s="61"/>
      <c r="M65" s="63"/>
      <c r="N65" s="694"/>
      <c r="O65" s="694"/>
      <c r="P65" s="63"/>
    </row>
    <row r="66" spans="1:18" s="702" customFormat="1" ht="18.75" hidden="1" customHeight="1" thickBot="1">
      <c r="A66" s="702" t="s">
        <v>108</v>
      </c>
      <c r="E66" s="699"/>
      <c r="F66" s="976">
        <f>M64</f>
        <v>16965547</v>
      </c>
      <c r="G66" s="977"/>
      <c r="H66" s="977"/>
      <c r="I66" s="702" t="s">
        <v>96</v>
      </c>
      <c r="J66" s="697"/>
      <c r="K66" s="64">
        <f>LARGE($K$67:$K$69,1)+LARGE($K$67:$K$69,2)/2+LARGE($K$67:$K$69,3)/3</f>
        <v>0</v>
      </c>
      <c r="L66" s="61" t="s">
        <v>103</v>
      </c>
      <c r="M66" s="974">
        <f>TRUNC(F66*(K66/100),0)</f>
        <v>0</v>
      </c>
      <c r="N66" s="975"/>
      <c r="O66" s="975"/>
      <c r="P66" s="975"/>
      <c r="Q66" s="624" t="s">
        <v>104</v>
      </c>
    </row>
    <row r="67" spans="1:18" s="702" customFormat="1" ht="18.75" hidden="1" customHeight="1">
      <c r="B67" s="65" t="s">
        <v>109</v>
      </c>
      <c r="F67" s="979" t="s">
        <v>112</v>
      </c>
      <c r="G67" s="979"/>
      <c r="H67" s="979"/>
      <c r="I67" s="979"/>
      <c r="J67" s="979"/>
      <c r="K67" s="66">
        <f>+HLOOKUP(F67,'(참고)인증관련 추가 설계대가 요율'!$D$11:$H$12,2,FALSE)</f>
        <v>0</v>
      </c>
      <c r="L67" s="61" t="s">
        <v>110</v>
      </c>
      <c r="M67" s="980"/>
      <c r="N67" s="980"/>
      <c r="O67" s="980"/>
      <c r="P67" s="980"/>
    </row>
    <row r="68" spans="1:18" s="702" customFormat="1" ht="18.75" hidden="1" customHeight="1">
      <c r="B68" s="65" t="s">
        <v>111</v>
      </c>
      <c r="F68" s="979" t="s">
        <v>112</v>
      </c>
      <c r="G68" s="979"/>
      <c r="H68" s="979"/>
      <c r="I68" s="979"/>
      <c r="J68" s="979"/>
      <c r="K68" s="66">
        <f>+HLOOKUP(F68,'(참고)인증관련 추가 설계대가 요율'!$D$13:$I$14,2,FALSE)</f>
        <v>0</v>
      </c>
      <c r="L68" s="61" t="s">
        <v>110</v>
      </c>
      <c r="M68" s="696"/>
      <c r="N68" s="696"/>
      <c r="O68" s="696"/>
      <c r="P68" s="696"/>
    </row>
    <row r="69" spans="1:18" s="702" customFormat="1" ht="18.75" hidden="1" customHeight="1">
      <c r="B69" s="65" t="s">
        <v>113</v>
      </c>
      <c r="F69" s="979" t="s">
        <v>112</v>
      </c>
      <c r="G69" s="979"/>
      <c r="H69" s="979"/>
      <c r="I69" s="979"/>
      <c r="J69" s="979"/>
      <c r="K69" s="66">
        <f>+HLOOKUP(F69,'(참고)인증관련 추가 설계대가 요율'!$D$15:$I$16,2,FALSE)</f>
        <v>0</v>
      </c>
      <c r="L69" s="61" t="s">
        <v>110</v>
      </c>
      <c r="M69" s="696"/>
      <c r="N69" s="696"/>
      <c r="O69" s="696"/>
      <c r="P69" s="696"/>
    </row>
    <row r="70" spans="1:18" s="702" customFormat="1" ht="18.75" hidden="1" customHeight="1">
      <c r="B70" s="67"/>
      <c r="E70" s="696"/>
      <c r="F70" s="68"/>
      <c r="G70" s="68"/>
      <c r="H70" s="69"/>
      <c r="I70" s="69"/>
      <c r="J70" s="69"/>
      <c r="K70" s="70"/>
      <c r="L70" s="71"/>
      <c r="M70" s="696"/>
      <c r="N70" s="696"/>
      <c r="O70" s="696"/>
      <c r="P70" s="696"/>
    </row>
    <row r="71" spans="1:18" s="702" customFormat="1" ht="18.75" hidden="1" customHeight="1" thickBot="1">
      <c r="A71" s="702" t="s">
        <v>115</v>
      </c>
      <c r="E71" s="21"/>
      <c r="F71" s="619"/>
      <c r="G71" s="619"/>
      <c r="H71" s="619"/>
      <c r="I71" s="619"/>
      <c r="J71" s="619"/>
      <c r="K71" s="72"/>
      <c r="L71" s="61"/>
      <c r="M71" s="41"/>
      <c r="P71" s="41"/>
      <c r="R71" s="702" t="s">
        <v>800</v>
      </c>
    </row>
    <row r="72" spans="1:18" s="702" customFormat="1" ht="18.75" hidden="1" customHeight="1" thickBot="1">
      <c r="B72" s="73" t="s">
        <v>91</v>
      </c>
      <c r="E72" s="973">
        <v>1500000</v>
      </c>
      <c r="F72" s="973"/>
      <c r="G72" s="973"/>
      <c r="I72" s="702" t="s">
        <v>96</v>
      </c>
      <c r="K72" s="625">
        <v>0</v>
      </c>
      <c r="L72" s="61" t="s">
        <v>91</v>
      </c>
      <c r="M72" s="974">
        <f>INT(E72*K72)</f>
        <v>0</v>
      </c>
      <c r="N72" s="975"/>
      <c r="O72" s="975"/>
      <c r="P72" s="975"/>
      <c r="Q72" s="624" t="s">
        <v>104</v>
      </c>
    </row>
    <row r="73" spans="1:18" s="702" customFormat="1" ht="18.75" hidden="1" customHeight="1" thickBot="1">
      <c r="A73" s="702" t="s">
        <v>116</v>
      </c>
      <c r="B73" s="73"/>
      <c r="E73" s="21"/>
      <c r="K73" s="41"/>
      <c r="L73" s="61"/>
      <c r="M73" s="974">
        <f>SUM(M74:P75)</f>
        <v>0</v>
      </c>
      <c r="N73" s="975"/>
      <c r="O73" s="975"/>
      <c r="P73" s="975"/>
      <c r="Q73" s="624" t="s">
        <v>104</v>
      </c>
    </row>
    <row r="74" spans="1:18" s="702" customFormat="1" ht="18.75" hidden="1" customHeight="1">
      <c r="B74" s="73" t="s">
        <v>91</v>
      </c>
      <c r="E74" s="973">
        <f>'(참고)지질조사'!F14</f>
        <v>3880000</v>
      </c>
      <c r="F74" s="973"/>
      <c r="G74" s="973"/>
      <c r="I74" s="702" t="s">
        <v>96</v>
      </c>
      <c r="K74" s="627">
        <v>0</v>
      </c>
      <c r="L74" s="61" t="s">
        <v>117</v>
      </c>
      <c r="M74" s="972">
        <f>INT(E74*K74)</f>
        <v>0</v>
      </c>
      <c r="N74" s="972"/>
      <c r="O74" s="972"/>
      <c r="P74" s="972"/>
      <c r="Q74" s="702" t="s">
        <v>104</v>
      </c>
    </row>
    <row r="75" spans="1:18" s="702" customFormat="1" ht="18.75" hidden="1" customHeight="1">
      <c r="B75" s="73" t="s">
        <v>91</v>
      </c>
      <c r="E75" s="978">
        <f>'(참고)지질조사'!E24+'(참고)지질조사'!E25</f>
        <v>637050</v>
      </c>
      <c r="F75" s="978"/>
      <c r="G75" s="978"/>
      <c r="I75" s="702" t="s">
        <v>96</v>
      </c>
      <c r="K75" s="625">
        <v>0</v>
      </c>
      <c r="L75" s="61" t="s">
        <v>91</v>
      </c>
      <c r="M75" s="972">
        <f>INT(E75*K75)</f>
        <v>0</v>
      </c>
      <c r="N75" s="972"/>
      <c r="O75" s="972"/>
      <c r="P75" s="972"/>
      <c r="Q75" s="702" t="s">
        <v>104</v>
      </c>
      <c r="R75" s="702" t="s">
        <v>118</v>
      </c>
    </row>
    <row r="76" spans="1:18" s="702" customFormat="1" ht="18.75" hidden="1" customHeight="1">
      <c r="B76" s="73"/>
      <c r="E76" s="694"/>
      <c r="F76" s="694"/>
      <c r="G76" s="694"/>
      <c r="K76" s="74"/>
      <c r="L76" s="61"/>
      <c r="M76" s="693"/>
      <c r="N76" s="693"/>
      <c r="O76" s="693"/>
      <c r="P76" s="693"/>
    </row>
    <row r="77" spans="1:18" s="702" customFormat="1" ht="18.75" hidden="1" customHeight="1" thickBot="1">
      <c r="A77" s="702" t="s">
        <v>119</v>
      </c>
      <c r="B77" s="73"/>
      <c r="E77" s="21"/>
      <c r="K77" s="41"/>
      <c r="L77" s="61"/>
      <c r="M77" s="41"/>
      <c r="P77" s="41"/>
    </row>
    <row r="78" spans="1:18" s="702" customFormat="1" ht="18.75" hidden="1" customHeight="1" thickBot="1">
      <c r="B78" s="73" t="s">
        <v>91</v>
      </c>
      <c r="E78" s="973">
        <f>'(참고)측량비'!I23</f>
        <v>988</v>
      </c>
      <c r="F78" s="973"/>
      <c r="G78" s="973"/>
      <c r="I78" s="702" t="s">
        <v>96</v>
      </c>
      <c r="K78" s="628"/>
      <c r="L78" s="75" t="s">
        <v>120</v>
      </c>
      <c r="M78" s="974">
        <f>INT(E78*K78)</f>
        <v>0</v>
      </c>
      <c r="N78" s="975"/>
      <c r="O78" s="975"/>
      <c r="P78" s="975"/>
      <c r="Q78" s="624" t="s">
        <v>104</v>
      </c>
      <c r="R78" s="702" t="s">
        <v>557</v>
      </c>
    </row>
    <row r="79" spans="1:18" s="702" customFormat="1" ht="18.75" customHeight="1" thickBot="1">
      <c r="A79" s="702" t="s">
        <v>121</v>
      </c>
      <c r="E79" s="973"/>
      <c r="F79" s="973"/>
      <c r="G79" s="973"/>
      <c r="K79" s="41"/>
      <c r="L79" s="61" t="s">
        <v>91</v>
      </c>
      <c r="M79" s="982">
        <f>SUM(M64,M66,M72,M73,M589,M78)</f>
        <v>16965547</v>
      </c>
      <c r="N79" s="983"/>
      <c r="O79" s="983"/>
      <c r="P79" s="983"/>
      <c r="Q79" s="626" t="s">
        <v>104</v>
      </c>
      <c r="R79" s="703"/>
    </row>
    <row r="80" spans="1:18" s="702" customFormat="1" ht="18.75" customHeight="1" thickBot="1">
      <c r="A80" s="61" t="s">
        <v>123</v>
      </c>
      <c r="E80" s="973"/>
      <c r="F80" s="973"/>
      <c r="G80" s="973"/>
      <c r="K80" s="77"/>
      <c r="L80" s="61"/>
      <c r="M80" s="974">
        <f>SUM(M81:P81)</f>
        <v>55180.606</v>
      </c>
      <c r="N80" s="975"/>
      <c r="O80" s="975"/>
      <c r="P80" s="975"/>
      <c r="Q80" s="624" t="s">
        <v>104</v>
      </c>
    </row>
    <row r="81" spans="1:18" s="702" customFormat="1" ht="18.75" customHeight="1">
      <c r="B81" s="73" t="s">
        <v>91</v>
      </c>
      <c r="C81" s="978">
        <f>(M63)*(100%+K66/100)</f>
        <v>10611655</v>
      </c>
      <c r="D81" s="978"/>
      <c r="E81" s="702" t="s">
        <v>96</v>
      </c>
      <c r="F81" s="981" t="s">
        <v>523</v>
      </c>
      <c r="G81" s="981"/>
      <c r="H81" s="981"/>
      <c r="I81" s="981"/>
      <c r="J81" s="981"/>
      <c r="K81" s="78">
        <f>HLOOKUP(F81,'(참고)설계 및 감리의 손해배상(공제)'!$D$15:$H$27,4,FALSE)</f>
        <v>0.52</v>
      </c>
      <c r="L81" s="61" t="s">
        <v>124</v>
      </c>
      <c r="M81" s="972">
        <f>C81*K81%</f>
        <v>55180.606</v>
      </c>
      <c r="N81" s="972"/>
      <c r="O81" s="972"/>
      <c r="P81" s="972"/>
      <c r="Q81" s="702" t="s">
        <v>104</v>
      </c>
    </row>
    <row r="82" spans="1:18" s="702" customFormat="1" ht="18.75" customHeight="1" thickBot="1">
      <c r="A82" s="702" t="s">
        <v>122</v>
      </c>
      <c r="E82" s="973">
        <f>M79+M80</f>
        <v>17020727.605999999</v>
      </c>
      <c r="F82" s="973"/>
      <c r="G82" s="973"/>
      <c r="I82" s="702" t="s">
        <v>96</v>
      </c>
      <c r="K82" s="41">
        <v>10</v>
      </c>
      <c r="L82" s="61" t="s">
        <v>103</v>
      </c>
      <c r="M82" s="973">
        <f>E82*K82%</f>
        <v>1702072.7605999999</v>
      </c>
      <c r="N82" s="973"/>
      <c r="O82" s="973"/>
      <c r="P82" s="973"/>
      <c r="Q82" s="702" t="s">
        <v>104</v>
      </c>
    </row>
    <row r="83" spans="1:18" s="702" customFormat="1" ht="18.75" customHeight="1" thickBot="1">
      <c r="A83" s="704" t="s">
        <v>125</v>
      </c>
      <c r="B83" s="704" t="s">
        <v>126</v>
      </c>
      <c r="C83" s="704"/>
      <c r="D83" s="704" t="s">
        <v>127</v>
      </c>
      <c r="E83" s="43"/>
      <c r="F83" s="704"/>
      <c r="G83" s="704"/>
      <c r="H83" s="704"/>
      <c r="I83" s="704"/>
      <c r="J83" s="704"/>
      <c r="K83" s="44"/>
      <c r="L83" s="79" t="s">
        <v>91</v>
      </c>
      <c r="M83" s="982">
        <f>TRUNC(SUM(M79,M80,M82),-4)</f>
        <v>18720000</v>
      </c>
      <c r="N83" s="983"/>
      <c r="O83" s="983"/>
      <c r="P83" s="983"/>
      <c r="Q83" s="626" t="s">
        <v>104</v>
      </c>
    </row>
    <row r="84" spans="1:18" s="702" customFormat="1" ht="18.75" hidden="1" customHeight="1" thickBot="1">
      <c r="A84" s="629" t="s">
        <v>125</v>
      </c>
      <c r="B84" s="985" t="s">
        <v>804</v>
      </c>
      <c r="C84" s="985"/>
      <c r="D84" s="985"/>
      <c r="E84" s="985"/>
      <c r="F84" s="985"/>
      <c r="G84" s="985"/>
      <c r="H84" s="985"/>
      <c r="I84" s="985"/>
      <c r="J84" s="985"/>
      <c r="K84" s="630" t="s">
        <v>805</v>
      </c>
      <c r="L84" s="695" t="s">
        <v>129</v>
      </c>
      <c r="M84" s="984" t="e">
        <f>TRUNC((#REF!+#REF!+#REF!)*0.5,-3)*0</f>
        <v>#REF!</v>
      </c>
      <c r="N84" s="984"/>
      <c r="O84" s="984"/>
      <c r="P84" s="984"/>
      <c r="Q84" s="632" t="s">
        <v>104</v>
      </c>
      <c r="R84" s="702" t="s">
        <v>803</v>
      </c>
    </row>
    <row r="85" spans="1:18" ht="18.75" customHeight="1" thickBot="1">
      <c r="A85" s="633" t="s">
        <v>128</v>
      </c>
      <c r="B85" s="925" t="s">
        <v>822</v>
      </c>
      <c r="C85" s="925"/>
      <c r="D85" s="925"/>
      <c r="E85" s="925"/>
      <c r="F85" s="925"/>
      <c r="G85" s="925"/>
      <c r="H85" s="925"/>
      <c r="I85" s="925"/>
      <c r="J85" s="925"/>
      <c r="K85" s="634"/>
      <c r="L85" s="635"/>
      <c r="M85" s="926">
        <f>M83</f>
        <v>18720000</v>
      </c>
      <c r="N85" s="926"/>
      <c r="O85" s="926"/>
      <c r="P85" s="926"/>
      <c r="Q85" s="636" t="s">
        <v>104</v>
      </c>
      <c r="R85" s="80" t="s">
        <v>828</v>
      </c>
    </row>
  </sheetData>
  <mergeCells count="159">
    <mergeCell ref="E82:G82"/>
    <mergeCell ref="M82:P82"/>
    <mergeCell ref="M83:P83"/>
    <mergeCell ref="B84:J84"/>
    <mergeCell ref="M84:P84"/>
    <mergeCell ref="B85:J85"/>
    <mergeCell ref="M85:P85"/>
    <mergeCell ref="E79:G79"/>
    <mergeCell ref="M79:P79"/>
    <mergeCell ref="E80:G80"/>
    <mergeCell ref="M80:P80"/>
    <mergeCell ref="C81:D81"/>
    <mergeCell ref="F81:J81"/>
    <mergeCell ref="M81:P81"/>
    <mergeCell ref="M73:P73"/>
    <mergeCell ref="E74:G74"/>
    <mergeCell ref="M74:P74"/>
    <mergeCell ref="E75:G75"/>
    <mergeCell ref="M75:P75"/>
    <mergeCell ref="E78:G78"/>
    <mergeCell ref="M78:P78"/>
    <mergeCell ref="F67:J67"/>
    <mergeCell ref="M67:P67"/>
    <mergeCell ref="F68:J68"/>
    <mergeCell ref="F69:J69"/>
    <mergeCell ref="E72:G72"/>
    <mergeCell ref="M72:P72"/>
    <mergeCell ref="D62:G62"/>
    <mergeCell ref="E63:G63"/>
    <mergeCell ref="M63:P63"/>
    <mergeCell ref="E64:G64"/>
    <mergeCell ref="M64:P64"/>
    <mergeCell ref="F66:H66"/>
    <mergeCell ref="M66:P66"/>
    <mergeCell ref="D58:G58"/>
    <mergeCell ref="E59:G59"/>
    <mergeCell ref="M59:P59"/>
    <mergeCell ref="D60:G60"/>
    <mergeCell ref="E61:G61"/>
    <mergeCell ref="M61:P61"/>
    <mergeCell ref="G53:G54"/>
    <mergeCell ref="H53:H54"/>
    <mergeCell ref="I53:I54"/>
    <mergeCell ref="O53:O54"/>
    <mergeCell ref="P53:P54"/>
    <mergeCell ref="Q53:Q54"/>
    <mergeCell ref="A52:D52"/>
    <mergeCell ref="E52:J52"/>
    <mergeCell ref="K52:M52"/>
    <mergeCell ref="N52:Q52"/>
    <mergeCell ref="A53:A54"/>
    <mergeCell ref="B53:B54"/>
    <mergeCell ref="C53:C54"/>
    <mergeCell ref="D53:D54"/>
    <mergeCell ref="E53:E54"/>
    <mergeCell ref="F53:F54"/>
    <mergeCell ref="E50:I50"/>
    <mergeCell ref="J50:K50"/>
    <mergeCell ref="A51:D51"/>
    <mergeCell ref="E51:F51"/>
    <mergeCell ref="K51:L51"/>
    <mergeCell ref="N51:Q51"/>
    <mergeCell ref="G46:G47"/>
    <mergeCell ref="H46:H47"/>
    <mergeCell ref="I46:I47"/>
    <mergeCell ref="O46:O47"/>
    <mergeCell ref="P46:P47"/>
    <mergeCell ref="Q46:Q47"/>
    <mergeCell ref="A45:D45"/>
    <mergeCell ref="E45:J45"/>
    <mergeCell ref="K45:M45"/>
    <mergeCell ref="N45:Q45"/>
    <mergeCell ref="A46:A47"/>
    <mergeCell ref="B46:B47"/>
    <mergeCell ref="C46:C47"/>
    <mergeCell ref="D46:D47"/>
    <mergeCell ref="E46:E47"/>
    <mergeCell ref="F46:F47"/>
    <mergeCell ref="Q39:Q40"/>
    <mergeCell ref="E43:I43"/>
    <mergeCell ref="J43:K43"/>
    <mergeCell ref="A44:D44"/>
    <mergeCell ref="E44:F44"/>
    <mergeCell ref="K44:L44"/>
    <mergeCell ref="N44:Q44"/>
    <mergeCell ref="F39:F40"/>
    <mergeCell ref="G39:G40"/>
    <mergeCell ref="H39:H40"/>
    <mergeCell ref="I39:I40"/>
    <mergeCell ref="O39:O40"/>
    <mergeCell ref="P39:P40"/>
    <mergeCell ref="N37:Q37"/>
    <mergeCell ref="A38:D38"/>
    <mergeCell ref="E38:J38"/>
    <mergeCell ref="K38:M38"/>
    <mergeCell ref="N38:Q38"/>
    <mergeCell ref="A39:A40"/>
    <mergeCell ref="B39:B40"/>
    <mergeCell ref="C39:C40"/>
    <mergeCell ref="D39:D40"/>
    <mergeCell ref="E39:E40"/>
    <mergeCell ref="B33:E33"/>
    <mergeCell ref="J33:M33"/>
    <mergeCell ref="E36:I36"/>
    <mergeCell ref="J36:K36"/>
    <mergeCell ref="A37:D37"/>
    <mergeCell ref="E37:F37"/>
    <mergeCell ref="K37:L37"/>
    <mergeCell ref="B30:E30"/>
    <mergeCell ref="J30:M30"/>
    <mergeCell ref="B31:E31"/>
    <mergeCell ref="J31:M31"/>
    <mergeCell ref="B32:E32"/>
    <mergeCell ref="J32:M32"/>
    <mergeCell ref="B27:E27"/>
    <mergeCell ref="J27:M27"/>
    <mergeCell ref="B28:E28"/>
    <mergeCell ref="J28:M28"/>
    <mergeCell ref="B29:E29"/>
    <mergeCell ref="J29:M29"/>
    <mergeCell ref="B23:E23"/>
    <mergeCell ref="J23:M23"/>
    <mergeCell ref="B24:E24"/>
    <mergeCell ref="J24:M24"/>
    <mergeCell ref="J25:M25"/>
    <mergeCell ref="B26:E26"/>
    <mergeCell ref="J26:M26"/>
    <mergeCell ref="B20:E20"/>
    <mergeCell ref="J20:M20"/>
    <mergeCell ref="B21:E21"/>
    <mergeCell ref="J21:M21"/>
    <mergeCell ref="B22:E22"/>
    <mergeCell ref="J22:M22"/>
    <mergeCell ref="J16:M16"/>
    <mergeCell ref="B17:E17"/>
    <mergeCell ref="J17:M17"/>
    <mergeCell ref="B18:E18"/>
    <mergeCell ref="J18:M18"/>
    <mergeCell ref="B19:E19"/>
    <mergeCell ref="J19:M19"/>
    <mergeCell ref="B13:E13"/>
    <mergeCell ref="J13:M13"/>
    <mergeCell ref="B14:E14"/>
    <mergeCell ref="J14:M14"/>
    <mergeCell ref="B15:E15"/>
    <mergeCell ref="J15:M15"/>
    <mergeCell ref="B10:E10"/>
    <mergeCell ref="J10:M10"/>
    <mergeCell ref="B11:E11"/>
    <mergeCell ref="J11:M11"/>
    <mergeCell ref="B12:E12"/>
    <mergeCell ref="J12:M12"/>
    <mergeCell ref="A1:Q1"/>
    <mergeCell ref="G7:I7"/>
    <mergeCell ref="J7:M7"/>
    <mergeCell ref="B8:E8"/>
    <mergeCell ref="J8:M8"/>
    <mergeCell ref="B9:E9"/>
    <mergeCell ref="J9:M9"/>
  </mergeCells>
  <phoneticPr fontId="3" type="noConversion"/>
  <dataValidations count="1">
    <dataValidation type="list" allowBlank="1" showInputMessage="1" showErrorMessage="1" sqref="E36:I36 E43:I43 E50:I50" xr:uid="{3015DF93-37E0-48C8-98C3-9CEB6EF4A762}">
      <formula1>"제2종보통기본,제2종보통중급,제2종보통상급,제3종복잡기본,제3종복잡중급,제3종복잡상급"</formula1>
    </dataValidation>
  </dataValidations>
  <printOptions horizontalCentered="1"/>
  <pageMargins left="0.78740157480314965" right="0.39370078740157483" top="0.98425196850393704" bottom="0.59055118110236227" header="0" footer="0"/>
  <pageSetup paperSize="9" scale="78" orientation="portrait" r:id="rId1"/>
  <legacyDrawing r:id="rId2"/>
  <extLst>
    <ext xmlns:x14="http://schemas.microsoft.com/office/spreadsheetml/2009/9/main" uri="{CCE6A557-97BC-4b89-ADB6-D9C93CAAB3DF}">
      <x14:dataValidations xmlns:xm="http://schemas.microsoft.com/office/excel/2006/main" count="4">
        <x14:dataValidation type="list" allowBlank="1" showInputMessage="1" showErrorMessage="1" xr:uid="{5A085CAA-2B21-4856-8C93-5AE93B1FA825}">
          <x14:formula1>
            <xm:f>'(참고)설계 및 감리의 손해배상(공제)'!$D$15:$H$15</xm:f>
          </x14:formula1>
          <xm:sqref>F81</xm:sqref>
        </x14:dataValidation>
        <x14:dataValidation type="list" allowBlank="1" showInputMessage="1" showErrorMessage="1" xr:uid="{FB37E9B9-7294-4435-A768-F3C5FDE8A581}">
          <x14:formula1>
            <xm:f>'(참고)인증관련 추가 설계대가 요율'!$D$15:$I$15</xm:f>
          </x14:formula1>
          <xm:sqref>F69</xm:sqref>
        </x14:dataValidation>
        <x14:dataValidation type="list" allowBlank="1" showInputMessage="1" showErrorMessage="1" xr:uid="{3943EB86-185D-493C-BDCB-22A48FAE6DED}">
          <x14:formula1>
            <xm:f>'(참고)인증관련 추가 설계대가 요율'!$D$13:$I$13</xm:f>
          </x14:formula1>
          <xm:sqref>F68</xm:sqref>
        </x14:dataValidation>
        <x14:dataValidation type="list" allowBlank="1" showInputMessage="1" showErrorMessage="1" xr:uid="{BDDDFB43-5601-4F02-831B-A59C63E55557}">
          <x14:formula1>
            <xm:f>'(참고)인증관련 추가 설계대가 요율'!$D$11:$H$11</xm:f>
          </x14:formula1>
          <xm:sqref>F67</xm:sqref>
        </x14:dataValidation>
      </x14:dataValidations>
    </ext>
  </extLst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Sheet12"/>
  <dimension ref="C2:T27"/>
  <sheetViews>
    <sheetView view="pageBreakPreview" zoomScaleNormal="100" zoomScaleSheetLayoutView="100" workbookViewId="0">
      <selection activeCell="E20" sqref="E20"/>
    </sheetView>
  </sheetViews>
  <sheetFormatPr defaultColWidth="9" defaultRowHeight="11.25"/>
  <cols>
    <col min="1" max="1" width="9" style="80"/>
    <col min="2" max="2" width="1.25" style="80" customWidth="1"/>
    <col min="3" max="3" width="10.25" style="80" customWidth="1"/>
    <col min="4" max="4" width="14.25" style="80" customWidth="1"/>
    <col min="5" max="6" width="11" style="80" customWidth="1"/>
    <col min="7" max="7" width="11" style="31" customWidth="1"/>
    <col min="8" max="10" width="11" style="80" customWidth="1"/>
    <col min="11" max="11" width="1.125" style="80" customWidth="1"/>
    <col min="12" max="12" width="10" style="80" customWidth="1"/>
    <col min="13" max="13" width="12.625" style="80" customWidth="1"/>
    <col min="14" max="14" width="14.5" style="80" customWidth="1"/>
    <col min="15" max="17" width="9.125" style="80" customWidth="1"/>
    <col min="18" max="20" width="7.125" style="80" customWidth="1"/>
    <col min="21" max="16384" width="9" style="80"/>
  </cols>
  <sheetData>
    <row r="2" spans="3:10" ht="6" customHeight="1"/>
    <row r="3" spans="3:10" s="37" customFormat="1" ht="22.5" customHeight="1">
      <c r="C3" s="115" t="s">
        <v>187</v>
      </c>
      <c r="G3" s="38"/>
    </row>
    <row r="4" spans="3:10" s="37" customFormat="1" ht="20.25" customHeight="1">
      <c r="C4" s="1091" t="s">
        <v>188</v>
      </c>
      <c r="D4" s="1091"/>
      <c r="E4" s="1091"/>
      <c r="F4" s="1091"/>
      <c r="G4" s="1091"/>
      <c r="H4" s="1091"/>
      <c r="I4" s="1091"/>
      <c r="J4" s="1091"/>
    </row>
    <row r="5" spans="3:10" s="20" customFormat="1" ht="18.75" customHeight="1">
      <c r="C5" s="1092" t="s">
        <v>189</v>
      </c>
      <c r="D5" s="1092" t="s">
        <v>190</v>
      </c>
      <c r="E5" s="1094" t="s">
        <v>191</v>
      </c>
      <c r="F5" s="1094"/>
      <c r="G5" s="1094"/>
      <c r="H5" s="1094" t="s">
        <v>192</v>
      </c>
      <c r="I5" s="1094"/>
      <c r="J5" s="1094"/>
    </row>
    <row r="6" spans="3:10" s="20" customFormat="1" ht="18.75" customHeight="1">
      <c r="C6" s="1093"/>
      <c r="D6" s="1093"/>
      <c r="E6" s="116" t="s">
        <v>193</v>
      </c>
      <c r="F6" s="116" t="s">
        <v>194</v>
      </c>
      <c r="G6" s="116" t="s">
        <v>195</v>
      </c>
      <c r="H6" s="116" t="s">
        <v>196</v>
      </c>
      <c r="I6" s="116" t="s">
        <v>197</v>
      </c>
      <c r="J6" s="116" t="s">
        <v>198</v>
      </c>
    </row>
    <row r="7" spans="3:10" s="20" customFormat="1" ht="18.75" customHeight="1">
      <c r="C7" s="117" t="s">
        <v>199</v>
      </c>
      <c r="D7" s="118">
        <v>0</v>
      </c>
      <c r="E7" s="119">
        <v>11.41</v>
      </c>
      <c r="F7" s="120">
        <v>9.51</v>
      </c>
      <c r="G7" s="120">
        <v>7.61</v>
      </c>
      <c r="H7" s="119">
        <v>12.55</v>
      </c>
      <c r="I7" s="119">
        <v>10.46</v>
      </c>
      <c r="J7" s="119">
        <v>8.36</v>
      </c>
    </row>
    <row r="8" spans="3:10" s="20" customFormat="1" ht="18.75" customHeight="1">
      <c r="C8" s="117" t="s">
        <v>200</v>
      </c>
      <c r="D8" s="118">
        <v>50000000</v>
      </c>
      <c r="E8" s="119">
        <v>11.41</v>
      </c>
      <c r="F8" s="120">
        <v>9.51</v>
      </c>
      <c r="G8" s="120">
        <v>7.61</v>
      </c>
      <c r="H8" s="119">
        <v>12.55</v>
      </c>
      <c r="I8" s="119">
        <v>10.46</v>
      </c>
      <c r="J8" s="119">
        <v>8.36</v>
      </c>
    </row>
    <row r="9" spans="3:10" s="20" customFormat="1" ht="18.75" customHeight="1">
      <c r="C9" s="117" t="s">
        <v>201</v>
      </c>
      <c r="D9" s="118">
        <v>100000000</v>
      </c>
      <c r="E9" s="119">
        <v>10.43</v>
      </c>
      <c r="F9" s="120">
        <v>8.69</v>
      </c>
      <c r="G9" s="120">
        <v>6.95</v>
      </c>
      <c r="H9" s="119">
        <v>11.48</v>
      </c>
      <c r="I9" s="119">
        <v>9.56</v>
      </c>
      <c r="J9" s="119">
        <v>7.65</v>
      </c>
    </row>
    <row r="10" spans="3:10" s="20" customFormat="1" ht="18.75" customHeight="1">
      <c r="C10" s="117" t="s">
        <v>202</v>
      </c>
      <c r="D10" s="118">
        <v>200000000</v>
      </c>
      <c r="E10" s="119">
        <v>9.08</v>
      </c>
      <c r="F10" s="120">
        <v>7.57</v>
      </c>
      <c r="G10" s="120">
        <v>6.05</v>
      </c>
      <c r="H10" s="119">
        <v>9.99</v>
      </c>
      <c r="I10" s="119">
        <v>8.33</v>
      </c>
      <c r="J10" s="119">
        <v>6.66</v>
      </c>
    </row>
    <row r="11" spans="3:10" s="20" customFormat="1" ht="18.75" customHeight="1">
      <c r="C11" s="117" t="s">
        <v>203</v>
      </c>
      <c r="D11" s="118">
        <v>300000000</v>
      </c>
      <c r="E11" s="119">
        <v>7.88</v>
      </c>
      <c r="F11" s="120">
        <v>6.57</v>
      </c>
      <c r="G11" s="120">
        <v>5.26</v>
      </c>
      <c r="H11" s="119">
        <v>8.68</v>
      </c>
      <c r="I11" s="119">
        <v>7.23</v>
      </c>
      <c r="J11" s="119">
        <v>5.78</v>
      </c>
    </row>
    <row r="12" spans="3:10" s="20" customFormat="1" ht="18.75" customHeight="1">
      <c r="C12" s="117" t="s">
        <v>204</v>
      </c>
      <c r="D12" s="118">
        <v>500000000</v>
      </c>
      <c r="E12" s="119">
        <v>7.18</v>
      </c>
      <c r="F12" s="120">
        <v>5.98</v>
      </c>
      <c r="G12" s="120">
        <v>4.79</v>
      </c>
      <c r="H12" s="119">
        <v>7.9</v>
      </c>
      <c r="I12" s="119">
        <v>6.58</v>
      </c>
      <c r="J12" s="119">
        <v>5.26</v>
      </c>
    </row>
    <row r="13" spans="3:10" s="20" customFormat="1" ht="18.75" customHeight="1">
      <c r="C13" s="117" t="s">
        <v>205</v>
      </c>
      <c r="D13" s="118">
        <v>1000000000</v>
      </c>
      <c r="E13" s="119">
        <v>6.39</v>
      </c>
      <c r="F13" s="120">
        <v>5.32</v>
      </c>
      <c r="G13" s="120">
        <v>4.26</v>
      </c>
      <c r="H13" s="119">
        <v>7.03</v>
      </c>
      <c r="I13" s="119">
        <v>5.86</v>
      </c>
      <c r="J13" s="119">
        <v>4.68</v>
      </c>
    </row>
    <row r="14" spans="3:10" s="20" customFormat="1" ht="18.75" customHeight="1">
      <c r="C14" s="117" t="s">
        <v>206</v>
      </c>
      <c r="D14" s="118">
        <v>2000000000</v>
      </c>
      <c r="E14" s="119">
        <v>5.66</v>
      </c>
      <c r="F14" s="120">
        <v>4.72</v>
      </c>
      <c r="G14" s="120">
        <v>3.77</v>
      </c>
      <c r="H14" s="119">
        <v>6.22</v>
      </c>
      <c r="I14" s="119">
        <v>5.19</v>
      </c>
      <c r="J14" s="119">
        <v>4.1500000000000004</v>
      </c>
    </row>
    <row r="15" spans="3:10" s="20" customFormat="1" ht="18.75" customHeight="1">
      <c r="C15" s="117" t="s">
        <v>207</v>
      </c>
      <c r="D15" s="118">
        <v>3000000000</v>
      </c>
      <c r="E15" s="119">
        <v>5.38</v>
      </c>
      <c r="F15" s="120">
        <v>4.4800000000000004</v>
      </c>
      <c r="G15" s="120">
        <v>3.58</v>
      </c>
      <c r="H15" s="119">
        <v>5.91</v>
      </c>
      <c r="I15" s="119">
        <v>4.93</v>
      </c>
      <c r="J15" s="119">
        <v>3.94</v>
      </c>
    </row>
    <row r="16" spans="3:10" s="20" customFormat="1" ht="18.75" customHeight="1">
      <c r="C16" s="107" t="s">
        <v>208</v>
      </c>
      <c r="D16" s="118">
        <v>5000000000</v>
      </c>
      <c r="E16" s="119">
        <v>5.2</v>
      </c>
      <c r="F16" s="120">
        <v>4.33</v>
      </c>
      <c r="G16" s="120">
        <v>3.46</v>
      </c>
      <c r="H16" s="119">
        <v>5.72</v>
      </c>
      <c r="I16" s="119">
        <v>4.76</v>
      </c>
      <c r="J16" s="119">
        <v>3.81</v>
      </c>
    </row>
    <row r="17" spans="3:20" s="20" customFormat="1" ht="18.75" customHeight="1">
      <c r="C17" s="107" t="s">
        <v>209</v>
      </c>
      <c r="D17" s="118">
        <v>10000000000</v>
      </c>
      <c r="E17" s="119">
        <v>5.07</v>
      </c>
      <c r="F17" s="120">
        <v>4.22</v>
      </c>
      <c r="G17" s="120">
        <v>3.38</v>
      </c>
      <c r="H17" s="119">
        <v>5.58</v>
      </c>
      <c r="I17" s="119">
        <v>4.6500000000000004</v>
      </c>
      <c r="J17" s="119">
        <v>3.72</v>
      </c>
    </row>
    <row r="18" spans="3:20" s="20" customFormat="1" ht="18.75" customHeight="1">
      <c r="C18" s="107" t="s">
        <v>210</v>
      </c>
      <c r="D18" s="118">
        <v>20000000000</v>
      </c>
      <c r="E18" s="119">
        <v>4.92</v>
      </c>
      <c r="F18" s="120">
        <v>4.0999999999999996</v>
      </c>
      <c r="G18" s="120">
        <v>3.28</v>
      </c>
      <c r="H18" s="119">
        <v>5.42</v>
      </c>
      <c r="I18" s="119">
        <v>4.51</v>
      </c>
      <c r="J18" s="119">
        <v>3.61</v>
      </c>
    </row>
    <row r="19" spans="3:20" s="20" customFormat="1" ht="18.75" customHeight="1">
      <c r="C19" s="107" t="s">
        <v>211</v>
      </c>
      <c r="D19" s="118">
        <v>30000000000</v>
      </c>
      <c r="E19" s="119">
        <v>4.84</v>
      </c>
      <c r="F19" s="120">
        <v>4.03</v>
      </c>
      <c r="G19" s="120">
        <v>3.23</v>
      </c>
      <c r="H19" s="119">
        <v>5.32</v>
      </c>
      <c r="I19" s="119">
        <v>4.4400000000000004</v>
      </c>
      <c r="J19" s="119">
        <v>3.55</v>
      </c>
    </row>
    <row r="20" spans="3:20" s="20" customFormat="1" ht="18.75" customHeight="1">
      <c r="C20" s="107" t="s">
        <v>212</v>
      </c>
      <c r="D20" s="118">
        <v>50000000000</v>
      </c>
      <c r="E20" s="119">
        <v>4.7699999999999996</v>
      </c>
      <c r="F20" s="120">
        <v>3.98</v>
      </c>
      <c r="G20" s="120">
        <v>3.18</v>
      </c>
      <c r="H20" s="119">
        <v>5.25</v>
      </c>
      <c r="I20" s="119">
        <v>4.38</v>
      </c>
      <c r="J20" s="119">
        <v>3.5</v>
      </c>
    </row>
    <row r="21" spans="3:20" s="20" customFormat="1" ht="18.75" customHeight="1">
      <c r="C21" s="107" t="s">
        <v>213</v>
      </c>
      <c r="D21" s="118">
        <v>100000000000</v>
      </c>
      <c r="E21" s="119">
        <v>4.68</v>
      </c>
      <c r="F21" s="120">
        <v>3.9</v>
      </c>
      <c r="G21" s="120">
        <v>3.12</v>
      </c>
      <c r="H21" s="119">
        <v>5.14</v>
      </c>
      <c r="I21" s="119">
        <v>4.29</v>
      </c>
      <c r="J21" s="119">
        <v>3.43</v>
      </c>
    </row>
    <row r="22" spans="3:20" s="20" customFormat="1" ht="18.75" customHeight="1">
      <c r="C22" s="107" t="s">
        <v>214</v>
      </c>
      <c r="D22" s="118">
        <v>200000000000</v>
      </c>
      <c r="E22" s="119">
        <v>4.5999999999999996</v>
      </c>
      <c r="F22" s="120">
        <v>3.84</v>
      </c>
      <c r="G22" s="120">
        <v>3.07</v>
      </c>
      <c r="H22" s="119">
        <v>5.0599999999999996</v>
      </c>
      <c r="I22" s="119">
        <v>4.22</v>
      </c>
      <c r="J22" s="119">
        <v>3.38</v>
      </c>
    </row>
    <row r="23" spans="3:20" s="20" customFormat="1" ht="18.75" customHeight="1">
      <c r="C23" s="107" t="s">
        <v>215</v>
      </c>
      <c r="D23" s="118">
        <v>300000000000</v>
      </c>
      <c r="E23" s="119">
        <v>4.55</v>
      </c>
      <c r="F23" s="120">
        <v>3.79</v>
      </c>
      <c r="G23" s="120">
        <v>3.03</v>
      </c>
      <c r="H23" s="119">
        <v>5.01</v>
      </c>
      <c r="I23" s="119">
        <v>4.17</v>
      </c>
      <c r="J23" s="119">
        <v>3.34</v>
      </c>
    </row>
    <row r="24" spans="3:20" s="20" customFormat="1" ht="18.75" customHeight="1">
      <c r="C24" s="107" t="s">
        <v>216</v>
      </c>
      <c r="D24" s="118">
        <v>500000000000</v>
      </c>
      <c r="E24" s="119">
        <v>4.4800000000000004</v>
      </c>
      <c r="F24" s="120">
        <v>3.73</v>
      </c>
      <c r="G24" s="120">
        <v>2.99</v>
      </c>
      <c r="H24" s="119">
        <v>4.93</v>
      </c>
      <c r="I24" s="119">
        <v>4.1100000000000003</v>
      </c>
      <c r="J24" s="119">
        <v>3.28</v>
      </c>
      <c r="S24" s="121"/>
      <c r="T24" s="121"/>
    </row>
    <row r="25" spans="3:20" s="20" customFormat="1" ht="7.5" customHeight="1">
      <c r="D25" s="24"/>
      <c r="E25" s="24"/>
      <c r="F25" s="24"/>
      <c r="G25" s="24"/>
      <c r="H25" s="24"/>
      <c r="I25" s="122"/>
      <c r="J25" s="122"/>
    </row>
    <row r="26" spans="3:20" s="26" customFormat="1" ht="14.25" customHeight="1">
      <c r="G26" s="32"/>
    </row>
    <row r="27" spans="3:20" ht="12">
      <c r="M27" s="20"/>
      <c r="N27" s="20"/>
      <c r="O27" s="20"/>
      <c r="P27" s="20"/>
      <c r="Q27" s="20"/>
      <c r="R27" s="26"/>
      <c r="S27" s="26"/>
      <c r="T27" s="26"/>
    </row>
  </sheetData>
  <mergeCells count="5">
    <mergeCell ref="C4:J4"/>
    <mergeCell ref="C5:C6"/>
    <mergeCell ref="D5:D6"/>
    <mergeCell ref="E5:G5"/>
    <mergeCell ref="H5:J5"/>
  </mergeCells>
  <phoneticPr fontId="3" type="noConversion"/>
  <printOptions horizontalCentered="1"/>
  <pageMargins left="0.78740157480314965" right="0.39370078740157483" top="0.98425196850393704" bottom="0.59055118110236227" header="0" footer="0"/>
  <pageSetup paperSize="9" scale="90" orientation="portrait" r:id="rId1"/>
  <legacy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 codeName="Sheet13"/>
  <dimension ref="A1:N40"/>
  <sheetViews>
    <sheetView view="pageBreakPreview" topLeftCell="A4" zoomScale="85" zoomScaleNormal="100" zoomScaleSheetLayoutView="85" workbookViewId="0">
      <selection activeCell="A18" sqref="A18:E18"/>
    </sheetView>
  </sheetViews>
  <sheetFormatPr defaultColWidth="9" defaultRowHeight="14.25"/>
  <cols>
    <col min="1" max="1" width="16.875" style="166" customWidth="1"/>
    <col min="2" max="2" width="15.125" style="166" customWidth="1"/>
    <col min="3" max="3" width="5.625" style="167" customWidth="1"/>
    <col min="4" max="4" width="7.25" style="167" customWidth="1"/>
    <col min="5" max="10" width="9.375" style="167" customWidth="1"/>
    <col min="11" max="12" width="10.5" style="167" customWidth="1"/>
    <col min="13" max="13" width="11" style="167" customWidth="1"/>
    <col min="14" max="14" width="10.875" style="167" customWidth="1"/>
    <col min="15" max="15" width="4.5" style="167" customWidth="1"/>
    <col min="16" max="256" width="9" style="167"/>
    <col min="257" max="257" width="23.875" style="167" customWidth="1"/>
    <col min="258" max="258" width="36.125" style="167" customWidth="1"/>
    <col min="259" max="259" width="12" style="167" customWidth="1"/>
    <col min="260" max="260" width="23.75" style="167" customWidth="1"/>
    <col min="261" max="261" width="23.125" style="167" customWidth="1"/>
    <col min="262" max="262" width="15.625" style="167" customWidth="1"/>
    <col min="263" max="264" width="20.125" style="167" bestFit="1" customWidth="1"/>
    <col min="265" max="267" width="9" style="167" customWidth="1"/>
    <col min="268" max="268" width="10.5" style="167" customWidth="1"/>
    <col min="269" max="269" width="11" style="167" customWidth="1"/>
    <col min="270" max="270" width="10.875" style="167" customWidth="1"/>
    <col min="271" max="271" width="4.5" style="167" customWidth="1"/>
    <col min="272" max="512" width="9" style="167"/>
    <col min="513" max="513" width="23.875" style="167" customWidth="1"/>
    <col min="514" max="514" width="36.125" style="167" customWidth="1"/>
    <col min="515" max="515" width="12" style="167" customWidth="1"/>
    <col min="516" max="516" width="23.75" style="167" customWidth="1"/>
    <col min="517" max="517" width="23.125" style="167" customWidth="1"/>
    <col min="518" max="518" width="15.625" style="167" customWidth="1"/>
    <col min="519" max="520" width="20.125" style="167" bestFit="1" customWidth="1"/>
    <col min="521" max="523" width="9" style="167" customWidth="1"/>
    <col min="524" max="524" width="10.5" style="167" customWidth="1"/>
    <col min="525" max="525" width="11" style="167" customWidth="1"/>
    <col min="526" max="526" width="10.875" style="167" customWidth="1"/>
    <col min="527" max="527" width="4.5" style="167" customWidth="1"/>
    <col min="528" max="768" width="9" style="167"/>
    <col min="769" max="769" width="23.875" style="167" customWidth="1"/>
    <col min="770" max="770" width="36.125" style="167" customWidth="1"/>
    <col min="771" max="771" width="12" style="167" customWidth="1"/>
    <col min="772" max="772" width="23.75" style="167" customWidth="1"/>
    <col min="773" max="773" width="23.125" style="167" customWidth="1"/>
    <col min="774" max="774" width="15.625" style="167" customWidth="1"/>
    <col min="775" max="776" width="20.125" style="167" bestFit="1" customWidth="1"/>
    <col min="777" max="779" width="9" style="167" customWidth="1"/>
    <col min="780" max="780" width="10.5" style="167" customWidth="1"/>
    <col min="781" max="781" width="11" style="167" customWidth="1"/>
    <col min="782" max="782" width="10.875" style="167" customWidth="1"/>
    <col min="783" max="783" width="4.5" style="167" customWidth="1"/>
    <col min="784" max="1024" width="9" style="167"/>
    <col min="1025" max="1025" width="23.875" style="167" customWidth="1"/>
    <col min="1026" max="1026" width="36.125" style="167" customWidth="1"/>
    <col min="1027" max="1027" width="12" style="167" customWidth="1"/>
    <col min="1028" max="1028" width="23.75" style="167" customWidth="1"/>
    <col min="1029" max="1029" width="23.125" style="167" customWidth="1"/>
    <col min="1030" max="1030" width="15.625" style="167" customWidth="1"/>
    <col min="1031" max="1032" width="20.125" style="167" bestFit="1" customWidth="1"/>
    <col min="1033" max="1035" width="9" style="167" customWidth="1"/>
    <col min="1036" max="1036" width="10.5" style="167" customWidth="1"/>
    <col min="1037" max="1037" width="11" style="167" customWidth="1"/>
    <col min="1038" max="1038" width="10.875" style="167" customWidth="1"/>
    <col min="1039" max="1039" width="4.5" style="167" customWidth="1"/>
    <col min="1040" max="1280" width="9" style="167"/>
    <col min="1281" max="1281" width="23.875" style="167" customWidth="1"/>
    <col min="1282" max="1282" width="36.125" style="167" customWidth="1"/>
    <col min="1283" max="1283" width="12" style="167" customWidth="1"/>
    <col min="1284" max="1284" width="23.75" style="167" customWidth="1"/>
    <col min="1285" max="1285" width="23.125" style="167" customWidth="1"/>
    <col min="1286" max="1286" width="15.625" style="167" customWidth="1"/>
    <col min="1287" max="1288" width="20.125" style="167" bestFit="1" customWidth="1"/>
    <col min="1289" max="1291" width="9" style="167" customWidth="1"/>
    <col min="1292" max="1292" width="10.5" style="167" customWidth="1"/>
    <col min="1293" max="1293" width="11" style="167" customWidth="1"/>
    <col min="1294" max="1294" width="10.875" style="167" customWidth="1"/>
    <col min="1295" max="1295" width="4.5" style="167" customWidth="1"/>
    <col min="1296" max="1536" width="9" style="167"/>
    <col min="1537" max="1537" width="23.875" style="167" customWidth="1"/>
    <col min="1538" max="1538" width="36.125" style="167" customWidth="1"/>
    <col min="1539" max="1539" width="12" style="167" customWidth="1"/>
    <col min="1540" max="1540" width="23.75" style="167" customWidth="1"/>
    <col min="1541" max="1541" width="23.125" style="167" customWidth="1"/>
    <col min="1542" max="1542" width="15.625" style="167" customWidth="1"/>
    <col min="1543" max="1544" width="20.125" style="167" bestFit="1" customWidth="1"/>
    <col min="1545" max="1547" width="9" style="167" customWidth="1"/>
    <col min="1548" max="1548" width="10.5" style="167" customWidth="1"/>
    <col min="1549" max="1549" width="11" style="167" customWidth="1"/>
    <col min="1550" max="1550" width="10.875" style="167" customWidth="1"/>
    <col min="1551" max="1551" width="4.5" style="167" customWidth="1"/>
    <col min="1552" max="1792" width="9" style="167"/>
    <col min="1793" max="1793" width="23.875" style="167" customWidth="1"/>
    <col min="1794" max="1794" width="36.125" style="167" customWidth="1"/>
    <col min="1795" max="1795" width="12" style="167" customWidth="1"/>
    <col min="1796" max="1796" width="23.75" style="167" customWidth="1"/>
    <col min="1797" max="1797" width="23.125" style="167" customWidth="1"/>
    <col min="1798" max="1798" width="15.625" style="167" customWidth="1"/>
    <col min="1799" max="1800" width="20.125" style="167" bestFit="1" customWidth="1"/>
    <col min="1801" max="1803" width="9" style="167" customWidth="1"/>
    <col min="1804" max="1804" width="10.5" style="167" customWidth="1"/>
    <col min="1805" max="1805" width="11" style="167" customWidth="1"/>
    <col min="1806" max="1806" width="10.875" style="167" customWidth="1"/>
    <col min="1807" max="1807" width="4.5" style="167" customWidth="1"/>
    <col min="1808" max="2048" width="9" style="167"/>
    <col min="2049" max="2049" width="23.875" style="167" customWidth="1"/>
    <col min="2050" max="2050" width="36.125" style="167" customWidth="1"/>
    <col min="2051" max="2051" width="12" style="167" customWidth="1"/>
    <col min="2052" max="2052" width="23.75" style="167" customWidth="1"/>
    <col min="2053" max="2053" width="23.125" style="167" customWidth="1"/>
    <col min="2054" max="2054" width="15.625" style="167" customWidth="1"/>
    <col min="2055" max="2056" width="20.125" style="167" bestFit="1" customWidth="1"/>
    <col min="2057" max="2059" width="9" style="167" customWidth="1"/>
    <col min="2060" max="2060" width="10.5" style="167" customWidth="1"/>
    <col min="2061" max="2061" width="11" style="167" customWidth="1"/>
    <col min="2062" max="2062" width="10.875" style="167" customWidth="1"/>
    <col min="2063" max="2063" width="4.5" style="167" customWidth="1"/>
    <col min="2064" max="2304" width="9" style="167"/>
    <col min="2305" max="2305" width="23.875" style="167" customWidth="1"/>
    <col min="2306" max="2306" width="36.125" style="167" customWidth="1"/>
    <col min="2307" max="2307" width="12" style="167" customWidth="1"/>
    <col min="2308" max="2308" width="23.75" style="167" customWidth="1"/>
    <col min="2309" max="2309" width="23.125" style="167" customWidth="1"/>
    <col min="2310" max="2310" width="15.625" style="167" customWidth="1"/>
    <col min="2311" max="2312" width="20.125" style="167" bestFit="1" customWidth="1"/>
    <col min="2313" max="2315" width="9" style="167" customWidth="1"/>
    <col min="2316" max="2316" width="10.5" style="167" customWidth="1"/>
    <col min="2317" max="2317" width="11" style="167" customWidth="1"/>
    <col min="2318" max="2318" width="10.875" style="167" customWidth="1"/>
    <col min="2319" max="2319" width="4.5" style="167" customWidth="1"/>
    <col min="2320" max="2560" width="9" style="167"/>
    <col min="2561" max="2561" width="23.875" style="167" customWidth="1"/>
    <col min="2562" max="2562" width="36.125" style="167" customWidth="1"/>
    <col min="2563" max="2563" width="12" style="167" customWidth="1"/>
    <col min="2564" max="2564" width="23.75" style="167" customWidth="1"/>
    <col min="2565" max="2565" width="23.125" style="167" customWidth="1"/>
    <col min="2566" max="2566" width="15.625" style="167" customWidth="1"/>
    <col min="2567" max="2568" width="20.125" style="167" bestFit="1" customWidth="1"/>
    <col min="2569" max="2571" width="9" style="167" customWidth="1"/>
    <col min="2572" max="2572" width="10.5" style="167" customWidth="1"/>
    <col min="2573" max="2573" width="11" style="167" customWidth="1"/>
    <col min="2574" max="2574" width="10.875" style="167" customWidth="1"/>
    <col min="2575" max="2575" width="4.5" style="167" customWidth="1"/>
    <col min="2576" max="2816" width="9" style="167"/>
    <col min="2817" max="2817" width="23.875" style="167" customWidth="1"/>
    <col min="2818" max="2818" width="36.125" style="167" customWidth="1"/>
    <col min="2819" max="2819" width="12" style="167" customWidth="1"/>
    <col min="2820" max="2820" width="23.75" style="167" customWidth="1"/>
    <col min="2821" max="2821" width="23.125" style="167" customWidth="1"/>
    <col min="2822" max="2822" width="15.625" style="167" customWidth="1"/>
    <col min="2823" max="2824" width="20.125" style="167" bestFit="1" customWidth="1"/>
    <col min="2825" max="2827" width="9" style="167" customWidth="1"/>
    <col min="2828" max="2828" width="10.5" style="167" customWidth="1"/>
    <col min="2829" max="2829" width="11" style="167" customWidth="1"/>
    <col min="2830" max="2830" width="10.875" style="167" customWidth="1"/>
    <col min="2831" max="2831" width="4.5" style="167" customWidth="1"/>
    <col min="2832" max="3072" width="9" style="167"/>
    <col min="3073" max="3073" width="23.875" style="167" customWidth="1"/>
    <col min="3074" max="3074" width="36.125" style="167" customWidth="1"/>
    <col min="3075" max="3075" width="12" style="167" customWidth="1"/>
    <col min="3076" max="3076" width="23.75" style="167" customWidth="1"/>
    <col min="3077" max="3077" width="23.125" style="167" customWidth="1"/>
    <col min="3078" max="3078" width="15.625" style="167" customWidth="1"/>
    <col min="3079" max="3080" width="20.125" style="167" bestFit="1" customWidth="1"/>
    <col min="3081" max="3083" width="9" style="167" customWidth="1"/>
    <col min="3084" max="3084" width="10.5" style="167" customWidth="1"/>
    <col min="3085" max="3085" width="11" style="167" customWidth="1"/>
    <col min="3086" max="3086" width="10.875" style="167" customWidth="1"/>
    <col min="3087" max="3087" width="4.5" style="167" customWidth="1"/>
    <col min="3088" max="3328" width="9" style="167"/>
    <col min="3329" max="3329" width="23.875" style="167" customWidth="1"/>
    <col min="3330" max="3330" width="36.125" style="167" customWidth="1"/>
    <col min="3331" max="3331" width="12" style="167" customWidth="1"/>
    <col min="3332" max="3332" width="23.75" style="167" customWidth="1"/>
    <col min="3333" max="3333" width="23.125" style="167" customWidth="1"/>
    <col min="3334" max="3334" width="15.625" style="167" customWidth="1"/>
    <col min="3335" max="3336" width="20.125" style="167" bestFit="1" customWidth="1"/>
    <col min="3337" max="3339" width="9" style="167" customWidth="1"/>
    <col min="3340" max="3340" width="10.5" style="167" customWidth="1"/>
    <col min="3341" max="3341" width="11" style="167" customWidth="1"/>
    <col min="3342" max="3342" width="10.875" style="167" customWidth="1"/>
    <col min="3343" max="3343" width="4.5" style="167" customWidth="1"/>
    <col min="3344" max="3584" width="9" style="167"/>
    <col min="3585" max="3585" width="23.875" style="167" customWidth="1"/>
    <col min="3586" max="3586" width="36.125" style="167" customWidth="1"/>
    <col min="3587" max="3587" width="12" style="167" customWidth="1"/>
    <col min="3588" max="3588" width="23.75" style="167" customWidth="1"/>
    <col min="3589" max="3589" width="23.125" style="167" customWidth="1"/>
    <col min="3590" max="3590" width="15.625" style="167" customWidth="1"/>
    <col min="3591" max="3592" width="20.125" style="167" bestFit="1" customWidth="1"/>
    <col min="3593" max="3595" width="9" style="167" customWidth="1"/>
    <col min="3596" max="3596" width="10.5" style="167" customWidth="1"/>
    <col min="3597" max="3597" width="11" style="167" customWidth="1"/>
    <col min="3598" max="3598" width="10.875" style="167" customWidth="1"/>
    <col min="3599" max="3599" width="4.5" style="167" customWidth="1"/>
    <col min="3600" max="3840" width="9" style="167"/>
    <col min="3841" max="3841" width="23.875" style="167" customWidth="1"/>
    <col min="3842" max="3842" width="36.125" style="167" customWidth="1"/>
    <col min="3843" max="3843" width="12" style="167" customWidth="1"/>
    <col min="3844" max="3844" width="23.75" style="167" customWidth="1"/>
    <col min="3845" max="3845" width="23.125" style="167" customWidth="1"/>
    <col min="3846" max="3846" width="15.625" style="167" customWidth="1"/>
    <col min="3847" max="3848" width="20.125" style="167" bestFit="1" customWidth="1"/>
    <col min="3849" max="3851" width="9" style="167" customWidth="1"/>
    <col min="3852" max="3852" width="10.5" style="167" customWidth="1"/>
    <col min="3853" max="3853" width="11" style="167" customWidth="1"/>
    <col min="3854" max="3854" width="10.875" style="167" customWidth="1"/>
    <col min="3855" max="3855" width="4.5" style="167" customWidth="1"/>
    <col min="3856" max="4096" width="9" style="167"/>
    <col min="4097" max="4097" width="23.875" style="167" customWidth="1"/>
    <col min="4098" max="4098" width="36.125" style="167" customWidth="1"/>
    <col min="4099" max="4099" width="12" style="167" customWidth="1"/>
    <col min="4100" max="4100" width="23.75" style="167" customWidth="1"/>
    <col min="4101" max="4101" width="23.125" style="167" customWidth="1"/>
    <col min="4102" max="4102" width="15.625" style="167" customWidth="1"/>
    <col min="4103" max="4104" width="20.125" style="167" bestFit="1" customWidth="1"/>
    <col min="4105" max="4107" width="9" style="167" customWidth="1"/>
    <col min="4108" max="4108" width="10.5" style="167" customWidth="1"/>
    <col min="4109" max="4109" width="11" style="167" customWidth="1"/>
    <col min="4110" max="4110" width="10.875" style="167" customWidth="1"/>
    <col min="4111" max="4111" width="4.5" style="167" customWidth="1"/>
    <col min="4112" max="4352" width="9" style="167"/>
    <col min="4353" max="4353" width="23.875" style="167" customWidth="1"/>
    <col min="4354" max="4354" width="36.125" style="167" customWidth="1"/>
    <col min="4355" max="4355" width="12" style="167" customWidth="1"/>
    <col min="4356" max="4356" width="23.75" style="167" customWidth="1"/>
    <col min="4357" max="4357" width="23.125" style="167" customWidth="1"/>
    <col min="4358" max="4358" width="15.625" style="167" customWidth="1"/>
    <col min="4359" max="4360" width="20.125" style="167" bestFit="1" customWidth="1"/>
    <col min="4361" max="4363" width="9" style="167" customWidth="1"/>
    <col min="4364" max="4364" width="10.5" style="167" customWidth="1"/>
    <col min="4365" max="4365" width="11" style="167" customWidth="1"/>
    <col min="4366" max="4366" width="10.875" style="167" customWidth="1"/>
    <col min="4367" max="4367" width="4.5" style="167" customWidth="1"/>
    <col min="4368" max="4608" width="9" style="167"/>
    <col min="4609" max="4609" width="23.875" style="167" customWidth="1"/>
    <col min="4610" max="4610" width="36.125" style="167" customWidth="1"/>
    <col min="4611" max="4611" width="12" style="167" customWidth="1"/>
    <col min="4612" max="4612" width="23.75" style="167" customWidth="1"/>
    <col min="4613" max="4613" width="23.125" style="167" customWidth="1"/>
    <col min="4614" max="4614" width="15.625" style="167" customWidth="1"/>
    <col min="4615" max="4616" width="20.125" style="167" bestFit="1" customWidth="1"/>
    <col min="4617" max="4619" width="9" style="167" customWidth="1"/>
    <col min="4620" max="4620" width="10.5" style="167" customWidth="1"/>
    <col min="4621" max="4621" width="11" style="167" customWidth="1"/>
    <col min="4622" max="4622" width="10.875" style="167" customWidth="1"/>
    <col min="4623" max="4623" width="4.5" style="167" customWidth="1"/>
    <col min="4624" max="4864" width="9" style="167"/>
    <col min="4865" max="4865" width="23.875" style="167" customWidth="1"/>
    <col min="4866" max="4866" width="36.125" style="167" customWidth="1"/>
    <col min="4867" max="4867" width="12" style="167" customWidth="1"/>
    <col min="4868" max="4868" width="23.75" style="167" customWidth="1"/>
    <col min="4869" max="4869" width="23.125" style="167" customWidth="1"/>
    <col min="4870" max="4870" width="15.625" style="167" customWidth="1"/>
    <col min="4871" max="4872" width="20.125" style="167" bestFit="1" customWidth="1"/>
    <col min="4873" max="4875" width="9" style="167" customWidth="1"/>
    <col min="4876" max="4876" width="10.5" style="167" customWidth="1"/>
    <col min="4877" max="4877" width="11" style="167" customWidth="1"/>
    <col min="4878" max="4878" width="10.875" style="167" customWidth="1"/>
    <col min="4879" max="4879" width="4.5" style="167" customWidth="1"/>
    <col min="4880" max="5120" width="9" style="167"/>
    <col min="5121" max="5121" width="23.875" style="167" customWidth="1"/>
    <col min="5122" max="5122" width="36.125" style="167" customWidth="1"/>
    <col min="5123" max="5123" width="12" style="167" customWidth="1"/>
    <col min="5124" max="5124" width="23.75" style="167" customWidth="1"/>
    <col min="5125" max="5125" width="23.125" style="167" customWidth="1"/>
    <col min="5126" max="5126" width="15.625" style="167" customWidth="1"/>
    <col min="5127" max="5128" width="20.125" style="167" bestFit="1" customWidth="1"/>
    <col min="5129" max="5131" width="9" style="167" customWidth="1"/>
    <col min="5132" max="5132" width="10.5" style="167" customWidth="1"/>
    <col min="5133" max="5133" width="11" style="167" customWidth="1"/>
    <col min="5134" max="5134" width="10.875" style="167" customWidth="1"/>
    <col min="5135" max="5135" width="4.5" style="167" customWidth="1"/>
    <col min="5136" max="5376" width="9" style="167"/>
    <col min="5377" max="5377" width="23.875" style="167" customWidth="1"/>
    <col min="5378" max="5378" width="36.125" style="167" customWidth="1"/>
    <col min="5379" max="5379" width="12" style="167" customWidth="1"/>
    <col min="5380" max="5380" width="23.75" style="167" customWidth="1"/>
    <col min="5381" max="5381" width="23.125" style="167" customWidth="1"/>
    <col min="5382" max="5382" width="15.625" style="167" customWidth="1"/>
    <col min="5383" max="5384" width="20.125" style="167" bestFit="1" customWidth="1"/>
    <col min="5385" max="5387" width="9" style="167" customWidth="1"/>
    <col min="5388" max="5388" width="10.5" style="167" customWidth="1"/>
    <col min="5389" max="5389" width="11" style="167" customWidth="1"/>
    <col min="5390" max="5390" width="10.875" style="167" customWidth="1"/>
    <col min="5391" max="5391" width="4.5" style="167" customWidth="1"/>
    <col min="5392" max="5632" width="9" style="167"/>
    <col min="5633" max="5633" width="23.875" style="167" customWidth="1"/>
    <col min="5634" max="5634" width="36.125" style="167" customWidth="1"/>
    <col min="5635" max="5635" width="12" style="167" customWidth="1"/>
    <col min="5636" max="5636" width="23.75" style="167" customWidth="1"/>
    <col min="5637" max="5637" width="23.125" style="167" customWidth="1"/>
    <col min="5638" max="5638" width="15.625" style="167" customWidth="1"/>
    <col min="5639" max="5640" width="20.125" style="167" bestFit="1" customWidth="1"/>
    <col min="5641" max="5643" width="9" style="167" customWidth="1"/>
    <col min="5644" max="5644" width="10.5" style="167" customWidth="1"/>
    <col min="5645" max="5645" width="11" style="167" customWidth="1"/>
    <col min="5646" max="5646" width="10.875" style="167" customWidth="1"/>
    <col min="5647" max="5647" width="4.5" style="167" customWidth="1"/>
    <col min="5648" max="5888" width="9" style="167"/>
    <col min="5889" max="5889" width="23.875" style="167" customWidth="1"/>
    <col min="5890" max="5890" width="36.125" style="167" customWidth="1"/>
    <col min="5891" max="5891" width="12" style="167" customWidth="1"/>
    <col min="5892" max="5892" width="23.75" style="167" customWidth="1"/>
    <col min="5893" max="5893" width="23.125" style="167" customWidth="1"/>
    <col min="5894" max="5894" width="15.625" style="167" customWidth="1"/>
    <col min="5895" max="5896" width="20.125" style="167" bestFit="1" customWidth="1"/>
    <col min="5897" max="5899" width="9" style="167" customWidth="1"/>
    <col min="5900" max="5900" width="10.5" style="167" customWidth="1"/>
    <col min="5901" max="5901" width="11" style="167" customWidth="1"/>
    <col min="5902" max="5902" width="10.875" style="167" customWidth="1"/>
    <col min="5903" max="5903" width="4.5" style="167" customWidth="1"/>
    <col min="5904" max="6144" width="9" style="167"/>
    <col min="6145" max="6145" width="23.875" style="167" customWidth="1"/>
    <col min="6146" max="6146" width="36.125" style="167" customWidth="1"/>
    <col min="6147" max="6147" width="12" style="167" customWidth="1"/>
    <col min="6148" max="6148" width="23.75" style="167" customWidth="1"/>
    <col min="6149" max="6149" width="23.125" style="167" customWidth="1"/>
    <col min="6150" max="6150" width="15.625" style="167" customWidth="1"/>
    <col min="6151" max="6152" width="20.125" style="167" bestFit="1" customWidth="1"/>
    <col min="6153" max="6155" width="9" style="167" customWidth="1"/>
    <col min="6156" max="6156" width="10.5" style="167" customWidth="1"/>
    <col min="6157" max="6157" width="11" style="167" customWidth="1"/>
    <col min="6158" max="6158" width="10.875" style="167" customWidth="1"/>
    <col min="6159" max="6159" width="4.5" style="167" customWidth="1"/>
    <col min="6160" max="6400" width="9" style="167"/>
    <col min="6401" max="6401" width="23.875" style="167" customWidth="1"/>
    <col min="6402" max="6402" width="36.125" style="167" customWidth="1"/>
    <col min="6403" max="6403" width="12" style="167" customWidth="1"/>
    <col min="6404" max="6404" width="23.75" style="167" customWidth="1"/>
    <col min="6405" max="6405" width="23.125" style="167" customWidth="1"/>
    <col min="6406" max="6406" width="15.625" style="167" customWidth="1"/>
    <col min="6407" max="6408" width="20.125" style="167" bestFit="1" customWidth="1"/>
    <col min="6409" max="6411" width="9" style="167" customWidth="1"/>
    <col min="6412" max="6412" width="10.5" style="167" customWidth="1"/>
    <col min="6413" max="6413" width="11" style="167" customWidth="1"/>
    <col min="6414" max="6414" width="10.875" style="167" customWidth="1"/>
    <col min="6415" max="6415" width="4.5" style="167" customWidth="1"/>
    <col min="6416" max="6656" width="9" style="167"/>
    <col min="6657" max="6657" width="23.875" style="167" customWidth="1"/>
    <col min="6658" max="6658" width="36.125" style="167" customWidth="1"/>
    <col min="6659" max="6659" width="12" style="167" customWidth="1"/>
    <col min="6660" max="6660" width="23.75" style="167" customWidth="1"/>
    <col min="6661" max="6661" width="23.125" style="167" customWidth="1"/>
    <col min="6662" max="6662" width="15.625" style="167" customWidth="1"/>
    <col min="6663" max="6664" width="20.125" style="167" bestFit="1" customWidth="1"/>
    <col min="6665" max="6667" width="9" style="167" customWidth="1"/>
    <col min="6668" max="6668" width="10.5" style="167" customWidth="1"/>
    <col min="6669" max="6669" width="11" style="167" customWidth="1"/>
    <col min="6670" max="6670" width="10.875" style="167" customWidth="1"/>
    <col min="6671" max="6671" width="4.5" style="167" customWidth="1"/>
    <col min="6672" max="6912" width="9" style="167"/>
    <col min="6913" max="6913" width="23.875" style="167" customWidth="1"/>
    <col min="6914" max="6914" width="36.125" style="167" customWidth="1"/>
    <col min="6915" max="6915" width="12" style="167" customWidth="1"/>
    <col min="6916" max="6916" width="23.75" style="167" customWidth="1"/>
    <col min="6917" max="6917" width="23.125" style="167" customWidth="1"/>
    <col min="6918" max="6918" width="15.625" style="167" customWidth="1"/>
    <col min="6919" max="6920" width="20.125" style="167" bestFit="1" customWidth="1"/>
    <col min="6921" max="6923" width="9" style="167" customWidth="1"/>
    <col min="6924" max="6924" width="10.5" style="167" customWidth="1"/>
    <col min="6925" max="6925" width="11" style="167" customWidth="1"/>
    <col min="6926" max="6926" width="10.875" style="167" customWidth="1"/>
    <col min="6927" max="6927" width="4.5" style="167" customWidth="1"/>
    <col min="6928" max="7168" width="9" style="167"/>
    <col min="7169" max="7169" width="23.875" style="167" customWidth="1"/>
    <col min="7170" max="7170" width="36.125" style="167" customWidth="1"/>
    <col min="7171" max="7171" width="12" style="167" customWidth="1"/>
    <col min="7172" max="7172" width="23.75" style="167" customWidth="1"/>
    <col min="7173" max="7173" width="23.125" style="167" customWidth="1"/>
    <col min="7174" max="7174" width="15.625" style="167" customWidth="1"/>
    <col min="7175" max="7176" width="20.125" style="167" bestFit="1" customWidth="1"/>
    <col min="7177" max="7179" width="9" style="167" customWidth="1"/>
    <col min="7180" max="7180" width="10.5" style="167" customWidth="1"/>
    <col min="7181" max="7181" width="11" style="167" customWidth="1"/>
    <col min="7182" max="7182" width="10.875" style="167" customWidth="1"/>
    <col min="7183" max="7183" width="4.5" style="167" customWidth="1"/>
    <col min="7184" max="7424" width="9" style="167"/>
    <col min="7425" max="7425" width="23.875" style="167" customWidth="1"/>
    <col min="7426" max="7426" width="36.125" style="167" customWidth="1"/>
    <col min="7427" max="7427" width="12" style="167" customWidth="1"/>
    <col min="7428" max="7428" width="23.75" style="167" customWidth="1"/>
    <col min="7429" max="7429" width="23.125" style="167" customWidth="1"/>
    <col min="7430" max="7430" width="15.625" style="167" customWidth="1"/>
    <col min="7431" max="7432" width="20.125" style="167" bestFit="1" customWidth="1"/>
    <col min="7433" max="7435" width="9" style="167" customWidth="1"/>
    <col min="7436" max="7436" width="10.5" style="167" customWidth="1"/>
    <col min="7437" max="7437" width="11" style="167" customWidth="1"/>
    <col min="7438" max="7438" width="10.875" style="167" customWidth="1"/>
    <col min="7439" max="7439" width="4.5" style="167" customWidth="1"/>
    <col min="7440" max="7680" width="9" style="167"/>
    <col min="7681" max="7681" width="23.875" style="167" customWidth="1"/>
    <col min="7682" max="7682" width="36.125" style="167" customWidth="1"/>
    <col min="7683" max="7683" width="12" style="167" customWidth="1"/>
    <col min="7684" max="7684" width="23.75" style="167" customWidth="1"/>
    <col min="7685" max="7685" width="23.125" style="167" customWidth="1"/>
    <col min="7686" max="7686" width="15.625" style="167" customWidth="1"/>
    <col min="7687" max="7688" width="20.125" style="167" bestFit="1" customWidth="1"/>
    <col min="7689" max="7691" width="9" style="167" customWidth="1"/>
    <col min="7692" max="7692" width="10.5" style="167" customWidth="1"/>
    <col min="7693" max="7693" width="11" style="167" customWidth="1"/>
    <col min="7694" max="7694" width="10.875" style="167" customWidth="1"/>
    <col min="7695" max="7695" width="4.5" style="167" customWidth="1"/>
    <col min="7696" max="7936" width="9" style="167"/>
    <col min="7937" max="7937" width="23.875" style="167" customWidth="1"/>
    <col min="7938" max="7938" width="36.125" style="167" customWidth="1"/>
    <col min="7939" max="7939" width="12" style="167" customWidth="1"/>
    <col min="7940" max="7940" width="23.75" style="167" customWidth="1"/>
    <col min="7941" max="7941" width="23.125" style="167" customWidth="1"/>
    <col min="7942" max="7942" width="15.625" style="167" customWidth="1"/>
    <col min="7943" max="7944" width="20.125" style="167" bestFit="1" customWidth="1"/>
    <col min="7945" max="7947" width="9" style="167" customWidth="1"/>
    <col min="7948" max="7948" width="10.5" style="167" customWidth="1"/>
    <col min="7949" max="7949" width="11" style="167" customWidth="1"/>
    <col min="7950" max="7950" width="10.875" style="167" customWidth="1"/>
    <col min="7951" max="7951" width="4.5" style="167" customWidth="1"/>
    <col min="7952" max="8192" width="9" style="167"/>
    <col min="8193" max="8193" width="23.875" style="167" customWidth="1"/>
    <col min="8194" max="8194" width="36.125" style="167" customWidth="1"/>
    <col min="8195" max="8195" width="12" style="167" customWidth="1"/>
    <col min="8196" max="8196" width="23.75" style="167" customWidth="1"/>
    <col min="8197" max="8197" width="23.125" style="167" customWidth="1"/>
    <col min="8198" max="8198" width="15.625" style="167" customWidth="1"/>
    <col min="8199" max="8200" width="20.125" style="167" bestFit="1" customWidth="1"/>
    <col min="8201" max="8203" width="9" style="167" customWidth="1"/>
    <col min="8204" max="8204" width="10.5" style="167" customWidth="1"/>
    <col min="8205" max="8205" width="11" style="167" customWidth="1"/>
    <col min="8206" max="8206" width="10.875" style="167" customWidth="1"/>
    <col min="8207" max="8207" width="4.5" style="167" customWidth="1"/>
    <col min="8208" max="8448" width="9" style="167"/>
    <col min="8449" max="8449" width="23.875" style="167" customWidth="1"/>
    <col min="8450" max="8450" width="36.125" style="167" customWidth="1"/>
    <col min="8451" max="8451" width="12" style="167" customWidth="1"/>
    <col min="8452" max="8452" width="23.75" style="167" customWidth="1"/>
    <col min="8453" max="8453" width="23.125" style="167" customWidth="1"/>
    <col min="8454" max="8454" width="15.625" style="167" customWidth="1"/>
    <col min="8455" max="8456" width="20.125" style="167" bestFit="1" customWidth="1"/>
    <col min="8457" max="8459" width="9" style="167" customWidth="1"/>
    <col min="8460" max="8460" width="10.5" style="167" customWidth="1"/>
    <col min="8461" max="8461" width="11" style="167" customWidth="1"/>
    <col min="8462" max="8462" width="10.875" style="167" customWidth="1"/>
    <col min="8463" max="8463" width="4.5" style="167" customWidth="1"/>
    <col min="8464" max="8704" width="9" style="167"/>
    <col min="8705" max="8705" width="23.875" style="167" customWidth="1"/>
    <col min="8706" max="8706" width="36.125" style="167" customWidth="1"/>
    <col min="8707" max="8707" width="12" style="167" customWidth="1"/>
    <col min="8708" max="8708" width="23.75" style="167" customWidth="1"/>
    <col min="8709" max="8709" width="23.125" style="167" customWidth="1"/>
    <col min="8710" max="8710" width="15.625" style="167" customWidth="1"/>
    <col min="8711" max="8712" width="20.125" style="167" bestFit="1" customWidth="1"/>
    <col min="8713" max="8715" width="9" style="167" customWidth="1"/>
    <col min="8716" max="8716" width="10.5" style="167" customWidth="1"/>
    <col min="8717" max="8717" width="11" style="167" customWidth="1"/>
    <col min="8718" max="8718" width="10.875" style="167" customWidth="1"/>
    <col min="8719" max="8719" width="4.5" style="167" customWidth="1"/>
    <col min="8720" max="8960" width="9" style="167"/>
    <col min="8961" max="8961" width="23.875" style="167" customWidth="1"/>
    <col min="8962" max="8962" width="36.125" style="167" customWidth="1"/>
    <col min="8963" max="8963" width="12" style="167" customWidth="1"/>
    <col min="8964" max="8964" width="23.75" style="167" customWidth="1"/>
    <col min="8965" max="8965" width="23.125" style="167" customWidth="1"/>
    <col min="8966" max="8966" width="15.625" style="167" customWidth="1"/>
    <col min="8967" max="8968" width="20.125" style="167" bestFit="1" customWidth="1"/>
    <col min="8969" max="8971" width="9" style="167" customWidth="1"/>
    <col min="8972" max="8972" width="10.5" style="167" customWidth="1"/>
    <col min="8973" max="8973" width="11" style="167" customWidth="1"/>
    <col min="8974" max="8974" width="10.875" style="167" customWidth="1"/>
    <col min="8975" max="8975" width="4.5" style="167" customWidth="1"/>
    <col min="8976" max="9216" width="9" style="167"/>
    <col min="9217" max="9217" width="23.875" style="167" customWidth="1"/>
    <col min="9218" max="9218" width="36.125" style="167" customWidth="1"/>
    <col min="9219" max="9219" width="12" style="167" customWidth="1"/>
    <col min="9220" max="9220" width="23.75" style="167" customWidth="1"/>
    <col min="9221" max="9221" width="23.125" style="167" customWidth="1"/>
    <col min="9222" max="9222" width="15.625" style="167" customWidth="1"/>
    <col min="9223" max="9224" width="20.125" style="167" bestFit="1" customWidth="1"/>
    <col min="9225" max="9227" width="9" style="167" customWidth="1"/>
    <col min="9228" max="9228" width="10.5" style="167" customWidth="1"/>
    <col min="9229" max="9229" width="11" style="167" customWidth="1"/>
    <col min="9230" max="9230" width="10.875" style="167" customWidth="1"/>
    <col min="9231" max="9231" width="4.5" style="167" customWidth="1"/>
    <col min="9232" max="9472" width="9" style="167"/>
    <col min="9473" max="9473" width="23.875" style="167" customWidth="1"/>
    <col min="9474" max="9474" width="36.125" style="167" customWidth="1"/>
    <col min="9475" max="9475" width="12" style="167" customWidth="1"/>
    <col min="9476" max="9476" width="23.75" style="167" customWidth="1"/>
    <col min="9477" max="9477" width="23.125" style="167" customWidth="1"/>
    <col min="9478" max="9478" width="15.625" style="167" customWidth="1"/>
    <col min="9479" max="9480" width="20.125" style="167" bestFit="1" customWidth="1"/>
    <col min="9481" max="9483" width="9" style="167" customWidth="1"/>
    <col min="9484" max="9484" width="10.5" style="167" customWidth="1"/>
    <col min="9485" max="9485" width="11" style="167" customWidth="1"/>
    <col min="9486" max="9486" width="10.875" style="167" customWidth="1"/>
    <col min="9487" max="9487" width="4.5" style="167" customWidth="1"/>
    <col min="9488" max="9728" width="9" style="167"/>
    <col min="9729" max="9729" width="23.875" style="167" customWidth="1"/>
    <col min="9730" max="9730" width="36.125" style="167" customWidth="1"/>
    <col min="9731" max="9731" width="12" style="167" customWidth="1"/>
    <col min="9732" max="9732" width="23.75" style="167" customWidth="1"/>
    <col min="9733" max="9733" width="23.125" style="167" customWidth="1"/>
    <col min="9734" max="9734" width="15.625" style="167" customWidth="1"/>
    <col min="9735" max="9736" width="20.125" style="167" bestFit="1" customWidth="1"/>
    <col min="9737" max="9739" width="9" style="167" customWidth="1"/>
    <col min="9740" max="9740" width="10.5" style="167" customWidth="1"/>
    <col min="9741" max="9741" width="11" style="167" customWidth="1"/>
    <col min="9742" max="9742" width="10.875" style="167" customWidth="1"/>
    <col min="9743" max="9743" width="4.5" style="167" customWidth="1"/>
    <col min="9744" max="9984" width="9" style="167"/>
    <col min="9985" max="9985" width="23.875" style="167" customWidth="1"/>
    <col min="9986" max="9986" width="36.125" style="167" customWidth="1"/>
    <col min="9987" max="9987" width="12" style="167" customWidth="1"/>
    <col min="9988" max="9988" width="23.75" style="167" customWidth="1"/>
    <col min="9989" max="9989" width="23.125" style="167" customWidth="1"/>
    <col min="9990" max="9990" width="15.625" style="167" customWidth="1"/>
    <col min="9991" max="9992" width="20.125" style="167" bestFit="1" customWidth="1"/>
    <col min="9993" max="9995" width="9" style="167" customWidth="1"/>
    <col min="9996" max="9996" width="10.5" style="167" customWidth="1"/>
    <col min="9997" max="9997" width="11" style="167" customWidth="1"/>
    <col min="9998" max="9998" width="10.875" style="167" customWidth="1"/>
    <col min="9999" max="9999" width="4.5" style="167" customWidth="1"/>
    <col min="10000" max="10240" width="9" style="167"/>
    <col min="10241" max="10241" width="23.875" style="167" customWidth="1"/>
    <col min="10242" max="10242" width="36.125" style="167" customWidth="1"/>
    <col min="10243" max="10243" width="12" style="167" customWidth="1"/>
    <col min="10244" max="10244" width="23.75" style="167" customWidth="1"/>
    <col min="10245" max="10245" width="23.125" style="167" customWidth="1"/>
    <col min="10246" max="10246" width="15.625" style="167" customWidth="1"/>
    <col min="10247" max="10248" width="20.125" style="167" bestFit="1" customWidth="1"/>
    <col min="10249" max="10251" width="9" style="167" customWidth="1"/>
    <col min="10252" max="10252" width="10.5" style="167" customWidth="1"/>
    <col min="10253" max="10253" width="11" style="167" customWidth="1"/>
    <col min="10254" max="10254" width="10.875" style="167" customWidth="1"/>
    <col min="10255" max="10255" width="4.5" style="167" customWidth="1"/>
    <col min="10256" max="10496" width="9" style="167"/>
    <col min="10497" max="10497" width="23.875" style="167" customWidth="1"/>
    <col min="10498" max="10498" width="36.125" style="167" customWidth="1"/>
    <col min="10499" max="10499" width="12" style="167" customWidth="1"/>
    <col min="10500" max="10500" width="23.75" style="167" customWidth="1"/>
    <col min="10501" max="10501" width="23.125" style="167" customWidth="1"/>
    <col min="10502" max="10502" width="15.625" style="167" customWidth="1"/>
    <col min="10503" max="10504" width="20.125" style="167" bestFit="1" customWidth="1"/>
    <col min="10505" max="10507" width="9" style="167" customWidth="1"/>
    <col min="10508" max="10508" width="10.5" style="167" customWidth="1"/>
    <col min="10509" max="10509" width="11" style="167" customWidth="1"/>
    <col min="10510" max="10510" width="10.875" style="167" customWidth="1"/>
    <col min="10511" max="10511" width="4.5" style="167" customWidth="1"/>
    <col min="10512" max="10752" width="9" style="167"/>
    <col min="10753" max="10753" width="23.875" style="167" customWidth="1"/>
    <col min="10754" max="10754" width="36.125" style="167" customWidth="1"/>
    <col min="10755" max="10755" width="12" style="167" customWidth="1"/>
    <col min="10756" max="10756" width="23.75" style="167" customWidth="1"/>
    <col min="10757" max="10757" width="23.125" style="167" customWidth="1"/>
    <col min="10758" max="10758" width="15.625" style="167" customWidth="1"/>
    <col min="10759" max="10760" width="20.125" style="167" bestFit="1" customWidth="1"/>
    <col min="10761" max="10763" width="9" style="167" customWidth="1"/>
    <col min="10764" max="10764" width="10.5" style="167" customWidth="1"/>
    <col min="10765" max="10765" width="11" style="167" customWidth="1"/>
    <col min="10766" max="10766" width="10.875" style="167" customWidth="1"/>
    <col min="10767" max="10767" width="4.5" style="167" customWidth="1"/>
    <col min="10768" max="11008" width="9" style="167"/>
    <col min="11009" max="11009" width="23.875" style="167" customWidth="1"/>
    <col min="11010" max="11010" width="36.125" style="167" customWidth="1"/>
    <col min="11011" max="11011" width="12" style="167" customWidth="1"/>
    <col min="11012" max="11012" width="23.75" style="167" customWidth="1"/>
    <col min="11013" max="11013" width="23.125" style="167" customWidth="1"/>
    <col min="11014" max="11014" width="15.625" style="167" customWidth="1"/>
    <col min="11015" max="11016" width="20.125" style="167" bestFit="1" customWidth="1"/>
    <col min="11017" max="11019" width="9" style="167" customWidth="1"/>
    <col min="11020" max="11020" width="10.5" style="167" customWidth="1"/>
    <col min="11021" max="11021" width="11" style="167" customWidth="1"/>
    <col min="11022" max="11022" width="10.875" style="167" customWidth="1"/>
    <col min="11023" max="11023" width="4.5" style="167" customWidth="1"/>
    <col min="11024" max="11264" width="9" style="167"/>
    <col min="11265" max="11265" width="23.875" style="167" customWidth="1"/>
    <col min="11266" max="11266" width="36.125" style="167" customWidth="1"/>
    <col min="11267" max="11267" width="12" style="167" customWidth="1"/>
    <col min="11268" max="11268" width="23.75" style="167" customWidth="1"/>
    <col min="11269" max="11269" width="23.125" style="167" customWidth="1"/>
    <col min="11270" max="11270" width="15.625" style="167" customWidth="1"/>
    <col min="11271" max="11272" width="20.125" style="167" bestFit="1" customWidth="1"/>
    <col min="11273" max="11275" width="9" style="167" customWidth="1"/>
    <col min="11276" max="11276" width="10.5" style="167" customWidth="1"/>
    <col min="11277" max="11277" width="11" style="167" customWidth="1"/>
    <col min="11278" max="11278" width="10.875" style="167" customWidth="1"/>
    <col min="11279" max="11279" width="4.5" style="167" customWidth="1"/>
    <col min="11280" max="11520" width="9" style="167"/>
    <col min="11521" max="11521" width="23.875" style="167" customWidth="1"/>
    <col min="11522" max="11522" width="36.125" style="167" customWidth="1"/>
    <col min="11523" max="11523" width="12" style="167" customWidth="1"/>
    <col min="11524" max="11524" width="23.75" style="167" customWidth="1"/>
    <col min="11525" max="11525" width="23.125" style="167" customWidth="1"/>
    <col min="11526" max="11526" width="15.625" style="167" customWidth="1"/>
    <col min="11527" max="11528" width="20.125" style="167" bestFit="1" customWidth="1"/>
    <col min="11529" max="11531" width="9" style="167" customWidth="1"/>
    <col min="11532" max="11532" width="10.5" style="167" customWidth="1"/>
    <col min="11533" max="11533" width="11" style="167" customWidth="1"/>
    <col min="11534" max="11534" width="10.875" style="167" customWidth="1"/>
    <col min="11535" max="11535" width="4.5" style="167" customWidth="1"/>
    <col min="11536" max="11776" width="9" style="167"/>
    <col min="11777" max="11777" width="23.875" style="167" customWidth="1"/>
    <col min="11778" max="11778" width="36.125" style="167" customWidth="1"/>
    <col min="11779" max="11779" width="12" style="167" customWidth="1"/>
    <col min="11780" max="11780" width="23.75" style="167" customWidth="1"/>
    <col min="11781" max="11781" width="23.125" style="167" customWidth="1"/>
    <col min="11782" max="11782" width="15.625" style="167" customWidth="1"/>
    <col min="11783" max="11784" width="20.125" style="167" bestFit="1" customWidth="1"/>
    <col min="11785" max="11787" width="9" style="167" customWidth="1"/>
    <col min="11788" max="11788" width="10.5" style="167" customWidth="1"/>
    <col min="11789" max="11789" width="11" style="167" customWidth="1"/>
    <col min="11790" max="11790" width="10.875" style="167" customWidth="1"/>
    <col min="11791" max="11791" width="4.5" style="167" customWidth="1"/>
    <col min="11792" max="12032" width="9" style="167"/>
    <col min="12033" max="12033" width="23.875" style="167" customWidth="1"/>
    <col min="12034" max="12034" width="36.125" style="167" customWidth="1"/>
    <col min="12035" max="12035" width="12" style="167" customWidth="1"/>
    <col min="12036" max="12036" width="23.75" style="167" customWidth="1"/>
    <col min="12037" max="12037" width="23.125" style="167" customWidth="1"/>
    <col min="12038" max="12038" width="15.625" style="167" customWidth="1"/>
    <col min="12039" max="12040" width="20.125" style="167" bestFit="1" customWidth="1"/>
    <col min="12041" max="12043" width="9" style="167" customWidth="1"/>
    <col min="12044" max="12044" width="10.5" style="167" customWidth="1"/>
    <col min="12045" max="12045" width="11" style="167" customWidth="1"/>
    <col min="12046" max="12046" width="10.875" style="167" customWidth="1"/>
    <col min="12047" max="12047" width="4.5" style="167" customWidth="1"/>
    <col min="12048" max="12288" width="9" style="167"/>
    <col min="12289" max="12289" width="23.875" style="167" customWidth="1"/>
    <col min="12290" max="12290" width="36.125" style="167" customWidth="1"/>
    <col min="12291" max="12291" width="12" style="167" customWidth="1"/>
    <col min="12292" max="12292" width="23.75" style="167" customWidth="1"/>
    <col min="12293" max="12293" width="23.125" style="167" customWidth="1"/>
    <col min="12294" max="12294" width="15.625" style="167" customWidth="1"/>
    <col min="12295" max="12296" width="20.125" style="167" bestFit="1" customWidth="1"/>
    <col min="12297" max="12299" width="9" style="167" customWidth="1"/>
    <col min="12300" max="12300" width="10.5" style="167" customWidth="1"/>
    <col min="12301" max="12301" width="11" style="167" customWidth="1"/>
    <col min="12302" max="12302" width="10.875" style="167" customWidth="1"/>
    <col min="12303" max="12303" width="4.5" style="167" customWidth="1"/>
    <col min="12304" max="12544" width="9" style="167"/>
    <col min="12545" max="12545" width="23.875" style="167" customWidth="1"/>
    <col min="12546" max="12546" width="36.125" style="167" customWidth="1"/>
    <col min="12547" max="12547" width="12" style="167" customWidth="1"/>
    <col min="12548" max="12548" width="23.75" style="167" customWidth="1"/>
    <col min="12549" max="12549" width="23.125" style="167" customWidth="1"/>
    <col min="12550" max="12550" width="15.625" style="167" customWidth="1"/>
    <col min="12551" max="12552" width="20.125" style="167" bestFit="1" customWidth="1"/>
    <col min="12553" max="12555" width="9" style="167" customWidth="1"/>
    <col min="12556" max="12556" width="10.5" style="167" customWidth="1"/>
    <col min="12557" max="12557" width="11" style="167" customWidth="1"/>
    <col min="12558" max="12558" width="10.875" style="167" customWidth="1"/>
    <col min="12559" max="12559" width="4.5" style="167" customWidth="1"/>
    <col min="12560" max="12800" width="9" style="167"/>
    <col min="12801" max="12801" width="23.875" style="167" customWidth="1"/>
    <col min="12802" max="12802" width="36.125" style="167" customWidth="1"/>
    <col min="12803" max="12803" width="12" style="167" customWidth="1"/>
    <col min="12804" max="12804" width="23.75" style="167" customWidth="1"/>
    <col min="12805" max="12805" width="23.125" style="167" customWidth="1"/>
    <col min="12806" max="12806" width="15.625" style="167" customWidth="1"/>
    <col min="12807" max="12808" width="20.125" style="167" bestFit="1" customWidth="1"/>
    <col min="12809" max="12811" width="9" style="167" customWidth="1"/>
    <col min="12812" max="12812" width="10.5" style="167" customWidth="1"/>
    <col min="12813" max="12813" width="11" style="167" customWidth="1"/>
    <col min="12814" max="12814" width="10.875" style="167" customWidth="1"/>
    <col min="12815" max="12815" width="4.5" style="167" customWidth="1"/>
    <col min="12816" max="13056" width="9" style="167"/>
    <col min="13057" max="13057" width="23.875" style="167" customWidth="1"/>
    <col min="13058" max="13058" width="36.125" style="167" customWidth="1"/>
    <col min="13059" max="13059" width="12" style="167" customWidth="1"/>
    <col min="13060" max="13060" width="23.75" style="167" customWidth="1"/>
    <col min="13061" max="13061" width="23.125" style="167" customWidth="1"/>
    <col min="13062" max="13062" width="15.625" style="167" customWidth="1"/>
    <col min="13063" max="13064" width="20.125" style="167" bestFit="1" customWidth="1"/>
    <col min="13065" max="13067" width="9" style="167" customWidth="1"/>
    <col min="13068" max="13068" width="10.5" style="167" customWidth="1"/>
    <col min="13069" max="13069" width="11" style="167" customWidth="1"/>
    <col min="13070" max="13070" width="10.875" style="167" customWidth="1"/>
    <col min="13071" max="13071" width="4.5" style="167" customWidth="1"/>
    <col min="13072" max="13312" width="9" style="167"/>
    <col min="13313" max="13313" width="23.875" style="167" customWidth="1"/>
    <col min="13314" max="13314" width="36.125" style="167" customWidth="1"/>
    <col min="13315" max="13315" width="12" style="167" customWidth="1"/>
    <col min="13316" max="13316" width="23.75" style="167" customWidth="1"/>
    <col min="13317" max="13317" width="23.125" style="167" customWidth="1"/>
    <col min="13318" max="13318" width="15.625" style="167" customWidth="1"/>
    <col min="13319" max="13320" width="20.125" style="167" bestFit="1" customWidth="1"/>
    <col min="13321" max="13323" width="9" style="167" customWidth="1"/>
    <col min="13324" max="13324" width="10.5" style="167" customWidth="1"/>
    <col min="13325" max="13325" width="11" style="167" customWidth="1"/>
    <col min="13326" max="13326" width="10.875" style="167" customWidth="1"/>
    <col min="13327" max="13327" width="4.5" style="167" customWidth="1"/>
    <col min="13328" max="13568" width="9" style="167"/>
    <col min="13569" max="13569" width="23.875" style="167" customWidth="1"/>
    <col min="13570" max="13570" width="36.125" style="167" customWidth="1"/>
    <col min="13571" max="13571" width="12" style="167" customWidth="1"/>
    <col min="13572" max="13572" width="23.75" style="167" customWidth="1"/>
    <col min="13573" max="13573" width="23.125" style="167" customWidth="1"/>
    <col min="13574" max="13574" width="15.625" style="167" customWidth="1"/>
    <col min="13575" max="13576" width="20.125" style="167" bestFit="1" customWidth="1"/>
    <col min="13577" max="13579" width="9" style="167" customWidth="1"/>
    <col min="13580" max="13580" width="10.5" style="167" customWidth="1"/>
    <col min="13581" max="13581" width="11" style="167" customWidth="1"/>
    <col min="13582" max="13582" width="10.875" style="167" customWidth="1"/>
    <col min="13583" max="13583" width="4.5" style="167" customWidth="1"/>
    <col min="13584" max="13824" width="9" style="167"/>
    <col min="13825" max="13825" width="23.875" style="167" customWidth="1"/>
    <col min="13826" max="13826" width="36.125" style="167" customWidth="1"/>
    <col min="13827" max="13827" width="12" style="167" customWidth="1"/>
    <col min="13828" max="13828" width="23.75" style="167" customWidth="1"/>
    <col min="13829" max="13829" width="23.125" style="167" customWidth="1"/>
    <col min="13830" max="13830" width="15.625" style="167" customWidth="1"/>
    <col min="13831" max="13832" width="20.125" style="167" bestFit="1" customWidth="1"/>
    <col min="13833" max="13835" width="9" style="167" customWidth="1"/>
    <col min="13836" max="13836" width="10.5" style="167" customWidth="1"/>
    <col min="13837" max="13837" width="11" style="167" customWidth="1"/>
    <col min="13838" max="13838" width="10.875" style="167" customWidth="1"/>
    <col min="13839" max="13839" width="4.5" style="167" customWidth="1"/>
    <col min="13840" max="14080" width="9" style="167"/>
    <col min="14081" max="14081" width="23.875" style="167" customWidth="1"/>
    <col min="14082" max="14082" width="36.125" style="167" customWidth="1"/>
    <col min="14083" max="14083" width="12" style="167" customWidth="1"/>
    <col min="14084" max="14084" width="23.75" style="167" customWidth="1"/>
    <col min="14085" max="14085" width="23.125" style="167" customWidth="1"/>
    <col min="14086" max="14086" width="15.625" style="167" customWidth="1"/>
    <col min="14087" max="14088" width="20.125" style="167" bestFit="1" customWidth="1"/>
    <col min="14089" max="14091" width="9" style="167" customWidth="1"/>
    <col min="14092" max="14092" width="10.5" style="167" customWidth="1"/>
    <col min="14093" max="14093" width="11" style="167" customWidth="1"/>
    <col min="14094" max="14094" width="10.875" style="167" customWidth="1"/>
    <col min="14095" max="14095" width="4.5" style="167" customWidth="1"/>
    <col min="14096" max="14336" width="9" style="167"/>
    <col min="14337" max="14337" width="23.875" style="167" customWidth="1"/>
    <col min="14338" max="14338" width="36.125" style="167" customWidth="1"/>
    <col min="14339" max="14339" width="12" style="167" customWidth="1"/>
    <col min="14340" max="14340" width="23.75" style="167" customWidth="1"/>
    <col min="14341" max="14341" width="23.125" style="167" customWidth="1"/>
    <col min="14342" max="14342" width="15.625" style="167" customWidth="1"/>
    <col min="14343" max="14344" width="20.125" style="167" bestFit="1" customWidth="1"/>
    <col min="14345" max="14347" width="9" style="167" customWidth="1"/>
    <col min="14348" max="14348" width="10.5" style="167" customWidth="1"/>
    <col min="14349" max="14349" width="11" style="167" customWidth="1"/>
    <col min="14350" max="14350" width="10.875" style="167" customWidth="1"/>
    <col min="14351" max="14351" width="4.5" style="167" customWidth="1"/>
    <col min="14352" max="14592" width="9" style="167"/>
    <col min="14593" max="14593" width="23.875" style="167" customWidth="1"/>
    <col min="14594" max="14594" width="36.125" style="167" customWidth="1"/>
    <col min="14595" max="14595" width="12" style="167" customWidth="1"/>
    <col min="14596" max="14596" width="23.75" style="167" customWidth="1"/>
    <col min="14597" max="14597" width="23.125" style="167" customWidth="1"/>
    <col min="14598" max="14598" width="15.625" style="167" customWidth="1"/>
    <col min="14599" max="14600" width="20.125" style="167" bestFit="1" customWidth="1"/>
    <col min="14601" max="14603" width="9" style="167" customWidth="1"/>
    <col min="14604" max="14604" width="10.5" style="167" customWidth="1"/>
    <col min="14605" max="14605" width="11" style="167" customWidth="1"/>
    <col min="14606" max="14606" width="10.875" style="167" customWidth="1"/>
    <col min="14607" max="14607" width="4.5" style="167" customWidth="1"/>
    <col min="14608" max="14848" width="9" style="167"/>
    <col min="14849" max="14849" width="23.875" style="167" customWidth="1"/>
    <col min="14850" max="14850" width="36.125" style="167" customWidth="1"/>
    <col min="14851" max="14851" width="12" style="167" customWidth="1"/>
    <col min="14852" max="14852" width="23.75" style="167" customWidth="1"/>
    <col min="14853" max="14853" width="23.125" style="167" customWidth="1"/>
    <col min="14854" max="14854" width="15.625" style="167" customWidth="1"/>
    <col min="14855" max="14856" width="20.125" style="167" bestFit="1" customWidth="1"/>
    <col min="14857" max="14859" width="9" style="167" customWidth="1"/>
    <col min="14860" max="14860" width="10.5" style="167" customWidth="1"/>
    <col min="14861" max="14861" width="11" style="167" customWidth="1"/>
    <col min="14862" max="14862" width="10.875" style="167" customWidth="1"/>
    <col min="14863" max="14863" width="4.5" style="167" customWidth="1"/>
    <col min="14864" max="15104" width="9" style="167"/>
    <col min="15105" max="15105" width="23.875" style="167" customWidth="1"/>
    <col min="15106" max="15106" width="36.125" style="167" customWidth="1"/>
    <col min="15107" max="15107" width="12" style="167" customWidth="1"/>
    <col min="15108" max="15108" width="23.75" style="167" customWidth="1"/>
    <col min="15109" max="15109" width="23.125" style="167" customWidth="1"/>
    <col min="15110" max="15110" width="15.625" style="167" customWidth="1"/>
    <col min="15111" max="15112" width="20.125" style="167" bestFit="1" customWidth="1"/>
    <col min="15113" max="15115" width="9" style="167" customWidth="1"/>
    <col min="15116" max="15116" width="10.5" style="167" customWidth="1"/>
    <col min="15117" max="15117" width="11" style="167" customWidth="1"/>
    <col min="15118" max="15118" width="10.875" style="167" customWidth="1"/>
    <col min="15119" max="15119" width="4.5" style="167" customWidth="1"/>
    <col min="15120" max="15360" width="9" style="167"/>
    <col min="15361" max="15361" width="23.875" style="167" customWidth="1"/>
    <col min="15362" max="15362" width="36.125" style="167" customWidth="1"/>
    <col min="15363" max="15363" width="12" style="167" customWidth="1"/>
    <col min="15364" max="15364" width="23.75" style="167" customWidth="1"/>
    <col min="15365" max="15365" width="23.125" style="167" customWidth="1"/>
    <col min="15366" max="15366" width="15.625" style="167" customWidth="1"/>
    <col min="15367" max="15368" width="20.125" style="167" bestFit="1" customWidth="1"/>
    <col min="15369" max="15371" width="9" style="167" customWidth="1"/>
    <col min="15372" max="15372" width="10.5" style="167" customWidth="1"/>
    <col min="15373" max="15373" width="11" style="167" customWidth="1"/>
    <col min="15374" max="15374" width="10.875" style="167" customWidth="1"/>
    <col min="15375" max="15375" width="4.5" style="167" customWidth="1"/>
    <col min="15376" max="15616" width="9" style="167"/>
    <col min="15617" max="15617" width="23.875" style="167" customWidth="1"/>
    <col min="15618" max="15618" width="36.125" style="167" customWidth="1"/>
    <col min="15619" max="15619" width="12" style="167" customWidth="1"/>
    <col min="15620" max="15620" width="23.75" style="167" customWidth="1"/>
    <col min="15621" max="15621" width="23.125" style="167" customWidth="1"/>
    <col min="15622" max="15622" width="15.625" style="167" customWidth="1"/>
    <col min="15623" max="15624" width="20.125" style="167" bestFit="1" customWidth="1"/>
    <col min="15625" max="15627" width="9" style="167" customWidth="1"/>
    <col min="15628" max="15628" width="10.5" style="167" customWidth="1"/>
    <col min="15629" max="15629" width="11" style="167" customWidth="1"/>
    <col min="15630" max="15630" width="10.875" style="167" customWidth="1"/>
    <col min="15631" max="15631" width="4.5" style="167" customWidth="1"/>
    <col min="15632" max="15872" width="9" style="167"/>
    <col min="15873" max="15873" width="23.875" style="167" customWidth="1"/>
    <col min="15874" max="15874" width="36.125" style="167" customWidth="1"/>
    <col min="15875" max="15875" width="12" style="167" customWidth="1"/>
    <col min="15876" max="15876" width="23.75" style="167" customWidth="1"/>
    <col min="15877" max="15877" width="23.125" style="167" customWidth="1"/>
    <col min="15878" max="15878" width="15.625" style="167" customWidth="1"/>
    <col min="15879" max="15880" width="20.125" style="167" bestFit="1" customWidth="1"/>
    <col min="15881" max="15883" width="9" style="167" customWidth="1"/>
    <col min="15884" max="15884" width="10.5" style="167" customWidth="1"/>
    <col min="15885" max="15885" width="11" style="167" customWidth="1"/>
    <col min="15886" max="15886" width="10.875" style="167" customWidth="1"/>
    <col min="15887" max="15887" width="4.5" style="167" customWidth="1"/>
    <col min="15888" max="16128" width="9" style="167"/>
    <col min="16129" max="16129" width="23.875" style="167" customWidth="1"/>
    <col min="16130" max="16130" width="36.125" style="167" customWidth="1"/>
    <col min="16131" max="16131" width="12" style="167" customWidth="1"/>
    <col min="16132" max="16132" width="23.75" style="167" customWidth="1"/>
    <col min="16133" max="16133" width="23.125" style="167" customWidth="1"/>
    <col min="16134" max="16134" width="15.625" style="167" customWidth="1"/>
    <col min="16135" max="16136" width="20.125" style="167" bestFit="1" customWidth="1"/>
    <col min="16137" max="16139" width="9" style="167" customWidth="1"/>
    <col min="16140" max="16140" width="10.5" style="167" customWidth="1"/>
    <col min="16141" max="16141" width="11" style="167" customWidth="1"/>
    <col min="16142" max="16142" width="10.875" style="167" customWidth="1"/>
    <col min="16143" max="16143" width="4.5" style="167" customWidth="1"/>
    <col min="16144" max="16384" width="9" style="167"/>
  </cols>
  <sheetData>
    <row r="1" spans="1:13" s="124" customFormat="1" ht="21.75" customHeight="1">
      <c r="A1" s="1128" t="s">
        <v>217</v>
      </c>
      <c r="B1" s="1128"/>
      <c r="C1" s="1128"/>
      <c r="D1" s="1128"/>
      <c r="E1" s="1128"/>
      <c r="F1" s="1128"/>
      <c r="G1" s="1128"/>
      <c r="H1" s="1128"/>
      <c r="I1" s="1128"/>
      <c r="J1" s="1128"/>
      <c r="K1" s="1128"/>
      <c r="L1" s="123" t="s">
        <v>218</v>
      </c>
    </row>
    <row r="2" spans="1:13" s="128" customFormat="1" ht="13.5" customHeight="1">
      <c r="A2" s="125"/>
      <c r="B2" s="126"/>
      <c r="C2" s="126"/>
      <c r="D2" s="126"/>
      <c r="E2" s="126"/>
      <c r="F2" s="127"/>
      <c r="G2" s="127"/>
      <c r="H2" s="127"/>
      <c r="I2" s="127"/>
      <c r="J2" s="127"/>
      <c r="K2" s="127"/>
      <c r="L2" s="127"/>
      <c r="M2" s="127"/>
    </row>
    <row r="3" spans="1:13" s="128" customFormat="1" ht="25.5" customHeight="1">
      <c r="A3" s="1129" t="str">
        <f>CONCATENATE("공당단가 : 금  ",TEXT($F$14,"#,###"),"  원 (부가가치세 제외)")</f>
        <v>공당단가 : 금  3,880,000  원 (부가가치세 제외)</v>
      </c>
      <c r="B3" s="1129"/>
      <c r="C3" s="1129"/>
      <c r="D3" s="1129"/>
      <c r="E3" s="1129"/>
      <c r="F3" s="1129"/>
      <c r="G3" s="1129"/>
      <c r="H3" s="1129"/>
      <c r="I3" s="1129"/>
      <c r="J3" s="1129"/>
      <c r="K3" s="1129"/>
      <c r="L3" s="129" t="s">
        <v>219</v>
      </c>
      <c r="M3" s="127"/>
    </row>
    <row r="4" spans="1:13" s="128" customFormat="1" ht="25.5" customHeight="1">
      <c r="A4" s="1129" t="str">
        <f>CONCATENATE("공당단가 : 금  ",TEXT($F$16,"#,###"),"  원 (부가가치세 포함)")</f>
        <v>공당단가 : 금  4,268,000  원 (부가가치세 포함)</v>
      </c>
      <c r="B4" s="1129"/>
      <c r="C4" s="1129"/>
      <c r="D4" s="1129"/>
      <c r="E4" s="1129"/>
      <c r="F4" s="1129"/>
      <c r="G4" s="1129"/>
      <c r="H4" s="1129"/>
      <c r="I4" s="1129"/>
      <c r="J4" s="1129"/>
      <c r="K4" s="1129"/>
      <c r="L4" s="130" t="s">
        <v>220</v>
      </c>
      <c r="M4" s="127"/>
    </row>
    <row r="5" spans="1:13" s="128" customFormat="1" ht="25.5" customHeight="1">
      <c r="A5" s="1129" t="s">
        <v>221</v>
      </c>
      <c r="B5" s="1129"/>
      <c r="C5" s="1129"/>
      <c r="D5" s="1129"/>
      <c r="E5" s="1129"/>
      <c r="F5" s="1129"/>
      <c r="G5" s="1129"/>
      <c r="H5" s="1129"/>
      <c r="I5" s="1129"/>
      <c r="J5" s="1129"/>
      <c r="K5" s="1129"/>
      <c r="L5" s="130" t="s">
        <v>222</v>
      </c>
      <c r="M5" s="127"/>
    </row>
    <row r="6" spans="1:13" s="128" customFormat="1" ht="13.5" customHeight="1">
      <c r="A6" s="131"/>
      <c r="B6" s="126"/>
      <c r="C6" s="126"/>
      <c r="D6" s="126"/>
      <c r="E6" s="126"/>
      <c r="F6" s="126"/>
      <c r="G6" s="127"/>
      <c r="H6" s="127"/>
      <c r="I6" s="127"/>
      <c r="J6" s="127"/>
      <c r="K6" s="127"/>
      <c r="L6" s="127"/>
      <c r="M6" s="127"/>
    </row>
    <row r="7" spans="1:13" s="128" customFormat="1" ht="20.25" customHeight="1">
      <c r="A7" s="132" t="s">
        <v>223</v>
      </c>
      <c r="B7" s="1108" t="s">
        <v>224</v>
      </c>
      <c r="C7" s="1109"/>
      <c r="D7" s="1108" t="s">
        <v>225</v>
      </c>
      <c r="E7" s="1109"/>
      <c r="F7" s="1108" t="s">
        <v>226</v>
      </c>
      <c r="G7" s="1116"/>
      <c r="H7" s="1116"/>
      <c r="I7" s="1109"/>
      <c r="J7" s="1108" t="s">
        <v>227</v>
      </c>
      <c r="K7" s="1109"/>
      <c r="L7" s="127"/>
      <c r="M7" s="127"/>
    </row>
    <row r="8" spans="1:13" s="128" customFormat="1" ht="20.25" customHeight="1">
      <c r="A8" s="133" t="s">
        <v>228</v>
      </c>
      <c r="B8" s="1106"/>
      <c r="C8" s="1107"/>
      <c r="D8" s="1108"/>
      <c r="E8" s="1109"/>
      <c r="F8" s="1110">
        <f>F9+F10+F11</f>
        <v>3358408</v>
      </c>
      <c r="G8" s="1111"/>
      <c r="H8" s="1111"/>
      <c r="I8" s="1112"/>
      <c r="J8" s="1113"/>
      <c r="K8" s="1114"/>
      <c r="L8" s="127"/>
      <c r="M8" s="127"/>
    </row>
    <row r="9" spans="1:13" s="128" customFormat="1" ht="20.25" customHeight="1">
      <c r="A9" s="133" t="s">
        <v>229</v>
      </c>
      <c r="B9" s="1106" t="s">
        <v>230</v>
      </c>
      <c r="C9" s="1107"/>
      <c r="D9" s="1108"/>
      <c r="E9" s="1109"/>
      <c r="F9" s="1110" t="str">
        <f>'(참고)지질조사'!H23</f>
        <v>344,129</v>
      </c>
      <c r="G9" s="1111"/>
      <c r="H9" s="1111"/>
      <c r="I9" s="1112"/>
      <c r="J9" s="1113"/>
      <c r="K9" s="1114"/>
      <c r="L9" s="127"/>
      <c r="M9" s="127"/>
    </row>
    <row r="10" spans="1:13" s="128" customFormat="1" ht="20.25" customHeight="1">
      <c r="A10" s="133" t="s">
        <v>231</v>
      </c>
      <c r="B10" s="1106" t="s">
        <v>232</v>
      </c>
      <c r="C10" s="1107"/>
      <c r="D10" s="1108"/>
      <c r="E10" s="1109"/>
      <c r="F10" s="1110" t="str">
        <f>'(참고)지질조사'!J23</f>
        <v>2,724,734</v>
      </c>
      <c r="G10" s="1111"/>
      <c r="H10" s="1111"/>
      <c r="I10" s="1112"/>
      <c r="J10" s="1113"/>
      <c r="K10" s="1114"/>
      <c r="L10" s="127"/>
      <c r="M10" s="127"/>
    </row>
    <row r="11" spans="1:13" s="128" customFormat="1" ht="20.25" customHeight="1">
      <c r="A11" s="133" t="s">
        <v>233</v>
      </c>
      <c r="B11" s="1106" t="s">
        <v>234</v>
      </c>
      <c r="C11" s="1107"/>
      <c r="D11" s="1108"/>
      <c r="E11" s="1109"/>
      <c r="F11" s="1110" t="str">
        <f>'(참고)지질조사'!L23</f>
        <v>289,545</v>
      </c>
      <c r="G11" s="1111"/>
      <c r="H11" s="1111"/>
      <c r="I11" s="1112"/>
      <c r="J11" s="1113"/>
      <c r="K11" s="1114"/>
      <c r="L11" s="127"/>
      <c r="M11" s="127"/>
    </row>
    <row r="12" spans="1:13" s="128" customFormat="1" ht="20.25" customHeight="1">
      <c r="A12" s="133" t="s">
        <v>235</v>
      </c>
      <c r="B12" s="1106" t="s">
        <v>236</v>
      </c>
      <c r="C12" s="1107"/>
      <c r="D12" s="1120">
        <v>0.06</v>
      </c>
      <c r="E12" s="1121"/>
      <c r="F12" s="1110">
        <f>INT(+F8*0.06)</f>
        <v>201504</v>
      </c>
      <c r="G12" s="1111"/>
      <c r="H12" s="1111"/>
      <c r="I12" s="1112"/>
      <c r="J12" s="1113"/>
      <c r="K12" s="1114"/>
      <c r="L12" s="127"/>
      <c r="M12" s="127"/>
    </row>
    <row r="13" spans="1:13" s="128" customFormat="1" ht="20.25" customHeight="1" thickBot="1">
      <c r="A13" s="133" t="s">
        <v>237</v>
      </c>
      <c r="B13" s="1106" t="s">
        <v>238</v>
      </c>
      <c r="C13" s="1107"/>
      <c r="D13" s="1120">
        <v>0.1</v>
      </c>
      <c r="E13" s="1121"/>
      <c r="F13" s="1125">
        <f>(F10+F11+F12)*0.1-0</f>
        <v>321578.30000000005</v>
      </c>
      <c r="G13" s="1126"/>
      <c r="H13" s="1126"/>
      <c r="I13" s="1127"/>
      <c r="J13" s="1113"/>
      <c r="K13" s="1114"/>
      <c r="L13" s="127"/>
      <c r="M13" s="127"/>
    </row>
    <row r="14" spans="1:13" s="128" customFormat="1" ht="20.25" customHeight="1" thickBot="1">
      <c r="A14" s="133" t="s">
        <v>239</v>
      </c>
      <c r="B14" s="1106"/>
      <c r="C14" s="1107"/>
      <c r="D14" s="1108"/>
      <c r="E14" s="1116"/>
      <c r="F14" s="1117">
        <f>TRUNC(SUM(F8+F12+F13),-4)</f>
        <v>3880000</v>
      </c>
      <c r="G14" s="1118"/>
      <c r="H14" s="1118"/>
      <c r="I14" s="1119"/>
      <c r="J14" s="1116" t="s">
        <v>240</v>
      </c>
      <c r="K14" s="1109"/>
      <c r="L14" s="127"/>
      <c r="M14" s="127"/>
    </row>
    <row r="15" spans="1:13" s="128" customFormat="1" ht="20.25" customHeight="1">
      <c r="A15" s="133" t="s">
        <v>241</v>
      </c>
      <c r="B15" s="1106" t="s">
        <v>242</v>
      </c>
      <c r="C15" s="1107"/>
      <c r="D15" s="1120">
        <v>0.1</v>
      </c>
      <c r="E15" s="1121"/>
      <c r="F15" s="1122">
        <f>INT(F14*0.1)</f>
        <v>388000</v>
      </c>
      <c r="G15" s="1123"/>
      <c r="H15" s="1123"/>
      <c r="I15" s="1124"/>
      <c r="J15" s="1113"/>
      <c r="K15" s="1114"/>
      <c r="L15" s="127"/>
      <c r="M15" s="127"/>
    </row>
    <row r="16" spans="1:13" s="128" customFormat="1" ht="20.25" customHeight="1">
      <c r="A16" s="132" t="s">
        <v>243</v>
      </c>
      <c r="B16" s="1106"/>
      <c r="C16" s="1107"/>
      <c r="D16" s="1108"/>
      <c r="E16" s="1109"/>
      <c r="F16" s="1110">
        <f>INT(F14+F15)</f>
        <v>4268000</v>
      </c>
      <c r="G16" s="1111"/>
      <c r="H16" s="1111"/>
      <c r="I16" s="1112"/>
      <c r="J16" s="1113"/>
      <c r="K16" s="1114"/>
      <c r="L16" s="127"/>
      <c r="M16" s="127"/>
    </row>
    <row r="17" spans="1:14" s="128" customFormat="1" ht="23.1" customHeight="1">
      <c r="A17" s="131"/>
      <c r="B17" s="131"/>
      <c r="C17" s="127"/>
      <c r="D17" s="127"/>
      <c r="E17" s="127"/>
      <c r="F17" s="127"/>
      <c r="G17" s="127"/>
      <c r="H17" s="127"/>
      <c r="I17" s="127"/>
      <c r="J17" s="127"/>
      <c r="K17" s="127"/>
      <c r="L17" s="127"/>
      <c r="M17" s="127"/>
    </row>
    <row r="18" spans="1:14" s="128" customFormat="1" ht="24.95" customHeight="1">
      <c r="A18" s="1115" t="s">
        <v>244</v>
      </c>
      <c r="B18" s="1115"/>
      <c r="C18" s="1115"/>
      <c r="D18" s="1115"/>
      <c r="E18" s="1115"/>
      <c r="F18" s="127"/>
      <c r="G18" s="127"/>
      <c r="H18" s="127"/>
      <c r="I18" s="127"/>
      <c r="J18" s="127"/>
      <c r="K18" s="127"/>
      <c r="L18" s="127"/>
      <c r="M18" s="127"/>
    </row>
    <row r="19" spans="1:14" s="128" customFormat="1" ht="17.25">
      <c r="A19" s="131"/>
      <c r="B19" s="131"/>
      <c r="C19" s="127"/>
      <c r="D19" s="127"/>
      <c r="E19" s="127"/>
      <c r="F19" s="127"/>
      <c r="G19" s="127"/>
      <c r="H19" s="127"/>
      <c r="I19" s="127"/>
      <c r="J19" s="127"/>
      <c r="K19" s="127"/>
      <c r="L19" s="127"/>
      <c r="M19" s="127"/>
    </row>
    <row r="20" spans="1:14" s="128" customFormat="1" ht="18" thickBot="1">
      <c r="A20" s="131"/>
      <c r="B20" s="131"/>
      <c r="C20" s="127"/>
      <c r="D20" s="127"/>
      <c r="E20" s="127"/>
      <c r="F20" s="127"/>
      <c r="G20" s="127"/>
      <c r="H20" s="127"/>
      <c r="I20" s="127"/>
      <c r="J20" s="127"/>
      <c r="K20" s="127"/>
      <c r="L20" s="127"/>
      <c r="M20" s="127"/>
    </row>
    <row r="21" spans="1:14" s="134" customFormat="1" ht="15.4" customHeight="1">
      <c r="A21" s="1102" t="s">
        <v>245</v>
      </c>
      <c r="B21" s="1104" t="s">
        <v>246</v>
      </c>
      <c r="C21" s="1104" t="s">
        <v>30</v>
      </c>
      <c r="D21" s="1104" t="s">
        <v>182</v>
      </c>
      <c r="E21" s="1095" t="s">
        <v>247</v>
      </c>
      <c r="F21" s="1096"/>
      <c r="G21" s="1095" t="s">
        <v>248</v>
      </c>
      <c r="H21" s="1096"/>
      <c r="I21" s="1095" t="s">
        <v>249</v>
      </c>
      <c r="J21" s="1096"/>
      <c r="K21" s="1095" t="s">
        <v>250</v>
      </c>
      <c r="L21" s="1096"/>
      <c r="M21" s="1097" t="s">
        <v>251</v>
      </c>
    </row>
    <row r="22" spans="1:14" s="134" customFormat="1" ht="19.7" customHeight="1">
      <c r="A22" s="1103"/>
      <c r="B22" s="1105"/>
      <c r="C22" s="1105"/>
      <c r="D22" s="1105"/>
      <c r="E22" s="135" t="s">
        <v>252</v>
      </c>
      <c r="F22" s="136" t="s">
        <v>253</v>
      </c>
      <c r="G22" s="135" t="s">
        <v>252</v>
      </c>
      <c r="H22" s="136" t="s">
        <v>253</v>
      </c>
      <c r="I22" s="135" t="s">
        <v>252</v>
      </c>
      <c r="J22" s="136" t="s">
        <v>253</v>
      </c>
      <c r="K22" s="135" t="s">
        <v>252</v>
      </c>
      <c r="L22" s="136" t="s">
        <v>253</v>
      </c>
      <c r="M22" s="1098"/>
    </row>
    <row r="23" spans="1:14" s="134" customFormat="1" ht="19.7" customHeight="1">
      <c r="A23" s="137" t="s">
        <v>254</v>
      </c>
      <c r="B23" s="138" t="s">
        <v>255</v>
      </c>
      <c r="C23" s="139"/>
      <c r="D23" s="140" t="s">
        <v>186</v>
      </c>
      <c r="E23" s="141"/>
      <c r="F23" s="142" t="str">
        <f t="shared" ref="F23" si="0">TEXT(J23+H23+L23,"#,##0")</f>
        <v>3,358,408</v>
      </c>
      <c r="G23" s="141"/>
      <c r="H23" s="142" t="str">
        <f>TEXT(H24+H25+H26+H27+H28+H29+H30+H31+H32+H33+H34+H35+H36+H37+H38+H39+H40,"#,##0")</f>
        <v>344,129</v>
      </c>
      <c r="I23" s="141"/>
      <c r="J23" s="142" t="str">
        <f>TEXT(J24+J25+J26+J27+J28+J29+J30+J31+J32+J33+J34+J35+J36+J37+J38+J39+J40,"#,##0")</f>
        <v>2,724,734</v>
      </c>
      <c r="K23" s="141"/>
      <c r="L23" s="142" t="str">
        <f>TEXT(L24+L25+L26+L27+L28+L29+L30+L31+L32+L33+L34+L35+L36+L37+L38+L39+L40,"#,##0")</f>
        <v>289,545</v>
      </c>
      <c r="M23" s="143" t="s">
        <v>186</v>
      </c>
    </row>
    <row r="24" spans="1:14" s="134" customFormat="1" ht="19.5" customHeight="1">
      <c r="A24" s="144" t="s">
        <v>256</v>
      </c>
      <c r="B24" s="145" t="s">
        <v>257</v>
      </c>
      <c r="C24" s="139">
        <v>1</v>
      </c>
      <c r="D24" s="146" t="s">
        <v>258</v>
      </c>
      <c r="E24" s="141">
        <v>150000</v>
      </c>
      <c r="F24" s="147" t="s">
        <v>259</v>
      </c>
      <c r="G24" s="148">
        <v>0</v>
      </c>
      <c r="H24" s="147">
        <v>0</v>
      </c>
      <c r="I24" s="148">
        <v>0</v>
      </c>
      <c r="J24" s="147">
        <v>0</v>
      </c>
      <c r="K24" s="148">
        <v>150000</v>
      </c>
      <c r="L24" s="147">
        <v>150000</v>
      </c>
      <c r="M24" s="149" t="s">
        <v>260</v>
      </c>
    </row>
    <row r="25" spans="1:14" s="158" customFormat="1" ht="19.5" customHeight="1">
      <c r="A25" s="150" t="s">
        <v>261</v>
      </c>
      <c r="B25" s="151" t="s">
        <v>186</v>
      </c>
      <c r="C25" s="152">
        <v>1</v>
      </c>
      <c r="D25" s="153" t="s">
        <v>262</v>
      </c>
      <c r="E25" s="154">
        <v>487050</v>
      </c>
      <c r="F25" s="155" t="s">
        <v>263</v>
      </c>
      <c r="G25" s="156">
        <v>0</v>
      </c>
      <c r="H25" s="155">
        <v>0</v>
      </c>
      <c r="I25" s="156">
        <v>487050</v>
      </c>
      <c r="J25" s="155">
        <v>487050</v>
      </c>
      <c r="K25" s="156">
        <v>0</v>
      </c>
      <c r="L25" s="155">
        <v>0</v>
      </c>
      <c r="M25" s="157" t="s">
        <v>264</v>
      </c>
    </row>
    <row r="26" spans="1:14" s="158" customFormat="1" ht="19.5" customHeight="1">
      <c r="A26" s="150" t="s">
        <v>265</v>
      </c>
      <c r="B26" s="151" t="s">
        <v>266</v>
      </c>
      <c r="C26" s="152">
        <v>3</v>
      </c>
      <c r="D26" s="153" t="s">
        <v>267</v>
      </c>
      <c r="E26" s="154">
        <v>208321</v>
      </c>
      <c r="F26" s="155" t="s">
        <v>268</v>
      </c>
      <c r="G26" s="156">
        <v>11215</v>
      </c>
      <c r="H26" s="155">
        <v>33645</v>
      </c>
      <c r="I26" s="156">
        <v>184835</v>
      </c>
      <c r="J26" s="155">
        <v>554505</v>
      </c>
      <c r="K26" s="156">
        <v>12271</v>
      </c>
      <c r="L26" s="155">
        <v>36813</v>
      </c>
      <c r="M26" s="157" t="s">
        <v>269</v>
      </c>
      <c r="N26" s="129"/>
    </row>
    <row r="27" spans="1:14" s="158" customFormat="1" ht="19.5" customHeight="1">
      <c r="A27" s="150" t="s">
        <v>270</v>
      </c>
      <c r="B27" s="151" t="s">
        <v>266</v>
      </c>
      <c r="C27" s="152">
        <v>2</v>
      </c>
      <c r="D27" s="153" t="s">
        <v>267</v>
      </c>
      <c r="E27" s="154">
        <v>257854</v>
      </c>
      <c r="F27" s="155" t="s">
        <v>271</v>
      </c>
      <c r="G27" s="156">
        <v>19499</v>
      </c>
      <c r="H27" s="155">
        <v>38998</v>
      </c>
      <c r="I27" s="156">
        <v>222431</v>
      </c>
      <c r="J27" s="155">
        <v>444862</v>
      </c>
      <c r="K27" s="156">
        <v>15924</v>
      </c>
      <c r="L27" s="155">
        <v>31848</v>
      </c>
      <c r="M27" s="157" t="s">
        <v>272</v>
      </c>
    </row>
    <row r="28" spans="1:14" s="158" customFormat="1" ht="19.5" customHeight="1">
      <c r="A28" s="150" t="s">
        <v>273</v>
      </c>
      <c r="B28" s="151" t="s">
        <v>266</v>
      </c>
      <c r="C28" s="152">
        <v>1</v>
      </c>
      <c r="D28" s="153" t="s">
        <v>267</v>
      </c>
      <c r="E28" s="154">
        <v>500101</v>
      </c>
      <c r="F28" s="155" t="s">
        <v>274</v>
      </c>
      <c r="G28" s="156">
        <v>42788</v>
      </c>
      <c r="H28" s="155">
        <v>42788</v>
      </c>
      <c r="I28" s="156">
        <v>435703</v>
      </c>
      <c r="J28" s="155">
        <v>435703</v>
      </c>
      <c r="K28" s="156">
        <v>21610</v>
      </c>
      <c r="L28" s="155">
        <v>21610</v>
      </c>
      <c r="M28" s="157" t="s">
        <v>275</v>
      </c>
    </row>
    <row r="29" spans="1:14" s="158" customFormat="1" ht="19.5" customHeight="1">
      <c r="A29" s="150" t="s">
        <v>276</v>
      </c>
      <c r="B29" s="151" t="s">
        <v>266</v>
      </c>
      <c r="C29" s="152"/>
      <c r="D29" s="153" t="s">
        <v>267</v>
      </c>
      <c r="E29" s="154">
        <v>827721</v>
      </c>
      <c r="F29" s="155" t="s">
        <v>277</v>
      </c>
      <c r="G29" s="156">
        <v>187024</v>
      </c>
      <c r="H29" s="155">
        <v>0</v>
      </c>
      <c r="I29" s="156">
        <v>600763</v>
      </c>
      <c r="J29" s="155">
        <v>0</v>
      </c>
      <c r="K29" s="156">
        <v>39934</v>
      </c>
      <c r="L29" s="155">
        <v>0</v>
      </c>
      <c r="M29" s="157" t="s">
        <v>278</v>
      </c>
    </row>
    <row r="30" spans="1:14" s="158" customFormat="1" ht="19.5" customHeight="1">
      <c r="A30" s="150" t="s">
        <v>279</v>
      </c>
      <c r="B30" s="151" t="s">
        <v>266</v>
      </c>
      <c r="C30" s="152">
        <v>1</v>
      </c>
      <c r="D30" s="153" t="s">
        <v>267</v>
      </c>
      <c r="E30" s="154">
        <v>255332</v>
      </c>
      <c r="F30" s="155" t="s">
        <v>280</v>
      </c>
      <c r="G30" s="156">
        <v>44028</v>
      </c>
      <c r="H30" s="155">
        <v>44028</v>
      </c>
      <c r="I30" s="156">
        <v>197048</v>
      </c>
      <c r="J30" s="155">
        <v>197048</v>
      </c>
      <c r="K30" s="156">
        <v>14256</v>
      </c>
      <c r="L30" s="155">
        <v>14256</v>
      </c>
      <c r="M30" s="157" t="s">
        <v>281</v>
      </c>
    </row>
    <row r="31" spans="1:14" s="158" customFormat="1" ht="19.5" customHeight="1">
      <c r="A31" s="150" t="s">
        <v>282</v>
      </c>
      <c r="B31" s="151" t="s">
        <v>266</v>
      </c>
      <c r="C31" s="152">
        <v>1</v>
      </c>
      <c r="D31" s="153" t="s">
        <v>267</v>
      </c>
      <c r="E31" s="154">
        <v>280355</v>
      </c>
      <c r="F31" s="155" t="s">
        <v>283</v>
      </c>
      <c r="G31" s="156">
        <v>53544</v>
      </c>
      <c r="H31" s="155">
        <v>53544</v>
      </c>
      <c r="I31" s="156">
        <v>211177</v>
      </c>
      <c r="J31" s="155">
        <v>211177</v>
      </c>
      <c r="K31" s="156">
        <v>15634</v>
      </c>
      <c r="L31" s="155">
        <v>15634</v>
      </c>
      <c r="M31" s="157" t="s">
        <v>284</v>
      </c>
    </row>
    <row r="32" spans="1:14" s="158" customFormat="1" ht="19.5" customHeight="1">
      <c r="A32" s="150" t="s">
        <v>285</v>
      </c>
      <c r="B32" s="151" t="s">
        <v>266</v>
      </c>
      <c r="C32" s="152">
        <v>1</v>
      </c>
      <c r="D32" s="153" t="s">
        <v>267</v>
      </c>
      <c r="E32" s="154">
        <v>309770</v>
      </c>
      <c r="F32" s="155" t="s">
        <v>286</v>
      </c>
      <c r="G32" s="156">
        <v>56207</v>
      </c>
      <c r="H32" s="155">
        <v>56207</v>
      </c>
      <c r="I32" s="156">
        <v>234179</v>
      </c>
      <c r="J32" s="155">
        <v>234179</v>
      </c>
      <c r="K32" s="156">
        <v>19384</v>
      </c>
      <c r="L32" s="155">
        <v>19384</v>
      </c>
      <c r="M32" s="157" t="s">
        <v>287</v>
      </c>
    </row>
    <row r="33" spans="1:13" s="158" customFormat="1" ht="19.5" customHeight="1">
      <c r="A33" s="150" t="s">
        <v>288</v>
      </c>
      <c r="B33" s="151" t="s">
        <v>266</v>
      </c>
      <c r="C33" s="152"/>
      <c r="D33" s="153" t="s">
        <v>267</v>
      </c>
      <c r="E33" s="154">
        <v>440181</v>
      </c>
      <c r="F33" s="155" t="s">
        <v>277</v>
      </c>
      <c r="G33" s="156">
        <v>43084</v>
      </c>
      <c r="H33" s="155">
        <v>0</v>
      </c>
      <c r="I33" s="156">
        <v>369083</v>
      </c>
      <c r="J33" s="155">
        <v>0</v>
      </c>
      <c r="K33" s="156">
        <v>28014</v>
      </c>
      <c r="L33" s="155">
        <v>0</v>
      </c>
      <c r="M33" s="157" t="s">
        <v>289</v>
      </c>
    </row>
    <row r="34" spans="1:13" s="158" customFormat="1" ht="19.5" customHeight="1">
      <c r="A34" s="150" t="s">
        <v>290</v>
      </c>
      <c r="B34" s="151" t="s">
        <v>266</v>
      </c>
      <c r="C34" s="152"/>
      <c r="D34" s="153" t="s">
        <v>267</v>
      </c>
      <c r="E34" s="154">
        <v>523093</v>
      </c>
      <c r="F34" s="155" t="s">
        <v>277</v>
      </c>
      <c r="G34" s="156">
        <v>57136</v>
      </c>
      <c r="H34" s="155">
        <v>0</v>
      </c>
      <c r="I34" s="156">
        <v>427743</v>
      </c>
      <c r="J34" s="155">
        <v>0</v>
      </c>
      <c r="K34" s="156">
        <v>38214</v>
      </c>
      <c r="L34" s="155">
        <v>0</v>
      </c>
      <c r="M34" s="157" t="s">
        <v>291</v>
      </c>
    </row>
    <row r="35" spans="1:13" s="158" customFormat="1" ht="19.5" customHeight="1">
      <c r="A35" s="150" t="s">
        <v>292</v>
      </c>
      <c r="B35" s="151" t="s">
        <v>186</v>
      </c>
      <c r="C35" s="152">
        <v>1</v>
      </c>
      <c r="D35" s="153" t="s">
        <v>258</v>
      </c>
      <c r="E35" s="154">
        <v>43862</v>
      </c>
      <c r="F35" s="155" t="s">
        <v>293</v>
      </c>
      <c r="G35" s="156">
        <v>7060</v>
      </c>
      <c r="H35" s="155">
        <v>7060</v>
      </c>
      <c r="I35" s="156">
        <v>36802</v>
      </c>
      <c r="J35" s="155">
        <v>36802</v>
      </c>
      <c r="K35" s="156">
        <v>0</v>
      </c>
      <c r="L35" s="155">
        <v>0</v>
      </c>
      <c r="M35" s="157" t="s">
        <v>294</v>
      </c>
    </row>
    <row r="36" spans="1:13" s="158" customFormat="1" ht="19.5" customHeight="1">
      <c r="A36" s="150" t="s">
        <v>295</v>
      </c>
      <c r="B36" s="151" t="s">
        <v>186</v>
      </c>
      <c r="C36" s="152">
        <v>1</v>
      </c>
      <c r="D36" s="153" t="s">
        <v>258</v>
      </c>
      <c r="E36" s="154">
        <v>191267</v>
      </c>
      <c r="F36" s="155" t="s">
        <v>296</v>
      </c>
      <c r="G36" s="156">
        <v>67859</v>
      </c>
      <c r="H36" s="155">
        <v>67859</v>
      </c>
      <c r="I36" s="156">
        <v>123408</v>
      </c>
      <c r="J36" s="155">
        <v>123408</v>
      </c>
      <c r="K36" s="156">
        <v>0</v>
      </c>
      <c r="L36" s="155">
        <v>0</v>
      </c>
      <c r="M36" s="157" t="s">
        <v>297</v>
      </c>
    </row>
    <row r="37" spans="1:13" s="158" customFormat="1" ht="19.5" customHeight="1">
      <c r="A37" s="150" t="s">
        <v>186</v>
      </c>
      <c r="B37" s="151" t="s">
        <v>186</v>
      </c>
      <c r="C37" s="152"/>
      <c r="D37" s="153" t="s">
        <v>186</v>
      </c>
      <c r="E37" s="154"/>
      <c r="F37" s="152"/>
      <c r="G37" s="154"/>
      <c r="H37" s="152"/>
      <c r="I37" s="154"/>
      <c r="J37" s="152"/>
      <c r="K37" s="154"/>
      <c r="L37" s="152"/>
      <c r="M37" s="159" t="s">
        <v>186</v>
      </c>
    </row>
    <row r="38" spans="1:13" s="158" customFormat="1" ht="19.5" customHeight="1">
      <c r="A38" s="1099" t="s">
        <v>298</v>
      </c>
      <c r="B38" s="1100"/>
      <c r="C38" s="1100"/>
      <c r="D38" s="1100"/>
      <c r="E38" s="1100"/>
      <c r="F38" s="1100"/>
      <c r="G38" s="1100"/>
      <c r="H38" s="1100"/>
      <c r="I38" s="1100"/>
      <c r="J38" s="1100"/>
      <c r="K38" s="1101"/>
      <c r="L38" s="152"/>
      <c r="M38" s="159" t="s">
        <v>186</v>
      </c>
    </row>
    <row r="39" spans="1:13" s="158" customFormat="1" ht="19.5" customHeight="1">
      <c r="A39" s="150" t="s">
        <v>186</v>
      </c>
      <c r="B39" s="151" t="s">
        <v>186</v>
      </c>
      <c r="C39" s="152"/>
      <c r="D39" s="153" t="s">
        <v>186</v>
      </c>
      <c r="E39" s="154"/>
      <c r="F39" s="152"/>
      <c r="G39" s="154"/>
      <c r="H39" s="152"/>
      <c r="I39" s="154"/>
      <c r="J39" s="152"/>
      <c r="K39" s="154"/>
      <c r="L39" s="152"/>
      <c r="M39" s="159" t="s">
        <v>186</v>
      </c>
    </row>
    <row r="40" spans="1:13" s="158" customFormat="1" ht="21.75" customHeight="1" thickBot="1">
      <c r="A40" s="160" t="s">
        <v>186</v>
      </c>
      <c r="B40" s="161" t="s">
        <v>186</v>
      </c>
      <c r="C40" s="162"/>
      <c r="D40" s="163" t="s">
        <v>186</v>
      </c>
      <c r="E40" s="164"/>
      <c r="F40" s="162"/>
      <c r="G40" s="164"/>
      <c r="H40" s="162"/>
      <c r="I40" s="164"/>
      <c r="J40" s="162"/>
      <c r="K40" s="164"/>
      <c r="L40" s="162"/>
      <c r="M40" s="165" t="s">
        <v>186</v>
      </c>
    </row>
  </sheetData>
  <mergeCells count="55">
    <mergeCell ref="A1:K1"/>
    <mergeCell ref="A3:K3"/>
    <mergeCell ref="A4:K4"/>
    <mergeCell ref="A5:K5"/>
    <mergeCell ref="B7:C7"/>
    <mergeCell ref="D7:E7"/>
    <mergeCell ref="F7:I7"/>
    <mergeCell ref="J7:K7"/>
    <mergeCell ref="B8:C8"/>
    <mergeCell ref="D8:E8"/>
    <mergeCell ref="F8:I8"/>
    <mergeCell ref="J8:K8"/>
    <mergeCell ref="B9:C9"/>
    <mergeCell ref="D9:E9"/>
    <mergeCell ref="F9:I9"/>
    <mergeCell ref="J9:K9"/>
    <mergeCell ref="B10:C10"/>
    <mergeCell ref="D10:E10"/>
    <mergeCell ref="F10:I10"/>
    <mergeCell ref="J10:K10"/>
    <mergeCell ref="B11:C11"/>
    <mergeCell ref="D11:E11"/>
    <mergeCell ref="F11:I11"/>
    <mergeCell ref="J11:K11"/>
    <mergeCell ref="B12:C12"/>
    <mergeCell ref="D12:E12"/>
    <mergeCell ref="F12:I12"/>
    <mergeCell ref="J12:K12"/>
    <mergeCell ref="B13:C13"/>
    <mergeCell ref="D13:E13"/>
    <mergeCell ref="F13:I13"/>
    <mergeCell ref="J13:K13"/>
    <mergeCell ref="B14:C14"/>
    <mergeCell ref="D14:E14"/>
    <mergeCell ref="F14:I14"/>
    <mergeCell ref="J14:K14"/>
    <mergeCell ref="B15:C15"/>
    <mergeCell ref="D15:E15"/>
    <mergeCell ref="F15:I15"/>
    <mergeCell ref="J15:K15"/>
    <mergeCell ref="B16:C16"/>
    <mergeCell ref="D16:E16"/>
    <mergeCell ref="F16:I16"/>
    <mergeCell ref="J16:K16"/>
    <mergeCell ref="A18:E18"/>
    <mergeCell ref="G21:H21"/>
    <mergeCell ref="I21:J21"/>
    <mergeCell ref="K21:L21"/>
    <mergeCell ref="M21:M22"/>
    <mergeCell ref="A38:K38"/>
    <mergeCell ref="A21:A22"/>
    <mergeCell ref="B21:B22"/>
    <mergeCell ref="C21:C22"/>
    <mergeCell ref="D21:D22"/>
    <mergeCell ref="E21:F21"/>
  </mergeCells>
  <phoneticPr fontId="3" type="noConversion"/>
  <pageMargins left="0.70866141732283472" right="0.17" top="0.74803149606299213" bottom="0.74803149606299213" header="0.31496062992125984" footer="0.31496062992125984"/>
  <pageSetup paperSize="9" orientation="landscape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 codeName="Sheet14"/>
  <dimension ref="C1:T64"/>
  <sheetViews>
    <sheetView view="pageBreakPreview" zoomScaleNormal="100" zoomScaleSheetLayoutView="100" workbookViewId="0">
      <selection activeCell="C27" sqref="C27:P27"/>
    </sheetView>
  </sheetViews>
  <sheetFormatPr defaultColWidth="9" defaultRowHeight="14.25"/>
  <cols>
    <col min="1" max="1" width="9" style="167"/>
    <col min="2" max="2" width="1" style="167" customWidth="1"/>
    <col min="3" max="3" width="15.625" style="166" customWidth="1"/>
    <col min="4" max="4" width="26.5" style="166" customWidth="1"/>
    <col min="5" max="13" width="8.5" style="167" customWidth="1"/>
    <col min="14" max="14" width="10.625" style="167" customWidth="1"/>
    <col min="15" max="15" width="11" style="167" customWidth="1"/>
    <col min="16" max="16" width="10.875" style="167" customWidth="1"/>
    <col min="17" max="17" width="4.5" style="167" customWidth="1"/>
    <col min="18" max="258" width="9" style="167"/>
    <col min="259" max="259" width="23.875" style="167" customWidth="1"/>
    <col min="260" max="260" width="36.125" style="167" customWidth="1"/>
    <col min="261" max="261" width="12" style="167" customWidth="1"/>
    <col min="262" max="262" width="23.75" style="167" customWidth="1"/>
    <col min="263" max="263" width="23.125" style="167" customWidth="1"/>
    <col min="264" max="264" width="15.625" style="167" customWidth="1"/>
    <col min="265" max="266" width="20.125" style="167" bestFit="1" customWidth="1"/>
    <col min="267" max="269" width="9" style="167" customWidth="1"/>
    <col min="270" max="270" width="10.5" style="167" customWidth="1"/>
    <col min="271" max="271" width="11" style="167" customWidth="1"/>
    <col min="272" max="272" width="10.875" style="167" customWidth="1"/>
    <col min="273" max="273" width="4.5" style="167" customWidth="1"/>
    <col min="274" max="514" width="9" style="167"/>
    <col min="515" max="515" width="23.875" style="167" customWidth="1"/>
    <col min="516" max="516" width="36.125" style="167" customWidth="1"/>
    <col min="517" max="517" width="12" style="167" customWidth="1"/>
    <col min="518" max="518" width="23.75" style="167" customWidth="1"/>
    <col min="519" max="519" width="23.125" style="167" customWidth="1"/>
    <col min="520" max="520" width="15.625" style="167" customWidth="1"/>
    <col min="521" max="522" width="20.125" style="167" bestFit="1" customWidth="1"/>
    <col min="523" max="525" width="9" style="167" customWidth="1"/>
    <col min="526" max="526" width="10.5" style="167" customWidth="1"/>
    <col min="527" max="527" width="11" style="167" customWidth="1"/>
    <col min="528" max="528" width="10.875" style="167" customWidth="1"/>
    <col min="529" max="529" width="4.5" style="167" customWidth="1"/>
    <col min="530" max="770" width="9" style="167"/>
    <col min="771" max="771" width="23.875" style="167" customWidth="1"/>
    <col min="772" max="772" width="36.125" style="167" customWidth="1"/>
    <col min="773" max="773" width="12" style="167" customWidth="1"/>
    <col min="774" max="774" width="23.75" style="167" customWidth="1"/>
    <col min="775" max="775" width="23.125" style="167" customWidth="1"/>
    <col min="776" max="776" width="15.625" style="167" customWidth="1"/>
    <col min="777" max="778" width="20.125" style="167" bestFit="1" customWidth="1"/>
    <col min="779" max="781" width="9" style="167" customWidth="1"/>
    <col min="782" max="782" width="10.5" style="167" customWidth="1"/>
    <col min="783" max="783" width="11" style="167" customWidth="1"/>
    <col min="784" max="784" width="10.875" style="167" customWidth="1"/>
    <col min="785" max="785" width="4.5" style="167" customWidth="1"/>
    <col min="786" max="1026" width="9" style="167"/>
    <col min="1027" max="1027" width="23.875" style="167" customWidth="1"/>
    <col min="1028" max="1028" width="36.125" style="167" customWidth="1"/>
    <col min="1029" max="1029" width="12" style="167" customWidth="1"/>
    <col min="1030" max="1030" width="23.75" style="167" customWidth="1"/>
    <col min="1031" max="1031" width="23.125" style="167" customWidth="1"/>
    <col min="1032" max="1032" width="15.625" style="167" customWidth="1"/>
    <col min="1033" max="1034" width="20.125" style="167" bestFit="1" customWidth="1"/>
    <col min="1035" max="1037" width="9" style="167" customWidth="1"/>
    <col min="1038" max="1038" width="10.5" style="167" customWidth="1"/>
    <col min="1039" max="1039" width="11" style="167" customWidth="1"/>
    <col min="1040" max="1040" width="10.875" style="167" customWidth="1"/>
    <col min="1041" max="1041" width="4.5" style="167" customWidth="1"/>
    <col min="1042" max="1282" width="9" style="167"/>
    <col min="1283" max="1283" width="23.875" style="167" customWidth="1"/>
    <col min="1284" max="1284" width="36.125" style="167" customWidth="1"/>
    <col min="1285" max="1285" width="12" style="167" customWidth="1"/>
    <col min="1286" max="1286" width="23.75" style="167" customWidth="1"/>
    <col min="1287" max="1287" width="23.125" style="167" customWidth="1"/>
    <col min="1288" max="1288" width="15.625" style="167" customWidth="1"/>
    <col min="1289" max="1290" width="20.125" style="167" bestFit="1" customWidth="1"/>
    <col min="1291" max="1293" width="9" style="167" customWidth="1"/>
    <col min="1294" max="1294" width="10.5" style="167" customWidth="1"/>
    <col min="1295" max="1295" width="11" style="167" customWidth="1"/>
    <col min="1296" max="1296" width="10.875" style="167" customWidth="1"/>
    <col min="1297" max="1297" width="4.5" style="167" customWidth="1"/>
    <col min="1298" max="1538" width="9" style="167"/>
    <col min="1539" max="1539" width="23.875" style="167" customWidth="1"/>
    <col min="1540" max="1540" width="36.125" style="167" customWidth="1"/>
    <col min="1541" max="1541" width="12" style="167" customWidth="1"/>
    <col min="1542" max="1542" width="23.75" style="167" customWidth="1"/>
    <col min="1543" max="1543" width="23.125" style="167" customWidth="1"/>
    <col min="1544" max="1544" width="15.625" style="167" customWidth="1"/>
    <col min="1545" max="1546" width="20.125" style="167" bestFit="1" customWidth="1"/>
    <col min="1547" max="1549" width="9" style="167" customWidth="1"/>
    <col min="1550" max="1550" width="10.5" style="167" customWidth="1"/>
    <col min="1551" max="1551" width="11" style="167" customWidth="1"/>
    <col min="1552" max="1552" width="10.875" style="167" customWidth="1"/>
    <col min="1553" max="1553" width="4.5" style="167" customWidth="1"/>
    <col min="1554" max="1794" width="9" style="167"/>
    <col min="1795" max="1795" width="23.875" style="167" customWidth="1"/>
    <col min="1796" max="1796" width="36.125" style="167" customWidth="1"/>
    <col min="1797" max="1797" width="12" style="167" customWidth="1"/>
    <col min="1798" max="1798" width="23.75" style="167" customWidth="1"/>
    <col min="1799" max="1799" width="23.125" style="167" customWidth="1"/>
    <col min="1800" max="1800" width="15.625" style="167" customWidth="1"/>
    <col min="1801" max="1802" width="20.125" style="167" bestFit="1" customWidth="1"/>
    <col min="1803" max="1805" width="9" style="167" customWidth="1"/>
    <col min="1806" max="1806" width="10.5" style="167" customWidth="1"/>
    <col min="1807" max="1807" width="11" style="167" customWidth="1"/>
    <col min="1808" max="1808" width="10.875" style="167" customWidth="1"/>
    <col min="1809" max="1809" width="4.5" style="167" customWidth="1"/>
    <col min="1810" max="2050" width="9" style="167"/>
    <col min="2051" max="2051" width="23.875" style="167" customWidth="1"/>
    <col min="2052" max="2052" width="36.125" style="167" customWidth="1"/>
    <col min="2053" max="2053" width="12" style="167" customWidth="1"/>
    <col min="2054" max="2054" width="23.75" style="167" customWidth="1"/>
    <col min="2055" max="2055" width="23.125" style="167" customWidth="1"/>
    <col min="2056" max="2056" width="15.625" style="167" customWidth="1"/>
    <col min="2057" max="2058" width="20.125" style="167" bestFit="1" customWidth="1"/>
    <col min="2059" max="2061" width="9" style="167" customWidth="1"/>
    <col min="2062" max="2062" width="10.5" style="167" customWidth="1"/>
    <col min="2063" max="2063" width="11" style="167" customWidth="1"/>
    <col min="2064" max="2064" width="10.875" style="167" customWidth="1"/>
    <col min="2065" max="2065" width="4.5" style="167" customWidth="1"/>
    <col min="2066" max="2306" width="9" style="167"/>
    <col min="2307" max="2307" width="23.875" style="167" customWidth="1"/>
    <col min="2308" max="2308" width="36.125" style="167" customWidth="1"/>
    <col min="2309" max="2309" width="12" style="167" customWidth="1"/>
    <col min="2310" max="2310" width="23.75" style="167" customWidth="1"/>
    <col min="2311" max="2311" width="23.125" style="167" customWidth="1"/>
    <col min="2312" max="2312" width="15.625" style="167" customWidth="1"/>
    <col min="2313" max="2314" width="20.125" style="167" bestFit="1" customWidth="1"/>
    <col min="2315" max="2317" width="9" style="167" customWidth="1"/>
    <col min="2318" max="2318" width="10.5" style="167" customWidth="1"/>
    <col min="2319" max="2319" width="11" style="167" customWidth="1"/>
    <col min="2320" max="2320" width="10.875" style="167" customWidth="1"/>
    <col min="2321" max="2321" width="4.5" style="167" customWidth="1"/>
    <col min="2322" max="2562" width="9" style="167"/>
    <col min="2563" max="2563" width="23.875" style="167" customWidth="1"/>
    <col min="2564" max="2564" width="36.125" style="167" customWidth="1"/>
    <col min="2565" max="2565" width="12" style="167" customWidth="1"/>
    <col min="2566" max="2566" width="23.75" style="167" customWidth="1"/>
    <col min="2567" max="2567" width="23.125" style="167" customWidth="1"/>
    <col min="2568" max="2568" width="15.625" style="167" customWidth="1"/>
    <col min="2569" max="2570" width="20.125" style="167" bestFit="1" customWidth="1"/>
    <col min="2571" max="2573" width="9" style="167" customWidth="1"/>
    <col min="2574" max="2574" width="10.5" style="167" customWidth="1"/>
    <col min="2575" max="2575" width="11" style="167" customWidth="1"/>
    <col min="2576" max="2576" width="10.875" style="167" customWidth="1"/>
    <col min="2577" max="2577" width="4.5" style="167" customWidth="1"/>
    <col min="2578" max="2818" width="9" style="167"/>
    <col min="2819" max="2819" width="23.875" style="167" customWidth="1"/>
    <col min="2820" max="2820" width="36.125" style="167" customWidth="1"/>
    <col min="2821" max="2821" width="12" style="167" customWidth="1"/>
    <col min="2822" max="2822" width="23.75" style="167" customWidth="1"/>
    <col min="2823" max="2823" width="23.125" style="167" customWidth="1"/>
    <col min="2824" max="2824" width="15.625" style="167" customWidth="1"/>
    <col min="2825" max="2826" width="20.125" style="167" bestFit="1" customWidth="1"/>
    <col min="2827" max="2829" width="9" style="167" customWidth="1"/>
    <col min="2830" max="2830" width="10.5" style="167" customWidth="1"/>
    <col min="2831" max="2831" width="11" style="167" customWidth="1"/>
    <col min="2832" max="2832" width="10.875" style="167" customWidth="1"/>
    <col min="2833" max="2833" width="4.5" style="167" customWidth="1"/>
    <col min="2834" max="3074" width="9" style="167"/>
    <col min="3075" max="3075" width="23.875" style="167" customWidth="1"/>
    <col min="3076" max="3076" width="36.125" style="167" customWidth="1"/>
    <col min="3077" max="3077" width="12" style="167" customWidth="1"/>
    <col min="3078" max="3078" width="23.75" style="167" customWidth="1"/>
    <col min="3079" max="3079" width="23.125" style="167" customWidth="1"/>
    <col min="3080" max="3080" width="15.625" style="167" customWidth="1"/>
    <col min="3081" max="3082" width="20.125" style="167" bestFit="1" customWidth="1"/>
    <col min="3083" max="3085" width="9" style="167" customWidth="1"/>
    <col min="3086" max="3086" width="10.5" style="167" customWidth="1"/>
    <col min="3087" max="3087" width="11" style="167" customWidth="1"/>
    <col min="3088" max="3088" width="10.875" style="167" customWidth="1"/>
    <col min="3089" max="3089" width="4.5" style="167" customWidth="1"/>
    <col min="3090" max="3330" width="9" style="167"/>
    <col min="3331" max="3331" width="23.875" style="167" customWidth="1"/>
    <col min="3332" max="3332" width="36.125" style="167" customWidth="1"/>
    <col min="3333" max="3333" width="12" style="167" customWidth="1"/>
    <col min="3334" max="3334" width="23.75" style="167" customWidth="1"/>
    <col min="3335" max="3335" width="23.125" style="167" customWidth="1"/>
    <col min="3336" max="3336" width="15.625" style="167" customWidth="1"/>
    <col min="3337" max="3338" width="20.125" style="167" bestFit="1" customWidth="1"/>
    <col min="3339" max="3341" width="9" style="167" customWidth="1"/>
    <col min="3342" max="3342" width="10.5" style="167" customWidth="1"/>
    <col min="3343" max="3343" width="11" style="167" customWidth="1"/>
    <col min="3344" max="3344" width="10.875" style="167" customWidth="1"/>
    <col min="3345" max="3345" width="4.5" style="167" customWidth="1"/>
    <col min="3346" max="3586" width="9" style="167"/>
    <col min="3587" max="3587" width="23.875" style="167" customWidth="1"/>
    <col min="3588" max="3588" width="36.125" style="167" customWidth="1"/>
    <col min="3589" max="3589" width="12" style="167" customWidth="1"/>
    <col min="3590" max="3590" width="23.75" style="167" customWidth="1"/>
    <col min="3591" max="3591" width="23.125" style="167" customWidth="1"/>
    <col min="3592" max="3592" width="15.625" style="167" customWidth="1"/>
    <col min="3593" max="3594" width="20.125" style="167" bestFit="1" customWidth="1"/>
    <col min="3595" max="3597" width="9" style="167" customWidth="1"/>
    <col min="3598" max="3598" width="10.5" style="167" customWidth="1"/>
    <col min="3599" max="3599" width="11" style="167" customWidth="1"/>
    <col min="3600" max="3600" width="10.875" style="167" customWidth="1"/>
    <col min="3601" max="3601" width="4.5" style="167" customWidth="1"/>
    <col min="3602" max="3842" width="9" style="167"/>
    <col min="3843" max="3843" width="23.875" style="167" customWidth="1"/>
    <col min="3844" max="3844" width="36.125" style="167" customWidth="1"/>
    <col min="3845" max="3845" width="12" style="167" customWidth="1"/>
    <col min="3846" max="3846" width="23.75" style="167" customWidth="1"/>
    <col min="3847" max="3847" width="23.125" style="167" customWidth="1"/>
    <col min="3848" max="3848" width="15.625" style="167" customWidth="1"/>
    <col min="3849" max="3850" width="20.125" style="167" bestFit="1" customWidth="1"/>
    <col min="3851" max="3853" width="9" style="167" customWidth="1"/>
    <col min="3854" max="3854" width="10.5" style="167" customWidth="1"/>
    <col min="3855" max="3855" width="11" style="167" customWidth="1"/>
    <col min="3856" max="3856" width="10.875" style="167" customWidth="1"/>
    <col min="3857" max="3857" width="4.5" style="167" customWidth="1"/>
    <col min="3858" max="4098" width="9" style="167"/>
    <col min="4099" max="4099" width="23.875" style="167" customWidth="1"/>
    <col min="4100" max="4100" width="36.125" style="167" customWidth="1"/>
    <col min="4101" max="4101" width="12" style="167" customWidth="1"/>
    <col min="4102" max="4102" width="23.75" style="167" customWidth="1"/>
    <col min="4103" max="4103" width="23.125" style="167" customWidth="1"/>
    <col min="4104" max="4104" width="15.625" style="167" customWidth="1"/>
    <col min="4105" max="4106" width="20.125" style="167" bestFit="1" customWidth="1"/>
    <col min="4107" max="4109" width="9" style="167" customWidth="1"/>
    <col min="4110" max="4110" width="10.5" style="167" customWidth="1"/>
    <col min="4111" max="4111" width="11" style="167" customWidth="1"/>
    <col min="4112" max="4112" width="10.875" style="167" customWidth="1"/>
    <col min="4113" max="4113" width="4.5" style="167" customWidth="1"/>
    <col min="4114" max="4354" width="9" style="167"/>
    <col min="4355" max="4355" width="23.875" style="167" customWidth="1"/>
    <col min="4356" max="4356" width="36.125" style="167" customWidth="1"/>
    <col min="4357" max="4357" width="12" style="167" customWidth="1"/>
    <col min="4358" max="4358" width="23.75" style="167" customWidth="1"/>
    <col min="4359" max="4359" width="23.125" style="167" customWidth="1"/>
    <col min="4360" max="4360" width="15.625" style="167" customWidth="1"/>
    <col min="4361" max="4362" width="20.125" style="167" bestFit="1" customWidth="1"/>
    <col min="4363" max="4365" width="9" style="167" customWidth="1"/>
    <col min="4366" max="4366" width="10.5" style="167" customWidth="1"/>
    <col min="4367" max="4367" width="11" style="167" customWidth="1"/>
    <col min="4368" max="4368" width="10.875" style="167" customWidth="1"/>
    <col min="4369" max="4369" width="4.5" style="167" customWidth="1"/>
    <col min="4370" max="4610" width="9" style="167"/>
    <col min="4611" max="4611" width="23.875" style="167" customWidth="1"/>
    <col min="4612" max="4612" width="36.125" style="167" customWidth="1"/>
    <col min="4613" max="4613" width="12" style="167" customWidth="1"/>
    <col min="4614" max="4614" width="23.75" style="167" customWidth="1"/>
    <col min="4615" max="4615" width="23.125" style="167" customWidth="1"/>
    <col min="4616" max="4616" width="15.625" style="167" customWidth="1"/>
    <col min="4617" max="4618" width="20.125" style="167" bestFit="1" customWidth="1"/>
    <col min="4619" max="4621" width="9" style="167" customWidth="1"/>
    <col min="4622" max="4622" width="10.5" style="167" customWidth="1"/>
    <col min="4623" max="4623" width="11" style="167" customWidth="1"/>
    <col min="4624" max="4624" width="10.875" style="167" customWidth="1"/>
    <col min="4625" max="4625" width="4.5" style="167" customWidth="1"/>
    <col min="4626" max="4866" width="9" style="167"/>
    <col min="4867" max="4867" width="23.875" style="167" customWidth="1"/>
    <col min="4868" max="4868" width="36.125" style="167" customWidth="1"/>
    <col min="4869" max="4869" width="12" style="167" customWidth="1"/>
    <col min="4870" max="4870" width="23.75" style="167" customWidth="1"/>
    <col min="4871" max="4871" width="23.125" style="167" customWidth="1"/>
    <col min="4872" max="4872" width="15.625" style="167" customWidth="1"/>
    <col min="4873" max="4874" width="20.125" style="167" bestFit="1" customWidth="1"/>
    <col min="4875" max="4877" width="9" style="167" customWidth="1"/>
    <col min="4878" max="4878" width="10.5" style="167" customWidth="1"/>
    <col min="4879" max="4879" width="11" style="167" customWidth="1"/>
    <col min="4880" max="4880" width="10.875" style="167" customWidth="1"/>
    <col min="4881" max="4881" width="4.5" style="167" customWidth="1"/>
    <col min="4882" max="5122" width="9" style="167"/>
    <col min="5123" max="5123" width="23.875" style="167" customWidth="1"/>
    <col min="5124" max="5124" width="36.125" style="167" customWidth="1"/>
    <col min="5125" max="5125" width="12" style="167" customWidth="1"/>
    <col min="5126" max="5126" width="23.75" style="167" customWidth="1"/>
    <col min="5127" max="5127" width="23.125" style="167" customWidth="1"/>
    <col min="5128" max="5128" width="15.625" style="167" customWidth="1"/>
    <col min="5129" max="5130" width="20.125" style="167" bestFit="1" customWidth="1"/>
    <col min="5131" max="5133" width="9" style="167" customWidth="1"/>
    <col min="5134" max="5134" width="10.5" style="167" customWidth="1"/>
    <col min="5135" max="5135" width="11" style="167" customWidth="1"/>
    <col min="5136" max="5136" width="10.875" style="167" customWidth="1"/>
    <col min="5137" max="5137" width="4.5" style="167" customWidth="1"/>
    <col min="5138" max="5378" width="9" style="167"/>
    <col min="5379" max="5379" width="23.875" style="167" customWidth="1"/>
    <col min="5380" max="5380" width="36.125" style="167" customWidth="1"/>
    <col min="5381" max="5381" width="12" style="167" customWidth="1"/>
    <col min="5382" max="5382" width="23.75" style="167" customWidth="1"/>
    <col min="5383" max="5383" width="23.125" style="167" customWidth="1"/>
    <col min="5384" max="5384" width="15.625" style="167" customWidth="1"/>
    <col min="5385" max="5386" width="20.125" style="167" bestFit="1" customWidth="1"/>
    <col min="5387" max="5389" width="9" style="167" customWidth="1"/>
    <col min="5390" max="5390" width="10.5" style="167" customWidth="1"/>
    <col min="5391" max="5391" width="11" style="167" customWidth="1"/>
    <col min="5392" max="5392" width="10.875" style="167" customWidth="1"/>
    <col min="5393" max="5393" width="4.5" style="167" customWidth="1"/>
    <col min="5394" max="5634" width="9" style="167"/>
    <col min="5635" max="5635" width="23.875" style="167" customWidth="1"/>
    <col min="5636" max="5636" width="36.125" style="167" customWidth="1"/>
    <col min="5637" max="5637" width="12" style="167" customWidth="1"/>
    <col min="5638" max="5638" width="23.75" style="167" customWidth="1"/>
    <col min="5639" max="5639" width="23.125" style="167" customWidth="1"/>
    <col min="5640" max="5640" width="15.625" style="167" customWidth="1"/>
    <col min="5641" max="5642" width="20.125" style="167" bestFit="1" customWidth="1"/>
    <col min="5643" max="5645" width="9" style="167" customWidth="1"/>
    <col min="5646" max="5646" width="10.5" style="167" customWidth="1"/>
    <col min="5647" max="5647" width="11" style="167" customWidth="1"/>
    <col min="5648" max="5648" width="10.875" style="167" customWidth="1"/>
    <col min="5649" max="5649" width="4.5" style="167" customWidth="1"/>
    <col min="5650" max="5890" width="9" style="167"/>
    <col min="5891" max="5891" width="23.875" style="167" customWidth="1"/>
    <col min="5892" max="5892" width="36.125" style="167" customWidth="1"/>
    <col min="5893" max="5893" width="12" style="167" customWidth="1"/>
    <col min="5894" max="5894" width="23.75" style="167" customWidth="1"/>
    <col min="5895" max="5895" width="23.125" style="167" customWidth="1"/>
    <col min="5896" max="5896" width="15.625" style="167" customWidth="1"/>
    <col min="5897" max="5898" width="20.125" style="167" bestFit="1" customWidth="1"/>
    <col min="5899" max="5901" width="9" style="167" customWidth="1"/>
    <col min="5902" max="5902" width="10.5" style="167" customWidth="1"/>
    <col min="5903" max="5903" width="11" style="167" customWidth="1"/>
    <col min="5904" max="5904" width="10.875" style="167" customWidth="1"/>
    <col min="5905" max="5905" width="4.5" style="167" customWidth="1"/>
    <col min="5906" max="6146" width="9" style="167"/>
    <col min="6147" max="6147" width="23.875" style="167" customWidth="1"/>
    <col min="6148" max="6148" width="36.125" style="167" customWidth="1"/>
    <col min="6149" max="6149" width="12" style="167" customWidth="1"/>
    <col min="6150" max="6150" width="23.75" style="167" customWidth="1"/>
    <col min="6151" max="6151" width="23.125" style="167" customWidth="1"/>
    <col min="6152" max="6152" width="15.625" style="167" customWidth="1"/>
    <col min="6153" max="6154" width="20.125" style="167" bestFit="1" customWidth="1"/>
    <col min="6155" max="6157" width="9" style="167" customWidth="1"/>
    <col min="6158" max="6158" width="10.5" style="167" customWidth="1"/>
    <col min="6159" max="6159" width="11" style="167" customWidth="1"/>
    <col min="6160" max="6160" width="10.875" style="167" customWidth="1"/>
    <col min="6161" max="6161" width="4.5" style="167" customWidth="1"/>
    <col min="6162" max="6402" width="9" style="167"/>
    <col min="6403" max="6403" width="23.875" style="167" customWidth="1"/>
    <col min="6404" max="6404" width="36.125" style="167" customWidth="1"/>
    <col min="6405" max="6405" width="12" style="167" customWidth="1"/>
    <col min="6406" max="6406" width="23.75" style="167" customWidth="1"/>
    <col min="6407" max="6407" width="23.125" style="167" customWidth="1"/>
    <col min="6408" max="6408" width="15.625" style="167" customWidth="1"/>
    <col min="6409" max="6410" width="20.125" style="167" bestFit="1" customWidth="1"/>
    <col min="6411" max="6413" width="9" style="167" customWidth="1"/>
    <col min="6414" max="6414" width="10.5" style="167" customWidth="1"/>
    <col min="6415" max="6415" width="11" style="167" customWidth="1"/>
    <col min="6416" max="6416" width="10.875" style="167" customWidth="1"/>
    <col min="6417" max="6417" width="4.5" style="167" customWidth="1"/>
    <col min="6418" max="6658" width="9" style="167"/>
    <col min="6659" max="6659" width="23.875" style="167" customWidth="1"/>
    <col min="6660" max="6660" width="36.125" style="167" customWidth="1"/>
    <col min="6661" max="6661" width="12" style="167" customWidth="1"/>
    <col min="6662" max="6662" width="23.75" style="167" customWidth="1"/>
    <col min="6663" max="6663" width="23.125" style="167" customWidth="1"/>
    <col min="6664" max="6664" width="15.625" style="167" customWidth="1"/>
    <col min="6665" max="6666" width="20.125" style="167" bestFit="1" customWidth="1"/>
    <col min="6667" max="6669" width="9" style="167" customWidth="1"/>
    <col min="6670" max="6670" width="10.5" style="167" customWidth="1"/>
    <col min="6671" max="6671" width="11" style="167" customWidth="1"/>
    <col min="6672" max="6672" width="10.875" style="167" customWidth="1"/>
    <col min="6673" max="6673" width="4.5" style="167" customWidth="1"/>
    <col min="6674" max="6914" width="9" style="167"/>
    <col min="6915" max="6915" width="23.875" style="167" customWidth="1"/>
    <col min="6916" max="6916" width="36.125" style="167" customWidth="1"/>
    <col min="6917" max="6917" width="12" style="167" customWidth="1"/>
    <col min="6918" max="6918" width="23.75" style="167" customWidth="1"/>
    <col min="6919" max="6919" width="23.125" style="167" customWidth="1"/>
    <col min="6920" max="6920" width="15.625" style="167" customWidth="1"/>
    <col min="6921" max="6922" width="20.125" style="167" bestFit="1" customWidth="1"/>
    <col min="6923" max="6925" width="9" style="167" customWidth="1"/>
    <col min="6926" max="6926" width="10.5" style="167" customWidth="1"/>
    <col min="6927" max="6927" width="11" style="167" customWidth="1"/>
    <col min="6928" max="6928" width="10.875" style="167" customWidth="1"/>
    <col min="6929" max="6929" width="4.5" style="167" customWidth="1"/>
    <col min="6930" max="7170" width="9" style="167"/>
    <col min="7171" max="7171" width="23.875" style="167" customWidth="1"/>
    <col min="7172" max="7172" width="36.125" style="167" customWidth="1"/>
    <col min="7173" max="7173" width="12" style="167" customWidth="1"/>
    <col min="7174" max="7174" width="23.75" style="167" customWidth="1"/>
    <col min="7175" max="7175" width="23.125" style="167" customWidth="1"/>
    <col min="7176" max="7176" width="15.625" style="167" customWidth="1"/>
    <col min="7177" max="7178" width="20.125" style="167" bestFit="1" customWidth="1"/>
    <col min="7179" max="7181" width="9" style="167" customWidth="1"/>
    <col min="7182" max="7182" width="10.5" style="167" customWidth="1"/>
    <col min="7183" max="7183" width="11" style="167" customWidth="1"/>
    <col min="7184" max="7184" width="10.875" style="167" customWidth="1"/>
    <col min="7185" max="7185" width="4.5" style="167" customWidth="1"/>
    <col min="7186" max="7426" width="9" style="167"/>
    <col min="7427" max="7427" width="23.875" style="167" customWidth="1"/>
    <col min="7428" max="7428" width="36.125" style="167" customWidth="1"/>
    <col min="7429" max="7429" width="12" style="167" customWidth="1"/>
    <col min="7430" max="7430" width="23.75" style="167" customWidth="1"/>
    <col min="7431" max="7431" width="23.125" style="167" customWidth="1"/>
    <col min="7432" max="7432" width="15.625" style="167" customWidth="1"/>
    <col min="7433" max="7434" width="20.125" style="167" bestFit="1" customWidth="1"/>
    <col min="7435" max="7437" width="9" style="167" customWidth="1"/>
    <col min="7438" max="7438" width="10.5" style="167" customWidth="1"/>
    <col min="7439" max="7439" width="11" style="167" customWidth="1"/>
    <col min="7440" max="7440" width="10.875" style="167" customWidth="1"/>
    <col min="7441" max="7441" width="4.5" style="167" customWidth="1"/>
    <col min="7442" max="7682" width="9" style="167"/>
    <col min="7683" max="7683" width="23.875" style="167" customWidth="1"/>
    <col min="7684" max="7684" width="36.125" style="167" customWidth="1"/>
    <col min="7685" max="7685" width="12" style="167" customWidth="1"/>
    <col min="7686" max="7686" width="23.75" style="167" customWidth="1"/>
    <col min="7687" max="7687" width="23.125" style="167" customWidth="1"/>
    <col min="7688" max="7688" width="15.625" style="167" customWidth="1"/>
    <col min="7689" max="7690" width="20.125" style="167" bestFit="1" customWidth="1"/>
    <col min="7691" max="7693" width="9" style="167" customWidth="1"/>
    <col min="7694" max="7694" width="10.5" style="167" customWidth="1"/>
    <col min="7695" max="7695" width="11" style="167" customWidth="1"/>
    <col min="7696" max="7696" width="10.875" style="167" customWidth="1"/>
    <col min="7697" max="7697" width="4.5" style="167" customWidth="1"/>
    <col min="7698" max="7938" width="9" style="167"/>
    <col min="7939" max="7939" width="23.875" style="167" customWidth="1"/>
    <col min="7940" max="7940" width="36.125" style="167" customWidth="1"/>
    <col min="7941" max="7941" width="12" style="167" customWidth="1"/>
    <col min="7942" max="7942" width="23.75" style="167" customWidth="1"/>
    <col min="7943" max="7943" width="23.125" style="167" customWidth="1"/>
    <col min="7944" max="7944" width="15.625" style="167" customWidth="1"/>
    <col min="7945" max="7946" width="20.125" style="167" bestFit="1" customWidth="1"/>
    <col min="7947" max="7949" width="9" style="167" customWidth="1"/>
    <col min="7950" max="7950" width="10.5" style="167" customWidth="1"/>
    <col min="7951" max="7951" width="11" style="167" customWidth="1"/>
    <col min="7952" max="7952" width="10.875" style="167" customWidth="1"/>
    <col min="7953" max="7953" width="4.5" style="167" customWidth="1"/>
    <col min="7954" max="8194" width="9" style="167"/>
    <col min="8195" max="8195" width="23.875" style="167" customWidth="1"/>
    <col min="8196" max="8196" width="36.125" style="167" customWidth="1"/>
    <col min="8197" max="8197" width="12" style="167" customWidth="1"/>
    <col min="8198" max="8198" width="23.75" style="167" customWidth="1"/>
    <col min="8199" max="8199" width="23.125" style="167" customWidth="1"/>
    <col min="8200" max="8200" width="15.625" style="167" customWidth="1"/>
    <col min="8201" max="8202" width="20.125" style="167" bestFit="1" customWidth="1"/>
    <col min="8203" max="8205" width="9" style="167" customWidth="1"/>
    <col min="8206" max="8206" width="10.5" style="167" customWidth="1"/>
    <col min="8207" max="8207" width="11" style="167" customWidth="1"/>
    <col min="8208" max="8208" width="10.875" style="167" customWidth="1"/>
    <col min="8209" max="8209" width="4.5" style="167" customWidth="1"/>
    <col min="8210" max="8450" width="9" style="167"/>
    <col min="8451" max="8451" width="23.875" style="167" customWidth="1"/>
    <col min="8452" max="8452" width="36.125" style="167" customWidth="1"/>
    <col min="8453" max="8453" width="12" style="167" customWidth="1"/>
    <col min="8454" max="8454" width="23.75" style="167" customWidth="1"/>
    <col min="8455" max="8455" width="23.125" style="167" customWidth="1"/>
    <col min="8456" max="8456" width="15.625" style="167" customWidth="1"/>
    <col min="8457" max="8458" width="20.125" style="167" bestFit="1" customWidth="1"/>
    <col min="8459" max="8461" width="9" style="167" customWidth="1"/>
    <col min="8462" max="8462" width="10.5" style="167" customWidth="1"/>
    <col min="8463" max="8463" width="11" style="167" customWidth="1"/>
    <col min="8464" max="8464" width="10.875" style="167" customWidth="1"/>
    <col min="8465" max="8465" width="4.5" style="167" customWidth="1"/>
    <col min="8466" max="8706" width="9" style="167"/>
    <col min="8707" max="8707" width="23.875" style="167" customWidth="1"/>
    <col min="8708" max="8708" width="36.125" style="167" customWidth="1"/>
    <col min="8709" max="8709" width="12" style="167" customWidth="1"/>
    <col min="8710" max="8710" width="23.75" style="167" customWidth="1"/>
    <col min="8711" max="8711" width="23.125" style="167" customWidth="1"/>
    <col min="8712" max="8712" width="15.625" style="167" customWidth="1"/>
    <col min="8713" max="8714" width="20.125" style="167" bestFit="1" customWidth="1"/>
    <col min="8715" max="8717" width="9" style="167" customWidth="1"/>
    <col min="8718" max="8718" width="10.5" style="167" customWidth="1"/>
    <col min="8719" max="8719" width="11" style="167" customWidth="1"/>
    <col min="8720" max="8720" width="10.875" style="167" customWidth="1"/>
    <col min="8721" max="8721" width="4.5" style="167" customWidth="1"/>
    <col min="8722" max="8962" width="9" style="167"/>
    <col min="8963" max="8963" width="23.875" style="167" customWidth="1"/>
    <col min="8964" max="8964" width="36.125" style="167" customWidth="1"/>
    <col min="8965" max="8965" width="12" style="167" customWidth="1"/>
    <col min="8966" max="8966" width="23.75" style="167" customWidth="1"/>
    <col min="8967" max="8967" width="23.125" style="167" customWidth="1"/>
    <col min="8968" max="8968" width="15.625" style="167" customWidth="1"/>
    <col min="8969" max="8970" width="20.125" style="167" bestFit="1" customWidth="1"/>
    <col min="8971" max="8973" width="9" style="167" customWidth="1"/>
    <col min="8974" max="8974" width="10.5" style="167" customWidth="1"/>
    <col min="8975" max="8975" width="11" style="167" customWidth="1"/>
    <col min="8976" max="8976" width="10.875" style="167" customWidth="1"/>
    <col min="8977" max="8977" width="4.5" style="167" customWidth="1"/>
    <col min="8978" max="9218" width="9" style="167"/>
    <col min="9219" max="9219" width="23.875" style="167" customWidth="1"/>
    <col min="9220" max="9220" width="36.125" style="167" customWidth="1"/>
    <col min="9221" max="9221" width="12" style="167" customWidth="1"/>
    <col min="9222" max="9222" width="23.75" style="167" customWidth="1"/>
    <col min="9223" max="9223" width="23.125" style="167" customWidth="1"/>
    <col min="9224" max="9224" width="15.625" style="167" customWidth="1"/>
    <col min="9225" max="9226" width="20.125" style="167" bestFit="1" customWidth="1"/>
    <col min="9227" max="9229" width="9" style="167" customWidth="1"/>
    <col min="9230" max="9230" width="10.5" style="167" customWidth="1"/>
    <col min="9231" max="9231" width="11" style="167" customWidth="1"/>
    <col min="9232" max="9232" width="10.875" style="167" customWidth="1"/>
    <col min="9233" max="9233" width="4.5" style="167" customWidth="1"/>
    <col min="9234" max="9474" width="9" style="167"/>
    <col min="9475" max="9475" width="23.875" style="167" customWidth="1"/>
    <col min="9476" max="9476" width="36.125" style="167" customWidth="1"/>
    <col min="9477" max="9477" width="12" style="167" customWidth="1"/>
    <col min="9478" max="9478" width="23.75" style="167" customWidth="1"/>
    <col min="9479" max="9479" width="23.125" style="167" customWidth="1"/>
    <col min="9480" max="9480" width="15.625" style="167" customWidth="1"/>
    <col min="9481" max="9482" width="20.125" style="167" bestFit="1" customWidth="1"/>
    <col min="9483" max="9485" width="9" style="167" customWidth="1"/>
    <col min="9486" max="9486" width="10.5" style="167" customWidth="1"/>
    <col min="9487" max="9487" width="11" style="167" customWidth="1"/>
    <col min="9488" max="9488" width="10.875" style="167" customWidth="1"/>
    <col min="9489" max="9489" width="4.5" style="167" customWidth="1"/>
    <col min="9490" max="9730" width="9" style="167"/>
    <col min="9731" max="9731" width="23.875" style="167" customWidth="1"/>
    <col min="9732" max="9732" width="36.125" style="167" customWidth="1"/>
    <col min="9733" max="9733" width="12" style="167" customWidth="1"/>
    <col min="9734" max="9734" width="23.75" style="167" customWidth="1"/>
    <col min="9735" max="9735" width="23.125" style="167" customWidth="1"/>
    <col min="9736" max="9736" width="15.625" style="167" customWidth="1"/>
    <col min="9737" max="9738" width="20.125" style="167" bestFit="1" customWidth="1"/>
    <col min="9739" max="9741" width="9" style="167" customWidth="1"/>
    <col min="9742" max="9742" width="10.5" style="167" customWidth="1"/>
    <col min="9743" max="9743" width="11" style="167" customWidth="1"/>
    <col min="9744" max="9744" width="10.875" style="167" customWidth="1"/>
    <col min="9745" max="9745" width="4.5" style="167" customWidth="1"/>
    <col min="9746" max="9986" width="9" style="167"/>
    <col min="9987" max="9987" width="23.875" style="167" customWidth="1"/>
    <col min="9988" max="9988" width="36.125" style="167" customWidth="1"/>
    <col min="9989" max="9989" width="12" style="167" customWidth="1"/>
    <col min="9990" max="9990" width="23.75" style="167" customWidth="1"/>
    <col min="9991" max="9991" width="23.125" style="167" customWidth="1"/>
    <col min="9992" max="9992" width="15.625" style="167" customWidth="1"/>
    <col min="9993" max="9994" width="20.125" style="167" bestFit="1" customWidth="1"/>
    <col min="9995" max="9997" width="9" style="167" customWidth="1"/>
    <col min="9998" max="9998" width="10.5" style="167" customWidth="1"/>
    <col min="9999" max="9999" width="11" style="167" customWidth="1"/>
    <col min="10000" max="10000" width="10.875" style="167" customWidth="1"/>
    <col min="10001" max="10001" width="4.5" style="167" customWidth="1"/>
    <col min="10002" max="10242" width="9" style="167"/>
    <col min="10243" max="10243" width="23.875" style="167" customWidth="1"/>
    <col min="10244" max="10244" width="36.125" style="167" customWidth="1"/>
    <col min="10245" max="10245" width="12" style="167" customWidth="1"/>
    <col min="10246" max="10246" width="23.75" style="167" customWidth="1"/>
    <col min="10247" max="10247" width="23.125" style="167" customWidth="1"/>
    <col min="10248" max="10248" width="15.625" style="167" customWidth="1"/>
    <col min="10249" max="10250" width="20.125" style="167" bestFit="1" customWidth="1"/>
    <col min="10251" max="10253" width="9" style="167" customWidth="1"/>
    <col min="10254" max="10254" width="10.5" style="167" customWidth="1"/>
    <col min="10255" max="10255" width="11" style="167" customWidth="1"/>
    <col min="10256" max="10256" width="10.875" style="167" customWidth="1"/>
    <col min="10257" max="10257" width="4.5" style="167" customWidth="1"/>
    <col min="10258" max="10498" width="9" style="167"/>
    <col min="10499" max="10499" width="23.875" style="167" customWidth="1"/>
    <col min="10500" max="10500" width="36.125" style="167" customWidth="1"/>
    <col min="10501" max="10501" width="12" style="167" customWidth="1"/>
    <col min="10502" max="10502" width="23.75" style="167" customWidth="1"/>
    <col min="10503" max="10503" width="23.125" style="167" customWidth="1"/>
    <col min="10504" max="10504" width="15.625" style="167" customWidth="1"/>
    <col min="10505" max="10506" width="20.125" style="167" bestFit="1" customWidth="1"/>
    <col min="10507" max="10509" width="9" style="167" customWidth="1"/>
    <col min="10510" max="10510" width="10.5" style="167" customWidth="1"/>
    <col min="10511" max="10511" width="11" style="167" customWidth="1"/>
    <col min="10512" max="10512" width="10.875" style="167" customWidth="1"/>
    <col min="10513" max="10513" width="4.5" style="167" customWidth="1"/>
    <col min="10514" max="10754" width="9" style="167"/>
    <col min="10755" max="10755" width="23.875" style="167" customWidth="1"/>
    <col min="10756" max="10756" width="36.125" style="167" customWidth="1"/>
    <col min="10757" max="10757" width="12" style="167" customWidth="1"/>
    <col min="10758" max="10758" width="23.75" style="167" customWidth="1"/>
    <col min="10759" max="10759" width="23.125" style="167" customWidth="1"/>
    <col min="10760" max="10760" width="15.625" style="167" customWidth="1"/>
    <col min="10761" max="10762" width="20.125" style="167" bestFit="1" customWidth="1"/>
    <col min="10763" max="10765" width="9" style="167" customWidth="1"/>
    <col min="10766" max="10766" width="10.5" style="167" customWidth="1"/>
    <col min="10767" max="10767" width="11" style="167" customWidth="1"/>
    <col min="10768" max="10768" width="10.875" style="167" customWidth="1"/>
    <col min="10769" max="10769" width="4.5" style="167" customWidth="1"/>
    <col min="10770" max="11010" width="9" style="167"/>
    <col min="11011" max="11011" width="23.875" style="167" customWidth="1"/>
    <col min="11012" max="11012" width="36.125" style="167" customWidth="1"/>
    <col min="11013" max="11013" width="12" style="167" customWidth="1"/>
    <col min="11014" max="11014" width="23.75" style="167" customWidth="1"/>
    <col min="11015" max="11015" width="23.125" style="167" customWidth="1"/>
    <col min="11016" max="11016" width="15.625" style="167" customWidth="1"/>
    <col min="11017" max="11018" width="20.125" style="167" bestFit="1" customWidth="1"/>
    <col min="11019" max="11021" width="9" style="167" customWidth="1"/>
    <col min="11022" max="11022" width="10.5" style="167" customWidth="1"/>
    <col min="11023" max="11023" width="11" style="167" customWidth="1"/>
    <col min="11024" max="11024" width="10.875" style="167" customWidth="1"/>
    <col min="11025" max="11025" width="4.5" style="167" customWidth="1"/>
    <col min="11026" max="11266" width="9" style="167"/>
    <col min="11267" max="11267" width="23.875" style="167" customWidth="1"/>
    <col min="11268" max="11268" width="36.125" style="167" customWidth="1"/>
    <col min="11269" max="11269" width="12" style="167" customWidth="1"/>
    <col min="11270" max="11270" width="23.75" style="167" customWidth="1"/>
    <col min="11271" max="11271" width="23.125" style="167" customWidth="1"/>
    <col min="11272" max="11272" width="15.625" style="167" customWidth="1"/>
    <col min="11273" max="11274" width="20.125" style="167" bestFit="1" customWidth="1"/>
    <col min="11275" max="11277" width="9" style="167" customWidth="1"/>
    <col min="11278" max="11278" width="10.5" style="167" customWidth="1"/>
    <col min="11279" max="11279" width="11" style="167" customWidth="1"/>
    <col min="11280" max="11280" width="10.875" style="167" customWidth="1"/>
    <col min="11281" max="11281" width="4.5" style="167" customWidth="1"/>
    <col min="11282" max="11522" width="9" style="167"/>
    <col min="11523" max="11523" width="23.875" style="167" customWidth="1"/>
    <col min="11524" max="11524" width="36.125" style="167" customWidth="1"/>
    <col min="11525" max="11525" width="12" style="167" customWidth="1"/>
    <col min="11526" max="11526" width="23.75" style="167" customWidth="1"/>
    <col min="11527" max="11527" width="23.125" style="167" customWidth="1"/>
    <col min="11528" max="11528" width="15.625" style="167" customWidth="1"/>
    <col min="11529" max="11530" width="20.125" style="167" bestFit="1" customWidth="1"/>
    <col min="11531" max="11533" width="9" style="167" customWidth="1"/>
    <col min="11534" max="11534" width="10.5" style="167" customWidth="1"/>
    <col min="11535" max="11535" width="11" style="167" customWidth="1"/>
    <col min="11536" max="11536" width="10.875" style="167" customWidth="1"/>
    <col min="11537" max="11537" width="4.5" style="167" customWidth="1"/>
    <col min="11538" max="11778" width="9" style="167"/>
    <col min="11779" max="11779" width="23.875" style="167" customWidth="1"/>
    <col min="11780" max="11780" width="36.125" style="167" customWidth="1"/>
    <col min="11781" max="11781" width="12" style="167" customWidth="1"/>
    <col min="11782" max="11782" width="23.75" style="167" customWidth="1"/>
    <col min="11783" max="11783" width="23.125" style="167" customWidth="1"/>
    <col min="11784" max="11784" width="15.625" style="167" customWidth="1"/>
    <col min="11785" max="11786" width="20.125" style="167" bestFit="1" customWidth="1"/>
    <col min="11787" max="11789" width="9" style="167" customWidth="1"/>
    <col min="11790" max="11790" width="10.5" style="167" customWidth="1"/>
    <col min="11791" max="11791" width="11" style="167" customWidth="1"/>
    <col min="11792" max="11792" width="10.875" style="167" customWidth="1"/>
    <col min="11793" max="11793" width="4.5" style="167" customWidth="1"/>
    <col min="11794" max="12034" width="9" style="167"/>
    <col min="12035" max="12035" width="23.875" style="167" customWidth="1"/>
    <col min="12036" max="12036" width="36.125" style="167" customWidth="1"/>
    <col min="12037" max="12037" width="12" style="167" customWidth="1"/>
    <col min="12038" max="12038" width="23.75" style="167" customWidth="1"/>
    <col min="12039" max="12039" width="23.125" style="167" customWidth="1"/>
    <col min="12040" max="12040" width="15.625" style="167" customWidth="1"/>
    <col min="12041" max="12042" width="20.125" style="167" bestFit="1" customWidth="1"/>
    <col min="12043" max="12045" width="9" style="167" customWidth="1"/>
    <col min="12046" max="12046" width="10.5" style="167" customWidth="1"/>
    <col min="12047" max="12047" width="11" style="167" customWidth="1"/>
    <col min="12048" max="12048" width="10.875" style="167" customWidth="1"/>
    <col min="12049" max="12049" width="4.5" style="167" customWidth="1"/>
    <col min="12050" max="12290" width="9" style="167"/>
    <col min="12291" max="12291" width="23.875" style="167" customWidth="1"/>
    <col min="12292" max="12292" width="36.125" style="167" customWidth="1"/>
    <col min="12293" max="12293" width="12" style="167" customWidth="1"/>
    <col min="12294" max="12294" width="23.75" style="167" customWidth="1"/>
    <col min="12295" max="12295" width="23.125" style="167" customWidth="1"/>
    <col min="12296" max="12296" width="15.625" style="167" customWidth="1"/>
    <col min="12297" max="12298" width="20.125" style="167" bestFit="1" customWidth="1"/>
    <col min="12299" max="12301" width="9" style="167" customWidth="1"/>
    <col min="12302" max="12302" width="10.5" style="167" customWidth="1"/>
    <col min="12303" max="12303" width="11" style="167" customWidth="1"/>
    <col min="12304" max="12304" width="10.875" style="167" customWidth="1"/>
    <col min="12305" max="12305" width="4.5" style="167" customWidth="1"/>
    <col min="12306" max="12546" width="9" style="167"/>
    <col min="12547" max="12547" width="23.875" style="167" customWidth="1"/>
    <col min="12548" max="12548" width="36.125" style="167" customWidth="1"/>
    <col min="12549" max="12549" width="12" style="167" customWidth="1"/>
    <col min="12550" max="12550" width="23.75" style="167" customWidth="1"/>
    <col min="12551" max="12551" width="23.125" style="167" customWidth="1"/>
    <col min="12552" max="12552" width="15.625" style="167" customWidth="1"/>
    <col min="12553" max="12554" width="20.125" style="167" bestFit="1" customWidth="1"/>
    <col min="12555" max="12557" width="9" style="167" customWidth="1"/>
    <col min="12558" max="12558" width="10.5" style="167" customWidth="1"/>
    <col min="12559" max="12559" width="11" style="167" customWidth="1"/>
    <col min="12560" max="12560" width="10.875" style="167" customWidth="1"/>
    <col min="12561" max="12561" width="4.5" style="167" customWidth="1"/>
    <col min="12562" max="12802" width="9" style="167"/>
    <col min="12803" max="12803" width="23.875" style="167" customWidth="1"/>
    <col min="12804" max="12804" width="36.125" style="167" customWidth="1"/>
    <col min="12805" max="12805" width="12" style="167" customWidth="1"/>
    <col min="12806" max="12806" width="23.75" style="167" customWidth="1"/>
    <col min="12807" max="12807" width="23.125" style="167" customWidth="1"/>
    <col min="12808" max="12808" width="15.625" style="167" customWidth="1"/>
    <col min="12809" max="12810" width="20.125" style="167" bestFit="1" customWidth="1"/>
    <col min="12811" max="12813" width="9" style="167" customWidth="1"/>
    <col min="12814" max="12814" width="10.5" style="167" customWidth="1"/>
    <col min="12815" max="12815" width="11" style="167" customWidth="1"/>
    <col min="12816" max="12816" width="10.875" style="167" customWidth="1"/>
    <col min="12817" max="12817" width="4.5" style="167" customWidth="1"/>
    <col min="12818" max="13058" width="9" style="167"/>
    <col min="13059" max="13059" width="23.875" style="167" customWidth="1"/>
    <col min="13060" max="13060" width="36.125" style="167" customWidth="1"/>
    <col min="13061" max="13061" width="12" style="167" customWidth="1"/>
    <col min="13062" max="13062" width="23.75" style="167" customWidth="1"/>
    <col min="13063" max="13063" width="23.125" style="167" customWidth="1"/>
    <col min="13064" max="13064" width="15.625" style="167" customWidth="1"/>
    <col min="13065" max="13066" width="20.125" style="167" bestFit="1" customWidth="1"/>
    <col min="13067" max="13069" width="9" style="167" customWidth="1"/>
    <col min="13070" max="13070" width="10.5" style="167" customWidth="1"/>
    <col min="13071" max="13071" width="11" style="167" customWidth="1"/>
    <col min="13072" max="13072" width="10.875" style="167" customWidth="1"/>
    <col min="13073" max="13073" width="4.5" style="167" customWidth="1"/>
    <col min="13074" max="13314" width="9" style="167"/>
    <col min="13315" max="13315" width="23.875" style="167" customWidth="1"/>
    <col min="13316" max="13316" width="36.125" style="167" customWidth="1"/>
    <col min="13317" max="13317" width="12" style="167" customWidth="1"/>
    <col min="13318" max="13318" width="23.75" style="167" customWidth="1"/>
    <col min="13319" max="13319" width="23.125" style="167" customWidth="1"/>
    <col min="13320" max="13320" width="15.625" style="167" customWidth="1"/>
    <col min="13321" max="13322" width="20.125" style="167" bestFit="1" customWidth="1"/>
    <col min="13323" max="13325" width="9" style="167" customWidth="1"/>
    <col min="13326" max="13326" width="10.5" style="167" customWidth="1"/>
    <col min="13327" max="13327" width="11" style="167" customWidth="1"/>
    <col min="13328" max="13328" width="10.875" style="167" customWidth="1"/>
    <col min="13329" max="13329" width="4.5" style="167" customWidth="1"/>
    <col min="13330" max="13570" width="9" style="167"/>
    <col min="13571" max="13571" width="23.875" style="167" customWidth="1"/>
    <col min="13572" max="13572" width="36.125" style="167" customWidth="1"/>
    <col min="13573" max="13573" width="12" style="167" customWidth="1"/>
    <col min="13574" max="13574" width="23.75" style="167" customWidth="1"/>
    <col min="13575" max="13575" width="23.125" style="167" customWidth="1"/>
    <col min="13576" max="13576" width="15.625" style="167" customWidth="1"/>
    <col min="13577" max="13578" width="20.125" style="167" bestFit="1" customWidth="1"/>
    <col min="13579" max="13581" width="9" style="167" customWidth="1"/>
    <col min="13582" max="13582" width="10.5" style="167" customWidth="1"/>
    <col min="13583" max="13583" width="11" style="167" customWidth="1"/>
    <col min="13584" max="13584" width="10.875" style="167" customWidth="1"/>
    <col min="13585" max="13585" width="4.5" style="167" customWidth="1"/>
    <col min="13586" max="13826" width="9" style="167"/>
    <col min="13827" max="13827" width="23.875" style="167" customWidth="1"/>
    <col min="13828" max="13828" width="36.125" style="167" customWidth="1"/>
    <col min="13829" max="13829" width="12" style="167" customWidth="1"/>
    <col min="13830" max="13830" width="23.75" style="167" customWidth="1"/>
    <col min="13831" max="13831" width="23.125" style="167" customWidth="1"/>
    <col min="13832" max="13832" width="15.625" style="167" customWidth="1"/>
    <col min="13833" max="13834" width="20.125" style="167" bestFit="1" customWidth="1"/>
    <col min="13835" max="13837" width="9" style="167" customWidth="1"/>
    <col min="13838" max="13838" width="10.5" style="167" customWidth="1"/>
    <col min="13839" max="13839" width="11" style="167" customWidth="1"/>
    <col min="13840" max="13840" width="10.875" style="167" customWidth="1"/>
    <col min="13841" max="13841" width="4.5" style="167" customWidth="1"/>
    <col min="13842" max="14082" width="9" style="167"/>
    <col min="14083" max="14083" width="23.875" style="167" customWidth="1"/>
    <col min="14084" max="14084" width="36.125" style="167" customWidth="1"/>
    <col min="14085" max="14085" width="12" style="167" customWidth="1"/>
    <col min="14086" max="14086" width="23.75" style="167" customWidth="1"/>
    <col min="14087" max="14087" width="23.125" style="167" customWidth="1"/>
    <col min="14088" max="14088" width="15.625" style="167" customWidth="1"/>
    <col min="14089" max="14090" width="20.125" style="167" bestFit="1" customWidth="1"/>
    <col min="14091" max="14093" width="9" style="167" customWidth="1"/>
    <col min="14094" max="14094" width="10.5" style="167" customWidth="1"/>
    <col min="14095" max="14095" width="11" style="167" customWidth="1"/>
    <col min="14096" max="14096" width="10.875" style="167" customWidth="1"/>
    <col min="14097" max="14097" width="4.5" style="167" customWidth="1"/>
    <col min="14098" max="14338" width="9" style="167"/>
    <col min="14339" max="14339" width="23.875" style="167" customWidth="1"/>
    <col min="14340" max="14340" width="36.125" style="167" customWidth="1"/>
    <col min="14341" max="14341" width="12" style="167" customWidth="1"/>
    <col min="14342" max="14342" width="23.75" style="167" customWidth="1"/>
    <col min="14343" max="14343" width="23.125" style="167" customWidth="1"/>
    <col min="14344" max="14344" width="15.625" style="167" customWidth="1"/>
    <col min="14345" max="14346" width="20.125" style="167" bestFit="1" customWidth="1"/>
    <col min="14347" max="14349" width="9" style="167" customWidth="1"/>
    <col min="14350" max="14350" width="10.5" style="167" customWidth="1"/>
    <col min="14351" max="14351" width="11" style="167" customWidth="1"/>
    <col min="14352" max="14352" width="10.875" style="167" customWidth="1"/>
    <col min="14353" max="14353" width="4.5" style="167" customWidth="1"/>
    <col min="14354" max="14594" width="9" style="167"/>
    <col min="14595" max="14595" width="23.875" style="167" customWidth="1"/>
    <col min="14596" max="14596" width="36.125" style="167" customWidth="1"/>
    <col min="14597" max="14597" width="12" style="167" customWidth="1"/>
    <col min="14598" max="14598" width="23.75" style="167" customWidth="1"/>
    <col min="14599" max="14599" width="23.125" style="167" customWidth="1"/>
    <col min="14600" max="14600" width="15.625" style="167" customWidth="1"/>
    <col min="14601" max="14602" width="20.125" style="167" bestFit="1" customWidth="1"/>
    <col min="14603" max="14605" width="9" style="167" customWidth="1"/>
    <col min="14606" max="14606" width="10.5" style="167" customWidth="1"/>
    <col min="14607" max="14607" width="11" style="167" customWidth="1"/>
    <col min="14608" max="14608" width="10.875" style="167" customWidth="1"/>
    <col min="14609" max="14609" width="4.5" style="167" customWidth="1"/>
    <col min="14610" max="14850" width="9" style="167"/>
    <col min="14851" max="14851" width="23.875" style="167" customWidth="1"/>
    <col min="14852" max="14852" width="36.125" style="167" customWidth="1"/>
    <col min="14853" max="14853" width="12" style="167" customWidth="1"/>
    <col min="14854" max="14854" width="23.75" style="167" customWidth="1"/>
    <col min="14855" max="14855" width="23.125" style="167" customWidth="1"/>
    <col min="14856" max="14856" width="15.625" style="167" customWidth="1"/>
    <col min="14857" max="14858" width="20.125" style="167" bestFit="1" customWidth="1"/>
    <col min="14859" max="14861" width="9" style="167" customWidth="1"/>
    <col min="14862" max="14862" width="10.5" style="167" customWidth="1"/>
    <col min="14863" max="14863" width="11" style="167" customWidth="1"/>
    <col min="14864" max="14864" width="10.875" style="167" customWidth="1"/>
    <col min="14865" max="14865" width="4.5" style="167" customWidth="1"/>
    <col min="14866" max="15106" width="9" style="167"/>
    <col min="15107" max="15107" width="23.875" style="167" customWidth="1"/>
    <col min="15108" max="15108" width="36.125" style="167" customWidth="1"/>
    <col min="15109" max="15109" width="12" style="167" customWidth="1"/>
    <col min="15110" max="15110" width="23.75" style="167" customWidth="1"/>
    <col min="15111" max="15111" width="23.125" style="167" customWidth="1"/>
    <col min="15112" max="15112" width="15.625" style="167" customWidth="1"/>
    <col min="15113" max="15114" width="20.125" style="167" bestFit="1" customWidth="1"/>
    <col min="15115" max="15117" width="9" style="167" customWidth="1"/>
    <col min="15118" max="15118" width="10.5" style="167" customWidth="1"/>
    <col min="15119" max="15119" width="11" style="167" customWidth="1"/>
    <col min="15120" max="15120" width="10.875" style="167" customWidth="1"/>
    <col min="15121" max="15121" width="4.5" style="167" customWidth="1"/>
    <col min="15122" max="15362" width="9" style="167"/>
    <col min="15363" max="15363" width="23.875" style="167" customWidth="1"/>
    <col min="15364" max="15364" width="36.125" style="167" customWidth="1"/>
    <col min="15365" max="15365" width="12" style="167" customWidth="1"/>
    <col min="15366" max="15366" width="23.75" style="167" customWidth="1"/>
    <col min="15367" max="15367" width="23.125" style="167" customWidth="1"/>
    <col min="15368" max="15368" width="15.625" style="167" customWidth="1"/>
    <col min="15369" max="15370" width="20.125" style="167" bestFit="1" customWidth="1"/>
    <col min="15371" max="15373" width="9" style="167" customWidth="1"/>
    <col min="15374" max="15374" width="10.5" style="167" customWidth="1"/>
    <col min="15375" max="15375" width="11" style="167" customWidth="1"/>
    <col min="15376" max="15376" width="10.875" style="167" customWidth="1"/>
    <col min="15377" max="15377" width="4.5" style="167" customWidth="1"/>
    <col min="15378" max="15618" width="9" style="167"/>
    <col min="15619" max="15619" width="23.875" style="167" customWidth="1"/>
    <col min="15620" max="15620" width="36.125" style="167" customWidth="1"/>
    <col min="15621" max="15621" width="12" style="167" customWidth="1"/>
    <col min="15622" max="15622" width="23.75" style="167" customWidth="1"/>
    <col min="15623" max="15623" width="23.125" style="167" customWidth="1"/>
    <col min="15624" max="15624" width="15.625" style="167" customWidth="1"/>
    <col min="15625" max="15626" width="20.125" style="167" bestFit="1" customWidth="1"/>
    <col min="15627" max="15629" width="9" style="167" customWidth="1"/>
    <col min="15630" max="15630" width="10.5" style="167" customWidth="1"/>
    <col min="15631" max="15631" width="11" style="167" customWidth="1"/>
    <col min="15632" max="15632" width="10.875" style="167" customWidth="1"/>
    <col min="15633" max="15633" width="4.5" style="167" customWidth="1"/>
    <col min="15634" max="15874" width="9" style="167"/>
    <col min="15875" max="15875" width="23.875" style="167" customWidth="1"/>
    <col min="15876" max="15876" width="36.125" style="167" customWidth="1"/>
    <col min="15877" max="15877" width="12" style="167" customWidth="1"/>
    <col min="15878" max="15878" width="23.75" style="167" customWidth="1"/>
    <col min="15879" max="15879" width="23.125" style="167" customWidth="1"/>
    <col min="15880" max="15880" width="15.625" style="167" customWidth="1"/>
    <col min="15881" max="15882" width="20.125" style="167" bestFit="1" customWidth="1"/>
    <col min="15883" max="15885" width="9" style="167" customWidth="1"/>
    <col min="15886" max="15886" width="10.5" style="167" customWidth="1"/>
    <col min="15887" max="15887" width="11" style="167" customWidth="1"/>
    <col min="15888" max="15888" width="10.875" style="167" customWidth="1"/>
    <col min="15889" max="15889" width="4.5" style="167" customWidth="1"/>
    <col min="15890" max="16130" width="9" style="167"/>
    <col min="16131" max="16131" width="23.875" style="167" customWidth="1"/>
    <col min="16132" max="16132" width="36.125" style="167" customWidth="1"/>
    <col min="16133" max="16133" width="12" style="167" customWidth="1"/>
    <col min="16134" max="16134" width="23.75" style="167" customWidth="1"/>
    <col min="16135" max="16135" width="23.125" style="167" customWidth="1"/>
    <col min="16136" max="16136" width="15.625" style="167" customWidth="1"/>
    <col min="16137" max="16138" width="20.125" style="167" bestFit="1" customWidth="1"/>
    <col min="16139" max="16141" width="9" style="167" customWidth="1"/>
    <col min="16142" max="16142" width="10.5" style="167" customWidth="1"/>
    <col min="16143" max="16143" width="11" style="167" customWidth="1"/>
    <col min="16144" max="16144" width="10.875" style="167" customWidth="1"/>
    <col min="16145" max="16145" width="4.5" style="167" customWidth="1"/>
    <col min="16146" max="16384" width="9" style="167"/>
  </cols>
  <sheetData>
    <row r="1" spans="3:13" ht="30.75" customHeight="1">
      <c r="C1" s="1128" t="s">
        <v>299</v>
      </c>
      <c r="D1" s="1128"/>
      <c r="E1" s="1128"/>
      <c r="F1" s="1128"/>
      <c r="G1" s="1128"/>
      <c r="H1" s="1128"/>
      <c r="I1" s="1128"/>
      <c r="J1" s="1128"/>
      <c r="K1" s="1128"/>
      <c r="L1" s="1128"/>
      <c r="M1" s="1128"/>
    </row>
    <row r="2" spans="3:13" ht="9.75" customHeight="1">
      <c r="C2" s="131"/>
      <c r="D2" s="127"/>
      <c r="E2" s="127"/>
      <c r="F2" s="127"/>
      <c r="G2" s="127"/>
    </row>
    <row r="3" spans="3:13" ht="23.1" customHeight="1">
      <c r="C3" s="126" t="s">
        <v>300</v>
      </c>
      <c r="D3" s="127"/>
      <c r="E3" s="127"/>
      <c r="F3" s="127"/>
      <c r="G3" s="126"/>
    </row>
    <row r="4" spans="3:13" ht="23.1" customHeight="1">
      <c r="C4" s="126" t="str">
        <f>CONCATENATE("도급금액 : 금  ",TEXT($G$16,"#,###"),"  원 (부가가치세 포함)")</f>
        <v>도급금액 : 금  11,363,000  원 (부가가치세 포함)</v>
      </c>
      <c r="D4" s="131"/>
      <c r="E4" s="126" t="s">
        <v>301</v>
      </c>
      <c r="F4" s="126"/>
      <c r="G4" s="126"/>
    </row>
    <row r="5" spans="3:13" ht="23.1" customHeight="1">
      <c r="C5" s="126" t="s">
        <v>302</v>
      </c>
      <c r="D5" s="131"/>
      <c r="E5" s="126"/>
      <c r="F5" s="126"/>
      <c r="G5" s="126"/>
    </row>
    <row r="6" spans="3:13" ht="23.1" customHeight="1">
      <c r="C6" s="131"/>
      <c r="D6" s="131"/>
      <c r="E6" s="127"/>
      <c r="F6" s="127"/>
      <c r="G6" s="127"/>
      <c r="H6" s="168"/>
      <c r="I6" s="168"/>
      <c r="J6" s="168"/>
      <c r="K6" s="168"/>
    </row>
    <row r="7" spans="3:13" ht="19.5" customHeight="1">
      <c r="C7" s="132" t="s">
        <v>223</v>
      </c>
      <c r="D7" s="169" t="s">
        <v>224</v>
      </c>
      <c r="E7" s="1108" t="s">
        <v>225</v>
      </c>
      <c r="F7" s="1109"/>
      <c r="G7" s="1179" t="s">
        <v>226</v>
      </c>
      <c r="H7" s="1179"/>
      <c r="I7" s="1179"/>
      <c r="J7" s="1179"/>
      <c r="K7" s="1179" t="s">
        <v>227</v>
      </c>
      <c r="L7" s="1179"/>
      <c r="M7" s="1179"/>
    </row>
    <row r="8" spans="3:13" ht="19.5" customHeight="1">
      <c r="C8" s="133" t="s">
        <v>228</v>
      </c>
      <c r="D8" s="169"/>
      <c r="E8" s="1108"/>
      <c r="F8" s="1109"/>
      <c r="G8" s="1181">
        <f>G9+G10+G11</f>
        <v>8866312</v>
      </c>
      <c r="H8" s="1181"/>
      <c r="I8" s="1181"/>
      <c r="J8" s="1181"/>
      <c r="K8" s="1179"/>
      <c r="L8" s="1179"/>
      <c r="M8" s="1179"/>
    </row>
    <row r="9" spans="3:13" ht="19.5" customHeight="1">
      <c r="C9" s="133" t="s">
        <v>229</v>
      </c>
      <c r="D9" s="169" t="s">
        <v>230</v>
      </c>
      <c r="E9" s="1108"/>
      <c r="F9" s="1109"/>
      <c r="G9" s="1181">
        <f>'(참고)측량비'!H23</f>
        <v>0</v>
      </c>
      <c r="H9" s="1181"/>
      <c r="I9" s="1181"/>
      <c r="J9" s="1181"/>
      <c r="K9" s="1179"/>
      <c r="L9" s="1179"/>
      <c r="M9" s="1179"/>
    </row>
    <row r="10" spans="3:13" ht="19.5" customHeight="1">
      <c r="C10" s="133" t="s">
        <v>231</v>
      </c>
      <c r="D10" s="169" t="s">
        <v>232</v>
      </c>
      <c r="E10" s="1108"/>
      <c r="F10" s="1109"/>
      <c r="G10" s="1181">
        <f>'(참고)측량비'!J23</f>
        <v>8866312</v>
      </c>
      <c r="H10" s="1181"/>
      <c r="I10" s="1181"/>
      <c r="J10" s="1181"/>
      <c r="K10" s="1179"/>
      <c r="L10" s="1179"/>
      <c r="M10" s="1179"/>
    </row>
    <row r="11" spans="3:13" ht="19.5" customHeight="1">
      <c r="C11" s="133" t="s">
        <v>233</v>
      </c>
      <c r="D11" s="169" t="s">
        <v>234</v>
      </c>
      <c r="E11" s="1108"/>
      <c r="F11" s="1109"/>
      <c r="G11" s="1181">
        <f>'(참고)측량비'!L23</f>
        <v>0</v>
      </c>
      <c r="H11" s="1181"/>
      <c r="I11" s="1181"/>
      <c r="J11" s="1181"/>
      <c r="K11" s="1179"/>
      <c r="L11" s="1179"/>
      <c r="M11" s="1179"/>
    </row>
    <row r="12" spans="3:13" ht="19.5" customHeight="1">
      <c r="C12" s="133" t="s">
        <v>235</v>
      </c>
      <c r="D12" s="169" t="s">
        <v>236</v>
      </c>
      <c r="E12" s="1120">
        <v>0.06</v>
      </c>
      <c r="F12" s="1121"/>
      <c r="G12" s="1181">
        <f>INT(+G8*0.06)</f>
        <v>531978</v>
      </c>
      <c r="H12" s="1181"/>
      <c r="I12" s="1181"/>
      <c r="J12" s="1181"/>
      <c r="K12" s="1179" t="s">
        <v>303</v>
      </c>
      <c r="L12" s="1179"/>
      <c r="M12" s="1179"/>
    </row>
    <row r="13" spans="3:13" ht="19.5" customHeight="1">
      <c r="C13" s="133" t="s">
        <v>237</v>
      </c>
      <c r="D13" s="169" t="s">
        <v>238</v>
      </c>
      <c r="E13" s="1120">
        <v>0.1</v>
      </c>
      <c r="F13" s="1121"/>
      <c r="G13" s="1178">
        <f>(G10+G11+G12)*0.1</f>
        <v>939829</v>
      </c>
      <c r="H13" s="1178"/>
      <c r="I13" s="1178"/>
      <c r="J13" s="1178"/>
      <c r="K13" s="1179" t="s">
        <v>304</v>
      </c>
      <c r="L13" s="1179"/>
      <c r="M13" s="1179"/>
    </row>
    <row r="14" spans="3:13" ht="19.5" customHeight="1">
      <c r="C14" s="133" t="s">
        <v>239</v>
      </c>
      <c r="D14" s="169"/>
      <c r="E14" s="1108"/>
      <c r="F14" s="1109"/>
      <c r="G14" s="1181">
        <f>TRUNC(SUM(G8+G12+G13),-4)</f>
        <v>10330000</v>
      </c>
      <c r="H14" s="1181"/>
      <c r="I14" s="1181"/>
      <c r="J14" s="1181"/>
      <c r="K14" s="1179" t="s">
        <v>240</v>
      </c>
      <c r="L14" s="1179"/>
      <c r="M14" s="1179"/>
    </row>
    <row r="15" spans="3:13" ht="19.5" customHeight="1">
      <c r="C15" s="133" t="s">
        <v>241</v>
      </c>
      <c r="D15" s="169" t="s">
        <v>242</v>
      </c>
      <c r="E15" s="1120">
        <v>0.1</v>
      </c>
      <c r="F15" s="1121"/>
      <c r="G15" s="1178">
        <f>INT(G14*0.1)</f>
        <v>1033000</v>
      </c>
      <c r="H15" s="1178"/>
      <c r="I15" s="1178"/>
      <c r="J15" s="1178"/>
      <c r="K15" s="1179"/>
      <c r="L15" s="1179"/>
      <c r="M15" s="1179"/>
    </row>
    <row r="16" spans="3:13" ht="19.5" customHeight="1">
      <c r="C16" s="132" t="s">
        <v>243</v>
      </c>
      <c r="D16" s="169"/>
      <c r="E16" s="1108"/>
      <c r="F16" s="1109"/>
      <c r="G16" s="1180">
        <f>INT(G14+G15)</f>
        <v>11363000</v>
      </c>
      <c r="H16" s="1180"/>
      <c r="I16" s="1180"/>
      <c r="J16" s="1180"/>
      <c r="K16" s="1179"/>
      <c r="L16" s="1179"/>
      <c r="M16" s="1179"/>
    </row>
    <row r="17" spans="3:20" ht="6.75" customHeight="1">
      <c r="C17" s="170"/>
      <c r="D17" s="126"/>
      <c r="E17" s="170"/>
      <c r="F17" s="170"/>
      <c r="G17" s="171"/>
      <c r="H17" s="171"/>
      <c r="I17" s="171"/>
      <c r="J17" s="171"/>
      <c r="K17" s="170"/>
      <c r="L17" s="170"/>
      <c r="M17" s="170"/>
    </row>
    <row r="18" spans="3:20" ht="19.5" customHeight="1">
      <c r="C18" s="172"/>
      <c r="D18" s="172"/>
      <c r="E18" s="168"/>
      <c r="F18" s="168"/>
      <c r="G18" s="168"/>
      <c r="H18" s="168"/>
      <c r="I18" s="168"/>
    </row>
    <row r="19" spans="3:20" ht="5.25" customHeight="1" thickBot="1">
      <c r="C19" s="172"/>
      <c r="D19" s="172"/>
      <c r="E19" s="168"/>
      <c r="F19" s="168"/>
      <c r="G19" s="168"/>
      <c r="H19" s="168"/>
      <c r="I19" s="168"/>
    </row>
    <row r="20" spans="3:20" ht="19.5" customHeight="1">
      <c r="C20" s="1174" t="s">
        <v>245</v>
      </c>
      <c r="D20" s="1176" t="s">
        <v>246</v>
      </c>
      <c r="E20" s="1176" t="s">
        <v>30</v>
      </c>
      <c r="F20" s="1176" t="s">
        <v>182</v>
      </c>
      <c r="G20" s="1165" t="s">
        <v>248</v>
      </c>
      <c r="H20" s="1166"/>
      <c r="I20" s="1165" t="s">
        <v>249</v>
      </c>
      <c r="J20" s="1166"/>
      <c r="K20" s="1165" t="s">
        <v>250</v>
      </c>
      <c r="L20" s="1166"/>
      <c r="M20" s="1167" t="s">
        <v>251</v>
      </c>
    </row>
    <row r="21" spans="3:20" ht="19.5" customHeight="1">
      <c r="C21" s="1175"/>
      <c r="D21" s="1177"/>
      <c r="E21" s="1177"/>
      <c r="F21" s="1177"/>
      <c r="G21" s="173" t="s">
        <v>252</v>
      </c>
      <c r="H21" s="174" t="s">
        <v>253</v>
      </c>
      <c r="I21" s="173" t="s">
        <v>252</v>
      </c>
      <c r="J21" s="174" t="s">
        <v>253</v>
      </c>
      <c r="K21" s="173" t="s">
        <v>252</v>
      </c>
      <c r="L21" s="174" t="s">
        <v>253</v>
      </c>
      <c r="M21" s="1168"/>
    </row>
    <row r="22" spans="3:20" ht="19.5" customHeight="1">
      <c r="C22" s="175" t="s">
        <v>305</v>
      </c>
      <c r="D22" s="176"/>
      <c r="E22" s="177"/>
      <c r="F22" s="176" t="s">
        <v>186</v>
      </c>
      <c r="G22" s="178"/>
      <c r="H22" s="179"/>
      <c r="I22" s="178"/>
      <c r="J22" s="179"/>
      <c r="K22" s="178"/>
      <c r="L22" s="179"/>
      <c r="M22" s="180" t="s">
        <v>186</v>
      </c>
    </row>
    <row r="23" spans="3:20" ht="19.5" customHeight="1">
      <c r="C23" s="181" t="s">
        <v>305</v>
      </c>
      <c r="D23" s="182" t="s">
        <v>306</v>
      </c>
      <c r="E23" s="183">
        <f>'시설 사업비 산출'!AA6</f>
        <v>8974</v>
      </c>
      <c r="F23" s="184" t="s">
        <v>307</v>
      </c>
      <c r="G23" s="185"/>
      <c r="H23" s="186">
        <f>TRUNC(E23*G23,0)</f>
        <v>0</v>
      </c>
      <c r="I23" s="185">
        <f>'(참고)측량비'!G60</f>
        <v>988</v>
      </c>
      <c r="J23" s="186">
        <f>TRUNC(E23*I23,0)</f>
        <v>8866312</v>
      </c>
      <c r="K23" s="185"/>
      <c r="L23" s="186">
        <f>TRUNC(E23*K23,0)</f>
        <v>0</v>
      </c>
      <c r="M23" s="187"/>
    </row>
    <row r="24" spans="3:20" ht="19.5" customHeight="1" thickBot="1">
      <c r="C24" s="188"/>
      <c r="D24" s="189"/>
      <c r="E24" s="190"/>
      <c r="F24" s="189"/>
      <c r="G24" s="191"/>
      <c r="H24" s="192"/>
      <c r="I24" s="191"/>
      <c r="J24" s="192"/>
      <c r="K24" s="191"/>
      <c r="L24" s="192"/>
      <c r="M24" s="193"/>
    </row>
    <row r="25" spans="3:20" ht="5.25" customHeight="1"/>
    <row r="27" spans="3:20" ht="27">
      <c r="C27" s="1169" t="s">
        <v>308</v>
      </c>
      <c r="D27" s="1169"/>
      <c r="E27" s="1169"/>
      <c r="F27" s="1169"/>
      <c r="G27" s="1169"/>
      <c r="H27" s="1169"/>
      <c r="I27" s="1169"/>
      <c r="J27" s="1169"/>
      <c r="K27" s="1169"/>
      <c r="L27" s="1169"/>
      <c r="M27" s="1169"/>
      <c r="N27" s="1169"/>
      <c r="O27" s="1169"/>
      <c r="P27" s="1169"/>
      <c r="Q27" s="194"/>
      <c r="R27" s="194"/>
      <c r="S27" s="194"/>
      <c r="T27" s="194"/>
    </row>
    <row r="28" spans="3:20">
      <c r="C28" s="195"/>
      <c r="D28" s="195"/>
      <c r="E28" s="195"/>
      <c r="F28" s="195"/>
      <c r="G28" s="195"/>
      <c r="H28" s="195"/>
      <c r="I28" s="195"/>
      <c r="J28" s="195"/>
      <c r="K28" s="195"/>
      <c r="L28" s="195"/>
      <c r="M28" s="195"/>
      <c r="N28" s="195"/>
      <c r="O28" s="195"/>
      <c r="P28" s="195"/>
      <c r="Q28" s="194"/>
      <c r="R28" s="194"/>
      <c r="S28" s="194"/>
      <c r="T28" s="194"/>
    </row>
    <row r="29" spans="3:20">
      <c r="C29" s="196" t="s">
        <v>309</v>
      </c>
      <c r="D29" s="197"/>
      <c r="E29" s="197"/>
      <c r="F29" s="197"/>
      <c r="G29" s="197"/>
      <c r="H29" s="197"/>
      <c r="I29" s="196"/>
      <c r="J29" s="197"/>
      <c r="K29" s="197"/>
      <c r="L29" s="197"/>
      <c r="M29" s="197"/>
      <c r="N29" s="197"/>
      <c r="O29" s="197"/>
      <c r="P29" s="197"/>
      <c r="Q29" s="194"/>
      <c r="R29" s="194"/>
      <c r="S29" s="194"/>
      <c r="T29" s="194"/>
    </row>
    <row r="30" spans="3:20">
      <c r="C30" s="197" t="s">
        <v>310</v>
      </c>
      <c r="D30" s="197"/>
      <c r="E30" s="197"/>
      <c r="F30" s="197"/>
      <c r="G30" s="197"/>
      <c r="H30" s="197"/>
      <c r="I30" s="197"/>
      <c r="J30" s="197"/>
      <c r="K30" s="197"/>
      <c r="L30" s="197"/>
      <c r="M30" s="197"/>
      <c r="N30" s="197"/>
      <c r="O30" s="197"/>
      <c r="P30" s="197"/>
      <c r="Q30" s="198"/>
      <c r="R30" s="198"/>
      <c r="S30" s="198"/>
      <c r="T30" s="198"/>
    </row>
    <row r="31" spans="3:20">
      <c r="C31" s="197" t="s">
        <v>311</v>
      </c>
      <c r="D31" s="197"/>
      <c r="E31" s="197"/>
      <c r="F31" s="197"/>
      <c r="G31" s="197"/>
      <c r="H31" s="197"/>
      <c r="I31" s="197"/>
      <c r="J31" s="197"/>
      <c r="K31" s="197"/>
      <c r="L31" s="197"/>
      <c r="M31" s="197"/>
      <c r="N31" s="197"/>
      <c r="O31" s="197"/>
      <c r="P31" s="197"/>
      <c r="Q31" s="198"/>
      <c r="R31" s="198"/>
      <c r="S31" s="198"/>
      <c r="T31" s="198"/>
    </row>
    <row r="32" spans="3:20">
      <c r="C32" s="197" t="s">
        <v>312</v>
      </c>
      <c r="D32" s="197"/>
      <c r="E32" s="197"/>
      <c r="F32" s="197"/>
      <c r="G32" s="197"/>
      <c r="H32" s="197"/>
      <c r="I32" s="197"/>
      <c r="J32" s="197"/>
      <c r="K32" s="197"/>
      <c r="L32" s="197"/>
      <c r="M32" s="197"/>
      <c r="N32" s="197"/>
      <c r="O32" s="197"/>
      <c r="P32" s="197"/>
      <c r="Q32" s="198"/>
      <c r="R32" s="198"/>
      <c r="S32" s="198"/>
      <c r="T32" s="198"/>
    </row>
    <row r="33" spans="3:20">
      <c r="C33" s="197" t="s">
        <v>313</v>
      </c>
      <c r="D33" s="197"/>
      <c r="E33" s="197"/>
      <c r="F33" s="197"/>
      <c r="G33" s="197"/>
      <c r="H33" s="197"/>
      <c r="I33" s="197"/>
      <c r="J33" s="197"/>
      <c r="K33" s="197"/>
      <c r="L33" s="197"/>
      <c r="M33" s="197"/>
      <c r="N33" s="197"/>
      <c r="O33" s="197"/>
      <c r="P33" s="197"/>
      <c r="Q33" s="198"/>
      <c r="R33" s="198"/>
      <c r="S33" s="198"/>
      <c r="T33" s="198"/>
    </row>
    <row r="34" spans="3:20">
      <c r="C34" s="197" t="s">
        <v>314</v>
      </c>
      <c r="D34" s="197"/>
      <c r="E34" s="197"/>
      <c r="F34" s="197"/>
      <c r="G34" s="197"/>
      <c r="H34" s="197"/>
      <c r="I34" s="197"/>
      <c r="J34" s="197"/>
      <c r="K34" s="197"/>
      <c r="L34" s="197"/>
      <c r="M34" s="197"/>
      <c r="N34" s="197"/>
      <c r="O34" s="197"/>
      <c r="P34" s="197"/>
      <c r="Q34" s="198"/>
      <c r="R34" s="198"/>
      <c r="S34" s="198"/>
      <c r="T34" s="198"/>
    </row>
    <row r="35" spans="3:20">
      <c r="C35" s="197"/>
      <c r="D35" s="197"/>
      <c r="E35" s="197"/>
      <c r="F35" s="197"/>
      <c r="G35" s="197"/>
      <c r="H35" s="197" t="s">
        <v>99</v>
      </c>
      <c r="I35" s="197"/>
      <c r="J35" s="197"/>
      <c r="K35" s="197"/>
      <c r="L35" s="197"/>
      <c r="M35" s="197"/>
      <c r="N35" s="197"/>
      <c r="O35" s="197"/>
      <c r="P35" s="197"/>
      <c r="Q35" s="198"/>
      <c r="R35" s="198"/>
      <c r="S35" s="198"/>
      <c r="T35" s="198"/>
    </row>
    <row r="36" spans="3:20">
      <c r="C36" s="196" t="s">
        <v>315</v>
      </c>
      <c r="D36" s="197"/>
      <c r="E36" s="197"/>
      <c r="F36" s="197"/>
      <c r="G36" s="197"/>
      <c r="H36" s="197"/>
      <c r="I36" s="197"/>
      <c r="J36" s="197"/>
      <c r="K36" s="197"/>
      <c r="L36" s="197"/>
      <c r="M36" s="197"/>
      <c r="N36" s="197"/>
      <c r="O36" s="197"/>
      <c r="P36" s="197"/>
      <c r="Q36" s="194"/>
      <c r="R36" s="194"/>
      <c r="S36" s="194"/>
      <c r="T36" s="194"/>
    </row>
    <row r="37" spans="3:20">
      <c r="C37" s="197" t="s">
        <v>316</v>
      </c>
      <c r="D37" s="197"/>
      <c r="E37" s="197"/>
      <c r="F37" s="197"/>
      <c r="G37" s="197"/>
      <c r="H37" s="197"/>
      <c r="I37" s="197"/>
      <c r="J37" s="197"/>
      <c r="K37" s="197"/>
      <c r="L37" s="197"/>
      <c r="M37" s="197"/>
      <c r="N37" s="197"/>
      <c r="O37" s="197"/>
      <c r="P37" s="197"/>
      <c r="Q37" s="198"/>
      <c r="R37" s="198"/>
      <c r="S37" s="198"/>
      <c r="T37" s="198"/>
    </row>
    <row r="38" spans="3:20">
      <c r="C38" s="197"/>
      <c r="D38" s="199" t="s">
        <v>317</v>
      </c>
      <c r="E38" s="197"/>
      <c r="F38" s="197"/>
      <c r="G38" s="197"/>
      <c r="H38" s="197"/>
      <c r="I38" s="197"/>
      <c r="J38" s="197"/>
      <c r="K38" s="197"/>
      <c r="L38" s="197"/>
      <c r="M38" s="197" t="s">
        <v>318</v>
      </c>
      <c r="N38" s="197"/>
      <c r="O38" s="197"/>
      <c r="P38" s="197"/>
      <c r="Q38" s="198"/>
      <c r="R38" s="198"/>
      <c r="S38" s="198">
        <f>ROUNDDOWN(10/150*1*3.8*0.53,2)</f>
        <v>0.13</v>
      </c>
      <c r="T38" s="198"/>
    </row>
    <row r="39" spans="3:20">
      <c r="C39" s="197" t="s">
        <v>319</v>
      </c>
      <c r="D39" s="197"/>
      <c r="E39" s="197"/>
      <c r="F39" s="197"/>
      <c r="G39" s="197"/>
      <c r="H39" s="197"/>
      <c r="I39" s="197"/>
      <c r="J39" s="197"/>
      <c r="K39" s="197"/>
      <c r="L39" s="197"/>
      <c r="M39" s="197"/>
      <c r="N39" s="197"/>
      <c r="O39" s="197"/>
      <c r="P39" s="197"/>
      <c r="Q39" s="198"/>
      <c r="R39" s="198"/>
      <c r="S39" s="198"/>
      <c r="T39" s="198"/>
    </row>
    <row r="40" spans="3:20">
      <c r="C40" s="197"/>
      <c r="D40" s="197" t="s">
        <v>320</v>
      </c>
      <c r="E40" s="197"/>
      <c r="F40" s="197"/>
      <c r="G40" s="197"/>
      <c r="H40" s="197"/>
      <c r="I40" s="197"/>
      <c r="J40" s="197"/>
      <c r="K40" s="197"/>
      <c r="L40" s="197"/>
      <c r="M40" s="197" t="s">
        <v>321</v>
      </c>
      <c r="N40" s="197"/>
      <c r="O40" s="197"/>
      <c r="P40" s="197"/>
      <c r="Q40" s="198"/>
      <c r="R40" s="198"/>
      <c r="S40" s="198">
        <f>ROUNDDOWN(1/15*1*3.8,2)</f>
        <v>0.25</v>
      </c>
      <c r="T40" s="198"/>
    </row>
    <row r="41" spans="3:20">
      <c r="C41" s="197" t="s">
        <v>322</v>
      </c>
      <c r="D41" s="197"/>
      <c r="E41" s="197"/>
      <c r="F41" s="197"/>
      <c r="G41" s="197"/>
      <c r="H41" s="197"/>
      <c r="I41" s="197"/>
      <c r="J41" s="197"/>
      <c r="K41" s="197"/>
      <c r="L41" s="197"/>
      <c r="M41" s="197"/>
      <c r="N41" s="197"/>
      <c r="O41" s="197"/>
      <c r="P41" s="197"/>
      <c r="Q41" s="198"/>
      <c r="R41" s="198"/>
      <c r="S41" s="198"/>
      <c r="T41" s="198"/>
    </row>
    <row r="42" spans="3:20">
      <c r="C42" s="197"/>
      <c r="D42" s="197" t="s">
        <v>323</v>
      </c>
      <c r="E42" s="197"/>
      <c r="F42" s="197"/>
      <c r="G42" s="197"/>
      <c r="H42" s="197"/>
      <c r="I42" s="197"/>
      <c r="J42" s="197"/>
      <c r="K42" s="197"/>
      <c r="L42" s="197"/>
      <c r="M42" s="197" t="s">
        <v>324</v>
      </c>
      <c r="N42" s="197"/>
      <c r="O42" s="197"/>
      <c r="P42" s="197"/>
      <c r="Q42" s="198"/>
      <c r="R42" s="198"/>
      <c r="S42" s="198">
        <f>ROUNDDOWN(1/10*1.25*1*2.8*1,2)</f>
        <v>0.35</v>
      </c>
      <c r="T42" s="198"/>
    </row>
    <row r="43" spans="3:20" ht="15" thickBot="1">
      <c r="C43" s="196" t="s">
        <v>325</v>
      </c>
      <c r="D43" s="197"/>
      <c r="E43" s="197"/>
      <c r="F43" s="197"/>
      <c r="G43" s="197"/>
      <c r="H43" s="197"/>
      <c r="I43" s="197"/>
      <c r="J43" s="197"/>
      <c r="K43" s="197"/>
      <c r="L43" s="197"/>
      <c r="M43" s="197"/>
      <c r="N43" s="197"/>
      <c r="O43" s="197"/>
      <c r="P43" s="197"/>
      <c r="Q43" s="194"/>
      <c r="R43" s="194"/>
      <c r="S43" s="194"/>
      <c r="T43" s="194"/>
    </row>
    <row r="44" spans="3:20">
      <c r="C44" s="1170" t="s">
        <v>87</v>
      </c>
      <c r="D44" s="1156" t="s">
        <v>326</v>
      </c>
      <c r="E44" s="1154" t="s">
        <v>139</v>
      </c>
      <c r="F44" s="1173"/>
      <c r="G44" s="1154" t="s">
        <v>142</v>
      </c>
      <c r="H44" s="1173"/>
      <c r="I44" s="1154" t="s">
        <v>144</v>
      </c>
      <c r="J44" s="1173"/>
      <c r="K44" s="1154" t="s">
        <v>146</v>
      </c>
      <c r="L44" s="1173"/>
      <c r="M44" s="1154" t="s">
        <v>327</v>
      </c>
      <c r="N44" s="1173"/>
      <c r="O44" s="1154" t="s">
        <v>328</v>
      </c>
      <c r="P44" s="1155"/>
      <c r="Q44" s="194"/>
      <c r="R44" s="194"/>
      <c r="S44" s="194"/>
      <c r="T44" s="194"/>
    </row>
    <row r="45" spans="3:20">
      <c r="C45" s="1171"/>
      <c r="D45" s="1172"/>
      <c r="E45" s="200" t="s">
        <v>329</v>
      </c>
      <c r="F45" s="200" t="s">
        <v>330</v>
      </c>
      <c r="G45" s="200" t="s">
        <v>329</v>
      </c>
      <c r="H45" s="200" t="s">
        <v>330</v>
      </c>
      <c r="I45" s="200" t="s">
        <v>329</v>
      </c>
      <c r="J45" s="200" t="s">
        <v>330</v>
      </c>
      <c r="K45" s="200" t="s">
        <v>329</v>
      </c>
      <c r="L45" s="200" t="s">
        <v>330</v>
      </c>
      <c r="M45" s="200" t="s">
        <v>329</v>
      </c>
      <c r="N45" s="200" t="s">
        <v>330</v>
      </c>
      <c r="O45" s="200" t="s">
        <v>329</v>
      </c>
      <c r="P45" s="201" t="s">
        <v>330</v>
      </c>
      <c r="Q45" s="194"/>
      <c r="R45" s="194"/>
      <c r="S45" s="194"/>
      <c r="T45" s="194"/>
    </row>
    <row r="46" spans="3:20">
      <c r="C46" s="202" t="s">
        <v>331</v>
      </c>
      <c r="D46" s="203">
        <v>0.15</v>
      </c>
      <c r="E46" s="204"/>
      <c r="F46" s="204">
        <f>ROUNDDOWN($D46*E46,2)</f>
        <v>0</v>
      </c>
      <c r="G46" s="204">
        <v>31.5</v>
      </c>
      <c r="H46" s="204">
        <f>ROUNDDOWN($D46*G46,2)</f>
        <v>4.72</v>
      </c>
      <c r="I46" s="204">
        <v>35</v>
      </c>
      <c r="J46" s="204">
        <f>ROUNDDOWN($D46*I46,2)</f>
        <v>5.25</v>
      </c>
      <c r="K46" s="204">
        <v>37</v>
      </c>
      <c r="L46" s="204">
        <f>ROUNDDOWN($D46*K46,2)</f>
        <v>5.55</v>
      </c>
      <c r="M46" s="204">
        <v>40</v>
      </c>
      <c r="N46" s="204">
        <f>ROUNDDOWN($D46*M46,2)</f>
        <v>6</v>
      </c>
      <c r="O46" s="204">
        <v>6</v>
      </c>
      <c r="P46" s="205">
        <f>ROUNDDOWN($D46*O46,2)</f>
        <v>0.9</v>
      </c>
      <c r="Q46" s="194"/>
      <c r="R46" s="194"/>
      <c r="S46" s="194"/>
      <c r="T46" s="194"/>
    </row>
    <row r="47" spans="3:20">
      <c r="C47" s="202" t="s">
        <v>332</v>
      </c>
      <c r="D47" s="203">
        <v>0.3</v>
      </c>
      <c r="E47" s="204">
        <v>1</v>
      </c>
      <c r="F47" s="204">
        <f>ROUNDDOWN($D47*E47,2)</f>
        <v>0.3</v>
      </c>
      <c r="G47" s="204">
        <v>3</v>
      </c>
      <c r="H47" s="204">
        <f>ROUNDDOWN($D47*G47,2)</f>
        <v>0.9</v>
      </c>
      <c r="I47" s="204">
        <v>11.5</v>
      </c>
      <c r="J47" s="204">
        <f>ROUNDDOWN($D47*I47,2)</f>
        <v>3.45</v>
      </c>
      <c r="K47" s="204">
        <v>8</v>
      </c>
      <c r="L47" s="204">
        <f>ROUNDDOWN($D47*K47,2)</f>
        <v>2.4</v>
      </c>
      <c r="M47" s="204">
        <v>8</v>
      </c>
      <c r="N47" s="204">
        <f>ROUNDDOWN($D47*M47,2)</f>
        <v>2.4</v>
      </c>
      <c r="O47" s="204">
        <v>8</v>
      </c>
      <c r="P47" s="205">
        <f>ROUNDDOWN($D47*O47,2)</f>
        <v>2.4</v>
      </c>
      <c r="Q47" s="194"/>
      <c r="R47" s="194"/>
      <c r="S47" s="194"/>
      <c r="T47" s="194"/>
    </row>
    <row r="48" spans="3:20">
      <c r="C48" s="202" t="s">
        <v>333</v>
      </c>
      <c r="D48" s="203">
        <v>0.6</v>
      </c>
      <c r="E48" s="204"/>
      <c r="F48" s="204">
        <f>ROUNDDOWN($D48*E48,2)</f>
        <v>0</v>
      </c>
      <c r="G48" s="204">
        <v>4.25</v>
      </c>
      <c r="H48" s="204">
        <f>ROUNDDOWN($D48*G48,2)</f>
        <v>2.5499999999999998</v>
      </c>
      <c r="I48" s="204">
        <v>15</v>
      </c>
      <c r="J48" s="204">
        <f>ROUNDDOWN($D48*I48,2)</f>
        <v>9</v>
      </c>
      <c r="K48" s="204">
        <v>15</v>
      </c>
      <c r="L48" s="204">
        <f>ROUNDDOWN($D48*K48,2)</f>
        <v>9</v>
      </c>
      <c r="M48" s="204">
        <v>7</v>
      </c>
      <c r="N48" s="204">
        <f>ROUNDDOWN($D48*M48,2)</f>
        <v>4.2</v>
      </c>
      <c r="O48" s="204">
        <v>7</v>
      </c>
      <c r="P48" s="205">
        <f>ROUNDDOWN($D48*O48,2)</f>
        <v>4.2</v>
      </c>
      <c r="Q48" s="194"/>
      <c r="R48" s="194"/>
      <c r="S48" s="194"/>
      <c r="T48" s="194"/>
    </row>
    <row r="49" spans="3:20" ht="15" thickBot="1">
      <c r="C49" s="206" t="s">
        <v>40</v>
      </c>
      <c r="D49" s="207"/>
      <c r="E49" s="208"/>
      <c r="F49" s="208">
        <f>SUM(F46:F48)</f>
        <v>0.3</v>
      </c>
      <c r="G49" s="208"/>
      <c r="H49" s="208">
        <f>SUM(H46:H48)</f>
        <v>8.17</v>
      </c>
      <c r="I49" s="208"/>
      <c r="J49" s="208">
        <f>SUM(J46:J48)</f>
        <v>17.7</v>
      </c>
      <c r="K49" s="208"/>
      <c r="L49" s="208">
        <f>SUM(L46:L48)</f>
        <v>16.95</v>
      </c>
      <c r="M49" s="208"/>
      <c r="N49" s="208">
        <f>SUM(N46:N48)</f>
        <v>12.600000000000001</v>
      </c>
      <c r="O49" s="208"/>
      <c r="P49" s="209">
        <f>SUM(P46:P48)</f>
        <v>7.5</v>
      </c>
      <c r="Q49" s="194"/>
      <c r="R49" s="194"/>
      <c r="S49" s="194"/>
      <c r="T49" s="194"/>
    </row>
    <row r="50" spans="3:20">
      <c r="C50" s="210"/>
      <c r="D50" s="210"/>
      <c r="E50" s="211"/>
      <c r="F50" s="211"/>
      <c r="G50" s="211"/>
      <c r="H50" s="211"/>
      <c r="I50" s="211"/>
      <c r="J50" s="211"/>
      <c r="K50" s="211"/>
      <c r="L50" s="211"/>
      <c r="M50" s="211"/>
      <c r="N50" s="211"/>
      <c r="O50" s="211"/>
      <c r="P50" s="211"/>
      <c r="Q50" s="212"/>
      <c r="R50" s="212"/>
      <c r="S50" s="212"/>
      <c r="T50" s="212"/>
    </row>
    <row r="51" spans="3:20" ht="15" thickBot="1">
      <c r="C51" s="196" t="s">
        <v>334</v>
      </c>
      <c r="D51" s="197"/>
      <c r="E51" s="197"/>
      <c r="F51" s="197"/>
      <c r="G51" s="197"/>
      <c r="H51" s="197"/>
      <c r="I51" s="197"/>
      <c r="J51" s="196"/>
      <c r="K51" s="197"/>
      <c r="L51" s="197"/>
      <c r="M51" s="197"/>
      <c r="N51" s="197"/>
      <c r="O51" s="197"/>
      <c r="P51" s="197"/>
      <c r="Q51" s="194"/>
      <c r="R51" s="194"/>
      <c r="S51" s="194"/>
      <c r="T51" s="194"/>
    </row>
    <row r="52" spans="3:20" ht="40.5">
      <c r="C52" s="213" t="s">
        <v>335</v>
      </c>
      <c r="D52" s="214" t="s">
        <v>29</v>
      </c>
      <c r="E52" s="214" t="s">
        <v>336</v>
      </c>
      <c r="F52" s="215" t="s">
        <v>337</v>
      </c>
      <c r="G52" s="1156" t="s">
        <v>338</v>
      </c>
      <c r="H52" s="1157"/>
      <c r="I52" s="216"/>
      <c r="J52" s="217"/>
      <c r="K52" s="1131" t="s">
        <v>339</v>
      </c>
      <c r="L52" s="1158" t="s">
        <v>340</v>
      </c>
      <c r="M52" s="1158"/>
      <c r="N52" s="1158"/>
      <c r="O52" s="1158"/>
      <c r="P52" s="1159"/>
      <c r="Q52" s="194"/>
      <c r="R52" s="194"/>
      <c r="S52" s="194"/>
      <c r="T52" s="194"/>
    </row>
    <row r="53" spans="3:20">
      <c r="C53" s="1160" t="s">
        <v>341</v>
      </c>
      <c r="D53" s="218" t="s">
        <v>139</v>
      </c>
      <c r="E53" s="219">
        <f>F49</f>
        <v>0.3</v>
      </c>
      <c r="F53" s="220">
        <v>232190</v>
      </c>
      <c r="G53" s="1138">
        <f t="shared" ref="G53:G58" si="0">E53*F53</f>
        <v>69657</v>
      </c>
      <c r="H53" s="1139"/>
      <c r="I53" s="221"/>
      <c r="J53" s="217"/>
      <c r="K53" s="1132"/>
      <c r="L53" s="1140"/>
      <c r="M53" s="1140"/>
      <c r="N53" s="1140"/>
      <c r="O53" s="1140"/>
      <c r="P53" s="1141"/>
      <c r="Q53" s="194"/>
      <c r="R53" s="194"/>
      <c r="S53" s="194"/>
      <c r="T53" s="194"/>
    </row>
    <row r="54" spans="3:20" ht="15" thickBot="1">
      <c r="C54" s="1161"/>
      <c r="D54" s="218" t="s">
        <v>142</v>
      </c>
      <c r="E54" s="219">
        <f>H49</f>
        <v>8.17</v>
      </c>
      <c r="F54" s="220">
        <v>209221</v>
      </c>
      <c r="G54" s="1138">
        <f t="shared" si="0"/>
        <v>1709335.57</v>
      </c>
      <c r="H54" s="1139"/>
      <c r="I54" s="221"/>
      <c r="J54" s="217"/>
      <c r="K54" s="1133"/>
      <c r="L54" s="1163" t="s">
        <v>342</v>
      </c>
      <c r="M54" s="1163"/>
      <c r="N54" s="1163"/>
      <c r="O54" s="1163"/>
      <c r="P54" s="1164"/>
      <c r="Q54" s="194"/>
      <c r="R54" s="194"/>
      <c r="S54" s="194"/>
      <c r="T54" s="194"/>
    </row>
    <row r="55" spans="3:20" ht="15" thickBot="1">
      <c r="C55" s="1161"/>
      <c r="D55" s="218" t="s">
        <v>144</v>
      </c>
      <c r="E55" s="219">
        <f>J49</f>
        <v>17.7</v>
      </c>
      <c r="F55" s="220">
        <v>180481</v>
      </c>
      <c r="G55" s="1138">
        <f t="shared" si="0"/>
        <v>3194513.6999999997</v>
      </c>
      <c r="H55" s="1139"/>
      <c r="I55" s="221"/>
      <c r="J55" s="211"/>
      <c r="K55" s="211"/>
      <c r="L55" s="222"/>
      <c r="M55" s="223"/>
      <c r="N55" s="224"/>
      <c r="O55" s="224"/>
      <c r="P55" s="197"/>
      <c r="Q55" s="194"/>
      <c r="R55" s="194"/>
      <c r="S55" s="194"/>
      <c r="T55" s="194"/>
    </row>
    <row r="56" spans="3:20">
      <c r="C56" s="1161"/>
      <c r="D56" s="218" t="s">
        <v>146</v>
      </c>
      <c r="E56" s="219">
        <f>L49</f>
        <v>16.95</v>
      </c>
      <c r="F56" s="220">
        <v>147479</v>
      </c>
      <c r="G56" s="1138">
        <f t="shared" si="0"/>
        <v>2499769.0499999998</v>
      </c>
      <c r="H56" s="1139"/>
      <c r="I56" s="221"/>
      <c r="J56" s="217"/>
      <c r="K56" s="1131" t="s">
        <v>335</v>
      </c>
      <c r="L56" s="1134" t="s">
        <v>343</v>
      </c>
      <c r="M56" s="1134"/>
      <c r="N56" s="1134"/>
      <c r="O56" s="1134"/>
      <c r="P56" s="1135"/>
      <c r="Q56" s="194"/>
      <c r="R56" s="194"/>
      <c r="S56" s="194"/>
      <c r="T56" s="194"/>
    </row>
    <row r="57" spans="3:20">
      <c r="C57" s="1161"/>
      <c r="D57" s="218" t="s">
        <v>327</v>
      </c>
      <c r="E57" s="219">
        <f>N49</f>
        <v>12.600000000000001</v>
      </c>
      <c r="F57" s="220">
        <v>130391</v>
      </c>
      <c r="G57" s="1138">
        <f t="shared" si="0"/>
        <v>1642926.6</v>
      </c>
      <c r="H57" s="1139"/>
      <c r="I57" s="221"/>
      <c r="J57" s="217"/>
      <c r="K57" s="1132"/>
      <c r="L57" s="1136"/>
      <c r="M57" s="1136"/>
      <c r="N57" s="1136"/>
      <c r="O57" s="1136"/>
      <c r="P57" s="1137"/>
      <c r="Q57" s="194"/>
      <c r="R57" s="194"/>
      <c r="S57" s="194"/>
      <c r="T57" s="194"/>
    </row>
    <row r="58" spans="3:20">
      <c r="C58" s="1162"/>
      <c r="D58" s="225" t="s">
        <v>344</v>
      </c>
      <c r="E58" s="219">
        <f>P49</f>
        <v>7.5</v>
      </c>
      <c r="F58" s="220">
        <v>102112</v>
      </c>
      <c r="G58" s="1138">
        <f t="shared" si="0"/>
        <v>765840</v>
      </c>
      <c r="H58" s="1139"/>
      <c r="I58" s="221"/>
      <c r="J58" s="217"/>
      <c r="K58" s="1132"/>
      <c r="L58" s="1140" t="s">
        <v>345</v>
      </c>
      <c r="M58" s="1140"/>
      <c r="N58" s="1140"/>
      <c r="O58" s="1140"/>
      <c r="P58" s="1141"/>
      <c r="Q58" s="194"/>
      <c r="R58" s="194"/>
      <c r="S58" s="194"/>
      <c r="T58" s="194"/>
    </row>
    <row r="59" spans="3:20">
      <c r="C59" s="1142" t="s">
        <v>346</v>
      </c>
      <c r="D59" s="1143"/>
      <c r="E59" s="226"/>
      <c r="F59" s="227"/>
      <c r="G59" s="1144">
        <f>SUM(G53:G58)</f>
        <v>9882041.9199999999</v>
      </c>
      <c r="H59" s="1145"/>
      <c r="I59" s="197"/>
      <c r="J59" s="217"/>
      <c r="K59" s="1132"/>
      <c r="L59" s="1140"/>
      <c r="M59" s="1140"/>
      <c r="N59" s="1140"/>
      <c r="O59" s="1140"/>
      <c r="P59" s="1141"/>
      <c r="Q59" s="194"/>
      <c r="R59" s="194"/>
      <c r="S59" s="194"/>
      <c r="T59" s="194"/>
    </row>
    <row r="60" spans="3:20" ht="15" thickBot="1">
      <c r="C60" s="1146" t="s">
        <v>347</v>
      </c>
      <c r="D60" s="1147"/>
      <c r="E60" s="228"/>
      <c r="F60" s="229" t="s">
        <v>348</v>
      </c>
      <c r="G60" s="1148">
        <f>INT(G59/10000)</f>
        <v>988</v>
      </c>
      <c r="H60" s="1149"/>
      <c r="I60" s="197"/>
      <c r="J60" s="217"/>
      <c r="K60" s="1132"/>
      <c r="L60" s="1150" t="s">
        <v>349</v>
      </c>
      <c r="M60" s="1150"/>
      <c r="N60" s="1150"/>
      <c r="O60" s="1150"/>
      <c r="P60" s="1151"/>
      <c r="Q60" s="194"/>
      <c r="R60" s="194"/>
      <c r="S60" s="194"/>
      <c r="T60" s="194"/>
    </row>
    <row r="61" spans="3:20" ht="15" thickBot="1">
      <c r="C61" s="197" t="s">
        <v>350</v>
      </c>
      <c r="D61" s="197"/>
      <c r="E61" s="197"/>
      <c r="F61" s="197"/>
      <c r="G61" s="197"/>
      <c r="H61" s="197"/>
      <c r="I61" s="197"/>
      <c r="J61" s="217"/>
      <c r="K61" s="1133"/>
      <c r="L61" s="1152"/>
      <c r="M61" s="1152"/>
      <c r="N61" s="1152"/>
      <c r="O61" s="1152"/>
      <c r="P61" s="1153"/>
      <c r="Q61" s="194"/>
      <c r="R61" s="194"/>
      <c r="S61" s="194"/>
      <c r="T61" s="194"/>
    </row>
    <row r="62" spans="3:20" ht="11.25" customHeight="1">
      <c r="C62" s="230"/>
      <c r="D62" s="230"/>
      <c r="E62" s="230"/>
      <c r="F62" s="230"/>
      <c r="G62" s="230"/>
      <c r="H62" s="230"/>
      <c r="I62" s="230"/>
      <c r="J62" s="230"/>
      <c r="K62" s="230"/>
      <c r="L62" s="230"/>
      <c r="M62" s="230"/>
      <c r="N62" s="230"/>
      <c r="O62" s="230"/>
      <c r="P62" s="230"/>
      <c r="Q62" s="231"/>
      <c r="R62" s="231"/>
      <c r="S62" s="231"/>
      <c r="T62" s="231"/>
    </row>
    <row r="63" spans="3:20" ht="15">
      <c r="C63" s="1130" t="s">
        <v>351</v>
      </c>
      <c r="D63" s="1130"/>
      <c r="E63" s="230"/>
      <c r="F63" s="230"/>
      <c r="G63" s="230"/>
      <c r="H63" s="230"/>
      <c r="I63" s="230"/>
      <c r="J63" s="230"/>
      <c r="K63" s="230"/>
      <c r="L63" s="230"/>
      <c r="M63" s="230"/>
      <c r="N63" s="230"/>
      <c r="O63" s="230"/>
      <c r="P63" s="230"/>
      <c r="Q63" s="231"/>
      <c r="R63" s="231"/>
      <c r="S63" s="231"/>
      <c r="T63" s="231"/>
    </row>
    <row r="64" spans="3:20" ht="6" customHeight="1">
      <c r="C64" s="231"/>
      <c r="D64" s="231"/>
      <c r="E64" s="231"/>
      <c r="F64" s="231"/>
      <c r="G64" s="231"/>
      <c r="H64" s="231"/>
      <c r="I64" s="231"/>
      <c r="J64" s="231"/>
      <c r="K64" s="231"/>
      <c r="L64" s="231"/>
      <c r="M64" s="231"/>
      <c r="N64" s="231"/>
      <c r="O64" s="231"/>
      <c r="P64" s="231"/>
      <c r="Q64" s="231"/>
      <c r="R64" s="231"/>
      <c r="S64" s="231"/>
      <c r="T64" s="231"/>
    </row>
  </sheetData>
  <mergeCells count="68">
    <mergeCell ref="C1:M1"/>
    <mergeCell ref="E7:F7"/>
    <mergeCell ref="G7:J7"/>
    <mergeCell ref="K7:M7"/>
    <mergeCell ref="E8:F8"/>
    <mergeCell ref="G8:J8"/>
    <mergeCell ref="K8:M8"/>
    <mergeCell ref="E9:F9"/>
    <mergeCell ref="G9:J9"/>
    <mergeCell ref="K9:M9"/>
    <mergeCell ref="E10:F10"/>
    <mergeCell ref="G10:J10"/>
    <mergeCell ref="K10:M10"/>
    <mergeCell ref="E11:F11"/>
    <mergeCell ref="G11:J11"/>
    <mergeCell ref="K11:M11"/>
    <mergeCell ref="E12:F12"/>
    <mergeCell ref="G12:J12"/>
    <mergeCell ref="K12:M12"/>
    <mergeCell ref="E13:F13"/>
    <mergeCell ref="G13:J13"/>
    <mergeCell ref="K13:M13"/>
    <mergeCell ref="E14:F14"/>
    <mergeCell ref="G14:J14"/>
    <mergeCell ref="K14:M14"/>
    <mergeCell ref="E15:F15"/>
    <mergeCell ref="G15:J15"/>
    <mergeCell ref="K15:M15"/>
    <mergeCell ref="E16:F16"/>
    <mergeCell ref="G16:J16"/>
    <mergeCell ref="K16:M16"/>
    <mergeCell ref="K20:L20"/>
    <mergeCell ref="M20:M21"/>
    <mergeCell ref="C27:P27"/>
    <mergeCell ref="C44:C45"/>
    <mergeCell ref="D44:D45"/>
    <mergeCell ref="E44:F44"/>
    <mergeCell ref="G44:H44"/>
    <mergeCell ref="I44:J44"/>
    <mergeCell ref="K44:L44"/>
    <mergeCell ref="M44:N44"/>
    <mergeCell ref="C20:C21"/>
    <mergeCell ref="D20:D21"/>
    <mergeCell ref="E20:E21"/>
    <mergeCell ref="F20:F21"/>
    <mergeCell ref="G20:H20"/>
    <mergeCell ref="I20:J20"/>
    <mergeCell ref="O44:P44"/>
    <mergeCell ref="G52:H52"/>
    <mergeCell ref="K52:K54"/>
    <mergeCell ref="L52:P53"/>
    <mergeCell ref="C53:C58"/>
    <mergeCell ref="G53:H53"/>
    <mergeCell ref="G54:H54"/>
    <mergeCell ref="L54:P54"/>
    <mergeCell ref="G55:H55"/>
    <mergeCell ref="G56:H56"/>
    <mergeCell ref="C63:D63"/>
    <mergeCell ref="K56:K61"/>
    <mergeCell ref="L56:P57"/>
    <mergeCell ref="G57:H57"/>
    <mergeCell ref="G58:H58"/>
    <mergeCell ref="L58:P59"/>
    <mergeCell ref="C59:D59"/>
    <mergeCell ref="G59:H59"/>
    <mergeCell ref="C60:D60"/>
    <mergeCell ref="G60:H60"/>
    <mergeCell ref="L60:P61"/>
  </mergeCells>
  <phoneticPr fontId="3" type="noConversion"/>
  <pageMargins left="0.70866141732283472" right="0.70866141732283472" top="0.74803149606299213" bottom="0.74803149606299213" header="0.31496062992125984" footer="0.31496062992125984"/>
  <pageSetup paperSize="9" scale="84" orientation="landscape" r:id="rId1"/>
</worksheet>
</file>

<file path=xl/worksheets/sheet1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 codeName="Sheet15"/>
  <dimension ref="B1:P49"/>
  <sheetViews>
    <sheetView view="pageBreakPreview" zoomScale="85" zoomScaleNormal="100" zoomScaleSheetLayoutView="85" workbookViewId="0">
      <selection activeCell="R8" sqref="R8"/>
    </sheetView>
  </sheetViews>
  <sheetFormatPr defaultColWidth="9" defaultRowHeight="13.5"/>
  <cols>
    <col min="1" max="1" width="2.75" style="108" customWidth="1"/>
    <col min="2" max="2" width="2.125" style="108" customWidth="1"/>
    <col min="3" max="3" width="16.625" style="108" customWidth="1"/>
    <col min="4" max="14" width="14.25" style="108" customWidth="1"/>
    <col min="15" max="15" width="2.75" style="108" customWidth="1"/>
    <col min="16" max="17" width="21.5" style="108" customWidth="1"/>
    <col min="18" max="18" width="15.125" style="108" customWidth="1"/>
    <col min="19" max="23" width="15.75" style="108" customWidth="1"/>
    <col min="24" max="24" width="9" style="108"/>
    <col min="25" max="25" width="45.375" style="108" customWidth="1"/>
    <col min="26" max="26" width="21.75" style="108" bestFit="1" customWidth="1"/>
    <col min="27" max="16384" width="9" style="108"/>
  </cols>
  <sheetData>
    <row r="1" spans="2:15" ht="14.25" thickBot="1"/>
    <row r="2" spans="2:15" ht="6.75" customHeight="1">
      <c r="B2" s="232"/>
      <c r="C2" s="233"/>
      <c r="D2" s="233"/>
      <c r="E2" s="233"/>
      <c r="F2" s="233"/>
      <c r="G2" s="233"/>
      <c r="H2" s="233"/>
      <c r="I2" s="233"/>
      <c r="J2" s="233"/>
      <c r="K2" s="233"/>
      <c r="L2" s="233"/>
      <c r="M2" s="233"/>
      <c r="N2" s="233"/>
      <c r="O2" s="234"/>
    </row>
    <row r="3" spans="2:15" s="239" customFormat="1" ht="26.25">
      <c r="B3" s="235"/>
      <c r="C3" s="236" t="s">
        <v>352</v>
      </c>
      <c r="D3" s="237"/>
      <c r="E3" s="237"/>
      <c r="F3" s="237"/>
      <c r="G3" s="237"/>
      <c r="H3" s="237"/>
      <c r="I3" s="237"/>
      <c r="J3" s="237"/>
      <c r="K3" s="237"/>
      <c r="L3" s="237"/>
      <c r="M3" s="237"/>
      <c r="N3" s="237"/>
      <c r="O3" s="238"/>
    </row>
    <row r="4" spans="2:15" s="239" customFormat="1" ht="4.5" customHeight="1">
      <c r="B4" s="235"/>
      <c r="C4" s="237"/>
      <c r="D4" s="237"/>
      <c r="E4" s="237"/>
      <c r="F4" s="237"/>
      <c r="G4" s="237"/>
      <c r="H4" s="237"/>
      <c r="I4" s="237"/>
      <c r="J4" s="237"/>
      <c r="K4" s="237"/>
      <c r="L4" s="237"/>
      <c r="M4" s="237"/>
      <c r="N4" s="237"/>
      <c r="O4" s="238"/>
    </row>
    <row r="5" spans="2:15" s="239" customFormat="1" ht="16.5">
      <c r="B5" s="235"/>
      <c r="C5" s="240" t="s">
        <v>353</v>
      </c>
      <c r="D5" s="237"/>
      <c r="E5" s="237"/>
      <c r="F5" s="237"/>
      <c r="G5" s="237"/>
      <c r="H5" s="237"/>
      <c r="I5" s="237"/>
      <c r="J5" s="237"/>
      <c r="K5" s="237"/>
      <c r="L5" s="237"/>
      <c r="M5" s="237"/>
      <c r="N5" s="237"/>
      <c r="O5" s="238"/>
    </row>
    <row r="6" spans="2:15" s="239" customFormat="1" ht="16.5">
      <c r="B6" s="235"/>
      <c r="C6" s="240" t="s">
        <v>354</v>
      </c>
      <c r="D6" s="237"/>
      <c r="E6" s="237"/>
      <c r="F6" s="237"/>
      <c r="G6" s="237"/>
      <c r="H6" s="237"/>
      <c r="I6" s="237"/>
      <c r="J6" s="237"/>
      <c r="K6" s="237"/>
      <c r="L6" s="237"/>
      <c r="M6" s="237"/>
      <c r="N6" s="237"/>
      <c r="O6" s="238"/>
    </row>
    <row r="7" spans="2:15" s="239" customFormat="1" ht="4.5" customHeight="1">
      <c r="B7" s="235"/>
      <c r="C7" s="237"/>
      <c r="D7" s="237"/>
      <c r="E7" s="237"/>
      <c r="F7" s="237"/>
      <c r="G7" s="237"/>
      <c r="H7" s="237"/>
      <c r="I7" s="237"/>
      <c r="J7" s="237"/>
      <c r="K7" s="237"/>
      <c r="L7" s="237"/>
      <c r="M7" s="237"/>
      <c r="N7" s="237"/>
      <c r="O7" s="238"/>
    </row>
    <row r="8" spans="2:15" s="239" customFormat="1" ht="21" customHeight="1">
      <c r="B8" s="235"/>
      <c r="C8" s="240" t="s">
        <v>355</v>
      </c>
      <c r="D8" s="237"/>
      <c r="E8" s="237"/>
      <c r="F8" s="237"/>
      <c r="G8" s="237"/>
      <c r="H8" s="237"/>
      <c r="I8" s="237"/>
      <c r="J8" s="237"/>
      <c r="K8" s="237"/>
      <c r="L8" s="237"/>
      <c r="M8" s="237"/>
      <c r="N8" s="237"/>
      <c r="O8" s="238"/>
    </row>
    <row r="9" spans="2:15" s="239" customFormat="1" ht="16.5">
      <c r="B9" s="235"/>
      <c r="C9" s="241" t="s">
        <v>356</v>
      </c>
      <c r="D9" s="237"/>
      <c r="E9" s="237"/>
      <c r="F9" s="237"/>
      <c r="G9" s="237"/>
      <c r="H9" s="237"/>
      <c r="I9" s="237"/>
      <c r="J9" s="237"/>
      <c r="K9" s="237"/>
      <c r="L9" s="237"/>
      <c r="M9" s="237"/>
      <c r="N9" s="237"/>
      <c r="O9" s="238"/>
    </row>
    <row r="10" spans="2:15" s="239" customFormat="1" ht="4.5" customHeight="1">
      <c r="B10" s="235"/>
      <c r="C10" s="240" t="s">
        <v>357</v>
      </c>
      <c r="D10" s="237"/>
      <c r="E10" s="237"/>
      <c r="F10" s="237"/>
      <c r="G10" s="237"/>
      <c r="H10" s="237"/>
      <c r="I10" s="237"/>
      <c r="J10" s="237"/>
      <c r="K10" s="237"/>
      <c r="L10" s="237"/>
      <c r="M10" s="237"/>
      <c r="N10" s="237"/>
      <c r="O10" s="238"/>
    </row>
    <row r="11" spans="2:15" s="239" customFormat="1" ht="16.5">
      <c r="B11" s="235"/>
      <c r="C11" s="1185" t="s">
        <v>109</v>
      </c>
      <c r="D11" s="242" t="s">
        <v>358</v>
      </c>
      <c r="E11" s="242" t="s">
        <v>359</v>
      </c>
      <c r="F11" s="242" t="s">
        <v>360</v>
      </c>
      <c r="G11" s="242" t="s">
        <v>361</v>
      </c>
      <c r="H11" s="242" t="s">
        <v>362</v>
      </c>
      <c r="I11" s="243"/>
      <c r="O11" s="244"/>
    </row>
    <row r="12" spans="2:15" s="239" customFormat="1" ht="16.5">
      <c r="B12" s="235"/>
      <c r="C12" s="1186"/>
      <c r="D12" s="245">
        <v>9.5</v>
      </c>
      <c r="E12" s="245">
        <v>9</v>
      </c>
      <c r="F12" s="245">
        <v>8.5</v>
      </c>
      <c r="G12" s="245">
        <v>8</v>
      </c>
      <c r="H12" s="245">
        <v>0</v>
      </c>
      <c r="I12" s="246"/>
      <c r="O12" s="244"/>
    </row>
    <row r="13" spans="2:15" s="239" customFormat="1" ht="16.5">
      <c r="B13" s="235"/>
      <c r="C13" s="1185" t="s">
        <v>363</v>
      </c>
      <c r="D13" s="242" t="s">
        <v>114</v>
      </c>
      <c r="E13" s="242" t="s">
        <v>364</v>
      </c>
      <c r="F13" s="242" t="s">
        <v>365</v>
      </c>
      <c r="G13" s="242" t="s">
        <v>366</v>
      </c>
      <c r="H13" s="242" t="s">
        <v>367</v>
      </c>
      <c r="I13" s="243" t="s">
        <v>362</v>
      </c>
      <c r="O13" s="244"/>
    </row>
    <row r="14" spans="2:15" s="239" customFormat="1" ht="16.5">
      <c r="B14" s="235"/>
      <c r="C14" s="1186"/>
      <c r="D14" s="245">
        <v>7</v>
      </c>
      <c r="E14" s="245">
        <v>6.5</v>
      </c>
      <c r="F14" s="245">
        <v>6</v>
      </c>
      <c r="G14" s="245">
        <v>5.5</v>
      </c>
      <c r="H14" s="245">
        <v>5</v>
      </c>
      <c r="I14" s="245">
        <v>0</v>
      </c>
      <c r="O14" s="244"/>
    </row>
    <row r="15" spans="2:15" s="239" customFormat="1" ht="16.5">
      <c r="B15" s="235"/>
      <c r="C15" s="1185" t="s">
        <v>368</v>
      </c>
      <c r="D15" s="242" t="s">
        <v>114</v>
      </c>
      <c r="E15" s="242" t="s">
        <v>364</v>
      </c>
      <c r="F15" s="242" t="s">
        <v>365</v>
      </c>
      <c r="G15" s="242" t="s">
        <v>366</v>
      </c>
      <c r="H15" s="242" t="s">
        <v>367</v>
      </c>
      <c r="I15" s="243" t="s">
        <v>362</v>
      </c>
      <c r="O15" s="244"/>
    </row>
    <row r="16" spans="2:15" s="239" customFormat="1" ht="16.5">
      <c r="B16" s="235"/>
      <c r="C16" s="1186"/>
      <c r="D16" s="245">
        <v>7.5</v>
      </c>
      <c r="E16" s="245">
        <v>7</v>
      </c>
      <c r="F16" s="245">
        <v>6.5</v>
      </c>
      <c r="G16" s="245">
        <v>6</v>
      </c>
      <c r="H16" s="245">
        <v>5.5</v>
      </c>
      <c r="I16" s="245">
        <v>0</v>
      </c>
      <c r="O16" s="244"/>
    </row>
    <row r="17" spans="2:16" s="239" customFormat="1" ht="16.5">
      <c r="B17" s="235"/>
      <c r="C17" s="241" t="s">
        <v>369</v>
      </c>
      <c r="D17" s="237"/>
      <c r="E17" s="237"/>
      <c r="F17" s="237"/>
      <c r="G17" s="237"/>
      <c r="H17" s="237"/>
      <c r="I17" s="237"/>
      <c r="J17" s="237"/>
      <c r="K17" s="237"/>
      <c r="L17" s="237"/>
      <c r="M17" s="237"/>
      <c r="N17" s="237"/>
      <c r="O17" s="238"/>
    </row>
    <row r="18" spans="2:16" s="239" customFormat="1" ht="16.5">
      <c r="B18" s="235"/>
      <c r="C18" s="240" t="s">
        <v>370</v>
      </c>
      <c r="D18" s="237"/>
      <c r="E18" s="237"/>
      <c r="F18" s="237"/>
      <c r="G18" s="237"/>
      <c r="H18" s="237"/>
      <c r="I18" s="237"/>
      <c r="J18" s="237"/>
      <c r="K18" s="237"/>
      <c r="L18" s="237"/>
      <c r="M18" s="237"/>
      <c r="N18" s="237"/>
      <c r="O18" s="238"/>
    </row>
    <row r="19" spans="2:16" s="239" customFormat="1" ht="16.5">
      <c r="B19" s="235"/>
      <c r="C19" s="240" t="s">
        <v>371</v>
      </c>
      <c r="D19" s="237"/>
      <c r="E19" s="237"/>
      <c r="F19" s="237"/>
      <c r="G19" s="237"/>
      <c r="H19" s="237"/>
      <c r="I19" s="237"/>
      <c r="J19" s="237"/>
      <c r="K19" s="237"/>
      <c r="L19" s="237"/>
      <c r="M19" s="237"/>
      <c r="N19" s="237"/>
      <c r="O19" s="238"/>
    </row>
    <row r="20" spans="2:16" s="239" customFormat="1" ht="9.75" customHeight="1">
      <c r="B20" s="235"/>
      <c r="C20" s="237"/>
      <c r="D20" s="237"/>
      <c r="E20" s="237"/>
      <c r="F20" s="237"/>
      <c r="G20" s="237"/>
      <c r="H20" s="237"/>
      <c r="I20" s="237"/>
      <c r="J20" s="237"/>
      <c r="K20" s="237"/>
      <c r="L20" s="237"/>
      <c r="M20" s="237"/>
      <c r="N20" s="237"/>
      <c r="O20" s="238"/>
    </row>
    <row r="21" spans="2:16" s="239" customFormat="1" ht="17.25" thickBot="1">
      <c r="B21" s="247"/>
      <c r="C21" s="248" t="s">
        <v>372</v>
      </c>
      <c r="D21" s="249"/>
      <c r="E21" s="249"/>
      <c r="F21" s="249"/>
      <c r="G21" s="249"/>
      <c r="H21" s="249"/>
      <c r="I21" s="249"/>
      <c r="J21" s="249"/>
      <c r="K21" s="249"/>
      <c r="L21" s="249"/>
      <c r="M21" s="249"/>
      <c r="N21" s="249"/>
      <c r="O21" s="250"/>
    </row>
    <row r="22" spans="2:16" s="239" customFormat="1" ht="8.25" customHeight="1" thickBot="1">
      <c r="C22" s="251"/>
      <c r="D22" s="252"/>
      <c r="E22" s="252"/>
      <c r="F22" s="252"/>
      <c r="G22" s="252"/>
      <c r="H22" s="252"/>
      <c r="I22" s="252"/>
      <c r="J22" s="252"/>
      <c r="K22" s="252"/>
      <c r="L22" s="252"/>
      <c r="M22" s="252"/>
      <c r="N22" s="252"/>
      <c r="O22" s="252"/>
      <c r="P22" s="253"/>
    </row>
    <row r="23" spans="2:16" s="239" customFormat="1" ht="9.75" customHeight="1">
      <c r="B23" s="254"/>
      <c r="C23" s="255"/>
      <c r="D23" s="256"/>
      <c r="E23" s="256"/>
      <c r="F23" s="256"/>
      <c r="G23" s="256"/>
      <c r="H23" s="256"/>
      <c r="I23" s="256"/>
      <c r="J23" s="256"/>
      <c r="K23" s="256"/>
      <c r="L23" s="256"/>
      <c r="M23" s="256"/>
      <c r="N23" s="256"/>
      <c r="O23" s="257"/>
      <c r="P23" s="253"/>
    </row>
    <row r="24" spans="2:16" s="239" customFormat="1" ht="26.25">
      <c r="B24" s="235"/>
      <c r="C24" s="258" t="s">
        <v>373</v>
      </c>
      <c r="D24" s="237"/>
      <c r="E24" s="237"/>
      <c r="F24" s="237"/>
      <c r="G24" s="237"/>
      <c r="H24" s="237"/>
      <c r="I24" s="237"/>
      <c r="J24" s="237"/>
      <c r="K24" s="237"/>
      <c r="L24" s="237"/>
      <c r="M24" s="237"/>
      <c r="N24" s="237"/>
      <c r="O24" s="238"/>
      <c r="P24" s="253"/>
    </row>
    <row r="25" spans="2:16" s="239" customFormat="1" ht="6" customHeight="1">
      <c r="B25" s="235"/>
      <c r="C25" s="259"/>
      <c r="D25" s="237"/>
      <c r="E25" s="237"/>
      <c r="F25" s="237"/>
      <c r="G25" s="237"/>
      <c r="H25" s="237"/>
      <c r="I25" s="237"/>
      <c r="J25" s="237"/>
      <c r="K25" s="237"/>
      <c r="L25" s="237"/>
      <c r="M25" s="237"/>
      <c r="N25" s="237"/>
      <c r="O25" s="238"/>
      <c r="P25" s="253"/>
    </row>
    <row r="26" spans="2:16" s="239" customFormat="1" ht="16.5">
      <c r="B26" s="235"/>
      <c r="C26" s="240" t="s">
        <v>374</v>
      </c>
      <c r="D26" s="237"/>
      <c r="E26" s="237"/>
      <c r="F26" s="237"/>
      <c r="G26" s="237"/>
      <c r="H26" s="237"/>
      <c r="I26" s="237"/>
      <c r="J26" s="237"/>
      <c r="K26" s="237"/>
      <c r="L26" s="237"/>
      <c r="M26" s="237"/>
      <c r="N26" s="237"/>
      <c r="O26" s="238"/>
      <c r="P26" s="260"/>
    </row>
    <row r="27" spans="2:16" s="239" customFormat="1" ht="6" customHeight="1">
      <c r="B27" s="235"/>
      <c r="C27" s="259"/>
      <c r="D27" s="237"/>
      <c r="E27" s="237"/>
      <c r="F27" s="237"/>
      <c r="G27" s="237"/>
      <c r="H27" s="237"/>
      <c r="I27" s="237"/>
      <c r="J27" s="237"/>
      <c r="K27" s="237"/>
      <c r="L27" s="237"/>
      <c r="M27" s="237"/>
      <c r="N27" s="237"/>
      <c r="O27" s="238"/>
      <c r="P27" s="260"/>
    </row>
    <row r="28" spans="2:16" s="239" customFormat="1" ht="16.5">
      <c r="B28" s="235"/>
      <c r="C28" s="240" t="s">
        <v>375</v>
      </c>
      <c r="D28" s="237"/>
      <c r="E28" s="237"/>
      <c r="F28" s="237"/>
      <c r="G28" s="237"/>
      <c r="H28" s="237"/>
      <c r="I28" s="237"/>
      <c r="J28" s="237"/>
      <c r="K28" s="237"/>
      <c r="L28" s="237"/>
      <c r="M28" s="237"/>
      <c r="N28" s="237"/>
      <c r="O28" s="238"/>
      <c r="P28" s="260"/>
    </row>
    <row r="29" spans="2:16" s="239" customFormat="1" ht="6" customHeight="1">
      <c r="B29" s="235"/>
      <c r="C29" s="240"/>
      <c r="D29" s="237"/>
      <c r="E29" s="237"/>
      <c r="F29" s="237"/>
      <c r="G29" s="237"/>
      <c r="H29" s="237"/>
      <c r="I29" s="237"/>
      <c r="J29" s="237"/>
      <c r="K29" s="237"/>
      <c r="L29" s="237"/>
      <c r="M29" s="237"/>
      <c r="N29" s="237"/>
      <c r="O29" s="238"/>
      <c r="P29" s="260"/>
    </row>
    <row r="30" spans="2:16" s="239" customFormat="1" ht="18" customHeight="1">
      <c r="B30" s="235"/>
      <c r="C30" s="261" t="s">
        <v>376</v>
      </c>
      <c r="D30" s="261" t="s">
        <v>377</v>
      </c>
      <c r="E30" s="261" t="s">
        <v>378</v>
      </c>
      <c r="F30" s="261" t="s">
        <v>379</v>
      </c>
      <c r="G30" s="261" t="s">
        <v>380</v>
      </c>
      <c r="H30" s="261" t="s">
        <v>381</v>
      </c>
      <c r="I30" s="261" t="s">
        <v>382</v>
      </c>
      <c r="J30" s="261" t="s">
        <v>383</v>
      </c>
      <c r="K30" s="261" t="s">
        <v>384</v>
      </c>
      <c r="L30" s="261" t="s">
        <v>385</v>
      </c>
      <c r="M30" s="261" t="s">
        <v>386</v>
      </c>
      <c r="N30" s="262" t="s">
        <v>362</v>
      </c>
      <c r="O30" s="238"/>
      <c r="P30" s="260"/>
    </row>
    <row r="31" spans="2:16" s="239" customFormat="1" ht="18" customHeight="1">
      <c r="B31" s="235"/>
      <c r="C31" s="263" t="s">
        <v>387</v>
      </c>
      <c r="D31" s="264">
        <f>1.1*1900000</f>
        <v>2090000.0000000002</v>
      </c>
      <c r="E31" s="264">
        <f>1.1*3900000</f>
        <v>4290000</v>
      </c>
      <c r="F31" s="264">
        <f>1.1*5900000</f>
        <v>6490000.0000000009</v>
      </c>
      <c r="G31" s="264">
        <f>1.1*7900000</f>
        <v>8690000</v>
      </c>
      <c r="H31" s="264">
        <f>1.1*9900000</f>
        <v>10890000</v>
      </c>
      <c r="I31" s="264">
        <f>1.1*11900000</f>
        <v>13090000.000000002</v>
      </c>
      <c r="J31" s="264">
        <f>1.1*13900000</f>
        <v>15290000.000000002</v>
      </c>
      <c r="K31" s="264">
        <f>1.1*15900000</f>
        <v>17490000</v>
      </c>
      <c r="L31" s="264">
        <f>1.1*17800000</f>
        <v>19580000</v>
      </c>
      <c r="M31" s="264">
        <f>1.1*19800000</f>
        <v>21780000</v>
      </c>
      <c r="N31" s="264">
        <v>0</v>
      </c>
      <c r="O31" s="238"/>
      <c r="P31" s="260"/>
    </row>
    <row r="32" spans="2:16" s="239" customFormat="1" ht="16.5">
      <c r="B32" s="235"/>
      <c r="C32" s="265" t="s">
        <v>388</v>
      </c>
      <c r="D32" s="259"/>
      <c r="E32" s="259"/>
      <c r="F32" s="259"/>
      <c r="G32" s="259"/>
      <c r="H32" s="259"/>
      <c r="I32" s="259"/>
      <c r="J32" s="237"/>
      <c r="K32" s="237"/>
      <c r="L32" s="237"/>
      <c r="M32" s="259"/>
      <c r="N32" s="265"/>
      <c r="O32" s="238"/>
      <c r="P32" s="260"/>
    </row>
    <row r="33" spans="2:16" s="239" customFormat="1" ht="38.25" customHeight="1">
      <c r="B33" s="235"/>
      <c r="C33" s="1187" t="s">
        <v>389</v>
      </c>
      <c r="D33" s="1187"/>
      <c r="E33" s="1187"/>
      <c r="F33" s="1187"/>
      <c r="G33" s="1187"/>
      <c r="H33" s="1187"/>
      <c r="I33" s="1187"/>
      <c r="J33" s="1187"/>
      <c r="K33" s="1187"/>
      <c r="L33" s="1187"/>
      <c r="M33" s="1187"/>
      <c r="N33" s="1187"/>
      <c r="O33" s="238"/>
      <c r="P33" s="260"/>
    </row>
    <row r="34" spans="2:16" s="239" customFormat="1" ht="57.75" customHeight="1" thickBot="1">
      <c r="B34" s="247"/>
      <c r="C34" s="1188" t="s">
        <v>390</v>
      </c>
      <c r="D34" s="1188"/>
      <c r="E34" s="1188"/>
      <c r="F34" s="1188"/>
      <c r="G34" s="1188"/>
      <c r="H34" s="1188"/>
      <c r="I34" s="1188"/>
      <c r="J34" s="1188"/>
      <c r="K34" s="1188"/>
      <c r="L34" s="1188"/>
      <c r="M34" s="1188"/>
      <c r="N34" s="1188"/>
      <c r="O34" s="250"/>
      <c r="P34" s="260"/>
    </row>
    <row r="35" spans="2:16" s="239" customFormat="1" ht="8.25" customHeight="1" thickBot="1">
      <c r="C35" s="266"/>
      <c r="D35" s="252"/>
      <c r="E35" s="252"/>
      <c r="F35" s="252"/>
      <c r="G35" s="252"/>
      <c r="H35" s="252"/>
      <c r="I35" s="252"/>
      <c r="J35" s="252"/>
      <c r="K35" s="252"/>
      <c r="L35" s="252"/>
      <c r="M35" s="252"/>
      <c r="N35" s="252"/>
      <c r="O35" s="252"/>
      <c r="P35" s="260"/>
    </row>
    <row r="36" spans="2:16" s="239" customFormat="1" ht="8.25" customHeight="1">
      <c r="B36" s="254"/>
      <c r="C36" s="267"/>
      <c r="D36" s="256"/>
      <c r="E36" s="256"/>
      <c r="F36" s="256"/>
      <c r="G36" s="256"/>
      <c r="H36" s="256"/>
      <c r="I36" s="256"/>
      <c r="J36" s="256"/>
      <c r="K36" s="256"/>
      <c r="L36" s="256"/>
      <c r="M36" s="256"/>
      <c r="N36" s="256"/>
      <c r="O36" s="257"/>
      <c r="P36" s="260"/>
    </row>
    <row r="37" spans="2:16" s="239" customFormat="1" ht="26.25">
      <c r="B37" s="235"/>
      <c r="C37" s="236" t="s">
        <v>391</v>
      </c>
      <c r="D37" s="259"/>
      <c r="E37" s="259"/>
      <c r="F37" s="259"/>
      <c r="G37" s="259"/>
      <c r="H37" s="259"/>
      <c r="I37" s="259"/>
      <c r="J37" s="259"/>
      <c r="K37" s="259"/>
      <c r="L37" s="259"/>
      <c r="M37" s="259"/>
      <c r="N37" s="259"/>
      <c r="O37" s="244"/>
    </row>
    <row r="38" spans="2:16" s="239" customFormat="1" ht="8.25" customHeight="1">
      <c r="B38" s="235"/>
      <c r="C38" s="259"/>
      <c r="D38" s="259"/>
      <c r="E38" s="259"/>
      <c r="F38" s="259"/>
      <c r="G38" s="259"/>
      <c r="H38" s="259"/>
      <c r="I38" s="259"/>
      <c r="J38" s="259"/>
      <c r="K38" s="259"/>
      <c r="L38" s="259"/>
      <c r="M38" s="259"/>
      <c r="N38" s="259"/>
      <c r="O38" s="244"/>
    </row>
    <row r="39" spans="2:16" s="239" customFormat="1" ht="16.5">
      <c r="B39" s="235"/>
      <c r="C39" s="268" t="s">
        <v>392</v>
      </c>
      <c r="D39" s="259"/>
      <c r="E39" s="259"/>
      <c r="F39" s="259"/>
      <c r="G39" s="259"/>
      <c r="H39" s="259"/>
      <c r="I39" s="259"/>
      <c r="J39" s="259"/>
      <c r="K39" s="259"/>
      <c r="L39" s="259"/>
      <c r="M39" s="259"/>
      <c r="N39" s="259"/>
      <c r="O39" s="244"/>
    </row>
    <row r="40" spans="2:16" s="239" customFormat="1" ht="16.5">
      <c r="B40" s="235"/>
      <c r="C40" s="259"/>
      <c r="D40" s="259"/>
      <c r="E40" s="259"/>
      <c r="F40" s="259"/>
      <c r="G40" s="259"/>
      <c r="H40" s="259"/>
      <c r="I40" s="259"/>
      <c r="J40" s="259"/>
      <c r="K40" s="259"/>
      <c r="L40" s="259"/>
      <c r="M40" s="259"/>
      <c r="N40" s="259"/>
      <c r="O40" s="244"/>
    </row>
    <row r="41" spans="2:16" s="239" customFormat="1" ht="16.5">
      <c r="B41" s="235"/>
      <c r="C41" s="1182" t="s">
        <v>184</v>
      </c>
      <c r="D41" s="1182"/>
      <c r="E41" s="269" t="s">
        <v>393</v>
      </c>
      <c r="F41" s="269" t="s">
        <v>394</v>
      </c>
      <c r="G41" s="269" t="s">
        <v>378</v>
      </c>
      <c r="H41" s="269" t="s">
        <v>395</v>
      </c>
      <c r="I41" s="270" t="s">
        <v>396</v>
      </c>
      <c r="J41" s="271" t="s">
        <v>362</v>
      </c>
      <c r="O41" s="244"/>
    </row>
    <row r="42" spans="2:16" s="239" customFormat="1" ht="16.5">
      <c r="B42" s="235"/>
      <c r="C42" s="1182" t="s">
        <v>165</v>
      </c>
      <c r="D42" s="272" t="s">
        <v>397</v>
      </c>
      <c r="E42" s="1183">
        <v>2060000</v>
      </c>
      <c r="F42" s="1183"/>
      <c r="G42" s="1183"/>
      <c r="H42" s="1183"/>
      <c r="I42" s="1184"/>
      <c r="J42" s="273"/>
      <c r="O42" s="244"/>
    </row>
    <row r="43" spans="2:16" s="239" customFormat="1" ht="16.5">
      <c r="B43" s="235"/>
      <c r="C43" s="1182"/>
      <c r="D43" s="272" t="s">
        <v>398</v>
      </c>
      <c r="E43" s="274">
        <v>0.5</v>
      </c>
      <c r="F43" s="274">
        <v>0.8</v>
      </c>
      <c r="G43" s="274">
        <v>1</v>
      </c>
      <c r="H43" s="274">
        <v>1.2</v>
      </c>
      <c r="I43" s="275">
        <v>1.5</v>
      </c>
      <c r="J43" s="273"/>
      <c r="O43" s="244"/>
    </row>
    <row r="44" spans="2:16" s="239" customFormat="1" ht="16.5">
      <c r="B44" s="235"/>
      <c r="C44" s="1182"/>
      <c r="D44" s="276" t="s">
        <v>399</v>
      </c>
      <c r="E44" s="277">
        <f>1030000*1.1</f>
        <v>1133000</v>
      </c>
      <c r="F44" s="277">
        <f>1648000*1.1</f>
        <v>1812800.0000000002</v>
      </c>
      <c r="G44" s="277">
        <f>2060000*1.1</f>
        <v>2266000</v>
      </c>
      <c r="H44" s="277">
        <f>2472000*1.1</f>
        <v>2719200</v>
      </c>
      <c r="I44" s="278">
        <f>1.1*3090000</f>
        <v>3399000.0000000005</v>
      </c>
      <c r="J44" s="279"/>
      <c r="O44" s="244"/>
    </row>
    <row r="45" spans="2:16" s="239" customFormat="1" ht="16.5">
      <c r="B45" s="235"/>
      <c r="C45" s="1182" t="s">
        <v>166</v>
      </c>
      <c r="D45" s="272" t="s">
        <v>397</v>
      </c>
      <c r="E45" s="1183">
        <v>4030000</v>
      </c>
      <c r="F45" s="1183"/>
      <c r="G45" s="1183"/>
      <c r="H45" s="1183"/>
      <c r="I45" s="1184"/>
      <c r="J45" s="273"/>
      <c r="O45" s="244"/>
    </row>
    <row r="46" spans="2:16" s="239" customFormat="1" ht="16.5">
      <c r="B46" s="235"/>
      <c r="C46" s="1182"/>
      <c r="D46" s="272" t="s">
        <v>398</v>
      </c>
      <c r="E46" s="274">
        <v>0.5</v>
      </c>
      <c r="F46" s="274">
        <v>0.8</v>
      </c>
      <c r="G46" s="274">
        <v>1</v>
      </c>
      <c r="H46" s="274">
        <v>1.2</v>
      </c>
      <c r="I46" s="275">
        <v>1.5</v>
      </c>
      <c r="J46" s="273"/>
      <c r="O46" s="244"/>
    </row>
    <row r="47" spans="2:16" s="239" customFormat="1" ht="16.5">
      <c r="B47" s="235"/>
      <c r="C47" s="1182"/>
      <c r="D47" s="276" t="s">
        <v>399</v>
      </c>
      <c r="E47" s="277">
        <f>1.1*2015000</f>
        <v>2216500</v>
      </c>
      <c r="F47" s="277">
        <f>1.1*3224000</f>
        <v>3546400.0000000005</v>
      </c>
      <c r="G47" s="277">
        <f>1.1*4030000</f>
        <v>4433000</v>
      </c>
      <c r="H47" s="277">
        <f>1.1*4836000</f>
        <v>5319600</v>
      </c>
      <c r="I47" s="278">
        <f>1.1*6045000</f>
        <v>6649500.0000000009</v>
      </c>
      <c r="J47" s="279">
        <v>120000</v>
      </c>
      <c r="O47" s="244"/>
    </row>
    <row r="48" spans="2:16" s="239" customFormat="1" ht="16.5">
      <c r="B48" s="235"/>
      <c r="C48" s="259"/>
      <c r="D48" s="259"/>
      <c r="E48" s="259"/>
      <c r="F48" s="259"/>
      <c r="G48" s="259"/>
      <c r="H48" s="259"/>
      <c r="I48" s="259"/>
      <c r="J48" s="259"/>
      <c r="K48" s="259"/>
      <c r="L48" s="259"/>
      <c r="M48" s="259"/>
      <c r="N48" s="259"/>
      <c r="O48" s="244"/>
    </row>
    <row r="49" spans="2:15" s="239" customFormat="1" ht="17.25" thickBot="1">
      <c r="B49" s="247"/>
      <c r="C49" s="280" t="s">
        <v>400</v>
      </c>
      <c r="D49" s="281"/>
      <c r="E49" s="281"/>
      <c r="F49" s="281"/>
      <c r="G49" s="281"/>
      <c r="H49" s="281"/>
      <c r="I49" s="281"/>
      <c r="J49" s="281"/>
      <c r="K49" s="281"/>
      <c r="L49" s="281"/>
      <c r="M49" s="281"/>
      <c r="N49" s="281"/>
      <c r="O49" s="282"/>
    </row>
  </sheetData>
  <mergeCells count="10">
    <mergeCell ref="C42:C44"/>
    <mergeCell ref="E42:I42"/>
    <mergeCell ref="C45:C47"/>
    <mergeCell ref="E45:I45"/>
    <mergeCell ref="C11:C12"/>
    <mergeCell ref="C13:C14"/>
    <mergeCell ref="C15:C16"/>
    <mergeCell ref="C33:N33"/>
    <mergeCell ref="C34:N34"/>
    <mergeCell ref="C41:D41"/>
  </mergeCells>
  <phoneticPr fontId="3" type="noConversion"/>
  <pageMargins left="0.7" right="0.7" top="0.75" bottom="0.75" header="0.3" footer="0.3"/>
  <pageSetup paperSize="9" scale="43" orientation="portrait" r:id="rId1"/>
  <legacyDrawing r:id="rId2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 codeName="Sheet16"/>
  <dimension ref="A1:U50"/>
  <sheetViews>
    <sheetView view="pageBreakPreview" topLeftCell="A13" zoomScaleNormal="100" zoomScaleSheetLayoutView="100" workbookViewId="0">
      <selection activeCell="D18" sqref="D18"/>
    </sheetView>
  </sheetViews>
  <sheetFormatPr defaultColWidth="9" defaultRowHeight="13.5"/>
  <cols>
    <col min="1" max="1" width="5.625" style="108" customWidth="1"/>
    <col min="2" max="2" width="14.5" style="108" customWidth="1"/>
    <col min="3" max="3" width="9.375" style="108" customWidth="1"/>
    <col min="4" max="4" width="9.25" style="108" customWidth="1"/>
    <col min="5" max="5" width="17.875" style="108" customWidth="1"/>
    <col min="6" max="8" width="19.75" style="108" customWidth="1"/>
    <col min="9" max="9" width="14.25" style="108" customWidth="1"/>
    <col min="10" max="14" width="9.375" style="108" customWidth="1"/>
    <col min="15" max="18" width="11.875" style="108" customWidth="1"/>
    <col min="19" max="16384" width="9" style="108"/>
  </cols>
  <sheetData>
    <row r="1" spans="1:9" s="239" customFormat="1" ht="21.75" customHeight="1">
      <c r="A1" s="283" t="s">
        <v>401</v>
      </c>
      <c r="B1" s="283"/>
    </row>
    <row r="2" spans="1:9" s="230" customFormat="1" ht="10.5" customHeight="1">
      <c r="A2" s="284"/>
      <c r="B2" s="284"/>
    </row>
    <row r="3" spans="1:9" s="230" customFormat="1" ht="18" customHeight="1">
      <c r="A3" s="285" t="s">
        <v>353</v>
      </c>
      <c r="B3" s="285"/>
    </row>
    <row r="4" spans="1:9" s="230" customFormat="1" ht="18" customHeight="1">
      <c r="A4" s="285" t="s">
        <v>402</v>
      </c>
      <c r="B4" s="285"/>
    </row>
    <row r="5" spans="1:9" s="230" customFormat="1" ht="18" customHeight="1">
      <c r="A5" s="285" t="s">
        <v>403</v>
      </c>
      <c r="B5" s="285"/>
    </row>
    <row r="6" spans="1:9" s="230" customFormat="1" ht="18" customHeight="1">
      <c r="A6" s="286" t="s">
        <v>404</v>
      </c>
      <c r="B6" s="285"/>
    </row>
    <row r="7" spans="1:9" s="230" customFormat="1" ht="10.5" customHeight="1">
      <c r="A7" s="284"/>
      <c r="B7" s="284"/>
    </row>
    <row r="8" spans="1:9" s="230" customFormat="1" ht="18" customHeight="1">
      <c r="A8" s="285" t="s">
        <v>355</v>
      </c>
      <c r="B8" s="285"/>
    </row>
    <row r="9" spans="1:9" s="230" customFormat="1" ht="18" customHeight="1">
      <c r="A9" s="285" t="s">
        <v>405</v>
      </c>
      <c r="B9" s="285"/>
    </row>
    <row r="10" spans="1:9" s="230" customFormat="1" ht="18" customHeight="1">
      <c r="A10" s="285" t="s">
        <v>406</v>
      </c>
      <c r="B10" s="285"/>
    </row>
    <row r="11" spans="1:9" s="230" customFormat="1" ht="18" customHeight="1">
      <c r="A11" s="285" t="s">
        <v>407</v>
      </c>
      <c r="B11" s="285"/>
    </row>
    <row r="12" spans="1:9" s="230" customFormat="1" ht="10.5" customHeight="1">
      <c r="A12" s="284"/>
      <c r="B12" s="284"/>
    </row>
    <row r="13" spans="1:9" s="230" customFormat="1" ht="18" customHeight="1">
      <c r="A13" s="285" t="s">
        <v>408</v>
      </c>
      <c r="B13" s="285"/>
    </row>
    <row r="14" spans="1:9" s="230" customFormat="1" ht="10.5" customHeight="1">
      <c r="A14" s="284"/>
      <c r="B14" s="284"/>
    </row>
    <row r="15" spans="1:9" s="230" customFormat="1" ht="22.5" customHeight="1">
      <c r="A15" s="1196" t="s">
        <v>29</v>
      </c>
      <c r="B15" s="1197"/>
      <c r="C15" s="1198"/>
      <c r="D15" s="287" t="s">
        <v>409</v>
      </c>
      <c r="E15" s="287" t="s">
        <v>410</v>
      </c>
      <c r="F15" s="287" t="s">
        <v>411</v>
      </c>
      <c r="G15" s="287" t="s">
        <v>412</v>
      </c>
      <c r="H15" s="287" t="s">
        <v>413</v>
      </c>
      <c r="I15" s="287" t="s">
        <v>414</v>
      </c>
    </row>
    <row r="16" spans="1:9" s="230" customFormat="1" ht="20.25" customHeight="1">
      <c r="A16" s="1190" t="s">
        <v>415</v>
      </c>
      <c r="B16" s="1200" t="s">
        <v>416</v>
      </c>
      <c r="C16" s="288" t="s">
        <v>417</v>
      </c>
      <c r="D16" s="289">
        <v>0.34599999999999997</v>
      </c>
      <c r="E16" s="289">
        <v>0.33600000000000002</v>
      </c>
      <c r="F16" s="289">
        <v>0.32600000000000001</v>
      </c>
      <c r="G16" s="289">
        <v>0.315</v>
      </c>
      <c r="H16" s="289">
        <v>0.30499999999999999</v>
      </c>
      <c r="I16" s="1200" t="s">
        <v>418</v>
      </c>
    </row>
    <row r="17" spans="1:9" s="230" customFormat="1" ht="20.25" customHeight="1">
      <c r="A17" s="1190"/>
      <c r="B17" s="1200"/>
      <c r="C17" s="288" t="s">
        <v>419</v>
      </c>
      <c r="D17" s="289">
        <v>5.6000000000000001E-2</v>
      </c>
      <c r="E17" s="289">
        <v>5.2999999999999999E-2</v>
      </c>
      <c r="F17" s="289">
        <v>5.1999999999999998E-2</v>
      </c>
      <c r="G17" s="289">
        <v>0.05</v>
      </c>
      <c r="H17" s="289">
        <v>4.9000000000000002E-2</v>
      </c>
      <c r="I17" s="1200"/>
    </row>
    <row r="18" spans="1:9" s="230" customFormat="1" ht="20.25" customHeight="1">
      <c r="A18" s="1190"/>
      <c r="B18" s="1200" t="s">
        <v>420</v>
      </c>
      <c r="C18" s="288" t="s">
        <v>417</v>
      </c>
      <c r="D18" s="289">
        <v>0.52</v>
      </c>
      <c r="E18" s="289">
        <v>0.503</v>
      </c>
      <c r="F18" s="289">
        <v>0.48799999999999999</v>
      </c>
      <c r="G18" s="289">
        <v>0.47199999999999998</v>
      </c>
      <c r="H18" s="289">
        <v>0.45700000000000002</v>
      </c>
      <c r="I18" s="1200"/>
    </row>
    <row r="19" spans="1:9" s="230" customFormat="1" ht="20.25" customHeight="1">
      <c r="A19" s="1190"/>
      <c r="B19" s="1200"/>
      <c r="C19" s="288" t="s">
        <v>419</v>
      </c>
      <c r="D19" s="289">
        <v>8.3000000000000004E-2</v>
      </c>
      <c r="E19" s="289">
        <v>8.2000000000000003E-2</v>
      </c>
      <c r="F19" s="289">
        <v>7.8E-2</v>
      </c>
      <c r="G19" s="289">
        <v>7.6999999999999999E-2</v>
      </c>
      <c r="H19" s="289">
        <v>7.1999999999999995E-2</v>
      </c>
      <c r="I19" s="1200"/>
    </row>
    <row r="20" spans="1:9" s="230" customFormat="1" ht="20.25" customHeight="1">
      <c r="A20" s="1190"/>
      <c r="B20" s="1200" t="s">
        <v>421</v>
      </c>
      <c r="C20" s="288" t="s">
        <v>417</v>
      </c>
      <c r="D20" s="289">
        <v>0.42399999999999999</v>
      </c>
      <c r="E20" s="289">
        <v>0.41099999999999998</v>
      </c>
      <c r="F20" s="289">
        <v>0.39800000000000002</v>
      </c>
      <c r="G20" s="289">
        <v>0.38600000000000001</v>
      </c>
      <c r="H20" s="289">
        <v>0.373</v>
      </c>
      <c r="I20" s="1200"/>
    </row>
    <row r="21" spans="1:9" s="230" customFormat="1" ht="20.25" customHeight="1">
      <c r="A21" s="1190"/>
      <c r="B21" s="1200"/>
      <c r="C21" s="288" t="s">
        <v>419</v>
      </c>
      <c r="D21" s="289">
        <v>6.8000000000000005E-2</v>
      </c>
      <c r="E21" s="289">
        <v>6.6000000000000003E-2</v>
      </c>
      <c r="F21" s="289">
        <v>6.4000000000000001E-2</v>
      </c>
      <c r="G21" s="289">
        <v>6.2E-2</v>
      </c>
      <c r="H21" s="289">
        <v>5.8999999999999997E-2</v>
      </c>
      <c r="I21" s="1200"/>
    </row>
    <row r="22" spans="1:9" s="230" customFormat="1" ht="20.25" customHeight="1">
      <c r="A22" s="1190"/>
      <c r="B22" s="1200" t="s">
        <v>422</v>
      </c>
      <c r="C22" s="288" t="s">
        <v>417</v>
      </c>
      <c r="D22" s="289">
        <v>0.56599999999999995</v>
      </c>
      <c r="E22" s="289">
        <v>0.54800000000000004</v>
      </c>
      <c r="F22" s="289">
        <v>0.53100000000000003</v>
      </c>
      <c r="G22" s="289">
        <v>0.51400000000000001</v>
      </c>
      <c r="H22" s="289">
        <v>0.497</v>
      </c>
      <c r="I22" s="1200"/>
    </row>
    <row r="23" spans="1:9" s="230" customFormat="1" ht="20.25" customHeight="1">
      <c r="A23" s="1190"/>
      <c r="B23" s="1200"/>
      <c r="C23" s="288" t="s">
        <v>419</v>
      </c>
      <c r="D23" s="289">
        <v>0.09</v>
      </c>
      <c r="E23" s="289">
        <v>8.7999999999999995E-2</v>
      </c>
      <c r="F23" s="289">
        <v>8.5000000000000006E-2</v>
      </c>
      <c r="G23" s="289">
        <v>8.3000000000000004E-2</v>
      </c>
      <c r="H23" s="289">
        <v>0.08</v>
      </c>
      <c r="I23" s="1200"/>
    </row>
    <row r="24" spans="1:9" s="230" customFormat="1" ht="20.25" customHeight="1">
      <c r="A24" s="1190"/>
      <c r="B24" s="1200" t="s">
        <v>423</v>
      </c>
      <c r="C24" s="288" t="s">
        <v>417</v>
      </c>
      <c r="D24" s="289">
        <v>0.70699999999999996</v>
      </c>
      <c r="E24" s="289">
        <v>0.68600000000000005</v>
      </c>
      <c r="F24" s="289">
        <v>0.66400000000000003</v>
      </c>
      <c r="G24" s="289">
        <v>0.64200000000000002</v>
      </c>
      <c r="H24" s="289">
        <v>0.622</v>
      </c>
      <c r="I24" s="1200"/>
    </row>
    <row r="25" spans="1:9" s="230" customFormat="1" ht="20.25" customHeight="1">
      <c r="A25" s="1190"/>
      <c r="B25" s="1200"/>
      <c r="C25" s="288" t="s">
        <v>419</v>
      </c>
      <c r="D25" s="289">
        <v>0.113</v>
      </c>
      <c r="E25" s="289">
        <v>0.11</v>
      </c>
      <c r="F25" s="289">
        <v>0.106</v>
      </c>
      <c r="G25" s="289">
        <v>0.10299999999999999</v>
      </c>
      <c r="H25" s="289">
        <v>9.9000000000000005E-2</v>
      </c>
      <c r="I25" s="1200"/>
    </row>
    <row r="26" spans="1:9" s="230" customFormat="1" ht="20.25" customHeight="1">
      <c r="A26" s="1190"/>
      <c r="B26" s="1200" t="s">
        <v>424</v>
      </c>
      <c r="C26" s="288" t="s">
        <v>417</v>
      </c>
      <c r="D26" s="289">
        <v>0.69199999999999995</v>
      </c>
      <c r="E26" s="289">
        <v>0.67200000000000004</v>
      </c>
      <c r="F26" s="289">
        <v>0.65100000000000002</v>
      </c>
      <c r="G26" s="289">
        <v>0.63</v>
      </c>
      <c r="H26" s="289">
        <v>0.61</v>
      </c>
      <c r="I26" s="1200"/>
    </row>
    <row r="27" spans="1:9" s="230" customFormat="1" ht="20.25" customHeight="1">
      <c r="A27" s="1190"/>
      <c r="B27" s="1200"/>
      <c r="C27" s="288" t="s">
        <v>419</v>
      </c>
      <c r="D27" s="289">
        <v>0.11</v>
      </c>
      <c r="E27" s="289">
        <v>0.107</v>
      </c>
      <c r="F27" s="289">
        <v>0.104</v>
      </c>
      <c r="G27" s="289">
        <v>0.10100000000000001</v>
      </c>
      <c r="H27" s="289">
        <v>9.8000000000000004E-2</v>
      </c>
      <c r="I27" s="1200"/>
    </row>
    <row r="28" spans="1:9" s="230" customFormat="1" ht="20.25" customHeight="1">
      <c r="A28" s="1190"/>
      <c r="B28" s="1201" t="s">
        <v>425</v>
      </c>
      <c r="C28" s="290" t="s">
        <v>417</v>
      </c>
      <c r="D28" s="289">
        <v>0.57799999999999996</v>
      </c>
      <c r="E28" s="289">
        <v>0.56000000000000005</v>
      </c>
      <c r="F28" s="289">
        <v>0.54200000000000004</v>
      </c>
      <c r="G28" s="289">
        <v>0.52500000000000002</v>
      </c>
      <c r="H28" s="289">
        <v>0.50800000000000001</v>
      </c>
      <c r="I28" s="1192" t="s">
        <v>426</v>
      </c>
    </row>
    <row r="29" spans="1:9" s="230" customFormat="1" ht="20.25" customHeight="1">
      <c r="A29" s="1190"/>
      <c r="B29" s="1192"/>
      <c r="C29" s="290" t="s">
        <v>419</v>
      </c>
      <c r="D29" s="289">
        <v>9.1999999999999998E-2</v>
      </c>
      <c r="E29" s="289">
        <v>0.09</v>
      </c>
      <c r="F29" s="289">
        <v>8.6999999999999994E-2</v>
      </c>
      <c r="G29" s="289">
        <v>8.4000000000000005E-2</v>
      </c>
      <c r="H29" s="289">
        <v>8.1000000000000003E-2</v>
      </c>
      <c r="I29" s="1192"/>
    </row>
    <row r="30" spans="1:9" s="230" customFormat="1" ht="20.25" customHeight="1">
      <c r="A30" s="1190"/>
      <c r="B30" s="1201" t="s">
        <v>427</v>
      </c>
      <c r="C30" s="290" t="s">
        <v>417</v>
      </c>
      <c r="D30" s="289">
        <v>0.56499999999999995</v>
      </c>
      <c r="E30" s="289">
        <v>0.54900000000000004</v>
      </c>
      <c r="F30" s="289">
        <v>0.53200000000000003</v>
      </c>
      <c r="G30" s="289">
        <v>0.51500000000000001</v>
      </c>
      <c r="H30" s="289">
        <v>0.498</v>
      </c>
      <c r="I30" s="1192"/>
    </row>
    <row r="31" spans="1:9" s="230" customFormat="1" ht="20.25" customHeight="1" thickBot="1">
      <c r="A31" s="1199"/>
      <c r="B31" s="1202"/>
      <c r="C31" s="291" t="s">
        <v>419</v>
      </c>
      <c r="D31" s="292">
        <v>0.09</v>
      </c>
      <c r="E31" s="292">
        <v>8.6999999999999994E-2</v>
      </c>
      <c r="F31" s="292">
        <v>8.5000000000000006E-2</v>
      </c>
      <c r="G31" s="292">
        <v>8.3000000000000004E-2</v>
      </c>
      <c r="H31" s="292">
        <v>0.08</v>
      </c>
      <c r="I31" s="1202"/>
    </row>
    <row r="32" spans="1:9" s="230" customFormat="1" ht="20.25" customHeight="1" thickTop="1">
      <c r="A32" s="1189" t="s">
        <v>428</v>
      </c>
      <c r="B32" s="1191" t="s">
        <v>429</v>
      </c>
      <c r="C32" s="293" t="s">
        <v>417</v>
      </c>
      <c r="D32" s="294">
        <v>0.34599999999999997</v>
      </c>
      <c r="E32" s="294">
        <v>0.33600000000000002</v>
      </c>
      <c r="F32" s="294">
        <v>0.32600000000000001</v>
      </c>
      <c r="G32" s="294">
        <v>0.315</v>
      </c>
      <c r="H32" s="294">
        <v>0.30499999999999999</v>
      </c>
      <c r="I32" s="1193" t="s">
        <v>426</v>
      </c>
    </row>
    <row r="33" spans="1:21" s="230" customFormat="1" ht="20.25" customHeight="1">
      <c r="A33" s="1190"/>
      <c r="B33" s="1192"/>
      <c r="C33" s="290" t="s">
        <v>419</v>
      </c>
      <c r="D33" s="289">
        <v>5.6000000000000001E-2</v>
      </c>
      <c r="E33" s="289">
        <v>5.2999999999999999E-2</v>
      </c>
      <c r="F33" s="289">
        <v>5.1999999999999998E-2</v>
      </c>
      <c r="G33" s="289">
        <v>0.05</v>
      </c>
      <c r="H33" s="289">
        <v>4.9000000000000002E-2</v>
      </c>
      <c r="I33" s="1194"/>
    </row>
    <row r="34" spans="1:21" s="230" customFormat="1" ht="20.25" customHeight="1">
      <c r="A34" s="1190"/>
      <c r="B34" s="1192" t="s">
        <v>420</v>
      </c>
      <c r="C34" s="290" t="s">
        <v>417</v>
      </c>
      <c r="D34" s="289">
        <v>0.49199999999999999</v>
      </c>
      <c r="E34" s="289">
        <v>0.47699999999999998</v>
      </c>
      <c r="F34" s="289">
        <v>0.46200000000000002</v>
      </c>
      <c r="G34" s="289">
        <v>0.44700000000000001</v>
      </c>
      <c r="H34" s="289">
        <v>0.433</v>
      </c>
      <c r="I34" s="1194"/>
    </row>
    <row r="35" spans="1:21" s="230" customFormat="1" ht="20.25" customHeight="1">
      <c r="A35" s="1190"/>
      <c r="B35" s="1192"/>
      <c r="C35" s="290" t="s">
        <v>419</v>
      </c>
      <c r="D35" s="289">
        <v>7.8E-2</v>
      </c>
      <c r="E35" s="289">
        <v>7.5999999999999998E-2</v>
      </c>
      <c r="F35" s="289">
        <v>7.3999999999999996E-2</v>
      </c>
      <c r="G35" s="289">
        <v>7.1999999999999995E-2</v>
      </c>
      <c r="H35" s="289">
        <v>6.9000000000000006E-2</v>
      </c>
      <c r="I35" s="1194"/>
    </row>
    <row r="36" spans="1:21" s="230" customFormat="1" ht="20.25" customHeight="1">
      <c r="A36" s="1190"/>
      <c r="B36" s="1192" t="s">
        <v>430</v>
      </c>
      <c r="C36" s="290" t="s">
        <v>417</v>
      </c>
      <c r="D36" s="289">
        <v>0.56499999999999995</v>
      </c>
      <c r="E36" s="289">
        <v>0.54900000000000004</v>
      </c>
      <c r="F36" s="289">
        <v>0.53200000000000003</v>
      </c>
      <c r="G36" s="289">
        <v>0.51500000000000001</v>
      </c>
      <c r="H36" s="289">
        <v>0.498</v>
      </c>
      <c r="I36" s="1194"/>
    </row>
    <row r="37" spans="1:21" s="230" customFormat="1" ht="20.25" customHeight="1">
      <c r="A37" s="1190"/>
      <c r="B37" s="1192"/>
      <c r="C37" s="290" t="s">
        <v>419</v>
      </c>
      <c r="D37" s="289">
        <v>0.09</v>
      </c>
      <c r="E37" s="289">
        <v>8.6999999999999994E-2</v>
      </c>
      <c r="F37" s="289">
        <v>8.5000000000000006E-2</v>
      </c>
      <c r="G37" s="289">
        <v>8.3000000000000004E-2</v>
      </c>
      <c r="H37" s="289">
        <v>0.08</v>
      </c>
      <c r="I37" s="1195"/>
    </row>
    <row r="38" spans="1:21" s="230" customFormat="1" ht="10.5" customHeight="1">
      <c r="A38" s="284"/>
      <c r="B38" s="284"/>
      <c r="C38" s="197"/>
      <c r="D38" s="197"/>
      <c r="E38" s="197"/>
      <c r="F38" s="197"/>
    </row>
    <row r="39" spans="1:21" s="230" customFormat="1" ht="18" customHeight="1">
      <c r="A39" s="285" t="s">
        <v>431</v>
      </c>
      <c r="B39" s="285"/>
    </row>
    <row r="40" spans="1:21" s="230" customFormat="1" ht="18" customHeight="1">
      <c r="A40" s="285" t="s">
        <v>432</v>
      </c>
      <c r="B40" s="285"/>
    </row>
    <row r="41" spans="1:21" s="230" customFormat="1" ht="18" customHeight="1">
      <c r="A41" s="285" t="s">
        <v>433</v>
      </c>
      <c r="B41" s="285"/>
    </row>
    <row r="42" spans="1:21" s="230" customFormat="1" ht="18" customHeight="1">
      <c r="A42" s="285" t="s">
        <v>434</v>
      </c>
      <c r="B42" s="285"/>
    </row>
    <row r="43" spans="1:21" s="230" customFormat="1" ht="18" customHeight="1">
      <c r="A43" s="285" t="s">
        <v>435</v>
      </c>
      <c r="B43" s="285"/>
      <c r="C43" s="295"/>
      <c r="D43" s="295"/>
      <c r="E43" s="295"/>
      <c r="F43" s="295"/>
      <c r="G43" s="295"/>
      <c r="H43" s="295"/>
    </row>
    <row r="44" spans="1:21" s="230" customFormat="1" ht="18" customHeight="1">
      <c r="A44" s="285" t="s">
        <v>436</v>
      </c>
      <c r="B44" s="285"/>
      <c r="U44" s="230" t="s">
        <v>437</v>
      </c>
    </row>
    <row r="50" spans="9:18" ht="15">
      <c r="I50" s="230"/>
      <c r="J50" s="230"/>
      <c r="K50" s="230"/>
      <c r="L50" s="230"/>
      <c r="M50" s="230"/>
      <c r="N50" s="230"/>
      <c r="O50" s="230"/>
      <c r="P50" s="230"/>
      <c r="Q50" s="230"/>
      <c r="R50" s="230"/>
    </row>
  </sheetData>
  <mergeCells count="17">
    <mergeCell ref="A15:C15"/>
    <mergeCell ref="A16:A31"/>
    <mergeCell ref="B16:B17"/>
    <mergeCell ref="I16:I27"/>
    <mergeCell ref="B18:B19"/>
    <mergeCell ref="B20:B21"/>
    <mergeCell ref="B22:B23"/>
    <mergeCell ref="B24:B25"/>
    <mergeCell ref="B26:B27"/>
    <mergeCell ref="B28:B29"/>
    <mergeCell ref="I28:I31"/>
    <mergeCell ref="B30:B31"/>
    <mergeCell ref="A32:A37"/>
    <mergeCell ref="B32:B33"/>
    <mergeCell ref="I32:I37"/>
    <mergeCell ref="B34:B35"/>
    <mergeCell ref="B36:B37"/>
  </mergeCells>
  <phoneticPr fontId="3" type="noConversion"/>
  <pageMargins left="0.7" right="0.7" top="0.75" bottom="0.75" header="0.3" footer="0.3"/>
  <pageSetup paperSize="9" scale="70" orientation="landscape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 codeName="Sheet17"/>
  <dimension ref="A1:F23"/>
  <sheetViews>
    <sheetView view="pageBreakPreview" topLeftCell="B1" zoomScaleNormal="100" zoomScaleSheetLayoutView="100" workbookViewId="0">
      <selection activeCell="R8" sqref="R8"/>
    </sheetView>
  </sheetViews>
  <sheetFormatPr defaultColWidth="9" defaultRowHeight="18" customHeight="1"/>
  <cols>
    <col min="1" max="1" width="22.5" style="296" hidden="1" customWidth="1"/>
    <col min="2" max="2" width="12.25" style="108" customWidth="1"/>
    <col min="3" max="5" width="23.875" style="108" customWidth="1"/>
    <col min="6" max="6" width="18.875" style="108" hidden="1" customWidth="1"/>
    <col min="7" max="16384" width="9" style="108"/>
  </cols>
  <sheetData>
    <row r="1" spans="1:6" ht="21" customHeight="1">
      <c r="B1" s="297" t="s">
        <v>438</v>
      </c>
      <c r="C1" s="298"/>
      <c r="D1" s="298"/>
      <c r="E1" s="299"/>
    </row>
    <row r="2" spans="1:6" ht="18.75" customHeight="1">
      <c r="B2" s="298"/>
      <c r="C2" s="298"/>
      <c r="D2" s="298"/>
      <c r="E2" s="110" t="s">
        <v>439</v>
      </c>
    </row>
    <row r="3" spans="1:6" ht="5.25" customHeight="1" thickBot="1">
      <c r="B3" s="298"/>
      <c r="C3" s="298"/>
      <c r="D3" s="298"/>
      <c r="E3" s="110"/>
    </row>
    <row r="4" spans="1:6" s="304" customFormat="1" ht="18" customHeight="1">
      <c r="A4" s="300"/>
      <c r="B4" s="301" t="s">
        <v>440</v>
      </c>
      <c r="C4" s="302" t="s">
        <v>441</v>
      </c>
      <c r="D4" s="302" t="s">
        <v>442</v>
      </c>
      <c r="E4" s="303" t="s">
        <v>443</v>
      </c>
    </row>
    <row r="5" spans="1:6" ht="18" customHeight="1">
      <c r="A5" s="296">
        <v>50000000</v>
      </c>
      <c r="B5" s="305" t="s">
        <v>200</v>
      </c>
      <c r="C5" s="306">
        <v>2.46</v>
      </c>
      <c r="D5" s="307">
        <v>2.2400000000000002</v>
      </c>
      <c r="E5" s="308">
        <v>2.02</v>
      </c>
      <c r="F5" s="296">
        <v>100000000</v>
      </c>
    </row>
    <row r="6" spans="1:6" ht="18" customHeight="1">
      <c r="A6" s="296">
        <v>100000000</v>
      </c>
      <c r="B6" s="305" t="s">
        <v>201</v>
      </c>
      <c r="C6" s="309">
        <v>2.3199999999999998</v>
      </c>
      <c r="D6" s="310">
        <v>2.11</v>
      </c>
      <c r="E6" s="311">
        <v>1.9</v>
      </c>
      <c r="F6" s="296">
        <v>200000000</v>
      </c>
    </row>
    <row r="7" spans="1:6" ht="18" customHeight="1">
      <c r="A7" s="296">
        <v>200000000</v>
      </c>
      <c r="B7" s="312" t="s">
        <v>202</v>
      </c>
      <c r="C7" s="309">
        <v>1.85</v>
      </c>
      <c r="D7" s="313">
        <v>1.68</v>
      </c>
      <c r="E7" s="311">
        <v>1.51</v>
      </c>
      <c r="F7" s="296">
        <v>300000000</v>
      </c>
    </row>
    <row r="8" spans="1:6" ht="18" customHeight="1">
      <c r="A8" s="296">
        <v>300000000</v>
      </c>
      <c r="B8" s="314" t="s">
        <v>203</v>
      </c>
      <c r="C8" s="310">
        <v>1.7</v>
      </c>
      <c r="D8" s="313">
        <v>1.54</v>
      </c>
      <c r="E8" s="311">
        <v>1.39</v>
      </c>
      <c r="F8" s="296">
        <v>500000000</v>
      </c>
    </row>
    <row r="9" spans="1:6" ht="18" customHeight="1">
      <c r="A9" s="296">
        <v>500000000</v>
      </c>
      <c r="B9" s="315" t="s">
        <v>204</v>
      </c>
      <c r="C9" s="310">
        <v>1.57</v>
      </c>
      <c r="D9" s="310">
        <v>1.43</v>
      </c>
      <c r="E9" s="311">
        <v>1.29</v>
      </c>
      <c r="F9" s="296">
        <v>1000000000</v>
      </c>
    </row>
    <row r="10" spans="1:6" ht="18" customHeight="1">
      <c r="A10" s="296">
        <v>1000000000</v>
      </c>
      <c r="B10" s="316" t="s">
        <v>205</v>
      </c>
      <c r="C10" s="317">
        <v>1.35</v>
      </c>
      <c r="D10" s="317">
        <v>1.23</v>
      </c>
      <c r="E10" s="311">
        <v>1.1100000000000001</v>
      </c>
      <c r="F10" s="296">
        <v>2000000000</v>
      </c>
    </row>
    <row r="11" spans="1:6" ht="18" customHeight="1">
      <c r="A11" s="296">
        <v>2000000000</v>
      </c>
      <c r="B11" s="316" t="s">
        <v>206</v>
      </c>
      <c r="C11" s="317">
        <v>1.24</v>
      </c>
      <c r="D11" s="317">
        <v>1.1299999999999999</v>
      </c>
      <c r="E11" s="318">
        <v>1.02</v>
      </c>
      <c r="F11" s="296">
        <v>3000000000</v>
      </c>
    </row>
    <row r="12" spans="1:6" ht="18" customHeight="1">
      <c r="A12" s="296">
        <v>3000000000</v>
      </c>
      <c r="B12" s="316" t="s">
        <v>207</v>
      </c>
      <c r="C12" s="317">
        <v>1.2</v>
      </c>
      <c r="D12" s="317">
        <v>1.0900000000000001</v>
      </c>
      <c r="E12" s="318">
        <v>0.98</v>
      </c>
      <c r="F12" s="296">
        <v>5000000000</v>
      </c>
    </row>
    <row r="13" spans="1:6" ht="18" customHeight="1">
      <c r="A13" s="296">
        <v>5000000000</v>
      </c>
      <c r="B13" s="319" t="s">
        <v>208</v>
      </c>
      <c r="C13" s="310">
        <v>1.18</v>
      </c>
      <c r="D13" s="310">
        <v>1.07</v>
      </c>
      <c r="E13" s="311">
        <v>0.96</v>
      </c>
      <c r="F13" s="296">
        <v>10000000000</v>
      </c>
    </row>
    <row r="14" spans="1:6" ht="18" customHeight="1">
      <c r="A14" s="296">
        <v>10000000000</v>
      </c>
      <c r="B14" s="319" t="s">
        <v>209</v>
      </c>
      <c r="C14" s="310">
        <v>1.1399999999999999</v>
      </c>
      <c r="D14" s="310">
        <v>1.04</v>
      </c>
      <c r="E14" s="311">
        <v>0.94</v>
      </c>
      <c r="F14" s="296">
        <v>20000000000</v>
      </c>
    </row>
    <row r="15" spans="1:6" ht="18" customHeight="1">
      <c r="A15" s="296">
        <v>20000000000</v>
      </c>
      <c r="B15" s="319" t="s">
        <v>210</v>
      </c>
      <c r="C15" s="310">
        <v>1.1100000000000001</v>
      </c>
      <c r="D15" s="310">
        <v>1.01</v>
      </c>
      <c r="E15" s="311">
        <v>0.91</v>
      </c>
      <c r="F15" s="296">
        <v>30000000000</v>
      </c>
    </row>
    <row r="16" spans="1:6" ht="18" customHeight="1">
      <c r="A16" s="296">
        <v>30000000000</v>
      </c>
      <c r="B16" s="319" t="s">
        <v>211</v>
      </c>
      <c r="C16" s="310">
        <v>1.1000000000000001</v>
      </c>
      <c r="D16" s="310">
        <v>1</v>
      </c>
      <c r="E16" s="311">
        <v>0.9</v>
      </c>
      <c r="F16" s="296">
        <v>50000000000</v>
      </c>
    </row>
    <row r="17" spans="1:6" ht="18" customHeight="1">
      <c r="A17" s="296">
        <v>50000000000</v>
      </c>
      <c r="B17" s="319" t="s">
        <v>212</v>
      </c>
      <c r="C17" s="310">
        <v>1.08</v>
      </c>
      <c r="D17" s="310">
        <v>0.98</v>
      </c>
      <c r="E17" s="311">
        <v>0.88</v>
      </c>
      <c r="F17" s="296">
        <v>100000000000</v>
      </c>
    </row>
    <row r="18" spans="1:6" ht="18" customHeight="1">
      <c r="A18" s="296">
        <v>100000000000</v>
      </c>
      <c r="B18" s="319" t="s">
        <v>213</v>
      </c>
      <c r="C18" s="310">
        <v>1.07</v>
      </c>
      <c r="D18" s="310">
        <v>0.97</v>
      </c>
      <c r="E18" s="311">
        <v>0.87</v>
      </c>
      <c r="F18" s="296">
        <v>200000000000</v>
      </c>
    </row>
    <row r="19" spans="1:6" ht="18" customHeight="1">
      <c r="A19" s="296">
        <v>200000000000</v>
      </c>
      <c r="B19" s="319" t="s">
        <v>214</v>
      </c>
      <c r="C19" s="310">
        <v>1.05</v>
      </c>
      <c r="D19" s="310">
        <v>0.95</v>
      </c>
      <c r="E19" s="311">
        <v>0.86</v>
      </c>
      <c r="F19" s="296">
        <v>300000000000</v>
      </c>
    </row>
    <row r="20" spans="1:6" ht="18" customHeight="1">
      <c r="A20" s="296">
        <v>300000000000</v>
      </c>
      <c r="B20" s="319" t="s">
        <v>215</v>
      </c>
      <c r="C20" s="310">
        <v>1.03</v>
      </c>
      <c r="D20" s="310">
        <v>0.94</v>
      </c>
      <c r="E20" s="311">
        <v>0.85</v>
      </c>
      <c r="F20" s="296">
        <v>500000000000</v>
      </c>
    </row>
    <row r="21" spans="1:6" ht="18" customHeight="1" thickBot="1">
      <c r="A21" s="296">
        <v>500000000000</v>
      </c>
      <c r="B21" s="320" t="s">
        <v>216</v>
      </c>
      <c r="C21" s="321">
        <v>1.02</v>
      </c>
      <c r="D21" s="321">
        <v>0.93</v>
      </c>
      <c r="E21" s="322">
        <v>0.84</v>
      </c>
    </row>
    <row r="22" spans="1:6" ht="18" customHeight="1">
      <c r="B22" s="1203" t="s">
        <v>444</v>
      </c>
      <c r="C22" s="1203"/>
      <c r="D22" s="1203"/>
      <c r="E22" s="1203"/>
    </row>
    <row r="23" spans="1:6" ht="18" customHeight="1">
      <c r="B23" s="1204"/>
      <c r="C23" s="1204"/>
      <c r="D23" s="1204"/>
      <c r="E23" s="1204"/>
    </row>
  </sheetData>
  <mergeCells count="1">
    <mergeCell ref="B22:E23"/>
  </mergeCells>
  <phoneticPr fontId="3" type="noConversion"/>
  <pageMargins left="0.69" right="0.54" top="1.04" bottom="0.49" header="0.5" footer="0.32"/>
  <pageSetup paperSize="9" orientation="portrait" horizontalDpi="300" verticalDpi="300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sheetPr codeName="Sheet18"/>
  <dimension ref="A1:O25"/>
  <sheetViews>
    <sheetView view="pageBreakPreview" zoomScaleNormal="100" zoomScaleSheetLayoutView="100" workbookViewId="0">
      <selection activeCell="F9" sqref="F9"/>
    </sheetView>
  </sheetViews>
  <sheetFormatPr defaultRowHeight="13.5"/>
  <cols>
    <col min="1" max="2" width="11.875" style="112" customWidth="1"/>
    <col min="3" max="7" width="10.75" style="112" customWidth="1"/>
    <col min="8" max="10" width="13.625" style="112" customWidth="1"/>
    <col min="11" max="11" width="12.75" style="112" customWidth="1"/>
    <col min="12" max="262" width="9" style="112"/>
    <col min="263" max="263" width="20.875" style="112" customWidth="1"/>
    <col min="264" max="264" width="17.375" style="112" customWidth="1"/>
    <col min="265" max="518" width="9" style="112"/>
    <col min="519" max="519" width="20.875" style="112" customWidth="1"/>
    <col min="520" max="520" width="17.375" style="112" customWidth="1"/>
    <col min="521" max="774" width="9" style="112"/>
    <col min="775" max="775" width="20.875" style="112" customWidth="1"/>
    <col min="776" max="776" width="17.375" style="112" customWidth="1"/>
    <col min="777" max="1030" width="9" style="112"/>
    <col min="1031" max="1031" width="20.875" style="112" customWidth="1"/>
    <col min="1032" max="1032" width="17.375" style="112" customWidth="1"/>
    <col min="1033" max="1286" width="9" style="112"/>
    <col min="1287" max="1287" width="20.875" style="112" customWidth="1"/>
    <col min="1288" max="1288" width="17.375" style="112" customWidth="1"/>
    <col min="1289" max="1542" width="9" style="112"/>
    <col min="1543" max="1543" width="20.875" style="112" customWidth="1"/>
    <col min="1544" max="1544" width="17.375" style="112" customWidth="1"/>
    <col min="1545" max="1798" width="9" style="112"/>
    <col min="1799" max="1799" width="20.875" style="112" customWidth="1"/>
    <col min="1800" max="1800" width="17.375" style="112" customWidth="1"/>
    <col min="1801" max="2054" width="9" style="112"/>
    <col min="2055" max="2055" width="20.875" style="112" customWidth="1"/>
    <col min="2056" max="2056" width="17.375" style="112" customWidth="1"/>
    <col min="2057" max="2310" width="9" style="112"/>
    <col min="2311" max="2311" width="20.875" style="112" customWidth="1"/>
    <col min="2312" max="2312" width="17.375" style="112" customWidth="1"/>
    <col min="2313" max="2566" width="9" style="112"/>
    <col min="2567" max="2567" width="20.875" style="112" customWidth="1"/>
    <col min="2568" max="2568" width="17.375" style="112" customWidth="1"/>
    <col min="2569" max="2822" width="9" style="112"/>
    <col min="2823" max="2823" width="20.875" style="112" customWidth="1"/>
    <col min="2824" max="2824" width="17.375" style="112" customWidth="1"/>
    <col min="2825" max="3078" width="9" style="112"/>
    <col min="3079" max="3079" width="20.875" style="112" customWidth="1"/>
    <col min="3080" max="3080" width="17.375" style="112" customWidth="1"/>
    <col min="3081" max="3334" width="9" style="112"/>
    <col min="3335" max="3335" width="20.875" style="112" customWidth="1"/>
    <col min="3336" max="3336" width="17.375" style="112" customWidth="1"/>
    <col min="3337" max="3590" width="9" style="112"/>
    <col min="3591" max="3591" width="20.875" style="112" customWidth="1"/>
    <col min="3592" max="3592" width="17.375" style="112" customWidth="1"/>
    <col min="3593" max="3846" width="9" style="112"/>
    <col min="3847" max="3847" width="20.875" style="112" customWidth="1"/>
    <col min="3848" max="3848" width="17.375" style="112" customWidth="1"/>
    <col min="3849" max="4102" width="9" style="112"/>
    <col min="4103" max="4103" width="20.875" style="112" customWidth="1"/>
    <col min="4104" max="4104" width="17.375" style="112" customWidth="1"/>
    <col min="4105" max="4358" width="9" style="112"/>
    <col min="4359" max="4359" width="20.875" style="112" customWidth="1"/>
    <col min="4360" max="4360" width="17.375" style="112" customWidth="1"/>
    <col min="4361" max="4614" width="9" style="112"/>
    <col min="4615" max="4615" width="20.875" style="112" customWidth="1"/>
    <col min="4616" max="4616" width="17.375" style="112" customWidth="1"/>
    <col min="4617" max="4870" width="9" style="112"/>
    <col min="4871" max="4871" width="20.875" style="112" customWidth="1"/>
    <col min="4872" max="4872" width="17.375" style="112" customWidth="1"/>
    <col min="4873" max="5126" width="9" style="112"/>
    <col min="5127" max="5127" width="20.875" style="112" customWidth="1"/>
    <col min="5128" max="5128" width="17.375" style="112" customWidth="1"/>
    <col min="5129" max="5382" width="9" style="112"/>
    <col min="5383" max="5383" width="20.875" style="112" customWidth="1"/>
    <col min="5384" max="5384" width="17.375" style="112" customWidth="1"/>
    <col min="5385" max="5638" width="9" style="112"/>
    <col min="5639" max="5639" width="20.875" style="112" customWidth="1"/>
    <col min="5640" max="5640" width="17.375" style="112" customWidth="1"/>
    <col min="5641" max="5894" width="9" style="112"/>
    <col min="5895" max="5895" width="20.875" style="112" customWidth="1"/>
    <col min="5896" max="5896" width="17.375" style="112" customWidth="1"/>
    <col min="5897" max="6150" width="9" style="112"/>
    <col min="6151" max="6151" width="20.875" style="112" customWidth="1"/>
    <col min="6152" max="6152" width="17.375" style="112" customWidth="1"/>
    <col min="6153" max="6406" width="9" style="112"/>
    <col min="6407" max="6407" width="20.875" style="112" customWidth="1"/>
    <col min="6408" max="6408" width="17.375" style="112" customWidth="1"/>
    <col min="6409" max="6662" width="9" style="112"/>
    <col min="6663" max="6663" width="20.875" style="112" customWidth="1"/>
    <col min="6664" max="6664" width="17.375" style="112" customWidth="1"/>
    <col min="6665" max="6918" width="9" style="112"/>
    <col min="6919" max="6919" width="20.875" style="112" customWidth="1"/>
    <col min="6920" max="6920" width="17.375" style="112" customWidth="1"/>
    <col min="6921" max="7174" width="9" style="112"/>
    <col min="7175" max="7175" width="20.875" style="112" customWidth="1"/>
    <col min="7176" max="7176" width="17.375" style="112" customWidth="1"/>
    <col min="7177" max="7430" width="9" style="112"/>
    <col min="7431" max="7431" width="20.875" style="112" customWidth="1"/>
    <col min="7432" max="7432" width="17.375" style="112" customWidth="1"/>
    <col min="7433" max="7686" width="9" style="112"/>
    <col min="7687" max="7687" width="20.875" style="112" customWidth="1"/>
    <col min="7688" max="7688" width="17.375" style="112" customWidth="1"/>
    <col min="7689" max="7942" width="9" style="112"/>
    <col min="7943" max="7943" width="20.875" style="112" customWidth="1"/>
    <col min="7944" max="7944" width="17.375" style="112" customWidth="1"/>
    <col min="7945" max="8198" width="9" style="112"/>
    <col min="8199" max="8199" width="20.875" style="112" customWidth="1"/>
    <col min="8200" max="8200" width="17.375" style="112" customWidth="1"/>
    <col min="8201" max="8454" width="9" style="112"/>
    <col min="8455" max="8455" width="20.875" style="112" customWidth="1"/>
    <col min="8456" max="8456" width="17.375" style="112" customWidth="1"/>
    <col min="8457" max="8710" width="9" style="112"/>
    <col min="8711" max="8711" width="20.875" style="112" customWidth="1"/>
    <col min="8712" max="8712" width="17.375" style="112" customWidth="1"/>
    <col min="8713" max="8966" width="9" style="112"/>
    <col min="8967" max="8967" width="20.875" style="112" customWidth="1"/>
    <col min="8968" max="8968" width="17.375" style="112" customWidth="1"/>
    <col min="8969" max="9222" width="9" style="112"/>
    <col min="9223" max="9223" width="20.875" style="112" customWidth="1"/>
    <col min="9224" max="9224" width="17.375" style="112" customWidth="1"/>
    <col min="9225" max="9478" width="9" style="112"/>
    <col min="9479" max="9479" width="20.875" style="112" customWidth="1"/>
    <col min="9480" max="9480" width="17.375" style="112" customWidth="1"/>
    <col min="9481" max="9734" width="9" style="112"/>
    <col min="9735" max="9735" width="20.875" style="112" customWidth="1"/>
    <col min="9736" max="9736" width="17.375" style="112" customWidth="1"/>
    <col min="9737" max="9990" width="9" style="112"/>
    <col min="9991" max="9991" width="20.875" style="112" customWidth="1"/>
    <col min="9992" max="9992" width="17.375" style="112" customWidth="1"/>
    <col min="9993" max="10246" width="9" style="112"/>
    <col min="10247" max="10247" width="20.875" style="112" customWidth="1"/>
    <col min="10248" max="10248" width="17.375" style="112" customWidth="1"/>
    <col min="10249" max="10502" width="9" style="112"/>
    <col min="10503" max="10503" width="20.875" style="112" customWidth="1"/>
    <col min="10504" max="10504" width="17.375" style="112" customWidth="1"/>
    <col min="10505" max="10758" width="9" style="112"/>
    <col min="10759" max="10759" width="20.875" style="112" customWidth="1"/>
    <col min="10760" max="10760" width="17.375" style="112" customWidth="1"/>
    <col min="10761" max="11014" width="9" style="112"/>
    <col min="11015" max="11015" width="20.875" style="112" customWidth="1"/>
    <col min="11016" max="11016" width="17.375" style="112" customWidth="1"/>
    <col min="11017" max="11270" width="9" style="112"/>
    <col min="11271" max="11271" width="20.875" style="112" customWidth="1"/>
    <col min="11272" max="11272" width="17.375" style="112" customWidth="1"/>
    <col min="11273" max="11526" width="9" style="112"/>
    <col min="11527" max="11527" width="20.875" style="112" customWidth="1"/>
    <col min="11528" max="11528" width="17.375" style="112" customWidth="1"/>
    <col min="11529" max="11782" width="9" style="112"/>
    <col min="11783" max="11783" width="20.875" style="112" customWidth="1"/>
    <col min="11784" max="11784" width="17.375" style="112" customWidth="1"/>
    <col min="11785" max="12038" width="9" style="112"/>
    <col min="12039" max="12039" width="20.875" style="112" customWidth="1"/>
    <col min="12040" max="12040" width="17.375" style="112" customWidth="1"/>
    <col min="12041" max="12294" width="9" style="112"/>
    <col min="12295" max="12295" width="20.875" style="112" customWidth="1"/>
    <col min="12296" max="12296" width="17.375" style="112" customWidth="1"/>
    <col min="12297" max="12550" width="9" style="112"/>
    <col min="12551" max="12551" width="20.875" style="112" customWidth="1"/>
    <col min="12552" max="12552" width="17.375" style="112" customWidth="1"/>
    <col min="12553" max="12806" width="9" style="112"/>
    <col min="12807" max="12807" width="20.875" style="112" customWidth="1"/>
    <col min="12808" max="12808" width="17.375" style="112" customWidth="1"/>
    <col min="12809" max="13062" width="9" style="112"/>
    <col min="13063" max="13063" width="20.875" style="112" customWidth="1"/>
    <col min="13064" max="13064" width="17.375" style="112" customWidth="1"/>
    <col min="13065" max="13318" width="9" style="112"/>
    <col min="13319" max="13319" width="20.875" style="112" customWidth="1"/>
    <col min="13320" max="13320" width="17.375" style="112" customWidth="1"/>
    <col min="13321" max="13574" width="9" style="112"/>
    <col min="13575" max="13575" width="20.875" style="112" customWidth="1"/>
    <col min="13576" max="13576" width="17.375" style="112" customWidth="1"/>
    <col min="13577" max="13830" width="9" style="112"/>
    <col min="13831" max="13831" width="20.875" style="112" customWidth="1"/>
    <col min="13832" max="13832" width="17.375" style="112" customWidth="1"/>
    <col min="13833" max="14086" width="9" style="112"/>
    <col min="14087" max="14087" width="20.875" style="112" customWidth="1"/>
    <col min="14088" max="14088" width="17.375" style="112" customWidth="1"/>
    <col min="14089" max="14342" width="9" style="112"/>
    <col min="14343" max="14343" width="20.875" style="112" customWidth="1"/>
    <col min="14344" max="14344" width="17.375" style="112" customWidth="1"/>
    <col min="14345" max="14598" width="9" style="112"/>
    <col min="14599" max="14599" width="20.875" style="112" customWidth="1"/>
    <col min="14600" max="14600" width="17.375" style="112" customWidth="1"/>
    <col min="14601" max="14854" width="9" style="112"/>
    <col min="14855" max="14855" width="20.875" style="112" customWidth="1"/>
    <col min="14856" max="14856" width="17.375" style="112" customWidth="1"/>
    <col min="14857" max="15110" width="9" style="112"/>
    <col min="15111" max="15111" width="20.875" style="112" customWidth="1"/>
    <col min="15112" max="15112" width="17.375" style="112" customWidth="1"/>
    <col min="15113" max="15366" width="9" style="112"/>
    <col min="15367" max="15367" width="20.875" style="112" customWidth="1"/>
    <col min="15368" max="15368" width="17.375" style="112" customWidth="1"/>
    <col min="15369" max="15622" width="9" style="112"/>
    <col min="15623" max="15623" width="20.875" style="112" customWidth="1"/>
    <col min="15624" max="15624" width="17.375" style="112" customWidth="1"/>
    <col min="15625" max="15878" width="9" style="112"/>
    <col min="15879" max="15879" width="20.875" style="112" customWidth="1"/>
    <col min="15880" max="15880" width="17.375" style="112" customWidth="1"/>
    <col min="15881" max="16134" width="9" style="112"/>
    <col min="16135" max="16135" width="20.875" style="112" customWidth="1"/>
    <col min="16136" max="16136" width="17.375" style="112" customWidth="1"/>
    <col min="16137" max="16384" width="9" style="112"/>
  </cols>
  <sheetData>
    <row r="1" spans="1:15" s="325" customFormat="1" ht="21" customHeight="1">
      <c r="A1" s="323" t="s">
        <v>445</v>
      </c>
      <c r="B1" s="323"/>
      <c r="C1" s="323"/>
      <c r="D1" s="323"/>
      <c r="E1" s="323"/>
      <c r="F1" s="323"/>
      <c r="G1" s="323"/>
      <c r="H1" s="323"/>
      <c r="I1" s="323"/>
      <c r="J1" s="323"/>
      <c r="K1" s="323"/>
      <c r="L1" s="323"/>
      <c r="M1" s="323"/>
      <c r="N1" s="323"/>
      <c r="O1" s="324"/>
    </row>
    <row r="2" spans="1:15" s="325" customFormat="1" ht="7.5" customHeight="1">
      <c r="A2" s="324"/>
      <c r="B2" s="324"/>
      <c r="C2" s="324"/>
      <c r="D2" s="324"/>
      <c r="E2" s="324"/>
      <c r="F2" s="324"/>
      <c r="G2" s="324"/>
      <c r="H2" s="324"/>
      <c r="I2" s="324"/>
      <c r="J2" s="324"/>
      <c r="K2" s="324"/>
      <c r="L2" s="324"/>
      <c r="M2" s="324"/>
      <c r="N2" s="324"/>
      <c r="O2" s="324"/>
    </row>
    <row r="3" spans="1:15" s="197" customFormat="1" ht="18" customHeight="1">
      <c r="A3" s="326" t="s">
        <v>446</v>
      </c>
      <c r="B3" s="326"/>
      <c r="C3" s="327"/>
      <c r="D3" s="327"/>
      <c r="E3" s="327"/>
      <c r="F3" s="327"/>
      <c r="G3" s="327"/>
      <c r="H3" s="327"/>
      <c r="I3" s="327"/>
      <c r="J3" s="327"/>
      <c r="K3" s="327"/>
      <c r="L3" s="327"/>
      <c r="M3" s="327"/>
      <c r="N3" s="327"/>
      <c r="O3" s="328"/>
    </row>
    <row r="4" spans="1:15" s="197" customFormat="1" ht="7.5" customHeight="1" thickBot="1">
      <c r="A4" s="329"/>
      <c r="B4" s="329"/>
      <c r="C4" s="327"/>
      <c r="D4" s="327"/>
      <c r="E4" s="327"/>
      <c r="F4" s="327"/>
      <c r="G4" s="327"/>
      <c r="H4" s="327"/>
      <c r="I4" s="327"/>
      <c r="J4" s="327"/>
      <c r="K4" s="327"/>
      <c r="L4" s="327"/>
      <c r="M4" s="327"/>
      <c r="N4" s="327"/>
      <c r="O4" s="328"/>
    </row>
    <row r="5" spans="1:15" s="197" customFormat="1" ht="21.75" customHeight="1">
      <c r="A5" s="1205" t="s">
        <v>447</v>
      </c>
      <c r="B5" s="1206"/>
      <c r="C5" s="330" t="s">
        <v>448</v>
      </c>
      <c r="D5" s="330" t="s">
        <v>180</v>
      </c>
      <c r="E5" s="330" t="s">
        <v>449</v>
      </c>
      <c r="F5" s="330" t="s">
        <v>450</v>
      </c>
      <c r="G5" s="330" t="s">
        <v>451</v>
      </c>
      <c r="H5" s="330" t="s">
        <v>452</v>
      </c>
      <c r="I5" s="330" t="s">
        <v>453</v>
      </c>
      <c r="J5" s="331" t="s">
        <v>454</v>
      </c>
      <c r="K5" s="327"/>
      <c r="L5" s="327"/>
      <c r="M5" s="327"/>
      <c r="N5" s="327"/>
      <c r="O5" s="328"/>
    </row>
    <row r="6" spans="1:15" s="197" customFormat="1" ht="21.75" customHeight="1">
      <c r="A6" s="1207" t="s">
        <v>455</v>
      </c>
      <c r="B6" s="332" t="s">
        <v>456</v>
      </c>
      <c r="C6" s="333">
        <v>382922</v>
      </c>
      <c r="D6" s="333">
        <v>322321</v>
      </c>
      <c r="E6" s="333">
        <v>282109</v>
      </c>
      <c r="F6" s="333">
        <v>219603</v>
      </c>
      <c r="G6" s="333">
        <v>203384</v>
      </c>
      <c r="H6" s="333">
        <v>232720</v>
      </c>
      <c r="I6" s="333">
        <v>190557</v>
      </c>
      <c r="J6" s="334">
        <v>168953</v>
      </c>
      <c r="K6" s="327"/>
      <c r="L6" s="327"/>
      <c r="M6" s="327"/>
      <c r="N6" s="327"/>
      <c r="O6" s="328"/>
    </row>
    <row r="7" spans="1:15" s="197" customFormat="1" ht="21.75" customHeight="1">
      <c r="A7" s="1207"/>
      <c r="B7" s="335" t="s">
        <v>428</v>
      </c>
      <c r="C7" s="333">
        <v>386790</v>
      </c>
      <c r="D7" s="336">
        <v>288765</v>
      </c>
      <c r="E7" s="336">
        <v>242820</v>
      </c>
      <c r="F7" s="336">
        <v>219050</v>
      </c>
      <c r="G7" s="336">
        <v>199763</v>
      </c>
      <c r="H7" s="336">
        <v>238484</v>
      </c>
      <c r="I7" s="337">
        <v>179526</v>
      </c>
      <c r="J7" s="338">
        <v>153750</v>
      </c>
      <c r="K7" s="327"/>
      <c r="L7" s="327"/>
      <c r="M7" s="327"/>
      <c r="N7" s="327"/>
      <c r="O7" s="328"/>
    </row>
    <row r="8" spans="1:15" s="197" customFormat="1" ht="21.75" customHeight="1">
      <c r="A8" s="1207"/>
      <c r="B8" s="335" t="s">
        <v>457</v>
      </c>
      <c r="C8" s="333">
        <v>367129</v>
      </c>
      <c r="D8" s="336">
        <v>267977</v>
      </c>
      <c r="E8" s="336">
        <v>242904</v>
      </c>
      <c r="F8" s="336">
        <v>222620</v>
      </c>
      <c r="G8" s="336">
        <v>182192</v>
      </c>
      <c r="H8" s="336">
        <v>194866</v>
      </c>
      <c r="I8" s="337">
        <v>172952</v>
      </c>
      <c r="J8" s="338">
        <v>149870</v>
      </c>
      <c r="K8" s="327"/>
      <c r="L8" s="327"/>
      <c r="M8" s="327"/>
      <c r="N8" s="327"/>
      <c r="O8" s="328"/>
    </row>
    <row r="9" spans="1:15" s="197" customFormat="1" ht="21.75" customHeight="1">
      <c r="A9" s="1207"/>
      <c r="B9" s="335" t="s">
        <v>458</v>
      </c>
      <c r="C9" s="336">
        <v>371891</v>
      </c>
      <c r="D9" s="336">
        <v>292249</v>
      </c>
      <c r="E9" s="336">
        <v>242055</v>
      </c>
      <c r="F9" s="336">
        <v>220497</v>
      </c>
      <c r="G9" s="336">
        <v>172529</v>
      </c>
      <c r="H9" s="336">
        <v>207510</v>
      </c>
      <c r="I9" s="336">
        <v>185073</v>
      </c>
      <c r="J9" s="339">
        <v>162285</v>
      </c>
      <c r="K9" s="327"/>
      <c r="L9" s="327"/>
      <c r="M9" s="327"/>
      <c r="N9" s="327"/>
      <c r="O9" s="328"/>
    </row>
    <row r="10" spans="1:15" s="197" customFormat="1" ht="21.75" customHeight="1" thickBot="1">
      <c r="A10" s="1208"/>
      <c r="B10" s="340" t="s">
        <v>38</v>
      </c>
      <c r="C10" s="341">
        <v>351929</v>
      </c>
      <c r="D10" s="341">
        <v>288326</v>
      </c>
      <c r="E10" s="341">
        <v>240794</v>
      </c>
      <c r="F10" s="341">
        <v>193223</v>
      </c>
      <c r="G10" s="341">
        <v>175897</v>
      </c>
      <c r="H10" s="341">
        <v>203120</v>
      </c>
      <c r="I10" s="341">
        <v>169272</v>
      </c>
      <c r="J10" s="342">
        <v>140473</v>
      </c>
      <c r="K10" s="327"/>
      <c r="L10" s="327"/>
      <c r="M10" s="327"/>
      <c r="N10" s="327"/>
      <c r="O10" s="328"/>
    </row>
    <row r="11" spans="1:15" s="197" customFormat="1" ht="24" customHeight="1">
      <c r="A11" s="197" t="s">
        <v>459</v>
      </c>
      <c r="K11" s="343"/>
      <c r="L11" s="343"/>
      <c r="M11" s="343"/>
      <c r="N11" s="343"/>
      <c r="O11" s="328"/>
    </row>
    <row r="12" spans="1:15" s="197" customFormat="1" ht="12.75" customHeight="1">
      <c r="A12" s="343"/>
      <c r="B12" s="343"/>
      <c r="C12" s="343"/>
      <c r="D12" s="343"/>
      <c r="E12" s="343"/>
      <c r="F12" s="343"/>
      <c r="G12" s="343"/>
      <c r="H12" s="343"/>
      <c r="I12" s="343"/>
      <c r="J12" s="343"/>
      <c r="K12" s="343"/>
      <c r="L12" s="343"/>
      <c r="M12" s="343"/>
      <c r="N12" s="343"/>
      <c r="O12" s="328"/>
    </row>
    <row r="13" spans="1:15" s="197" customFormat="1" ht="18" customHeight="1" thickBot="1">
      <c r="A13" s="326" t="s">
        <v>460</v>
      </c>
      <c r="B13" s="326"/>
      <c r="C13" s="327"/>
      <c r="D13" s="327"/>
      <c r="E13" s="327"/>
      <c r="F13" s="327"/>
      <c r="G13" s="327"/>
      <c r="H13" s="327"/>
      <c r="I13" s="327"/>
      <c r="J13" s="327"/>
      <c r="K13" s="327"/>
      <c r="L13" s="327"/>
      <c r="M13" s="327"/>
      <c r="N13" s="327"/>
      <c r="O13" s="328"/>
    </row>
    <row r="14" spans="1:15" ht="20.25" customHeight="1">
      <c r="A14" s="344" t="s">
        <v>29</v>
      </c>
      <c r="B14" s="345" t="s">
        <v>461</v>
      </c>
      <c r="C14" s="345" t="s">
        <v>462</v>
      </c>
      <c r="D14" s="345" t="s">
        <v>463</v>
      </c>
      <c r="E14" s="346" t="s">
        <v>464</v>
      </c>
    </row>
    <row r="15" spans="1:15" ht="20.25" customHeight="1">
      <c r="A15" s="347" t="s">
        <v>465</v>
      </c>
      <c r="B15" s="348">
        <v>348448</v>
      </c>
      <c r="C15" s="348">
        <v>301354</v>
      </c>
      <c r="D15" s="348">
        <v>261714</v>
      </c>
      <c r="E15" s="349">
        <v>198557</v>
      </c>
    </row>
    <row r="16" spans="1:15" ht="20.25" customHeight="1">
      <c r="A16" s="347" t="s">
        <v>466</v>
      </c>
      <c r="B16" s="348">
        <f>B15*22</f>
        <v>7665856</v>
      </c>
      <c r="C16" s="348">
        <f t="shared" ref="C16:E16" si="0">C15*22</f>
        <v>6629788</v>
      </c>
      <c r="D16" s="348">
        <f t="shared" si="0"/>
        <v>5757708</v>
      </c>
      <c r="E16" s="349">
        <f t="shared" si="0"/>
        <v>4368254</v>
      </c>
    </row>
    <row r="17" spans="1:5" ht="20.25" customHeight="1" thickBot="1">
      <c r="A17" s="350" t="s">
        <v>467</v>
      </c>
      <c r="B17" s="351">
        <v>1.1559999999999999</v>
      </c>
      <c r="C17" s="351">
        <v>1</v>
      </c>
      <c r="D17" s="352">
        <v>0.86799999999999999</v>
      </c>
      <c r="E17" s="353">
        <v>0.65900000000000003</v>
      </c>
    </row>
    <row r="18" spans="1:5" ht="20.25" customHeight="1">
      <c r="A18" s="197" t="s">
        <v>468</v>
      </c>
      <c r="B18" s="354"/>
      <c r="C18" s="354"/>
      <c r="D18" s="354"/>
      <c r="E18" s="354"/>
    </row>
    <row r="19" spans="1:5" ht="11.25" customHeight="1">
      <c r="A19" s="354"/>
      <c r="B19" s="354"/>
      <c r="C19" s="354"/>
      <c r="D19" s="354"/>
      <c r="E19" s="354"/>
    </row>
    <row r="20" spans="1:5" ht="19.5" customHeight="1" thickBot="1">
      <c r="A20" s="326" t="s">
        <v>469</v>
      </c>
      <c r="B20" s="326"/>
      <c r="C20" s="327"/>
      <c r="D20" s="327"/>
      <c r="E20" s="327"/>
    </row>
    <row r="21" spans="1:5" ht="19.5" customHeight="1">
      <c r="A21" s="344" t="s">
        <v>29</v>
      </c>
      <c r="B21" s="345" t="s">
        <v>461</v>
      </c>
      <c r="C21" s="345" t="s">
        <v>462</v>
      </c>
      <c r="D21" s="345" t="s">
        <v>463</v>
      </c>
      <c r="E21" s="346" t="s">
        <v>464</v>
      </c>
    </row>
    <row r="22" spans="1:5" ht="19.5" customHeight="1">
      <c r="A22" s="347" t="s">
        <v>465</v>
      </c>
      <c r="B22" s="348">
        <v>288765</v>
      </c>
      <c r="C22" s="348">
        <v>242820</v>
      </c>
      <c r="D22" s="348">
        <v>219050</v>
      </c>
      <c r="E22" s="349">
        <v>199763</v>
      </c>
    </row>
    <row r="23" spans="1:5" ht="19.5" customHeight="1">
      <c r="A23" s="347" t="s">
        <v>466</v>
      </c>
      <c r="B23" s="348">
        <v>6352830</v>
      </c>
      <c r="C23" s="348">
        <v>5342040</v>
      </c>
      <c r="D23" s="348">
        <v>4819100</v>
      </c>
      <c r="E23" s="349">
        <v>4394786</v>
      </c>
    </row>
    <row r="24" spans="1:5" ht="19.5" customHeight="1" thickBot="1">
      <c r="A24" s="350" t="s">
        <v>467</v>
      </c>
      <c r="B24" s="351">
        <v>1.19</v>
      </c>
      <c r="C24" s="351">
        <v>1</v>
      </c>
      <c r="D24" s="352">
        <v>0.9</v>
      </c>
      <c r="E24" s="353">
        <v>0.82</v>
      </c>
    </row>
    <row r="25" spans="1:5" ht="19.5" customHeight="1">
      <c r="A25" s="109" t="s">
        <v>470</v>
      </c>
    </row>
  </sheetData>
  <mergeCells count="2">
    <mergeCell ref="A5:B5"/>
    <mergeCell ref="A6:A10"/>
  </mergeCells>
  <phoneticPr fontId="3" type="noConversion"/>
  <pageMargins left="0.7" right="0.7" top="0.75" bottom="0.75" header="0.3" footer="0.3"/>
  <pageSetup paperSize="9" orientation="landscape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sheetPr codeName="Sheet19"/>
  <dimension ref="C1:N48"/>
  <sheetViews>
    <sheetView view="pageBreakPreview" zoomScale="85" zoomScaleNormal="85" zoomScaleSheetLayoutView="85" workbookViewId="0">
      <selection activeCell="R8" sqref="R8"/>
    </sheetView>
  </sheetViews>
  <sheetFormatPr defaultColWidth="9.875" defaultRowHeight="20.100000000000001" customHeight="1"/>
  <cols>
    <col min="1" max="1" width="8.375" style="368" customWidth="1"/>
    <col min="2" max="2" width="1.5" style="368" customWidth="1"/>
    <col min="3" max="4" width="15.25" style="368" customWidth="1"/>
    <col min="5" max="5" width="12" style="368" customWidth="1"/>
    <col min="6" max="6" width="12" style="369" customWidth="1"/>
    <col min="7" max="8" width="12" style="368" customWidth="1"/>
    <col min="9" max="9" width="2.375" style="368" customWidth="1"/>
    <col min="10" max="10" width="16.125" style="368" customWidth="1"/>
    <col min="11" max="12" width="19.5" style="371" customWidth="1"/>
    <col min="13" max="13" width="12.5" style="368" customWidth="1"/>
    <col min="14" max="14" width="7.5" style="368" customWidth="1"/>
    <col min="15" max="15" width="9.875" style="368" customWidth="1"/>
    <col min="16" max="16384" width="9.875" style="368"/>
  </cols>
  <sheetData>
    <row r="1" spans="3:14" s="359" customFormat="1" ht="27" customHeight="1">
      <c r="C1" s="355" t="s">
        <v>471</v>
      </c>
      <c r="D1" s="356"/>
      <c r="E1" s="356"/>
      <c r="F1" s="357"/>
      <c r="G1" s="358"/>
      <c r="K1" s="360"/>
      <c r="L1" s="360"/>
    </row>
    <row r="2" spans="3:14" s="359" customFormat="1" ht="14.25" customHeight="1">
      <c r="C2" s="361" t="s">
        <v>472</v>
      </c>
      <c r="D2" s="361"/>
      <c r="E2" s="361"/>
      <c r="F2" s="361"/>
      <c r="G2" s="361"/>
      <c r="H2" s="361"/>
      <c r="I2" s="361"/>
      <c r="J2" s="361"/>
      <c r="K2" s="360"/>
      <c r="L2" s="360"/>
    </row>
    <row r="3" spans="3:14" s="359" customFormat="1" ht="20.100000000000001" customHeight="1">
      <c r="C3" s="1209" t="s">
        <v>29</v>
      </c>
      <c r="D3" s="1210" t="s">
        <v>190</v>
      </c>
      <c r="E3" s="1210" t="s">
        <v>473</v>
      </c>
      <c r="F3" s="1210"/>
      <c r="G3" s="1210"/>
      <c r="H3" s="1210"/>
      <c r="I3" s="362"/>
      <c r="J3" s="362"/>
      <c r="K3" s="360"/>
      <c r="L3" s="360"/>
      <c r="M3" s="362"/>
      <c r="N3" s="362"/>
    </row>
    <row r="4" spans="3:14" s="359" customFormat="1" ht="20.100000000000001" customHeight="1">
      <c r="C4" s="1209"/>
      <c r="D4" s="1210"/>
      <c r="E4" s="363" t="s">
        <v>474</v>
      </c>
      <c r="F4" s="363" t="s">
        <v>71</v>
      </c>
      <c r="G4" s="363" t="s">
        <v>475</v>
      </c>
      <c r="H4" s="363" t="s">
        <v>183</v>
      </c>
      <c r="I4" s="362"/>
      <c r="N4" s="362"/>
    </row>
    <row r="5" spans="3:14" s="359" customFormat="1" ht="20.100000000000001" customHeight="1">
      <c r="C5" s="364" t="s">
        <v>476</v>
      </c>
      <c r="D5" s="365">
        <v>20000000</v>
      </c>
      <c r="E5" s="111">
        <v>3.79</v>
      </c>
      <c r="F5" s="111">
        <v>11.38</v>
      </c>
      <c r="G5" s="111">
        <v>1.89</v>
      </c>
      <c r="H5" s="111">
        <v>17.059999999999999</v>
      </c>
      <c r="I5" s="362"/>
      <c r="N5" s="362"/>
    </row>
    <row r="6" spans="3:14" s="359" customFormat="1" ht="20.100000000000001" customHeight="1">
      <c r="C6" s="364" t="s">
        <v>477</v>
      </c>
      <c r="D6" s="365">
        <v>30000000</v>
      </c>
      <c r="E6" s="111">
        <v>3.07</v>
      </c>
      <c r="F6" s="111">
        <v>9.19</v>
      </c>
      <c r="G6" s="111">
        <v>1.53</v>
      </c>
      <c r="H6" s="111">
        <v>13.79</v>
      </c>
      <c r="I6" s="362"/>
      <c r="N6" s="362"/>
    </row>
    <row r="7" spans="3:14" s="359" customFormat="1" ht="20.100000000000001" customHeight="1">
      <c r="C7" s="364" t="s">
        <v>478</v>
      </c>
      <c r="D7" s="365">
        <v>50000000</v>
      </c>
      <c r="E7" s="111">
        <v>2.14</v>
      </c>
      <c r="F7" s="111">
        <v>6.42</v>
      </c>
      <c r="G7" s="111">
        <v>1.07</v>
      </c>
      <c r="H7" s="111">
        <v>9.6300000000000008</v>
      </c>
      <c r="I7" s="362"/>
      <c r="N7" s="362"/>
    </row>
    <row r="8" spans="3:14" s="359" customFormat="1" ht="20.100000000000001" customHeight="1">
      <c r="C8" s="364" t="s">
        <v>479</v>
      </c>
      <c r="D8" s="365">
        <v>100000000</v>
      </c>
      <c r="E8" s="111">
        <v>2.0099999999999998</v>
      </c>
      <c r="F8" s="111">
        <v>6.01</v>
      </c>
      <c r="G8" s="111">
        <v>1</v>
      </c>
      <c r="H8" s="111">
        <v>9.02</v>
      </c>
      <c r="I8" s="362"/>
      <c r="N8" s="362"/>
    </row>
    <row r="9" spans="3:14" s="359" customFormat="1" ht="20.100000000000001" customHeight="1">
      <c r="C9" s="364" t="s">
        <v>480</v>
      </c>
      <c r="D9" s="365">
        <v>200000000</v>
      </c>
      <c r="E9" s="111">
        <v>1.6</v>
      </c>
      <c r="F9" s="111">
        <v>4.8</v>
      </c>
      <c r="G9" s="111">
        <v>0.8</v>
      </c>
      <c r="H9" s="111">
        <v>7.2</v>
      </c>
      <c r="I9" s="362"/>
      <c r="N9" s="362"/>
    </row>
    <row r="10" spans="3:14" s="359" customFormat="1" ht="20.100000000000001" customHeight="1">
      <c r="C10" s="364" t="s">
        <v>481</v>
      </c>
      <c r="D10" s="365">
        <v>300000000</v>
      </c>
      <c r="E10" s="111">
        <v>1.46</v>
      </c>
      <c r="F10" s="111">
        <v>4.38</v>
      </c>
      <c r="G10" s="111">
        <v>0.73</v>
      </c>
      <c r="H10" s="111">
        <v>6.57</v>
      </c>
      <c r="I10" s="362"/>
      <c r="N10" s="362"/>
    </row>
    <row r="11" spans="3:14" s="359" customFormat="1" ht="20.100000000000001" customHeight="1">
      <c r="C11" s="364" t="s">
        <v>482</v>
      </c>
      <c r="D11" s="365">
        <v>500000000</v>
      </c>
      <c r="E11" s="111">
        <v>1.33</v>
      </c>
      <c r="F11" s="111">
        <v>3.97</v>
      </c>
      <c r="G11" s="111">
        <v>0.66</v>
      </c>
      <c r="H11" s="111">
        <v>5.96</v>
      </c>
      <c r="I11" s="362"/>
      <c r="N11" s="362"/>
    </row>
    <row r="12" spans="3:14" s="367" customFormat="1" ht="20.100000000000001" customHeight="1">
      <c r="C12" s="364" t="s">
        <v>483</v>
      </c>
      <c r="D12" s="365">
        <v>1000000000</v>
      </c>
      <c r="E12" s="111">
        <v>1.17</v>
      </c>
      <c r="F12" s="111">
        <v>3.51</v>
      </c>
      <c r="G12" s="111">
        <v>0.57999999999999996</v>
      </c>
      <c r="H12" s="111">
        <v>5.26</v>
      </c>
      <c r="I12" s="366"/>
      <c r="N12" s="362"/>
    </row>
    <row r="13" spans="3:14" s="359" customFormat="1" ht="20.100000000000001" customHeight="1">
      <c r="C13" s="364" t="s">
        <v>484</v>
      </c>
      <c r="D13" s="365">
        <v>2000000000</v>
      </c>
      <c r="E13" s="111">
        <v>1.08</v>
      </c>
      <c r="F13" s="111">
        <v>3.22</v>
      </c>
      <c r="G13" s="111">
        <v>0.54</v>
      </c>
      <c r="H13" s="111">
        <v>4.84</v>
      </c>
      <c r="I13" s="362"/>
      <c r="N13" s="362"/>
    </row>
    <row r="14" spans="3:14" s="359" customFormat="1" ht="20.100000000000001" customHeight="1">
      <c r="C14" s="364" t="s">
        <v>485</v>
      </c>
      <c r="D14" s="365">
        <v>3000000000</v>
      </c>
      <c r="E14" s="111">
        <v>1.04</v>
      </c>
      <c r="F14" s="111">
        <v>3.11</v>
      </c>
      <c r="G14" s="111">
        <v>0.52</v>
      </c>
      <c r="H14" s="111">
        <v>4.67</v>
      </c>
      <c r="I14" s="362"/>
      <c r="N14" s="362"/>
    </row>
    <row r="15" spans="3:14" s="359" customFormat="1" ht="20.100000000000001" customHeight="1">
      <c r="C15" s="364" t="s">
        <v>486</v>
      </c>
      <c r="D15" s="365">
        <v>5000000000</v>
      </c>
      <c r="E15" s="111">
        <v>1.02</v>
      </c>
      <c r="F15" s="111">
        <v>3.06</v>
      </c>
      <c r="G15" s="111">
        <v>0.51</v>
      </c>
      <c r="H15" s="111">
        <v>4.59</v>
      </c>
      <c r="I15" s="362"/>
      <c r="N15" s="362"/>
    </row>
    <row r="16" spans="3:14" s="359" customFormat="1" ht="20.100000000000001" customHeight="1">
      <c r="C16" s="364" t="s">
        <v>487</v>
      </c>
      <c r="D16" s="365">
        <v>10000000000</v>
      </c>
      <c r="E16" s="111">
        <v>0.99</v>
      </c>
      <c r="F16" s="111">
        <v>2.98</v>
      </c>
      <c r="G16" s="111">
        <v>0.49</v>
      </c>
      <c r="H16" s="111">
        <v>4.46</v>
      </c>
      <c r="I16" s="362"/>
      <c r="N16" s="362"/>
    </row>
    <row r="17" spans="3:14" s="359" customFormat="1" ht="20.100000000000001" customHeight="1">
      <c r="C17" s="364" t="s">
        <v>488</v>
      </c>
      <c r="D17" s="365">
        <v>20000000000</v>
      </c>
      <c r="E17" s="111">
        <v>0.96</v>
      </c>
      <c r="F17" s="111">
        <v>2.89</v>
      </c>
      <c r="G17" s="111">
        <v>0.48</v>
      </c>
      <c r="H17" s="111">
        <v>4.33</v>
      </c>
      <c r="I17" s="362"/>
      <c r="N17" s="362"/>
    </row>
    <row r="18" spans="3:14" s="359" customFormat="1" ht="20.100000000000001" customHeight="1">
      <c r="C18" s="364" t="s">
        <v>489</v>
      </c>
      <c r="D18" s="365">
        <v>30000000000</v>
      </c>
      <c r="E18" s="111">
        <v>0.95</v>
      </c>
      <c r="F18" s="111">
        <v>2.87</v>
      </c>
      <c r="G18" s="111">
        <v>0.47</v>
      </c>
      <c r="H18" s="111">
        <v>4.29</v>
      </c>
      <c r="I18" s="362"/>
      <c r="N18" s="362"/>
    </row>
    <row r="19" spans="3:14" s="359" customFormat="1" ht="20.100000000000001" customHeight="1">
      <c r="C19" s="364" t="s">
        <v>490</v>
      </c>
      <c r="D19" s="365">
        <v>50000000000</v>
      </c>
      <c r="E19" s="111">
        <v>0.94</v>
      </c>
      <c r="F19" s="111">
        <v>2.81</v>
      </c>
      <c r="G19" s="111">
        <v>0.46</v>
      </c>
      <c r="H19" s="111">
        <v>4.21</v>
      </c>
      <c r="I19" s="362"/>
      <c r="N19" s="362"/>
    </row>
    <row r="20" spans="3:14" s="359" customFormat="1" ht="20.100000000000001" customHeight="1">
      <c r="C20" s="364" t="s">
        <v>491</v>
      </c>
      <c r="D20" s="365">
        <v>100000000000</v>
      </c>
      <c r="E20" s="111">
        <v>0.92</v>
      </c>
      <c r="F20" s="111">
        <v>2.77</v>
      </c>
      <c r="G20" s="111">
        <v>0.45</v>
      </c>
      <c r="H20" s="111">
        <v>4.1399999999999997</v>
      </c>
      <c r="I20" s="362"/>
      <c r="N20" s="362"/>
    </row>
    <row r="21" spans="3:14" s="359" customFormat="1" ht="20.100000000000001" customHeight="1">
      <c r="C21" s="364" t="s">
        <v>492</v>
      </c>
      <c r="D21" s="365">
        <v>200000000000</v>
      </c>
      <c r="E21" s="111">
        <v>0.91</v>
      </c>
      <c r="F21" s="111">
        <v>2.72</v>
      </c>
      <c r="G21" s="111">
        <v>0.44</v>
      </c>
      <c r="H21" s="111">
        <v>4.07</v>
      </c>
      <c r="I21" s="362"/>
      <c r="N21" s="362"/>
    </row>
    <row r="22" spans="3:14" s="359" customFormat="1" ht="20.100000000000001" customHeight="1">
      <c r="C22" s="364" t="s">
        <v>493</v>
      </c>
      <c r="D22" s="365">
        <v>300000000000</v>
      </c>
      <c r="E22" s="111">
        <v>0.9</v>
      </c>
      <c r="F22" s="111">
        <v>2.67</v>
      </c>
      <c r="G22" s="111">
        <v>0.43</v>
      </c>
      <c r="H22" s="111">
        <v>4</v>
      </c>
      <c r="I22" s="362"/>
      <c r="N22" s="362"/>
    </row>
    <row r="23" spans="3:14" s="359" customFormat="1" ht="20.100000000000001" customHeight="1">
      <c r="C23" s="364" t="s">
        <v>494</v>
      </c>
      <c r="D23" s="365">
        <v>500000000000</v>
      </c>
      <c r="E23" s="111">
        <v>0.89</v>
      </c>
      <c r="F23" s="111">
        <v>2.64</v>
      </c>
      <c r="G23" s="111">
        <v>0.42</v>
      </c>
      <c r="H23" s="111">
        <v>3.95</v>
      </c>
      <c r="I23" s="362"/>
      <c r="N23" s="362"/>
    </row>
    <row r="24" spans="3:14" ht="9" customHeight="1">
      <c r="K24" s="370"/>
      <c r="L24" s="370"/>
    </row>
    <row r="25" spans="3:14" ht="20.100000000000001" customHeight="1">
      <c r="K25" s="370"/>
      <c r="L25" s="370"/>
    </row>
    <row r="26" spans="3:14" ht="20.100000000000001" customHeight="1">
      <c r="K26" s="370"/>
      <c r="L26" s="370"/>
    </row>
    <row r="27" spans="3:14" ht="20.100000000000001" customHeight="1">
      <c r="K27" s="370"/>
      <c r="L27" s="370"/>
    </row>
    <row r="28" spans="3:14" ht="20.100000000000001" customHeight="1">
      <c r="K28" s="370"/>
      <c r="L28" s="370"/>
    </row>
    <row r="29" spans="3:14" ht="20.100000000000001" customHeight="1">
      <c r="K29" s="370"/>
      <c r="L29" s="370"/>
    </row>
    <row r="30" spans="3:14" ht="20.100000000000001" customHeight="1">
      <c r="K30" s="370"/>
      <c r="L30" s="370"/>
    </row>
    <row r="31" spans="3:14" ht="20.100000000000001" customHeight="1">
      <c r="K31" s="370"/>
      <c r="L31" s="370"/>
    </row>
    <row r="32" spans="3:14" ht="20.100000000000001" customHeight="1">
      <c r="K32" s="370"/>
      <c r="L32" s="370"/>
    </row>
    <row r="33" spans="11:12" ht="20.100000000000001" customHeight="1">
      <c r="K33" s="370"/>
      <c r="L33" s="370"/>
    </row>
    <row r="34" spans="11:12" ht="20.100000000000001" customHeight="1">
      <c r="K34" s="370"/>
      <c r="L34" s="370"/>
    </row>
    <row r="35" spans="11:12" ht="20.100000000000001" customHeight="1">
      <c r="K35" s="370"/>
      <c r="L35" s="370"/>
    </row>
    <row r="36" spans="11:12" ht="20.100000000000001" customHeight="1">
      <c r="K36" s="370"/>
      <c r="L36" s="370"/>
    </row>
    <row r="37" spans="11:12" ht="20.100000000000001" customHeight="1">
      <c r="K37" s="370"/>
      <c r="L37" s="370"/>
    </row>
    <row r="38" spans="11:12" ht="20.100000000000001" customHeight="1">
      <c r="K38" s="370"/>
      <c r="L38" s="370"/>
    </row>
    <row r="39" spans="11:12" ht="20.100000000000001" customHeight="1">
      <c r="K39" s="370"/>
      <c r="L39" s="370"/>
    </row>
    <row r="40" spans="11:12" ht="20.100000000000001" customHeight="1">
      <c r="K40" s="370"/>
      <c r="L40" s="370"/>
    </row>
    <row r="41" spans="11:12" ht="20.100000000000001" customHeight="1">
      <c r="K41" s="370"/>
      <c r="L41" s="370"/>
    </row>
    <row r="42" spans="11:12" ht="20.100000000000001" customHeight="1">
      <c r="K42" s="370"/>
      <c r="L42" s="370"/>
    </row>
    <row r="43" spans="11:12" ht="20.100000000000001" customHeight="1">
      <c r="K43" s="370"/>
      <c r="L43" s="370"/>
    </row>
    <row r="44" spans="11:12" ht="20.100000000000001" customHeight="1">
      <c r="K44" s="370"/>
      <c r="L44" s="370"/>
    </row>
    <row r="45" spans="11:12" ht="20.100000000000001" customHeight="1">
      <c r="K45" s="370"/>
      <c r="L45" s="370"/>
    </row>
    <row r="46" spans="11:12" ht="20.100000000000001" customHeight="1">
      <c r="K46" s="370"/>
      <c r="L46" s="370"/>
    </row>
    <row r="47" spans="11:12" ht="20.100000000000001" customHeight="1">
      <c r="K47" s="370"/>
      <c r="L47" s="370"/>
    </row>
    <row r="48" spans="11:12" ht="20.100000000000001" customHeight="1">
      <c r="K48" s="370"/>
      <c r="L48" s="370"/>
    </row>
  </sheetData>
  <mergeCells count="3">
    <mergeCell ref="C3:C4"/>
    <mergeCell ref="D3:D4"/>
    <mergeCell ref="E3:H3"/>
  </mergeCells>
  <phoneticPr fontId="3" type="noConversion"/>
  <printOptions horizontalCentered="1"/>
  <pageMargins left="0.78740157480314965" right="0.39370078740157483" top="0.98425196850393704" bottom="0.59055118110236227" header="0" footer="0"/>
  <pageSetup paperSize="9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sheetPr codeName="Sheet20"/>
  <dimension ref="C1:P37"/>
  <sheetViews>
    <sheetView view="pageBreakPreview" zoomScaleNormal="85" zoomScaleSheetLayoutView="100" workbookViewId="0">
      <selection activeCell="R8" sqref="R8"/>
    </sheetView>
  </sheetViews>
  <sheetFormatPr defaultRowHeight="19.5" customHeight="1"/>
  <cols>
    <col min="1" max="1" width="6.75" style="373" customWidth="1"/>
    <col min="2" max="2" width="3.125" style="373" customWidth="1"/>
    <col min="3" max="3" width="14.5" style="373" customWidth="1"/>
    <col min="4" max="4" width="14.125" style="373" customWidth="1"/>
    <col min="5" max="7" width="12" style="373" customWidth="1"/>
    <col min="8" max="8" width="9.625" style="373" customWidth="1"/>
    <col min="9" max="9" width="3.125" style="373" customWidth="1"/>
    <col min="10" max="10" width="10" style="373" customWidth="1"/>
    <col min="11" max="252" width="9" style="373"/>
    <col min="253" max="258" width="13.75" style="373" customWidth="1"/>
    <col min="259" max="508" width="9" style="373"/>
    <col min="509" max="514" width="13.75" style="373" customWidth="1"/>
    <col min="515" max="764" width="9" style="373"/>
    <col min="765" max="770" width="13.75" style="373" customWidth="1"/>
    <col min="771" max="1020" width="9" style="373"/>
    <col min="1021" max="1026" width="13.75" style="373" customWidth="1"/>
    <col min="1027" max="1276" width="9" style="373"/>
    <col min="1277" max="1282" width="13.75" style="373" customWidth="1"/>
    <col min="1283" max="1532" width="9" style="373"/>
    <col min="1533" max="1538" width="13.75" style="373" customWidth="1"/>
    <col min="1539" max="1788" width="9" style="373"/>
    <col min="1789" max="1794" width="13.75" style="373" customWidth="1"/>
    <col min="1795" max="2044" width="9" style="373"/>
    <col min="2045" max="2050" width="13.75" style="373" customWidth="1"/>
    <col min="2051" max="2300" width="9" style="373"/>
    <col min="2301" max="2306" width="13.75" style="373" customWidth="1"/>
    <col min="2307" max="2556" width="9" style="373"/>
    <col min="2557" max="2562" width="13.75" style="373" customWidth="1"/>
    <col min="2563" max="2812" width="9" style="373"/>
    <col min="2813" max="2818" width="13.75" style="373" customWidth="1"/>
    <col min="2819" max="3068" width="9" style="373"/>
    <col min="3069" max="3074" width="13.75" style="373" customWidth="1"/>
    <col min="3075" max="3324" width="9" style="373"/>
    <col min="3325" max="3330" width="13.75" style="373" customWidth="1"/>
    <col min="3331" max="3580" width="9" style="373"/>
    <col min="3581" max="3586" width="13.75" style="373" customWidth="1"/>
    <col min="3587" max="3836" width="9" style="373"/>
    <col min="3837" max="3842" width="13.75" style="373" customWidth="1"/>
    <col min="3843" max="4092" width="9" style="373"/>
    <col min="4093" max="4098" width="13.75" style="373" customWidth="1"/>
    <col min="4099" max="4348" width="9" style="373"/>
    <col min="4349" max="4354" width="13.75" style="373" customWidth="1"/>
    <col min="4355" max="4604" width="9" style="373"/>
    <col min="4605" max="4610" width="13.75" style="373" customWidth="1"/>
    <col min="4611" max="4860" width="9" style="373"/>
    <col min="4861" max="4866" width="13.75" style="373" customWidth="1"/>
    <col min="4867" max="5116" width="9" style="373"/>
    <col min="5117" max="5122" width="13.75" style="373" customWidth="1"/>
    <col min="5123" max="5372" width="9" style="373"/>
    <col min="5373" max="5378" width="13.75" style="373" customWidth="1"/>
    <col min="5379" max="5628" width="9" style="373"/>
    <col min="5629" max="5634" width="13.75" style="373" customWidth="1"/>
    <col min="5635" max="5884" width="9" style="373"/>
    <col min="5885" max="5890" width="13.75" style="373" customWidth="1"/>
    <col min="5891" max="6140" width="9" style="373"/>
    <col min="6141" max="6146" width="13.75" style="373" customWidth="1"/>
    <col min="6147" max="6396" width="9" style="373"/>
    <col min="6397" max="6402" width="13.75" style="373" customWidth="1"/>
    <col min="6403" max="6652" width="9" style="373"/>
    <col min="6653" max="6658" width="13.75" style="373" customWidth="1"/>
    <col min="6659" max="6908" width="9" style="373"/>
    <col min="6909" max="6914" width="13.75" style="373" customWidth="1"/>
    <col min="6915" max="7164" width="9" style="373"/>
    <col min="7165" max="7170" width="13.75" style="373" customWidth="1"/>
    <col min="7171" max="7420" width="9" style="373"/>
    <col min="7421" max="7426" width="13.75" style="373" customWidth="1"/>
    <col min="7427" max="7676" width="9" style="373"/>
    <col min="7677" max="7682" width="13.75" style="373" customWidth="1"/>
    <col min="7683" max="7932" width="9" style="373"/>
    <col min="7933" max="7938" width="13.75" style="373" customWidth="1"/>
    <col min="7939" max="8188" width="9" style="373"/>
    <col min="8189" max="8194" width="13.75" style="373" customWidth="1"/>
    <col min="8195" max="8444" width="9" style="373"/>
    <col min="8445" max="8450" width="13.75" style="373" customWidth="1"/>
    <col min="8451" max="8700" width="9" style="373"/>
    <col min="8701" max="8706" width="13.75" style="373" customWidth="1"/>
    <col min="8707" max="8956" width="9" style="373"/>
    <col min="8957" max="8962" width="13.75" style="373" customWidth="1"/>
    <col min="8963" max="9212" width="9" style="373"/>
    <col min="9213" max="9218" width="13.75" style="373" customWidth="1"/>
    <col min="9219" max="9468" width="9" style="373"/>
    <col min="9469" max="9474" width="13.75" style="373" customWidth="1"/>
    <col min="9475" max="9724" width="9" style="373"/>
    <col min="9725" max="9730" width="13.75" style="373" customWidth="1"/>
    <col min="9731" max="9980" width="9" style="373"/>
    <col min="9981" max="9986" width="13.75" style="373" customWidth="1"/>
    <col min="9987" max="10236" width="9" style="373"/>
    <col min="10237" max="10242" width="13.75" style="373" customWidth="1"/>
    <col min="10243" max="10492" width="9" style="373"/>
    <col min="10493" max="10498" width="13.75" style="373" customWidth="1"/>
    <col min="10499" max="10748" width="9" style="373"/>
    <col min="10749" max="10754" width="13.75" style="373" customWidth="1"/>
    <col min="10755" max="11004" width="9" style="373"/>
    <col min="11005" max="11010" width="13.75" style="373" customWidth="1"/>
    <col min="11011" max="11260" width="9" style="373"/>
    <col min="11261" max="11266" width="13.75" style="373" customWidth="1"/>
    <col min="11267" max="11516" width="9" style="373"/>
    <col min="11517" max="11522" width="13.75" style="373" customWidth="1"/>
    <col min="11523" max="11772" width="9" style="373"/>
    <col min="11773" max="11778" width="13.75" style="373" customWidth="1"/>
    <col min="11779" max="12028" width="9" style="373"/>
    <col min="12029" max="12034" width="13.75" style="373" customWidth="1"/>
    <col min="12035" max="12284" width="9" style="373"/>
    <col min="12285" max="12290" width="13.75" style="373" customWidth="1"/>
    <col min="12291" max="12540" width="9" style="373"/>
    <col min="12541" max="12546" width="13.75" style="373" customWidth="1"/>
    <col min="12547" max="12796" width="9" style="373"/>
    <col min="12797" max="12802" width="13.75" style="373" customWidth="1"/>
    <col min="12803" max="13052" width="9" style="373"/>
    <col min="13053" max="13058" width="13.75" style="373" customWidth="1"/>
    <col min="13059" max="13308" width="9" style="373"/>
    <col min="13309" max="13314" width="13.75" style="373" customWidth="1"/>
    <col min="13315" max="13564" width="9" style="373"/>
    <col min="13565" max="13570" width="13.75" style="373" customWidth="1"/>
    <col min="13571" max="13820" width="9" style="373"/>
    <col min="13821" max="13826" width="13.75" style="373" customWidth="1"/>
    <col min="13827" max="14076" width="9" style="373"/>
    <col min="14077" max="14082" width="13.75" style="373" customWidth="1"/>
    <col min="14083" max="14332" width="9" style="373"/>
    <col min="14333" max="14338" width="13.75" style="373" customWidth="1"/>
    <col min="14339" max="14588" width="9" style="373"/>
    <col min="14589" max="14594" width="13.75" style="373" customWidth="1"/>
    <col min="14595" max="14844" width="9" style="373"/>
    <col min="14845" max="14850" width="13.75" style="373" customWidth="1"/>
    <col min="14851" max="15100" width="9" style="373"/>
    <col min="15101" max="15106" width="13.75" style="373" customWidth="1"/>
    <col min="15107" max="15356" width="9" style="373"/>
    <col min="15357" max="15362" width="13.75" style="373" customWidth="1"/>
    <col min="15363" max="15612" width="9" style="373"/>
    <col min="15613" max="15618" width="13.75" style="373" customWidth="1"/>
    <col min="15619" max="15868" width="9" style="373"/>
    <col min="15869" max="15874" width="13.75" style="373" customWidth="1"/>
    <col min="15875" max="16124" width="9" style="373"/>
    <col min="16125" max="16130" width="13.75" style="373" customWidth="1"/>
    <col min="16131" max="16384" width="9" style="373"/>
  </cols>
  <sheetData>
    <row r="1" spans="3:16" ht="26.25">
      <c r="C1" s="372" t="s">
        <v>495</v>
      </c>
      <c r="D1" s="372"/>
      <c r="E1" s="372"/>
      <c r="F1" s="372"/>
      <c r="G1" s="372"/>
      <c r="H1" s="372"/>
      <c r="I1" s="372"/>
    </row>
    <row r="2" spans="3:16" ht="15.75" customHeight="1">
      <c r="C2" s="374" t="s">
        <v>472</v>
      </c>
      <c r="D2" s="374"/>
      <c r="E2" s="375"/>
      <c r="F2" s="375"/>
      <c r="G2" s="375"/>
      <c r="H2" s="375"/>
    </row>
    <row r="3" spans="3:16" s="376" customFormat="1" ht="12.75" customHeight="1">
      <c r="H3" s="377" t="s">
        <v>496</v>
      </c>
    </row>
    <row r="4" spans="3:16" s="376" customFormat="1" ht="16.5" customHeight="1">
      <c r="C4" s="378" t="s">
        <v>497</v>
      </c>
      <c r="D4" s="378" t="s">
        <v>190</v>
      </c>
      <c r="E4" s="378" t="s">
        <v>498</v>
      </c>
      <c r="F4" s="378" t="s">
        <v>499</v>
      </c>
      <c r="G4" s="378" t="s">
        <v>500</v>
      </c>
      <c r="H4" s="378" t="s">
        <v>24</v>
      </c>
      <c r="I4" s="379"/>
      <c r="L4" s="380"/>
      <c r="M4" s="380"/>
      <c r="N4" s="380"/>
      <c r="O4" s="380"/>
      <c r="P4" s="380"/>
    </row>
    <row r="5" spans="3:16" s="376" customFormat="1" ht="16.5" customHeight="1">
      <c r="C5" s="381" t="s">
        <v>501</v>
      </c>
      <c r="D5" s="382">
        <v>0</v>
      </c>
      <c r="E5" s="381">
        <v>0</v>
      </c>
      <c r="F5" s="381">
        <v>0</v>
      </c>
      <c r="G5" s="381">
        <v>0</v>
      </c>
      <c r="H5" s="383"/>
      <c r="I5" s="379"/>
      <c r="J5" s="384"/>
      <c r="L5" s="380"/>
      <c r="M5" s="380"/>
      <c r="N5" s="380"/>
      <c r="O5" s="380"/>
      <c r="P5" s="380"/>
    </row>
    <row r="6" spans="3:16" s="376" customFormat="1" ht="16.5" customHeight="1">
      <c r="C6" s="385" t="s">
        <v>502</v>
      </c>
      <c r="D6" s="386">
        <v>5000000</v>
      </c>
      <c r="E6" s="385">
        <v>0.17</v>
      </c>
      <c r="F6" s="385">
        <v>0.18</v>
      </c>
      <c r="G6" s="385">
        <v>0.2</v>
      </c>
      <c r="H6" s="387"/>
      <c r="I6" s="388"/>
      <c r="J6" s="384"/>
      <c r="L6" s="389"/>
      <c r="M6" s="390"/>
      <c r="N6" s="390"/>
      <c r="O6" s="390"/>
      <c r="P6" s="380"/>
    </row>
    <row r="7" spans="3:16" s="376" customFormat="1" ht="16.5" customHeight="1">
      <c r="C7" s="385" t="s">
        <v>503</v>
      </c>
      <c r="D7" s="386">
        <v>10000000</v>
      </c>
      <c r="E7" s="385">
        <v>0.28000000000000003</v>
      </c>
      <c r="F7" s="385">
        <v>0.31</v>
      </c>
      <c r="G7" s="385">
        <v>0.34</v>
      </c>
      <c r="H7" s="387"/>
      <c r="I7" s="388"/>
      <c r="J7" s="388"/>
      <c r="L7" s="391"/>
      <c r="M7" s="392"/>
      <c r="N7" s="392"/>
      <c r="O7" s="392"/>
      <c r="P7" s="380"/>
    </row>
    <row r="8" spans="3:16" s="376" customFormat="1" ht="16.5" customHeight="1">
      <c r="C8" s="385" t="s">
        <v>504</v>
      </c>
      <c r="D8" s="386">
        <v>20000000</v>
      </c>
      <c r="E8" s="385">
        <v>0.48</v>
      </c>
      <c r="F8" s="385">
        <v>0.53</v>
      </c>
      <c r="G8" s="385">
        <v>0.59</v>
      </c>
      <c r="H8" s="387"/>
      <c r="I8" s="388"/>
      <c r="J8" s="388"/>
      <c r="L8" s="392"/>
      <c r="M8" s="392"/>
      <c r="N8" s="392"/>
      <c r="O8" s="392"/>
      <c r="P8" s="380"/>
    </row>
    <row r="9" spans="3:16" s="376" customFormat="1" ht="16.5" customHeight="1">
      <c r="C9" s="385" t="s">
        <v>505</v>
      </c>
      <c r="D9" s="393">
        <v>30000000</v>
      </c>
      <c r="E9" s="385">
        <v>0.66</v>
      </c>
      <c r="F9" s="385">
        <v>0.73</v>
      </c>
      <c r="G9" s="385">
        <v>0.8</v>
      </c>
      <c r="H9" s="387"/>
      <c r="I9" s="388"/>
      <c r="J9" s="388"/>
      <c r="L9" s="392"/>
      <c r="M9" s="392"/>
      <c r="N9" s="392"/>
      <c r="O9" s="392"/>
      <c r="P9" s="380"/>
    </row>
    <row r="10" spans="3:16" s="376" customFormat="1" ht="16.5" customHeight="1">
      <c r="C10" s="385" t="s">
        <v>506</v>
      </c>
      <c r="D10" s="393">
        <v>40000000</v>
      </c>
      <c r="E10" s="385">
        <v>0.82</v>
      </c>
      <c r="F10" s="385">
        <v>0.9</v>
      </c>
      <c r="G10" s="385">
        <v>1</v>
      </c>
      <c r="H10" s="387"/>
      <c r="I10" s="388"/>
      <c r="J10" s="388"/>
      <c r="L10" s="392"/>
      <c r="M10" s="392"/>
      <c r="N10" s="392"/>
      <c r="O10" s="392"/>
      <c r="P10" s="380"/>
    </row>
    <row r="11" spans="3:16" s="376" customFormat="1" ht="16.5" customHeight="1">
      <c r="C11" s="385" t="s">
        <v>507</v>
      </c>
      <c r="D11" s="393">
        <v>50000000</v>
      </c>
      <c r="E11" s="385">
        <v>1</v>
      </c>
      <c r="F11" s="385">
        <v>1.1000000000000001</v>
      </c>
      <c r="G11" s="385">
        <v>1.2</v>
      </c>
      <c r="H11" s="387"/>
      <c r="I11" s="388"/>
      <c r="J11" s="388"/>
      <c r="L11" s="392"/>
      <c r="M11" s="392"/>
      <c r="N11" s="392"/>
      <c r="O11" s="392"/>
      <c r="P11" s="380"/>
    </row>
    <row r="12" spans="3:16" s="376" customFormat="1" ht="16.5" customHeight="1">
      <c r="C12" s="385" t="s">
        <v>508</v>
      </c>
      <c r="D12" s="393">
        <v>60000000</v>
      </c>
      <c r="E12" s="385">
        <v>1.1000000000000001</v>
      </c>
      <c r="F12" s="385">
        <v>1.2</v>
      </c>
      <c r="G12" s="385">
        <v>1.4</v>
      </c>
      <c r="H12" s="387"/>
      <c r="I12" s="388"/>
      <c r="J12" s="388"/>
      <c r="L12" s="392"/>
      <c r="M12" s="392"/>
      <c r="N12" s="392"/>
      <c r="O12" s="392"/>
      <c r="P12" s="380"/>
    </row>
    <row r="13" spans="3:16" s="376" customFormat="1" ht="16.5" customHeight="1">
      <c r="C13" s="385" t="s">
        <v>509</v>
      </c>
      <c r="D13" s="393">
        <v>70000000</v>
      </c>
      <c r="E13" s="385">
        <v>1.3</v>
      </c>
      <c r="F13" s="385">
        <v>1.4</v>
      </c>
      <c r="G13" s="385">
        <v>1.5</v>
      </c>
      <c r="H13" s="387"/>
      <c r="I13" s="388"/>
      <c r="J13" s="388"/>
      <c r="L13" s="392"/>
      <c r="M13" s="392"/>
      <c r="N13" s="392"/>
      <c r="O13" s="392"/>
      <c r="P13" s="380"/>
    </row>
    <row r="14" spans="3:16" s="376" customFormat="1" ht="16.5" customHeight="1">
      <c r="C14" s="385" t="s">
        <v>510</v>
      </c>
      <c r="D14" s="393">
        <v>80000000</v>
      </c>
      <c r="E14" s="385">
        <v>1.4</v>
      </c>
      <c r="F14" s="385">
        <v>1.5</v>
      </c>
      <c r="G14" s="385">
        <v>1.7</v>
      </c>
      <c r="H14" s="387"/>
      <c r="I14" s="388"/>
      <c r="J14" s="388"/>
      <c r="L14" s="392"/>
      <c r="M14" s="392"/>
      <c r="N14" s="392"/>
      <c r="O14" s="392"/>
      <c r="P14" s="380"/>
    </row>
    <row r="15" spans="3:16" s="376" customFormat="1" ht="16.5" customHeight="1">
      <c r="C15" s="385" t="s">
        <v>511</v>
      </c>
      <c r="D15" s="393">
        <v>90000000</v>
      </c>
      <c r="E15" s="385">
        <v>1.5</v>
      </c>
      <c r="F15" s="385">
        <v>1.7</v>
      </c>
      <c r="G15" s="385">
        <v>1.9</v>
      </c>
      <c r="H15" s="387"/>
      <c r="I15" s="388"/>
      <c r="J15" s="388"/>
      <c r="L15" s="392"/>
      <c r="M15" s="392"/>
      <c r="N15" s="392"/>
      <c r="O15" s="392"/>
      <c r="P15" s="380"/>
    </row>
    <row r="16" spans="3:16" s="376" customFormat="1" ht="16.5" customHeight="1">
      <c r="C16" s="394" t="s">
        <v>201</v>
      </c>
      <c r="D16" s="393">
        <v>100000000</v>
      </c>
      <c r="E16" s="385">
        <v>1.7</v>
      </c>
      <c r="F16" s="385">
        <v>1.8</v>
      </c>
      <c r="G16" s="385">
        <v>2</v>
      </c>
      <c r="H16" s="387"/>
      <c r="I16" s="388"/>
      <c r="J16" s="388"/>
      <c r="L16" s="392"/>
      <c r="M16" s="392"/>
      <c r="N16" s="392"/>
      <c r="O16" s="392"/>
      <c r="P16" s="380"/>
    </row>
    <row r="17" spans="3:16" s="376" customFormat="1" ht="16.5" customHeight="1">
      <c r="C17" s="394" t="s">
        <v>202</v>
      </c>
      <c r="D17" s="393">
        <v>200000000</v>
      </c>
      <c r="E17" s="385">
        <v>2.8</v>
      </c>
      <c r="F17" s="385">
        <v>3.1</v>
      </c>
      <c r="G17" s="385">
        <v>3.4</v>
      </c>
      <c r="H17" s="383"/>
      <c r="I17" s="388"/>
      <c r="J17" s="388"/>
      <c r="L17" s="392"/>
      <c r="M17" s="392"/>
      <c r="N17" s="392"/>
      <c r="O17" s="392"/>
      <c r="P17" s="380"/>
    </row>
    <row r="18" spans="3:16" s="376" customFormat="1" ht="16.5" customHeight="1">
      <c r="C18" s="394" t="s">
        <v>203</v>
      </c>
      <c r="D18" s="393">
        <v>300000000</v>
      </c>
      <c r="E18" s="385">
        <v>3.9</v>
      </c>
      <c r="F18" s="385">
        <v>4.3</v>
      </c>
      <c r="G18" s="385">
        <v>4.7</v>
      </c>
      <c r="H18" s="383"/>
      <c r="I18" s="388"/>
      <c r="J18" s="388"/>
      <c r="L18" s="392"/>
      <c r="M18" s="392"/>
      <c r="N18" s="392"/>
      <c r="O18" s="392"/>
      <c r="P18" s="380"/>
    </row>
    <row r="19" spans="3:16" s="376" customFormat="1" ht="16.5" customHeight="1">
      <c r="C19" s="394" t="s">
        <v>512</v>
      </c>
      <c r="D19" s="393">
        <v>400000000</v>
      </c>
      <c r="E19" s="385">
        <v>4.8</v>
      </c>
      <c r="F19" s="385">
        <v>5.3</v>
      </c>
      <c r="G19" s="385">
        <v>5.9</v>
      </c>
      <c r="H19" s="395"/>
      <c r="I19" s="388"/>
      <c r="J19" s="388"/>
      <c r="L19" s="392"/>
      <c r="M19" s="392"/>
      <c r="N19" s="392"/>
      <c r="O19" s="392"/>
      <c r="P19" s="380"/>
    </row>
    <row r="20" spans="3:16" s="376" customFormat="1" ht="16.5" customHeight="1">
      <c r="C20" s="394" t="s">
        <v>204</v>
      </c>
      <c r="D20" s="393">
        <v>500000000</v>
      </c>
      <c r="E20" s="385">
        <v>5.7</v>
      </c>
      <c r="F20" s="385">
        <v>6.3</v>
      </c>
      <c r="G20" s="385">
        <v>7</v>
      </c>
      <c r="H20" s="387"/>
      <c r="I20" s="388"/>
      <c r="J20" s="388"/>
      <c r="L20" s="392"/>
      <c r="M20" s="392"/>
      <c r="N20" s="392"/>
      <c r="O20" s="392"/>
      <c r="P20" s="380"/>
    </row>
    <row r="21" spans="3:16" s="376" customFormat="1" ht="16.5" customHeight="1">
      <c r="C21" s="394" t="s">
        <v>513</v>
      </c>
      <c r="D21" s="393">
        <v>600000000</v>
      </c>
      <c r="E21" s="385">
        <v>6.6</v>
      </c>
      <c r="F21" s="385">
        <v>7.3</v>
      </c>
      <c r="G21" s="385">
        <v>8</v>
      </c>
      <c r="H21" s="387"/>
      <c r="I21" s="388"/>
      <c r="J21" s="388"/>
      <c r="L21" s="392"/>
      <c r="M21" s="392"/>
      <c r="N21" s="392"/>
      <c r="O21" s="392"/>
      <c r="P21" s="380"/>
    </row>
    <row r="22" spans="3:16" s="376" customFormat="1" ht="16.5" customHeight="1">
      <c r="C22" s="394" t="s">
        <v>514</v>
      </c>
      <c r="D22" s="393">
        <v>700000000</v>
      </c>
      <c r="E22" s="385">
        <v>7.4</v>
      </c>
      <c r="F22" s="385">
        <v>8.1999999999999993</v>
      </c>
      <c r="G22" s="385">
        <v>9</v>
      </c>
      <c r="H22" s="387"/>
      <c r="I22" s="388"/>
      <c r="J22" s="388"/>
      <c r="L22" s="392"/>
      <c r="M22" s="392"/>
      <c r="N22" s="392"/>
      <c r="O22" s="392"/>
      <c r="P22" s="380"/>
    </row>
    <row r="23" spans="3:16" s="376" customFormat="1" ht="16.5" customHeight="1">
      <c r="C23" s="394" t="s">
        <v>515</v>
      </c>
      <c r="D23" s="393">
        <v>800000000</v>
      </c>
      <c r="E23" s="385">
        <v>8.1999999999999993</v>
      </c>
      <c r="F23" s="385">
        <v>9.1</v>
      </c>
      <c r="G23" s="385">
        <v>10</v>
      </c>
      <c r="H23" s="387"/>
      <c r="I23" s="388"/>
      <c r="J23" s="388"/>
      <c r="L23" s="392"/>
      <c r="M23" s="392"/>
      <c r="N23" s="392"/>
      <c r="O23" s="392"/>
      <c r="P23" s="380"/>
    </row>
    <row r="24" spans="3:16" s="376" customFormat="1" ht="16.5" customHeight="1">
      <c r="C24" s="394" t="s">
        <v>516</v>
      </c>
      <c r="D24" s="393">
        <v>900000000</v>
      </c>
      <c r="E24" s="385">
        <v>9</v>
      </c>
      <c r="F24" s="385">
        <v>10</v>
      </c>
      <c r="G24" s="385">
        <v>11</v>
      </c>
      <c r="H24" s="387"/>
      <c r="I24" s="388"/>
      <c r="J24" s="388"/>
      <c r="L24" s="392"/>
      <c r="M24" s="392"/>
      <c r="N24" s="392"/>
      <c r="O24" s="392"/>
      <c r="P24" s="380"/>
    </row>
    <row r="25" spans="3:16" s="376" customFormat="1" ht="16.5" customHeight="1">
      <c r="C25" s="394" t="s">
        <v>205</v>
      </c>
      <c r="D25" s="393">
        <v>1000000000</v>
      </c>
      <c r="E25" s="385">
        <v>9.6999999999999993</v>
      </c>
      <c r="F25" s="385">
        <v>10.8</v>
      </c>
      <c r="G25" s="385">
        <v>11.9</v>
      </c>
      <c r="H25" s="387"/>
      <c r="I25" s="388"/>
      <c r="J25" s="388"/>
      <c r="L25" s="392"/>
      <c r="M25" s="392"/>
      <c r="N25" s="392"/>
      <c r="O25" s="392"/>
      <c r="P25" s="380"/>
    </row>
    <row r="26" spans="3:16" s="376" customFormat="1" ht="16.5" customHeight="1">
      <c r="C26" s="394" t="s">
        <v>206</v>
      </c>
      <c r="D26" s="393">
        <v>2000000000</v>
      </c>
      <c r="E26" s="385">
        <v>16.600000000000001</v>
      </c>
      <c r="F26" s="385">
        <v>18.399999999999999</v>
      </c>
      <c r="G26" s="385">
        <v>20.3</v>
      </c>
      <c r="H26" s="387"/>
      <c r="I26" s="388"/>
      <c r="J26" s="388"/>
      <c r="L26" s="392"/>
      <c r="M26" s="392"/>
      <c r="N26" s="392"/>
      <c r="O26" s="392"/>
      <c r="P26" s="380"/>
    </row>
    <row r="27" spans="3:16" s="376" customFormat="1" ht="16.5" customHeight="1">
      <c r="C27" s="394" t="s">
        <v>207</v>
      </c>
      <c r="D27" s="393">
        <v>3000000000</v>
      </c>
      <c r="E27" s="385">
        <v>22.6</v>
      </c>
      <c r="F27" s="385">
        <v>25.2</v>
      </c>
      <c r="G27" s="385">
        <v>27.7</v>
      </c>
      <c r="H27" s="387"/>
      <c r="I27" s="388"/>
      <c r="J27" s="388"/>
      <c r="L27" s="392"/>
      <c r="M27" s="392"/>
      <c r="N27" s="392"/>
      <c r="O27" s="392"/>
      <c r="P27" s="380"/>
    </row>
    <row r="28" spans="3:16" s="376" customFormat="1" ht="16.5" customHeight="1">
      <c r="C28" s="394" t="s">
        <v>517</v>
      </c>
      <c r="D28" s="393">
        <v>4000000000</v>
      </c>
      <c r="E28" s="385">
        <v>28.3</v>
      </c>
      <c r="F28" s="385">
        <v>31.4</v>
      </c>
      <c r="G28" s="385">
        <v>34.5</v>
      </c>
      <c r="H28" s="387"/>
      <c r="I28" s="388"/>
      <c r="J28" s="388"/>
      <c r="L28" s="392"/>
      <c r="M28" s="392"/>
      <c r="N28" s="392"/>
      <c r="O28" s="392"/>
      <c r="P28" s="380"/>
    </row>
    <row r="29" spans="3:16" s="376" customFormat="1" ht="16.5" customHeight="1">
      <c r="C29" s="394" t="s">
        <v>208</v>
      </c>
      <c r="D29" s="393">
        <v>5000000000</v>
      </c>
      <c r="E29" s="385">
        <v>33.5</v>
      </c>
      <c r="F29" s="385">
        <v>37.299999999999997</v>
      </c>
      <c r="G29" s="385">
        <v>41</v>
      </c>
      <c r="H29" s="395"/>
      <c r="I29" s="388"/>
      <c r="J29" s="388"/>
      <c r="L29" s="392"/>
      <c r="M29" s="392"/>
      <c r="N29" s="392"/>
      <c r="O29" s="392"/>
      <c r="P29" s="380"/>
    </row>
    <row r="30" spans="3:16" s="376" customFormat="1" ht="16.5" customHeight="1">
      <c r="C30" s="394" t="s">
        <v>518</v>
      </c>
      <c r="D30" s="393">
        <v>7000000000</v>
      </c>
      <c r="E30" s="385">
        <v>43.4</v>
      </c>
      <c r="F30" s="385">
        <v>48.3</v>
      </c>
      <c r="G30" s="385">
        <v>53.1</v>
      </c>
      <c r="H30" s="395"/>
      <c r="I30" s="388"/>
      <c r="J30" s="388"/>
      <c r="L30" s="392"/>
      <c r="M30" s="392"/>
      <c r="N30" s="392"/>
      <c r="O30" s="392"/>
      <c r="P30" s="380"/>
    </row>
    <row r="31" spans="3:16" s="376" customFormat="1" ht="16.5" customHeight="1">
      <c r="C31" s="394" t="s">
        <v>209</v>
      </c>
      <c r="D31" s="393">
        <v>10000000000</v>
      </c>
      <c r="E31" s="385">
        <v>57.2</v>
      </c>
      <c r="F31" s="385">
        <v>63.5</v>
      </c>
      <c r="G31" s="385">
        <v>69.900000000000006</v>
      </c>
      <c r="H31" s="395"/>
      <c r="I31" s="388"/>
      <c r="J31" s="388"/>
      <c r="L31" s="392"/>
      <c r="M31" s="392"/>
      <c r="N31" s="392"/>
      <c r="O31" s="392"/>
      <c r="P31" s="380"/>
    </row>
    <row r="32" spans="3:16" s="376" customFormat="1" ht="16.5" customHeight="1">
      <c r="C32" s="394" t="s">
        <v>210</v>
      </c>
      <c r="D32" s="393">
        <v>20000000000</v>
      </c>
      <c r="E32" s="385">
        <v>97.4</v>
      </c>
      <c r="F32" s="385">
        <v>108.2</v>
      </c>
      <c r="G32" s="385">
        <v>119</v>
      </c>
      <c r="H32" s="395"/>
      <c r="I32" s="388"/>
      <c r="J32" s="388"/>
      <c r="L32" s="392"/>
      <c r="M32" s="392"/>
      <c r="N32" s="392"/>
      <c r="O32" s="392"/>
      <c r="P32" s="380"/>
    </row>
    <row r="33" spans="3:16" s="376" customFormat="1" ht="16.5" customHeight="1">
      <c r="C33" s="394" t="s">
        <v>211</v>
      </c>
      <c r="D33" s="393">
        <v>30000000000</v>
      </c>
      <c r="E33" s="385">
        <v>133</v>
      </c>
      <c r="F33" s="385">
        <v>147.80000000000001</v>
      </c>
      <c r="G33" s="385">
        <v>162.6</v>
      </c>
      <c r="H33" s="395"/>
      <c r="I33" s="388"/>
      <c r="J33" s="388"/>
      <c r="L33" s="392"/>
      <c r="M33" s="392"/>
      <c r="N33" s="392"/>
      <c r="O33" s="392"/>
      <c r="P33" s="380"/>
    </row>
    <row r="34" spans="3:16" s="376" customFormat="1" ht="16.5" customHeight="1">
      <c r="C34" s="394" t="s">
        <v>519</v>
      </c>
      <c r="D34" s="393">
        <v>40000000000</v>
      </c>
      <c r="E34" s="385">
        <v>166</v>
      </c>
      <c r="F34" s="385">
        <v>184.4</v>
      </c>
      <c r="G34" s="385">
        <v>202.9</v>
      </c>
      <c r="H34" s="387"/>
      <c r="I34" s="388"/>
      <c r="J34" s="388"/>
      <c r="L34" s="392"/>
      <c r="M34" s="392"/>
      <c r="N34" s="392"/>
      <c r="O34" s="392"/>
      <c r="P34" s="380"/>
    </row>
    <row r="35" spans="3:16" s="376" customFormat="1" ht="16.5" customHeight="1">
      <c r="C35" s="394" t="s">
        <v>212</v>
      </c>
      <c r="D35" s="393">
        <v>50000000000</v>
      </c>
      <c r="E35" s="385">
        <v>197</v>
      </c>
      <c r="F35" s="385">
        <v>218.9</v>
      </c>
      <c r="G35" s="385">
        <v>240.8</v>
      </c>
      <c r="H35" s="387"/>
      <c r="I35" s="388"/>
      <c r="J35" s="388"/>
      <c r="L35" s="392"/>
      <c r="M35" s="392"/>
      <c r="N35" s="392"/>
      <c r="O35" s="392"/>
      <c r="P35" s="380"/>
    </row>
    <row r="36" spans="3:16" ht="9.75" customHeight="1">
      <c r="I36" s="396"/>
      <c r="J36" s="396"/>
      <c r="L36" s="392"/>
      <c r="M36" s="392"/>
      <c r="N36" s="392"/>
      <c r="O36" s="392"/>
      <c r="P36" s="396"/>
    </row>
    <row r="37" spans="3:16" ht="19.5" customHeight="1">
      <c r="C37" s="397"/>
      <c r="D37" s="397"/>
      <c r="E37" s="397"/>
      <c r="F37" s="397"/>
      <c r="G37" s="397"/>
      <c r="H37" s="397"/>
      <c r="I37" s="397"/>
      <c r="J37" s="397"/>
      <c r="K37" s="397"/>
      <c r="L37" s="397"/>
    </row>
  </sheetData>
  <phoneticPr fontId="3" type="noConversion"/>
  <printOptions horizontalCentered="1"/>
  <pageMargins left="0.70866141732283472" right="0.70866141732283472" top="0.74803149606299213" bottom="0.74803149606299213" header="0.31496062992125984" footer="0.31496062992125984"/>
  <pageSetup paperSize="9" scale="90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sheetPr codeName="Sheet21">
    <pageSetUpPr fitToPage="1"/>
  </sheetPr>
  <dimension ref="C1:O26"/>
  <sheetViews>
    <sheetView view="pageBreakPreview" zoomScale="85" zoomScaleNormal="100" zoomScaleSheetLayoutView="85" workbookViewId="0">
      <selection activeCell="R8" sqref="R8"/>
    </sheetView>
  </sheetViews>
  <sheetFormatPr defaultRowHeight="16.5"/>
  <cols>
    <col min="1" max="1" width="7.75" style="400" customWidth="1"/>
    <col min="2" max="2" width="2.125" style="400" customWidth="1"/>
    <col min="3" max="3" width="16.125" style="400" customWidth="1"/>
    <col min="4" max="4" width="25.125" style="400" customWidth="1"/>
    <col min="5" max="14" width="9.125" style="400" customWidth="1"/>
    <col min="15" max="15" width="10.875" style="400" customWidth="1"/>
    <col min="16" max="16" width="1.5" style="400" customWidth="1"/>
    <col min="17" max="259" width="9" style="400"/>
    <col min="260" max="260" width="26.875" style="400" bestFit="1" customWidth="1"/>
    <col min="261" max="261" width="9.375" style="400" customWidth="1"/>
    <col min="262" max="262" width="9" style="400"/>
    <col min="263" max="263" width="10" style="400" bestFit="1" customWidth="1"/>
    <col min="264" max="264" width="9" style="400"/>
    <col min="265" max="265" width="11.125" style="400" bestFit="1" customWidth="1"/>
    <col min="266" max="266" width="9" style="400"/>
    <col min="267" max="267" width="11.125" style="400" bestFit="1" customWidth="1"/>
    <col min="268" max="268" width="9" style="400" customWidth="1"/>
    <col min="269" max="269" width="11.125" style="400" bestFit="1" customWidth="1"/>
    <col min="270" max="270" width="9" style="400"/>
    <col min="271" max="271" width="8.375" style="400" bestFit="1" customWidth="1"/>
    <col min="272" max="515" width="9" style="400"/>
    <col min="516" max="516" width="26.875" style="400" bestFit="1" customWidth="1"/>
    <col min="517" max="517" width="9.375" style="400" customWidth="1"/>
    <col min="518" max="518" width="9" style="400"/>
    <col min="519" max="519" width="10" style="400" bestFit="1" customWidth="1"/>
    <col min="520" max="520" width="9" style="400"/>
    <col min="521" max="521" width="11.125" style="400" bestFit="1" customWidth="1"/>
    <col min="522" max="522" width="9" style="400"/>
    <col min="523" max="523" width="11.125" style="400" bestFit="1" customWidth="1"/>
    <col min="524" max="524" width="9" style="400" customWidth="1"/>
    <col min="525" max="525" width="11.125" style="400" bestFit="1" customWidth="1"/>
    <col min="526" max="526" width="9" style="400"/>
    <col min="527" max="527" width="8.375" style="400" bestFit="1" customWidth="1"/>
    <col min="528" max="771" width="9" style="400"/>
    <col min="772" max="772" width="26.875" style="400" bestFit="1" customWidth="1"/>
    <col min="773" max="773" width="9.375" style="400" customWidth="1"/>
    <col min="774" max="774" width="9" style="400"/>
    <col min="775" max="775" width="10" style="400" bestFit="1" customWidth="1"/>
    <col min="776" max="776" width="9" style="400"/>
    <col min="777" max="777" width="11.125" style="400" bestFit="1" customWidth="1"/>
    <col min="778" max="778" width="9" style="400"/>
    <col min="779" max="779" width="11.125" style="400" bestFit="1" customWidth="1"/>
    <col min="780" max="780" width="9" style="400" customWidth="1"/>
    <col min="781" max="781" width="11.125" style="400" bestFit="1" customWidth="1"/>
    <col min="782" max="782" width="9" style="400"/>
    <col min="783" max="783" width="8.375" style="400" bestFit="1" customWidth="1"/>
    <col min="784" max="1027" width="9" style="400"/>
    <col min="1028" max="1028" width="26.875" style="400" bestFit="1" customWidth="1"/>
    <col min="1029" max="1029" width="9.375" style="400" customWidth="1"/>
    <col min="1030" max="1030" width="9" style="400"/>
    <col min="1031" max="1031" width="10" style="400" bestFit="1" customWidth="1"/>
    <col min="1032" max="1032" width="9" style="400"/>
    <col min="1033" max="1033" width="11.125" style="400" bestFit="1" customWidth="1"/>
    <col min="1034" max="1034" width="9" style="400"/>
    <col min="1035" max="1035" width="11.125" style="400" bestFit="1" customWidth="1"/>
    <col min="1036" max="1036" width="9" style="400" customWidth="1"/>
    <col min="1037" max="1037" width="11.125" style="400" bestFit="1" customWidth="1"/>
    <col min="1038" max="1038" width="9" style="400"/>
    <col min="1039" max="1039" width="8.375" style="400" bestFit="1" customWidth="1"/>
    <col min="1040" max="1283" width="9" style="400"/>
    <col min="1284" max="1284" width="26.875" style="400" bestFit="1" customWidth="1"/>
    <col min="1285" max="1285" width="9.375" style="400" customWidth="1"/>
    <col min="1286" max="1286" width="9" style="400"/>
    <col min="1287" max="1287" width="10" style="400" bestFit="1" customWidth="1"/>
    <col min="1288" max="1288" width="9" style="400"/>
    <col min="1289" max="1289" width="11.125" style="400" bestFit="1" customWidth="1"/>
    <col min="1290" max="1290" width="9" style="400"/>
    <col min="1291" max="1291" width="11.125" style="400" bestFit="1" customWidth="1"/>
    <col min="1292" max="1292" width="9" style="400" customWidth="1"/>
    <col min="1293" max="1293" width="11.125" style="400" bestFit="1" customWidth="1"/>
    <col min="1294" max="1294" width="9" style="400"/>
    <col min="1295" max="1295" width="8.375" style="400" bestFit="1" customWidth="1"/>
    <col min="1296" max="1539" width="9" style="400"/>
    <col min="1540" max="1540" width="26.875" style="400" bestFit="1" customWidth="1"/>
    <col min="1541" max="1541" width="9.375" style="400" customWidth="1"/>
    <col min="1542" max="1542" width="9" style="400"/>
    <col min="1543" max="1543" width="10" style="400" bestFit="1" customWidth="1"/>
    <col min="1544" max="1544" width="9" style="400"/>
    <col min="1545" max="1545" width="11.125" style="400" bestFit="1" customWidth="1"/>
    <col min="1546" max="1546" width="9" style="400"/>
    <col min="1547" max="1547" width="11.125" style="400" bestFit="1" customWidth="1"/>
    <col min="1548" max="1548" width="9" style="400" customWidth="1"/>
    <col min="1549" max="1549" width="11.125" style="400" bestFit="1" customWidth="1"/>
    <col min="1550" max="1550" width="9" style="400"/>
    <col min="1551" max="1551" width="8.375" style="400" bestFit="1" customWidth="1"/>
    <col min="1552" max="1795" width="9" style="400"/>
    <col min="1796" max="1796" width="26.875" style="400" bestFit="1" customWidth="1"/>
    <col min="1797" max="1797" width="9.375" style="400" customWidth="1"/>
    <col min="1798" max="1798" width="9" style="400"/>
    <col min="1799" max="1799" width="10" style="400" bestFit="1" customWidth="1"/>
    <col min="1800" max="1800" width="9" style="400"/>
    <col min="1801" max="1801" width="11.125" style="400" bestFit="1" customWidth="1"/>
    <col min="1802" max="1802" width="9" style="400"/>
    <col min="1803" max="1803" width="11.125" style="400" bestFit="1" customWidth="1"/>
    <col min="1804" max="1804" width="9" style="400" customWidth="1"/>
    <col min="1805" max="1805" width="11.125" style="400" bestFit="1" customWidth="1"/>
    <col min="1806" max="1806" width="9" style="400"/>
    <col min="1807" max="1807" width="8.375" style="400" bestFit="1" customWidth="1"/>
    <col min="1808" max="2051" width="9" style="400"/>
    <col min="2052" max="2052" width="26.875" style="400" bestFit="1" customWidth="1"/>
    <col min="2053" max="2053" width="9.375" style="400" customWidth="1"/>
    <col min="2054" max="2054" width="9" style="400"/>
    <col min="2055" max="2055" width="10" style="400" bestFit="1" customWidth="1"/>
    <col min="2056" max="2056" width="9" style="400"/>
    <col min="2057" max="2057" width="11.125" style="400" bestFit="1" customWidth="1"/>
    <col min="2058" max="2058" width="9" style="400"/>
    <col min="2059" max="2059" width="11.125" style="400" bestFit="1" customWidth="1"/>
    <col min="2060" max="2060" width="9" style="400" customWidth="1"/>
    <col min="2061" max="2061" width="11.125" style="400" bestFit="1" customWidth="1"/>
    <col min="2062" max="2062" width="9" style="400"/>
    <col min="2063" max="2063" width="8.375" style="400" bestFit="1" customWidth="1"/>
    <col min="2064" max="2307" width="9" style="400"/>
    <col min="2308" max="2308" width="26.875" style="400" bestFit="1" customWidth="1"/>
    <col min="2309" max="2309" width="9.375" style="400" customWidth="1"/>
    <col min="2310" max="2310" width="9" style="400"/>
    <col min="2311" max="2311" width="10" style="400" bestFit="1" customWidth="1"/>
    <col min="2312" max="2312" width="9" style="400"/>
    <col min="2313" max="2313" width="11.125" style="400" bestFit="1" customWidth="1"/>
    <col min="2314" max="2314" width="9" style="400"/>
    <col min="2315" max="2315" width="11.125" style="400" bestFit="1" customWidth="1"/>
    <col min="2316" max="2316" width="9" style="400" customWidth="1"/>
    <col min="2317" max="2317" width="11.125" style="400" bestFit="1" customWidth="1"/>
    <col min="2318" max="2318" width="9" style="400"/>
    <col min="2319" max="2319" width="8.375" style="400" bestFit="1" customWidth="1"/>
    <col min="2320" max="2563" width="9" style="400"/>
    <col min="2564" max="2564" width="26.875" style="400" bestFit="1" customWidth="1"/>
    <col min="2565" max="2565" width="9.375" style="400" customWidth="1"/>
    <col min="2566" max="2566" width="9" style="400"/>
    <col min="2567" max="2567" width="10" style="400" bestFit="1" customWidth="1"/>
    <col min="2568" max="2568" width="9" style="400"/>
    <col min="2569" max="2569" width="11.125" style="400" bestFit="1" customWidth="1"/>
    <col min="2570" max="2570" width="9" style="400"/>
    <col min="2571" max="2571" width="11.125" style="400" bestFit="1" customWidth="1"/>
    <col min="2572" max="2572" width="9" style="400" customWidth="1"/>
    <col min="2573" max="2573" width="11.125" style="400" bestFit="1" customWidth="1"/>
    <col min="2574" max="2574" width="9" style="400"/>
    <col min="2575" max="2575" width="8.375" style="400" bestFit="1" customWidth="1"/>
    <col min="2576" max="2819" width="9" style="400"/>
    <col min="2820" max="2820" width="26.875" style="400" bestFit="1" customWidth="1"/>
    <col min="2821" max="2821" width="9.375" style="400" customWidth="1"/>
    <col min="2822" max="2822" width="9" style="400"/>
    <col min="2823" max="2823" width="10" style="400" bestFit="1" customWidth="1"/>
    <col min="2824" max="2824" width="9" style="400"/>
    <col min="2825" max="2825" width="11.125" style="400" bestFit="1" customWidth="1"/>
    <col min="2826" max="2826" width="9" style="400"/>
    <col min="2827" max="2827" width="11.125" style="400" bestFit="1" customWidth="1"/>
    <col min="2828" max="2828" width="9" style="400" customWidth="1"/>
    <col min="2829" max="2829" width="11.125" style="400" bestFit="1" customWidth="1"/>
    <col min="2830" max="2830" width="9" style="400"/>
    <col min="2831" max="2831" width="8.375" style="400" bestFit="1" customWidth="1"/>
    <col min="2832" max="3075" width="9" style="400"/>
    <col min="3076" max="3076" width="26.875" style="400" bestFit="1" customWidth="1"/>
    <col min="3077" max="3077" width="9.375" style="400" customWidth="1"/>
    <col min="3078" max="3078" width="9" style="400"/>
    <col min="3079" max="3079" width="10" style="400" bestFit="1" customWidth="1"/>
    <col min="3080" max="3080" width="9" style="400"/>
    <col min="3081" max="3081" width="11.125" style="400" bestFit="1" customWidth="1"/>
    <col min="3082" max="3082" width="9" style="400"/>
    <col min="3083" max="3083" width="11.125" style="400" bestFit="1" customWidth="1"/>
    <col min="3084" max="3084" width="9" style="400" customWidth="1"/>
    <col min="3085" max="3085" width="11.125" style="400" bestFit="1" customWidth="1"/>
    <col min="3086" max="3086" width="9" style="400"/>
    <col min="3087" max="3087" width="8.375" style="400" bestFit="1" customWidth="1"/>
    <col min="3088" max="3331" width="9" style="400"/>
    <col min="3332" max="3332" width="26.875" style="400" bestFit="1" customWidth="1"/>
    <col min="3333" max="3333" width="9.375" style="400" customWidth="1"/>
    <col min="3334" max="3334" width="9" style="400"/>
    <col min="3335" max="3335" width="10" style="400" bestFit="1" customWidth="1"/>
    <col min="3336" max="3336" width="9" style="400"/>
    <col min="3337" max="3337" width="11.125" style="400" bestFit="1" customWidth="1"/>
    <col min="3338" max="3338" width="9" style="400"/>
    <col min="3339" max="3339" width="11.125" style="400" bestFit="1" customWidth="1"/>
    <col min="3340" max="3340" width="9" style="400" customWidth="1"/>
    <col min="3341" max="3341" width="11.125" style="400" bestFit="1" customWidth="1"/>
    <col min="3342" max="3342" width="9" style="400"/>
    <col min="3343" max="3343" width="8.375" style="400" bestFit="1" customWidth="1"/>
    <col min="3344" max="3587" width="9" style="400"/>
    <col min="3588" max="3588" width="26.875" style="400" bestFit="1" customWidth="1"/>
    <col min="3589" max="3589" width="9.375" style="400" customWidth="1"/>
    <col min="3590" max="3590" width="9" style="400"/>
    <col min="3591" max="3591" width="10" style="400" bestFit="1" customWidth="1"/>
    <col min="3592" max="3592" width="9" style="400"/>
    <col min="3593" max="3593" width="11.125" style="400" bestFit="1" customWidth="1"/>
    <col min="3594" max="3594" width="9" style="400"/>
    <col min="3595" max="3595" width="11.125" style="400" bestFit="1" customWidth="1"/>
    <col min="3596" max="3596" width="9" style="400" customWidth="1"/>
    <col min="3597" max="3597" width="11.125" style="400" bestFit="1" customWidth="1"/>
    <col min="3598" max="3598" width="9" style="400"/>
    <col min="3599" max="3599" width="8.375" style="400" bestFit="1" customWidth="1"/>
    <col min="3600" max="3843" width="9" style="400"/>
    <col min="3844" max="3844" width="26.875" style="400" bestFit="1" customWidth="1"/>
    <col min="3845" max="3845" width="9.375" style="400" customWidth="1"/>
    <col min="3846" max="3846" width="9" style="400"/>
    <col min="3847" max="3847" width="10" style="400" bestFit="1" customWidth="1"/>
    <col min="3848" max="3848" width="9" style="400"/>
    <col min="3849" max="3849" width="11.125" style="400" bestFit="1" customWidth="1"/>
    <col min="3850" max="3850" width="9" style="400"/>
    <col min="3851" max="3851" width="11.125" style="400" bestFit="1" customWidth="1"/>
    <col min="3852" max="3852" width="9" style="400" customWidth="1"/>
    <col min="3853" max="3853" width="11.125" style="400" bestFit="1" customWidth="1"/>
    <col min="3854" max="3854" width="9" style="400"/>
    <col min="3855" max="3855" width="8.375" style="400" bestFit="1" customWidth="1"/>
    <col min="3856" max="4099" width="9" style="400"/>
    <col min="4100" max="4100" width="26.875" style="400" bestFit="1" customWidth="1"/>
    <col min="4101" max="4101" width="9.375" style="400" customWidth="1"/>
    <col min="4102" max="4102" width="9" style="400"/>
    <col min="4103" max="4103" width="10" style="400" bestFit="1" customWidth="1"/>
    <col min="4104" max="4104" width="9" style="400"/>
    <col min="4105" max="4105" width="11.125" style="400" bestFit="1" customWidth="1"/>
    <col min="4106" max="4106" width="9" style="400"/>
    <col min="4107" max="4107" width="11.125" style="400" bestFit="1" customWidth="1"/>
    <col min="4108" max="4108" width="9" style="400" customWidth="1"/>
    <col min="4109" max="4109" width="11.125" style="400" bestFit="1" customWidth="1"/>
    <col min="4110" max="4110" width="9" style="400"/>
    <col min="4111" max="4111" width="8.375" style="400" bestFit="1" customWidth="1"/>
    <col min="4112" max="4355" width="9" style="400"/>
    <col min="4356" max="4356" width="26.875" style="400" bestFit="1" customWidth="1"/>
    <col min="4357" max="4357" width="9.375" style="400" customWidth="1"/>
    <col min="4358" max="4358" width="9" style="400"/>
    <col min="4359" max="4359" width="10" style="400" bestFit="1" customWidth="1"/>
    <col min="4360" max="4360" width="9" style="400"/>
    <col min="4361" max="4361" width="11.125" style="400" bestFit="1" customWidth="1"/>
    <col min="4362" max="4362" width="9" style="400"/>
    <col min="4363" max="4363" width="11.125" style="400" bestFit="1" customWidth="1"/>
    <col min="4364" max="4364" width="9" style="400" customWidth="1"/>
    <col min="4365" max="4365" width="11.125" style="400" bestFit="1" customWidth="1"/>
    <col min="4366" max="4366" width="9" style="400"/>
    <col min="4367" max="4367" width="8.375" style="400" bestFit="1" customWidth="1"/>
    <col min="4368" max="4611" width="9" style="400"/>
    <col min="4612" max="4612" width="26.875" style="400" bestFit="1" customWidth="1"/>
    <col min="4613" max="4613" width="9.375" style="400" customWidth="1"/>
    <col min="4614" max="4614" width="9" style="400"/>
    <col min="4615" max="4615" width="10" style="400" bestFit="1" customWidth="1"/>
    <col min="4616" max="4616" width="9" style="400"/>
    <col min="4617" max="4617" width="11.125" style="400" bestFit="1" customWidth="1"/>
    <col min="4618" max="4618" width="9" style="400"/>
    <col min="4619" max="4619" width="11.125" style="400" bestFit="1" customWidth="1"/>
    <col min="4620" max="4620" width="9" style="400" customWidth="1"/>
    <col min="4621" max="4621" width="11.125" style="400" bestFit="1" customWidth="1"/>
    <col min="4622" max="4622" width="9" style="400"/>
    <col min="4623" max="4623" width="8.375" style="400" bestFit="1" customWidth="1"/>
    <col min="4624" max="4867" width="9" style="400"/>
    <col min="4868" max="4868" width="26.875" style="400" bestFit="1" customWidth="1"/>
    <col min="4869" max="4869" width="9.375" style="400" customWidth="1"/>
    <col min="4870" max="4870" width="9" style="400"/>
    <col min="4871" max="4871" width="10" style="400" bestFit="1" customWidth="1"/>
    <col min="4872" max="4872" width="9" style="400"/>
    <col min="4873" max="4873" width="11.125" style="400" bestFit="1" customWidth="1"/>
    <col min="4874" max="4874" width="9" style="400"/>
    <col min="4875" max="4875" width="11.125" style="400" bestFit="1" customWidth="1"/>
    <col min="4876" max="4876" width="9" style="400" customWidth="1"/>
    <col min="4877" max="4877" width="11.125" style="400" bestFit="1" customWidth="1"/>
    <col min="4878" max="4878" width="9" style="400"/>
    <col min="4879" max="4879" width="8.375" style="400" bestFit="1" customWidth="1"/>
    <col min="4880" max="5123" width="9" style="400"/>
    <col min="5124" max="5124" width="26.875" style="400" bestFit="1" customWidth="1"/>
    <col min="5125" max="5125" width="9.375" style="400" customWidth="1"/>
    <col min="5126" max="5126" width="9" style="400"/>
    <col min="5127" max="5127" width="10" style="400" bestFit="1" customWidth="1"/>
    <col min="5128" max="5128" width="9" style="400"/>
    <col min="5129" max="5129" width="11.125" style="400" bestFit="1" customWidth="1"/>
    <col min="5130" max="5130" width="9" style="400"/>
    <col min="5131" max="5131" width="11.125" style="400" bestFit="1" customWidth="1"/>
    <col min="5132" max="5132" width="9" style="400" customWidth="1"/>
    <col min="5133" max="5133" width="11.125" style="400" bestFit="1" customWidth="1"/>
    <col min="5134" max="5134" width="9" style="400"/>
    <col min="5135" max="5135" width="8.375" style="400" bestFit="1" customWidth="1"/>
    <col min="5136" max="5379" width="9" style="400"/>
    <col min="5380" max="5380" width="26.875" style="400" bestFit="1" customWidth="1"/>
    <col min="5381" max="5381" width="9.375" style="400" customWidth="1"/>
    <col min="5382" max="5382" width="9" style="400"/>
    <col min="5383" max="5383" width="10" style="400" bestFit="1" customWidth="1"/>
    <col min="5384" max="5384" width="9" style="400"/>
    <col min="5385" max="5385" width="11.125" style="400" bestFit="1" customWidth="1"/>
    <col min="5386" max="5386" width="9" style="400"/>
    <col min="5387" max="5387" width="11.125" style="400" bestFit="1" customWidth="1"/>
    <col min="5388" max="5388" width="9" style="400" customWidth="1"/>
    <col min="5389" max="5389" width="11.125" style="400" bestFit="1" customWidth="1"/>
    <col min="5390" max="5390" width="9" style="400"/>
    <col min="5391" max="5391" width="8.375" style="400" bestFit="1" customWidth="1"/>
    <col min="5392" max="5635" width="9" style="400"/>
    <col min="5636" max="5636" width="26.875" style="400" bestFit="1" customWidth="1"/>
    <col min="5637" max="5637" width="9.375" style="400" customWidth="1"/>
    <col min="5638" max="5638" width="9" style="400"/>
    <col min="5639" max="5639" width="10" style="400" bestFit="1" customWidth="1"/>
    <col min="5640" max="5640" width="9" style="400"/>
    <col min="5641" max="5641" width="11.125" style="400" bestFit="1" customWidth="1"/>
    <col min="5642" max="5642" width="9" style="400"/>
    <col min="5643" max="5643" width="11.125" style="400" bestFit="1" customWidth="1"/>
    <col min="5644" max="5644" width="9" style="400" customWidth="1"/>
    <col min="5645" max="5645" width="11.125" style="400" bestFit="1" customWidth="1"/>
    <col min="5646" max="5646" width="9" style="400"/>
    <col min="5647" max="5647" width="8.375" style="400" bestFit="1" customWidth="1"/>
    <col min="5648" max="5891" width="9" style="400"/>
    <col min="5892" max="5892" width="26.875" style="400" bestFit="1" customWidth="1"/>
    <col min="5893" max="5893" width="9.375" style="400" customWidth="1"/>
    <col min="5894" max="5894" width="9" style="400"/>
    <col min="5895" max="5895" width="10" style="400" bestFit="1" customWidth="1"/>
    <col min="5896" max="5896" width="9" style="400"/>
    <col min="5897" max="5897" width="11.125" style="400" bestFit="1" customWidth="1"/>
    <col min="5898" max="5898" width="9" style="400"/>
    <col min="5899" max="5899" width="11.125" style="400" bestFit="1" customWidth="1"/>
    <col min="5900" max="5900" width="9" style="400" customWidth="1"/>
    <col min="5901" max="5901" width="11.125" style="400" bestFit="1" customWidth="1"/>
    <col min="5902" max="5902" width="9" style="400"/>
    <col min="5903" max="5903" width="8.375" style="400" bestFit="1" customWidth="1"/>
    <col min="5904" max="6147" width="9" style="400"/>
    <col min="6148" max="6148" width="26.875" style="400" bestFit="1" customWidth="1"/>
    <col min="6149" max="6149" width="9.375" style="400" customWidth="1"/>
    <col min="6150" max="6150" width="9" style="400"/>
    <col min="6151" max="6151" width="10" style="400" bestFit="1" customWidth="1"/>
    <col min="6152" max="6152" width="9" style="400"/>
    <col min="6153" max="6153" width="11.125" style="400" bestFit="1" customWidth="1"/>
    <col min="6154" max="6154" width="9" style="400"/>
    <col min="6155" max="6155" width="11.125" style="400" bestFit="1" customWidth="1"/>
    <col min="6156" max="6156" width="9" style="400" customWidth="1"/>
    <col min="6157" max="6157" width="11.125" style="400" bestFit="1" customWidth="1"/>
    <col min="6158" max="6158" width="9" style="400"/>
    <col min="6159" max="6159" width="8.375" style="400" bestFit="1" customWidth="1"/>
    <col min="6160" max="6403" width="9" style="400"/>
    <col min="6404" max="6404" width="26.875" style="400" bestFit="1" customWidth="1"/>
    <col min="6405" max="6405" width="9.375" style="400" customWidth="1"/>
    <col min="6406" max="6406" width="9" style="400"/>
    <col min="6407" max="6407" width="10" style="400" bestFit="1" customWidth="1"/>
    <col min="6408" max="6408" width="9" style="400"/>
    <col min="6409" max="6409" width="11.125" style="400" bestFit="1" customWidth="1"/>
    <col min="6410" max="6410" width="9" style="400"/>
    <col min="6411" max="6411" width="11.125" style="400" bestFit="1" customWidth="1"/>
    <col min="6412" max="6412" width="9" style="400" customWidth="1"/>
    <col min="6413" max="6413" width="11.125" style="400" bestFit="1" customWidth="1"/>
    <col min="6414" max="6414" width="9" style="400"/>
    <col min="6415" max="6415" width="8.375" style="400" bestFit="1" customWidth="1"/>
    <col min="6416" max="6659" width="9" style="400"/>
    <col min="6660" max="6660" width="26.875" style="400" bestFit="1" customWidth="1"/>
    <col min="6661" max="6661" width="9.375" style="400" customWidth="1"/>
    <col min="6662" max="6662" width="9" style="400"/>
    <col min="6663" max="6663" width="10" style="400" bestFit="1" customWidth="1"/>
    <col min="6664" max="6664" width="9" style="400"/>
    <col min="6665" max="6665" width="11.125" style="400" bestFit="1" customWidth="1"/>
    <col min="6666" max="6666" width="9" style="400"/>
    <col min="6667" max="6667" width="11.125" style="400" bestFit="1" customWidth="1"/>
    <col min="6668" max="6668" width="9" style="400" customWidth="1"/>
    <col min="6669" max="6669" width="11.125" style="400" bestFit="1" customWidth="1"/>
    <col min="6670" max="6670" width="9" style="400"/>
    <col min="6671" max="6671" width="8.375" style="400" bestFit="1" customWidth="1"/>
    <col min="6672" max="6915" width="9" style="400"/>
    <col min="6916" max="6916" width="26.875" style="400" bestFit="1" customWidth="1"/>
    <col min="6917" max="6917" width="9.375" style="400" customWidth="1"/>
    <col min="6918" max="6918" width="9" style="400"/>
    <col min="6919" max="6919" width="10" style="400" bestFit="1" customWidth="1"/>
    <col min="6920" max="6920" width="9" style="400"/>
    <col min="6921" max="6921" width="11.125" style="400" bestFit="1" customWidth="1"/>
    <col min="6922" max="6922" width="9" style="400"/>
    <col min="6923" max="6923" width="11.125" style="400" bestFit="1" customWidth="1"/>
    <col min="6924" max="6924" width="9" style="400" customWidth="1"/>
    <col min="6925" max="6925" width="11.125" style="400" bestFit="1" customWidth="1"/>
    <col min="6926" max="6926" width="9" style="400"/>
    <col min="6927" max="6927" width="8.375" style="400" bestFit="1" customWidth="1"/>
    <col min="6928" max="7171" width="9" style="400"/>
    <col min="7172" max="7172" width="26.875" style="400" bestFit="1" customWidth="1"/>
    <col min="7173" max="7173" width="9.375" style="400" customWidth="1"/>
    <col min="7174" max="7174" width="9" style="400"/>
    <col min="7175" max="7175" width="10" style="400" bestFit="1" customWidth="1"/>
    <col min="7176" max="7176" width="9" style="400"/>
    <col min="7177" max="7177" width="11.125" style="400" bestFit="1" customWidth="1"/>
    <col min="7178" max="7178" width="9" style="400"/>
    <col min="7179" max="7179" width="11.125" style="400" bestFit="1" customWidth="1"/>
    <col min="7180" max="7180" width="9" style="400" customWidth="1"/>
    <col min="7181" max="7181" width="11.125" style="400" bestFit="1" customWidth="1"/>
    <col min="7182" max="7182" width="9" style="400"/>
    <col min="7183" max="7183" width="8.375" style="400" bestFit="1" customWidth="1"/>
    <col min="7184" max="7427" width="9" style="400"/>
    <col min="7428" max="7428" width="26.875" style="400" bestFit="1" customWidth="1"/>
    <col min="7429" max="7429" width="9.375" style="400" customWidth="1"/>
    <col min="7430" max="7430" width="9" style="400"/>
    <col min="7431" max="7431" width="10" style="400" bestFit="1" customWidth="1"/>
    <col min="7432" max="7432" width="9" style="400"/>
    <col min="7433" max="7433" width="11.125" style="400" bestFit="1" customWidth="1"/>
    <col min="7434" max="7434" width="9" style="400"/>
    <col min="7435" max="7435" width="11.125" style="400" bestFit="1" customWidth="1"/>
    <col min="7436" max="7436" width="9" style="400" customWidth="1"/>
    <col min="7437" max="7437" width="11.125" style="400" bestFit="1" customWidth="1"/>
    <col min="7438" max="7438" width="9" style="400"/>
    <col min="7439" max="7439" width="8.375" style="400" bestFit="1" customWidth="1"/>
    <col min="7440" max="7683" width="9" style="400"/>
    <col min="7684" max="7684" width="26.875" style="400" bestFit="1" customWidth="1"/>
    <col min="7685" max="7685" width="9.375" style="400" customWidth="1"/>
    <col min="7686" max="7686" width="9" style="400"/>
    <col min="7687" max="7687" width="10" style="400" bestFit="1" customWidth="1"/>
    <col min="7688" max="7688" width="9" style="400"/>
    <col min="7689" max="7689" width="11.125" style="400" bestFit="1" customWidth="1"/>
    <col min="7690" max="7690" width="9" style="400"/>
    <col min="7691" max="7691" width="11.125" style="400" bestFit="1" customWidth="1"/>
    <col min="7692" max="7692" width="9" style="400" customWidth="1"/>
    <col min="7693" max="7693" width="11.125" style="400" bestFit="1" customWidth="1"/>
    <col min="7694" max="7694" width="9" style="400"/>
    <col min="7695" max="7695" width="8.375" style="400" bestFit="1" customWidth="1"/>
    <col min="7696" max="7939" width="9" style="400"/>
    <col min="7940" max="7940" width="26.875" style="400" bestFit="1" customWidth="1"/>
    <col min="7941" max="7941" width="9.375" style="400" customWidth="1"/>
    <col min="7942" max="7942" width="9" style="400"/>
    <col min="7943" max="7943" width="10" style="400" bestFit="1" customWidth="1"/>
    <col min="7944" max="7944" width="9" style="400"/>
    <col min="7945" max="7945" width="11.125" style="400" bestFit="1" customWidth="1"/>
    <col min="7946" max="7946" width="9" style="400"/>
    <col min="7947" max="7947" width="11.125" style="400" bestFit="1" customWidth="1"/>
    <col min="7948" max="7948" width="9" style="400" customWidth="1"/>
    <col min="7949" max="7949" width="11.125" style="400" bestFit="1" customWidth="1"/>
    <col min="7950" max="7950" width="9" style="400"/>
    <col min="7951" max="7951" width="8.375" style="400" bestFit="1" customWidth="1"/>
    <col min="7952" max="8195" width="9" style="400"/>
    <col min="8196" max="8196" width="26.875" style="400" bestFit="1" customWidth="1"/>
    <col min="8197" max="8197" width="9.375" style="400" customWidth="1"/>
    <col min="8198" max="8198" width="9" style="400"/>
    <col min="8199" max="8199" width="10" style="400" bestFit="1" customWidth="1"/>
    <col min="8200" max="8200" width="9" style="400"/>
    <col min="8201" max="8201" width="11.125" style="400" bestFit="1" customWidth="1"/>
    <col min="8202" max="8202" width="9" style="400"/>
    <col min="8203" max="8203" width="11.125" style="400" bestFit="1" customWidth="1"/>
    <col min="8204" max="8204" width="9" style="400" customWidth="1"/>
    <col min="8205" max="8205" width="11.125" style="400" bestFit="1" customWidth="1"/>
    <col min="8206" max="8206" width="9" style="400"/>
    <col min="8207" max="8207" width="8.375" style="400" bestFit="1" customWidth="1"/>
    <col min="8208" max="8451" width="9" style="400"/>
    <col min="8452" max="8452" width="26.875" style="400" bestFit="1" customWidth="1"/>
    <col min="8453" max="8453" width="9.375" style="400" customWidth="1"/>
    <col min="8454" max="8454" width="9" style="400"/>
    <col min="8455" max="8455" width="10" style="400" bestFit="1" customWidth="1"/>
    <col min="8456" max="8456" width="9" style="400"/>
    <col min="8457" max="8457" width="11.125" style="400" bestFit="1" customWidth="1"/>
    <col min="8458" max="8458" width="9" style="400"/>
    <col min="8459" max="8459" width="11.125" style="400" bestFit="1" customWidth="1"/>
    <col min="8460" max="8460" width="9" style="400" customWidth="1"/>
    <col min="8461" max="8461" width="11.125" style="400" bestFit="1" customWidth="1"/>
    <col min="8462" max="8462" width="9" style="400"/>
    <col min="8463" max="8463" width="8.375" style="400" bestFit="1" customWidth="1"/>
    <col min="8464" max="8707" width="9" style="400"/>
    <col min="8708" max="8708" width="26.875" style="400" bestFit="1" customWidth="1"/>
    <col min="8709" max="8709" width="9.375" style="400" customWidth="1"/>
    <col min="8710" max="8710" width="9" style="400"/>
    <col min="8711" max="8711" width="10" style="400" bestFit="1" customWidth="1"/>
    <col min="8712" max="8712" width="9" style="400"/>
    <col min="8713" max="8713" width="11.125" style="400" bestFit="1" customWidth="1"/>
    <col min="8714" max="8714" width="9" style="400"/>
    <col min="8715" max="8715" width="11.125" style="400" bestFit="1" customWidth="1"/>
    <col min="8716" max="8716" width="9" style="400" customWidth="1"/>
    <col min="8717" max="8717" width="11.125" style="400" bestFit="1" customWidth="1"/>
    <col min="8718" max="8718" width="9" style="400"/>
    <col min="8719" max="8719" width="8.375" style="400" bestFit="1" customWidth="1"/>
    <col min="8720" max="8963" width="9" style="400"/>
    <col min="8964" max="8964" width="26.875" style="400" bestFit="1" customWidth="1"/>
    <col min="8965" max="8965" width="9.375" style="400" customWidth="1"/>
    <col min="8966" max="8966" width="9" style="400"/>
    <col min="8967" max="8967" width="10" style="400" bestFit="1" customWidth="1"/>
    <col min="8968" max="8968" width="9" style="400"/>
    <col min="8969" max="8969" width="11.125" style="400" bestFit="1" customWidth="1"/>
    <col min="8970" max="8970" width="9" style="400"/>
    <col min="8971" max="8971" width="11.125" style="400" bestFit="1" customWidth="1"/>
    <col min="8972" max="8972" width="9" style="400" customWidth="1"/>
    <col min="8973" max="8973" width="11.125" style="400" bestFit="1" customWidth="1"/>
    <col min="8974" max="8974" width="9" style="400"/>
    <col min="8975" max="8975" width="8.375" style="400" bestFit="1" customWidth="1"/>
    <col min="8976" max="9219" width="9" style="400"/>
    <col min="9220" max="9220" width="26.875" style="400" bestFit="1" customWidth="1"/>
    <col min="9221" max="9221" width="9.375" style="400" customWidth="1"/>
    <col min="9222" max="9222" width="9" style="400"/>
    <col min="9223" max="9223" width="10" style="400" bestFit="1" customWidth="1"/>
    <col min="9224" max="9224" width="9" style="400"/>
    <col min="9225" max="9225" width="11.125" style="400" bestFit="1" customWidth="1"/>
    <col min="9226" max="9226" width="9" style="400"/>
    <col min="9227" max="9227" width="11.125" style="400" bestFit="1" customWidth="1"/>
    <col min="9228" max="9228" width="9" style="400" customWidth="1"/>
    <col min="9229" max="9229" width="11.125" style="400" bestFit="1" customWidth="1"/>
    <col min="9230" max="9230" width="9" style="400"/>
    <col min="9231" max="9231" width="8.375" style="400" bestFit="1" customWidth="1"/>
    <col min="9232" max="9475" width="9" style="400"/>
    <col min="9476" max="9476" width="26.875" style="400" bestFit="1" customWidth="1"/>
    <col min="9477" max="9477" width="9.375" style="400" customWidth="1"/>
    <col min="9478" max="9478" width="9" style="400"/>
    <col min="9479" max="9479" width="10" style="400" bestFit="1" customWidth="1"/>
    <col min="9480" max="9480" width="9" style="400"/>
    <col min="9481" max="9481" width="11.125" style="400" bestFit="1" customWidth="1"/>
    <col min="9482" max="9482" width="9" style="400"/>
    <col min="9483" max="9483" width="11.125" style="400" bestFit="1" customWidth="1"/>
    <col min="9484" max="9484" width="9" style="400" customWidth="1"/>
    <col min="9485" max="9485" width="11.125" style="400" bestFit="1" customWidth="1"/>
    <col min="9486" max="9486" width="9" style="400"/>
    <col min="9487" max="9487" width="8.375" style="400" bestFit="1" customWidth="1"/>
    <col min="9488" max="9731" width="9" style="400"/>
    <col min="9732" max="9732" width="26.875" style="400" bestFit="1" customWidth="1"/>
    <col min="9733" max="9733" width="9.375" style="400" customWidth="1"/>
    <col min="9734" max="9734" width="9" style="400"/>
    <col min="9735" max="9735" width="10" style="400" bestFit="1" customWidth="1"/>
    <col min="9736" max="9736" width="9" style="400"/>
    <col min="9737" max="9737" width="11.125" style="400" bestFit="1" customWidth="1"/>
    <col min="9738" max="9738" width="9" style="400"/>
    <col min="9739" max="9739" width="11.125" style="400" bestFit="1" customWidth="1"/>
    <col min="9740" max="9740" width="9" style="400" customWidth="1"/>
    <col min="9741" max="9741" width="11.125" style="400" bestFit="1" customWidth="1"/>
    <col min="9742" max="9742" width="9" style="400"/>
    <col min="9743" max="9743" width="8.375" style="400" bestFit="1" customWidth="1"/>
    <col min="9744" max="9987" width="9" style="400"/>
    <col min="9988" max="9988" width="26.875" style="400" bestFit="1" customWidth="1"/>
    <col min="9989" max="9989" width="9.375" style="400" customWidth="1"/>
    <col min="9990" max="9990" width="9" style="400"/>
    <col min="9991" max="9991" width="10" style="400" bestFit="1" customWidth="1"/>
    <col min="9992" max="9992" width="9" style="400"/>
    <col min="9993" max="9993" width="11.125" style="400" bestFit="1" customWidth="1"/>
    <col min="9994" max="9994" width="9" style="400"/>
    <col min="9995" max="9995" width="11.125" style="400" bestFit="1" customWidth="1"/>
    <col min="9996" max="9996" width="9" style="400" customWidth="1"/>
    <col min="9997" max="9997" width="11.125" style="400" bestFit="1" customWidth="1"/>
    <col min="9998" max="9998" width="9" style="400"/>
    <col min="9999" max="9999" width="8.375" style="400" bestFit="1" customWidth="1"/>
    <col min="10000" max="10243" width="9" style="400"/>
    <col min="10244" max="10244" width="26.875" style="400" bestFit="1" customWidth="1"/>
    <col min="10245" max="10245" width="9.375" style="400" customWidth="1"/>
    <col min="10246" max="10246" width="9" style="400"/>
    <col min="10247" max="10247" width="10" style="400" bestFit="1" customWidth="1"/>
    <col min="10248" max="10248" width="9" style="400"/>
    <col min="10249" max="10249" width="11.125" style="400" bestFit="1" customWidth="1"/>
    <col min="10250" max="10250" width="9" style="400"/>
    <col min="10251" max="10251" width="11.125" style="400" bestFit="1" customWidth="1"/>
    <col min="10252" max="10252" width="9" style="400" customWidth="1"/>
    <col min="10253" max="10253" width="11.125" style="400" bestFit="1" customWidth="1"/>
    <col min="10254" max="10254" width="9" style="400"/>
    <col min="10255" max="10255" width="8.375" style="400" bestFit="1" customWidth="1"/>
    <col min="10256" max="10499" width="9" style="400"/>
    <col min="10500" max="10500" width="26.875" style="400" bestFit="1" customWidth="1"/>
    <col min="10501" max="10501" width="9.375" style="400" customWidth="1"/>
    <col min="10502" max="10502" width="9" style="400"/>
    <col min="10503" max="10503" width="10" style="400" bestFit="1" customWidth="1"/>
    <col min="10504" max="10504" width="9" style="400"/>
    <col min="10505" max="10505" width="11.125" style="400" bestFit="1" customWidth="1"/>
    <col min="10506" max="10506" width="9" style="400"/>
    <col min="10507" max="10507" width="11.125" style="400" bestFit="1" customWidth="1"/>
    <col min="10508" max="10508" width="9" style="400" customWidth="1"/>
    <col min="10509" max="10509" width="11.125" style="400" bestFit="1" customWidth="1"/>
    <col min="10510" max="10510" width="9" style="400"/>
    <col min="10511" max="10511" width="8.375" style="400" bestFit="1" customWidth="1"/>
    <col min="10512" max="10755" width="9" style="400"/>
    <col min="10756" max="10756" width="26.875" style="400" bestFit="1" customWidth="1"/>
    <col min="10757" max="10757" width="9.375" style="400" customWidth="1"/>
    <col min="10758" max="10758" width="9" style="400"/>
    <col min="10759" max="10759" width="10" style="400" bestFit="1" customWidth="1"/>
    <col min="10760" max="10760" width="9" style="400"/>
    <col min="10761" max="10761" width="11.125" style="400" bestFit="1" customWidth="1"/>
    <col min="10762" max="10762" width="9" style="400"/>
    <col min="10763" max="10763" width="11.125" style="400" bestFit="1" customWidth="1"/>
    <col min="10764" max="10764" width="9" style="400" customWidth="1"/>
    <col min="10765" max="10765" width="11.125" style="400" bestFit="1" customWidth="1"/>
    <col min="10766" max="10766" width="9" style="400"/>
    <col min="10767" max="10767" width="8.375" style="400" bestFit="1" customWidth="1"/>
    <col min="10768" max="11011" width="9" style="400"/>
    <col min="11012" max="11012" width="26.875" style="400" bestFit="1" customWidth="1"/>
    <col min="11013" max="11013" width="9.375" style="400" customWidth="1"/>
    <col min="11014" max="11014" width="9" style="400"/>
    <col min="11015" max="11015" width="10" style="400" bestFit="1" customWidth="1"/>
    <col min="11016" max="11016" width="9" style="400"/>
    <col min="11017" max="11017" width="11.125" style="400" bestFit="1" customWidth="1"/>
    <col min="11018" max="11018" width="9" style="400"/>
    <col min="11019" max="11019" width="11.125" style="400" bestFit="1" customWidth="1"/>
    <col min="11020" max="11020" width="9" style="400" customWidth="1"/>
    <col min="11021" max="11021" width="11.125" style="400" bestFit="1" customWidth="1"/>
    <col min="11022" max="11022" width="9" style="400"/>
    <col min="11023" max="11023" width="8.375" style="400" bestFit="1" customWidth="1"/>
    <col min="11024" max="11267" width="9" style="400"/>
    <col min="11268" max="11268" width="26.875" style="400" bestFit="1" customWidth="1"/>
    <col min="11269" max="11269" width="9.375" style="400" customWidth="1"/>
    <col min="11270" max="11270" width="9" style="400"/>
    <col min="11271" max="11271" width="10" style="400" bestFit="1" customWidth="1"/>
    <col min="11272" max="11272" width="9" style="400"/>
    <col min="11273" max="11273" width="11.125" style="400" bestFit="1" customWidth="1"/>
    <col min="11274" max="11274" width="9" style="400"/>
    <col min="11275" max="11275" width="11.125" style="400" bestFit="1" customWidth="1"/>
    <col min="11276" max="11276" width="9" style="400" customWidth="1"/>
    <col min="11277" max="11277" width="11.125" style="400" bestFit="1" customWidth="1"/>
    <col min="11278" max="11278" width="9" style="400"/>
    <col min="11279" max="11279" width="8.375" style="400" bestFit="1" customWidth="1"/>
    <col min="11280" max="11523" width="9" style="400"/>
    <col min="11524" max="11524" width="26.875" style="400" bestFit="1" customWidth="1"/>
    <col min="11525" max="11525" width="9.375" style="400" customWidth="1"/>
    <col min="11526" max="11526" width="9" style="400"/>
    <col min="11527" max="11527" width="10" style="400" bestFit="1" customWidth="1"/>
    <col min="11528" max="11528" width="9" style="400"/>
    <col min="11529" max="11529" width="11.125" style="400" bestFit="1" customWidth="1"/>
    <col min="11530" max="11530" width="9" style="400"/>
    <col min="11531" max="11531" width="11.125" style="400" bestFit="1" customWidth="1"/>
    <col min="11532" max="11532" width="9" style="400" customWidth="1"/>
    <col min="11533" max="11533" width="11.125" style="400" bestFit="1" customWidth="1"/>
    <col min="11534" max="11534" width="9" style="400"/>
    <col min="11535" max="11535" width="8.375" style="400" bestFit="1" customWidth="1"/>
    <col min="11536" max="11779" width="9" style="400"/>
    <col min="11780" max="11780" width="26.875" style="400" bestFit="1" customWidth="1"/>
    <col min="11781" max="11781" width="9.375" style="400" customWidth="1"/>
    <col min="11782" max="11782" width="9" style="400"/>
    <col min="11783" max="11783" width="10" style="400" bestFit="1" customWidth="1"/>
    <col min="11784" max="11784" width="9" style="400"/>
    <col min="11785" max="11785" width="11.125" style="400" bestFit="1" customWidth="1"/>
    <col min="11786" max="11786" width="9" style="400"/>
    <col min="11787" max="11787" width="11.125" style="400" bestFit="1" customWidth="1"/>
    <col min="11788" max="11788" width="9" style="400" customWidth="1"/>
    <col min="11789" max="11789" width="11.125" style="400" bestFit="1" customWidth="1"/>
    <col min="11790" max="11790" width="9" style="400"/>
    <col min="11791" max="11791" width="8.375" style="400" bestFit="1" customWidth="1"/>
    <col min="11792" max="12035" width="9" style="400"/>
    <col min="12036" max="12036" width="26.875" style="400" bestFit="1" customWidth="1"/>
    <col min="12037" max="12037" width="9.375" style="400" customWidth="1"/>
    <col min="12038" max="12038" width="9" style="400"/>
    <col min="12039" max="12039" width="10" style="400" bestFit="1" customWidth="1"/>
    <col min="12040" max="12040" width="9" style="400"/>
    <col min="12041" max="12041" width="11.125" style="400" bestFit="1" customWidth="1"/>
    <col min="12042" max="12042" width="9" style="400"/>
    <col min="12043" max="12043" width="11.125" style="400" bestFit="1" customWidth="1"/>
    <col min="12044" max="12044" width="9" style="400" customWidth="1"/>
    <col min="12045" max="12045" width="11.125" style="400" bestFit="1" customWidth="1"/>
    <col min="12046" max="12046" width="9" style="400"/>
    <col min="12047" max="12047" width="8.375" style="400" bestFit="1" customWidth="1"/>
    <col min="12048" max="12291" width="9" style="400"/>
    <col min="12292" max="12292" width="26.875" style="400" bestFit="1" customWidth="1"/>
    <col min="12293" max="12293" width="9.375" style="400" customWidth="1"/>
    <col min="12294" max="12294" width="9" style="400"/>
    <col min="12295" max="12295" width="10" style="400" bestFit="1" customWidth="1"/>
    <col min="12296" max="12296" width="9" style="400"/>
    <col min="12297" max="12297" width="11.125" style="400" bestFit="1" customWidth="1"/>
    <col min="12298" max="12298" width="9" style="400"/>
    <col min="12299" max="12299" width="11.125" style="400" bestFit="1" customWidth="1"/>
    <col min="12300" max="12300" width="9" style="400" customWidth="1"/>
    <col min="12301" max="12301" width="11.125" style="400" bestFit="1" customWidth="1"/>
    <col min="12302" max="12302" width="9" style="400"/>
    <col min="12303" max="12303" width="8.375" style="400" bestFit="1" customWidth="1"/>
    <col min="12304" max="12547" width="9" style="400"/>
    <col min="12548" max="12548" width="26.875" style="400" bestFit="1" customWidth="1"/>
    <col min="12549" max="12549" width="9.375" style="400" customWidth="1"/>
    <col min="12550" max="12550" width="9" style="400"/>
    <col min="12551" max="12551" width="10" style="400" bestFit="1" customWidth="1"/>
    <col min="12552" max="12552" width="9" style="400"/>
    <col min="12553" max="12553" width="11.125" style="400" bestFit="1" customWidth="1"/>
    <col min="12554" max="12554" width="9" style="400"/>
    <col min="12555" max="12555" width="11.125" style="400" bestFit="1" customWidth="1"/>
    <col min="12556" max="12556" width="9" style="400" customWidth="1"/>
    <col min="12557" max="12557" width="11.125" style="400" bestFit="1" customWidth="1"/>
    <col min="12558" max="12558" width="9" style="400"/>
    <col min="12559" max="12559" width="8.375" style="400" bestFit="1" customWidth="1"/>
    <col min="12560" max="12803" width="9" style="400"/>
    <col min="12804" max="12804" width="26.875" style="400" bestFit="1" customWidth="1"/>
    <col min="12805" max="12805" width="9.375" style="400" customWidth="1"/>
    <col min="12806" max="12806" width="9" style="400"/>
    <col min="12807" max="12807" width="10" style="400" bestFit="1" customWidth="1"/>
    <col min="12808" max="12808" width="9" style="400"/>
    <col min="12809" max="12809" width="11.125" style="400" bestFit="1" customWidth="1"/>
    <col min="12810" max="12810" width="9" style="400"/>
    <col min="12811" max="12811" width="11.125" style="400" bestFit="1" customWidth="1"/>
    <col min="12812" max="12812" width="9" style="400" customWidth="1"/>
    <col min="12813" max="12813" width="11.125" style="400" bestFit="1" customWidth="1"/>
    <col min="12814" max="12814" width="9" style="400"/>
    <col min="12815" max="12815" width="8.375" style="400" bestFit="1" customWidth="1"/>
    <col min="12816" max="13059" width="9" style="400"/>
    <col min="13060" max="13060" width="26.875" style="400" bestFit="1" customWidth="1"/>
    <col min="13061" max="13061" width="9.375" style="400" customWidth="1"/>
    <col min="13062" max="13062" width="9" style="400"/>
    <col min="13063" max="13063" width="10" style="400" bestFit="1" customWidth="1"/>
    <col min="13064" max="13064" width="9" style="400"/>
    <col min="13065" max="13065" width="11.125" style="400" bestFit="1" customWidth="1"/>
    <col min="13066" max="13066" width="9" style="400"/>
    <col min="13067" max="13067" width="11.125" style="400" bestFit="1" customWidth="1"/>
    <col min="13068" max="13068" width="9" style="400" customWidth="1"/>
    <col min="13069" max="13069" width="11.125" style="400" bestFit="1" customWidth="1"/>
    <col min="13070" max="13070" width="9" style="400"/>
    <col min="13071" max="13071" width="8.375" style="400" bestFit="1" customWidth="1"/>
    <col min="13072" max="13315" width="9" style="400"/>
    <col min="13316" max="13316" width="26.875" style="400" bestFit="1" customWidth="1"/>
    <col min="13317" max="13317" width="9.375" style="400" customWidth="1"/>
    <col min="13318" max="13318" width="9" style="400"/>
    <col min="13319" max="13319" width="10" style="400" bestFit="1" customWidth="1"/>
    <col min="13320" max="13320" width="9" style="400"/>
    <col min="13321" max="13321" width="11.125" style="400" bestFit="1" customWidth="1"/>
    <col min="13322" max="13322" width="9" style="400"/>
    <col min="13323" max="13323" width="11.125" style="400" bestFit="1" customWidth="1"/>
    <col min="13324" max="13324" width="9" style="400" customWidth="1"/>
    <col min="13325" max="13325" width="11.125" style="400" bestFit="1" customWidth="1"/>
    <col min="13326" max="13326" width="9" style="400"/>
    <col min="13327" max="13327" width="8.375" style="400" bestFit="1" customWidth="1"/>
    <col min="13328" max="13571" width="9" style="400"/>
    <col min="13572" max="13572" width="26.875" style="400" bestFit="1" customWidth="1"/>
    <col min="13573" max="13573" width="9.375" style="400" customWidth="1"/>
    <col min="13574" max="13574" width="9" style="400"/>
    <col min="13575" max="13575" width="10" style="400" bestFit="1" customWidth="1"/>
    <col min="13576" max="13576" width="9" style="400"/>
    <col min="13577" max="13577" width="11.125" style="400" bestFit="1" customWidth="1"/>
    <col min="13578" max="13578" width="9" style="400"/>
    <col min="13579" max="13579" width="11.125" style="400" bestFit="1" customWidth="1"/>
    <col min="13580" max="13580" width="9" style="400" customWidth="1"/>
    <col min="13581" max="13581" width="11.125" style="400" bestFit="1" customWidth="1"/>
    <col min="13582" max="13582" width="9" style="400"/>
    <col min="13583" max="13583" width="8.375" style="400" bestFit="1" customWidth="1"/>
    <col min="13584" max="13827" width="9" style="400"/>
    <col min="13828" max="13828" width="26.875" style="400" bestFit="1" customWidth="1"/>
    <col min="13829" max="13829" width="9.375" style="400" customWidth="1"/>
    <col min="13830" max="13830" width="9" style="400"/>
    <col min="13831" max="13831" width="10" style="400" bestFit="1" customWidth="1"/>
    <col min="13832" max="13832" width="9" style="400"/>
    <col min="13833" max="13833" width="11.125" style="400" bestFit="1" customWidth="1"/>
    <col min="13834" max="13834" width="9" style="400"/>
    <col min="13835" max="13835" width="11.125" style="400" bestFit="1" customWidth="1"/>
    <col min="13836" max="13836" width="9" style="400" customWidth="1"/>
    <col min="13837" max="13837" width="11.125" style="400" bestFit="1" customWidth="1"/>
    <col min="13838" max="13838" width="9" style="400"/>
    <col min="13839" max="13839" width="8.375" style="400" bestFit="1" customWidth="1"/>
    <col min="13840" max="14083" width="9" style="400"/>
    <col min="14084" max="14084" width="26.875" style="400" bestFit="1" customWidth="1"/>
    <col min="14085" max="14085" width="9.375" style="400" customWidth="1"/>
    <col min="14086" max="14086" width="9" style="400"/>
    <col min="14087" max="14087" width="10" style="400" bestFit="1" customWidth="1"/>
    <col min="14088" max="14088" width="9" style="400"/>
    <col min="14089" max="14089" width="11.125" style="400" bestFit="1" customWidth="1"/>
    <col min="14090" max="14090" width="9" style="400"/>
    <col min="14091" max="14091" width="11.125" style="400" bestFit="1" customWidth="1"/>
    <col min="14092" max="14092" width="9" style="400" customWidth="1"/>
    <col min="14093" max="14093" width="11.125" style="400" bestFit="1" customWidth="1"/>
    <col min="14094" max="14094" width="9" style="400"/>
    <col min="14095" max="14095" width="8.375" style="400" bestFit="1" customWidth="1"/>
    <col min="14096" max="14339" width="9" style="400"/>
    <col min="14340" max="14340" width="26.875" style="400" bestFit="1" customWidth="1"/>
    <col min="14341" max="14341" width="9.375" style="400" customWidth="1"/>
    <col min="14342" max="14342" width="9" style="400"/>
    <col min="14343" max="14343" width="10" style="400" bestFit="1" customWidth="1"/>
    <col min="14344" max="14344" width="9" style="400"/>
    <col min="14345" max="14345" width="11.125" style="400" bestFit="1" customWidth="1"/>
    <col min="14346" max="14346" width="9" style="400"/>
    <col min="14347" max="14347" width="11.125" style="400" bestFit="1" customWidth="1"/>
    <col min="14348" max="14348" width="9" style="400" customWidth="1"/>
    <col min="14349" max="14349" width="11.125" style="400" bestFit="1" customWidth="1"/>
    <col min="14350" max="14350" width="9" style="400"/>
    <col min="14351" max="14351" width="8.375" style="400" bestFit="1" customWidth="1"/>
    <col min="14352" max="14595" width="9" style="400"/>
    <col min="14596" max="14596" width="26.875" style="400" bestFit="1" customWidth="1"/>
    <col min="14597" max="14597" width="9.375" style="400" customWidth="1"/>
    <col min="14598" max="14598" width="9" style="400"/>
    <col min="14599" max="14599" width="10" style="400" bestFit="1" customWidth="1"/>
    <col min="14600" max="14600" width="9" style="400"/>
    <col min="14601" max="14601" width="11.125" style="400" bestFit="1" customWidth="1"/>
    <col min="14602" max="14602" width="9" style="400"/>
    <col min="14603" max="14603" width="11.125" style="400" bestFit="1" customWidth="1"/>
    <col min="14604" max="14604" width="9" style="400" customWidth="1"/>
    <col min="14605" max="14605" width="11.125" style="400" bestFit="1" customWidth="1"/>
    <col min="14606" max="14606" width="9" style="400"/>
    <col min="14607" max="14607" width="8.375" style="400" bestFit="1" customWidth="1"/>
    <col min="14608" max="14851" width="9" style="400"/>
    <col min="14852" max="14852" width="26.875" style="400" bestFit="1" customWidth="1"/>
    <col min="14853" max="14853" width="9.375" style="400" customWidth="1"/>
    <col min="14854" max="14854" width="9" style="400"/>
    <col min="14855" max="14855" width="10" style="400" bestFit="1" customWidth="1"/>
    <col min="14856" max="14856" width="9" style="400"/>
    <col min="14857" max="14857" width="11.125" style="400" bestFit="1" customWidth="1"/>
    <col min="14858" max="14858" width="9" style="400"/>
    <col min="14859" max="14859" width="11.125" style="400" bestFit="1" customWidth="1"/>
    <col min="14860" max="14860" width="9" style="400" customWidth="1"/>
    <col min="14861" max="14861" width="11.125" style="400" bestFit="1" customWidth="1"/>
    <col min="14862" max="14862" width="9" style="400"/>
    <col min="14863" max="14863" width="8.375" style="400" bestFit="1" customWidth="1"/>
    <col min="14864" max="15107" width="9" style="400"/>
    <col min="15108" max="15108" width="26.875" style="400" bestFit="1" customWidth="1"/>
    <col min="15109" max="15109" width="9.375" style="400" customWidth="1"/>
    <col min="15110" max="15110" width="9" style="400"/>
    <col min="15111" max="15111" width="10" style="400" bestFit="1" customWidth="1"/>
    <col min="15112" max="15112" width="9" style="400"/>
    <col min="15113" max="15113" width="11.125" style="400" bestFit="1" customWidth="1"/>
    <col min="15114" max="15114" width="9" style="400"/>
    <col min="15115" max="15115" width="11.125" style="400" bestFit="1" customWidth="1"/>
    <col min="15116" max="15116" width="9" style="400" customWidth="1"/>
    <col min="15117" max="15117" width="11.125" style="400" bestFit="1" customWidth="1"/>
    <col min="15118" max="15118" width="9" style="400"/>
    <col min="15119" max="15119" width="8.375" style="400" bestFit="1" customWidth="1"/>
    <col min="15120" max="15363" width="9" style="400"/>
    <col min="15364" max="15364" width="26.875" style="400" bestFit="1" customWidth="1"/>
    <col min="15365" max="15365" width="9.375" style="400" customWidth="1"/>
    <col min="15366" max="15366" width="9" style="400"/>
    <col min="15367" max="15367" width="10" style="400" bestFit="1" customWidth="1"/>
    <col min="15368" max="15368" width="9" style="400"/>
    <col min="15369" max="15369" width="11.125" style="400" bestFit="1" customWidth="1"/>
    <col min="15370" max="15370" width="9" style="400"/>
    <col min="15371" max="15371" width="11.125" style="400" bestFit="1" customWidth="1"/>
    <col min="15372" max="15372" width="9" style="400" customWidth="1"/>
    <col min="15373" max="15373" width="11.125" style="400" bestFit="1" customWidth="1"/>
    <col min="15374" max="15374" width="9" style="400"/>
    <col min="15375" max="15375" width="8.375" style="400" bestFit="1" customWidth="1"/>
    <col min="15376" max="15619" width="9" style="400"/>
    <col min="15620" max="15620" width="26.875" style="400" bestFit="1" customWidth="1"/>
    <col min="15621" max="15621" width="9.375" style="400" customWidth="1"/>
    <col min="15622" max="15622" width="9" style="400"/>
    <col min="15623" max="15623" width="10" style="400" bestFit="1" customWidth="1"/>
    <col min="15624" max="15624" width="9" style="400"/>
    <col min="15625" max="15625" width="11.125" style="400" bestFit="1" customWidth="1"/>
    <col min="15626" max="15626" width="9" style="400"/>
    <col min="15627" max="15627" width="11.125" style="400" bestFit="1" customWidth="1"/>
    <col min="15628" max="15628" width="9" style="400" customWidth="1"/>
    <col min="15629" max="15629" width="11.125" style="400" bestFit="1" customWidth="1"/>
    <col min="15630" max="15630" width="9" style="400"/>
    <col min="15631" max="15631" width="8.375" style="400" bestFit="1" customWidth="1"/>
    <col min="15632" max="15875" width="9" style="400"/>
    <col min="15876" max="15876" width="26.875" style="400" bestFit="1" customWidth="1"/>
    <col min="15877" max="15877" width="9.375" style="400" customWidth="1"/>
    <col min="15878" max="15878" width="9" style="400"/>
    <col min="15879" max="15879" width="10" style="400" bestFit="1" customWidth="1"/>
    <col min="15880" max="15880" width="9" style="400"/>
    <col min="15881" max="15881" width="11.125" style="400" bestFit="1" customWidth="1"/>
    <col min="15882" max="15882" width="9" style="400"/>
    <col min="15883" max="15883" width="11.125" style="400" bestFit="1" customWidth="1"/>
    <col min="15884" max="15884" width="9" style="400" customWidth="1"/>
    <col min="15885" max="15885" width="11.125" style="400" bestFit="1" customWidth="1"/>
    <col min="15886" max="15886" width="9" style="400"/>
    <col min="15887" max="15887" width="8.375" style="400" bestFit="1" customWidth="1"/>
    <col min="15888" max="16131" width="9" style="400"/>
    <col min="16132" max="16132" width="26.875" style="400" bestFit="1" customWidth="1"/>
    <col min="16133" max="16133" width="9.375" style="400" customWidth="1"/>
    <col min="16134" max="16134" width="9" style="400"/>
    <col min="16135" max="16135" width="10" style="400" bestFit="1" customWidth="1"/>
    <col min="16136" max="16136" width="9" style="400"/>
    <col min="16137" max="16137" width="11.125" style="400" bestFit="1" customWidth="1"/>
    <col min="16138" max="16138" width="9" style="400"/>
    <col min="16139" max="16139" width="11.125" style="400" bestFit="1" customWidth="1"/>
    <col min="16140" max="16140" width="9" style="400" customWidth="1"/>
    <col min="16141" max="16141" width="11.125" style="400" bestFit="1" customWidth="1"/>
    <col min="16142" max="16142" width="9" style="400"/>
    <col min="16143" max="16143" width="8.375" style="400" bestFit="1" customWidth="1"/>
    <col min="16144" max="16384" width="9" style="400"/>
  </cols>
  <sheetData>
    <row r="1" spans="3:15" ht="26.25">
      <c r="C1" s="398" t="s">
        <v>520</v>
      </c>
      <c r="D1" s="399"/>
      <c r="O1" s="401"/>
    </row>
    <row r="2" spans="3:15" ht="14.25" customHeight="1">
      <c r="C2" s="401" t="s">
        <v>521</v>
      </c>
      <c r="D2" s="399"/>
      <c r="O2" s="401"/>
    </row>
    <row r="3" spans="3:15" ht="14.25" customHeight="1" thickBot="1">
      <c r="C3" s="401" t="s">
        <v>522</v>
      </c>
      <c r="D3" s="399"/>
      <c r="O3" s="401"/>
    </row>
    <row r="4" spans="3:15" ht="16.5" customHeight="1">
      <c r="C4" s="1215" t="s">
        <v>185</v>
      </c>
      <c r="D4" s="1216"/>
      <c r="E4" s="1216" t="s">
        <v>523</v>
      </c>
      <c r="F4" s="1216"/>
      <c r="G4" s="1216" t="s">
        <v>410</v>
      </c>
      <c r="H4" s="1216"/>
      <c r="I4" s="1216" t="s">
        <v>411</v>
      </c>
      <c r="J4" s="1216"/>
      <c r="K4" s="1216" t="s">
        <v>412</v>
      </c>
      <c r="L4" s="1216"/>
      <c r="M4" s="1216" t="s">
        <v>413</v>
      </c>
      <c r="N4" s="1216"/>
      <c r="O4" s="1211" t="s">
        <v>524</v>
      </c>
    </row>
    <row r="5" spans="3:15" ht="16.5" customHeight="1">
      <c r="C5" s="1217"/>
      <c r="D5" s="1218"/>
      <c r="E5" s="402" t="s">
        <v>525</v>
      </c>
      <c r="F5" s="402" t="s">
        <v>526</v>
      </c>
      <c r="G5" s="402" t="s">
        <v>525</v>
      </c>
      <c r="H5" s="402" t="s">
        <v>526</v>
      </c>
      <c r="I5" s="402" t="s">
        <v>525</v>
      </c>
      <c r="J5" s="402" t="s">
        <v>526</v>
      </c>
      <c r="K5" s="402" t="s">
        <v>525</v>
      </c>
      <c r="L5" s="402" t="s">
        <v>526</v>
      </c>
      <c r="M5" s="402" t="s">
        <v>525</v>
      </c>
      <c r="N5" s="402" t="s">
        <v>526</v>
      </c>
      <c r="O5" s="1212"/>
    </row>
    <row r="6" spans="3:15" ht="16.5" customHeight="1">
      <c r="C6" s="1213" t="s">
        <v>527</v>
      </c>
      <c r="D6" s="403" t="s">
        <v>429</v>
      </c>
      <c r="E6" s="404">
        <v>0.34599999999999997</v>
      </c>
      <c r="F6" s="404">
        <v>5.6000000000000001E-2</v>
      </c>
      <c r="G6" s="404">
        <v>0.33600000000000002</v>
      </c>
      <c r="H6" s="404">
        <v>5.2999999999999999E-2</v>
      </c>
      <c r="I6" s="404">
        <v>0.32600000000000001</v>
      </c>
      <c r="J6" s="404">
        <v>5.1999999999999998E-2</v>
      </c>
      <c r="K6" s="404">
        <v>0.315</v>
      </c>
      <c r="L6" s="404">
        <v>0.05</v>
      </c>
      <c r="M6" s="404">
        <v>0.30499999999999999</v>
      </c>
      <c r="N6" s="404">
        <v>4.9000000000000002E-2</v>
      </c>
      <c r="O6" s="405">
        <v>3</v>
      </c>
    </row>
    <row r="7" spans="3:15" ht="16.5" customHeight="1">
      <c r="C7" s="1213"/>
      <c r="D7" s="403" t="s">
        <v>420</v>
      </c>
      <c r="E7" s="404">
        <v>0.52</v>
      </c>
      <c r="F7" s="404">
        <v>8.3000000000000004E-2</v>
      </c>
      <c r="G7" s="404">
        <v>0.503</v>
      </c>
      <c r="H7" s="404">
        <v>8.2000000000000003E-2</v>
      </c>
      <c r="I7" s="404">
        <v>0.48799999999999999</v>
      </c>
      <c r="J7" s="404">
        <v>7.8E-2</v>
      </c>
      <c r="K7" s="404">
        <v>0.47199999999999998</v>
      </c>
      <c r="L7" s="404">
        <v>7.6999999999999999E-2</v>
      </c>
      <c r="M7" s="404">
        <v>0.45700000000000002</v>
      </c>
      <c r="N7" s="404">
        <v>7.1999999999999995E-2</v>
      </c>
      <c r="O7" s="405">
        <v>3</v>
      </c>
    </row>
    <row r="8" spans="3:15" ht="16.5" customHeight="1">
      <c r="C8" s="1213"/>
      <c r="D8" s="403" t="s">
        <v>528</v>
      </c>
      <c r="E8" s="404">
        <v>0.42399999999999999</v>
      </c>
      <c r="F8" s="404">
        <v>6.8000000000000005E-2</v>
      </c>
      <c r="G8" s="404">
        <v>0.41099999999999998</v>
      </c>
      <c r="H8" s="404">
        <v>6.6000000000000003E-2</v>
      </c>
      <c r="I8" s="404">
        <v>0.39800000000000002</v>
      </c>
      <c r="J8" s="404">
        <v>6.4000000000000001E-2</v>
      </c>
      <c r="K8" s="404">
        <v>0.38600000000000001</v>
      </c>
      <c r="L8" s="404">
        <v>6.2E-2</v>
      </c>
      <c r="M8" s="404">
        <v>0.373</v>
      </c>
      <c r="N8" s="404">
        <v>5.8999999999999997E-2</v>
      </c>
      <c r="O8" s="405">
        <v>3</v>
      </c>
    </row>
    <row r="9" spans="3:15" ht="16.5" customHeight="1">
      <c r="C9" s="1213"/>
      <c r="D9" s="403" t="s">
        <v>529</v>
      </c>
      <c r="E9" s="404">
        <v>0.56599999999999995</v>
      </c>
      <c r="F9" s="404">
        <v>0.09</v>
      </c>
      <c r="G9" s="404">
        <v>0.54800000000000004</v>
      </c>
      <c r="H9" s="404">
        <v>8.7999999999999995E-2</v>
      </c>
      <c r="I9" s="404">
        <v>0.53100000000000003</v>
      </c>
      <c r="J9" s="404">
        <v>8.5000000000000006E-2</v>
      </c>
      <c r="K9" s="404">
        <v>0.51400000000000001</v>
      </c>
      <c r="L9" s="404">
        <v>8.3000000000000004E-2</v>
      </c>
      <c r="M9" s="404">
        <v>0.497</v>
      </c>
      <c r="N9" s="404">
        <v>0.08</v>
      </c>
      <c r="O9" s="405">
        <v>3</v>
      </c>
    </row>
    <row r="10" spans="3:15" ht="16.5" customHeight="1">
      <c r="C10" s="1213"/>
      <c r="D10" s="403" t="s">
        <v>423</v>
      </c>
      <c r="E10" s="404">
        <v>0.70699999999999996</v>
      </c>
      <c r="F10" s="404">
        <v>0.113</v>
      </c>
      <c r="G10" s="404">
        <v>0.68600000000000005</v>
      </c>
      <c r="H10" s="404">
        <v>0.11</v>
      </c>
      <c r="I10" s="404">
        <v>0.66400000000000003</v>
      </c>
      <c r="J10" s="404">
        <v>0.106</v>
      </c>
      <c r="K10" s="404">
        <v>0.64200000000000002</v>
      </c>
      <c r="L10" s="404">
        <v>0.10299999999999999</v>
      </c>
      <c r="M10" s="404">
        <v>0.622</v>
      </c>
      <c r="N10" s="404">
        <v>9.9000000000000005E-2</v>
      </c>
      <c r="O10" s="405">
        <v>3</v>
      </c>
    </row>
    <row r="11" spans="3:15" ht="16.5" customHeight="1">
      <c r="C11" s="1213"/>
      <c r="D11" s="403" t="s">
        <v>530</v>
      </c>
      <c r="E11" s="404">
        <v>0.70699999999999996</v>
      </c>
      <c r="F11" s="404">
        <v>0.113</v>
      </c>
      <c r="G11" s="404">
        <v>0.68600000000000005</v>
      </c>
      <c r="H11" s="404">
        <v>0.11</v>
      </c>
      <c r="I11" s="404">
        <v>0.66400000000000003</v>
      </c>
      <c r="J11" s="404">
        <v>0.106</v>
      </c>
      <c r="K11" s="404">
        <v>0.64200000000000002</v>
      </c>
      <c r="L11" s="404">
        <v>0.10299999999999999</v>
      </c>
      <c r="M11" s="404">
        <v>0.622</v>
      </c>
      <c r="N11" s="404">
        <v>9.9000000000000005E-2</v>
      </c>
      <c r="O11" s="405">
        <v>3</v>
      </c>
    </row>
    <row r="12" spans="3:15" ht="16.5" customHeight="1" thickBot="1">
      <c r="C12" s="1214"/>
      <c r="D12" s="406" t="s">
        <v>531</v>
      </c>
      <c r="E12" s="407">
        <v>0.69199999999999995</v>
      </c>
      <c r="F12" s="407">
        <v>0.11</v>
      </c>
      <c r="G12" s="407">
        <v>0.67200000000000004</v>
      </c>
      <c r="H12" s="407">
        <v>0.107</v>
      </c>
      <c r="I12" s="407">
        <v>0.65100000000000002</v>
      </c>
      <c r="J12" s="407">
        <v>0.104</v>
      </c>
      <c r="K12" s="407">
        <v>0.63</v>
      </c>
      <c r="L12" s="407">
        <v>0.10100000000000001</v>
      </c>
      <c r="M12" s="407">
        <v>0.61</v>
      </c>
      <c r="N12" s="407">
        <v>9.8000000000000004E-2</v>
      </c>
      <c r="O12" s="408">
        <v>3</v>
      </c>
    </row>
    <row r="14" spans="3:15">
      <c r="C14" s="409" t="s">
        <v>532</v>
      </c>
      <c r="D14" s="409"/>
    </row>
    <row r="15" spans="3:15">
      <c r="C15" s="410" t="s">
        <v>533</v>
      </c>
      <c r="D15" s="410"/>
      <c r="H15" s="410" t="s">
        <v>534</v>
      </c>
    </row>
    <row r="16" spans="3:15">
      <c r="C16" s="410" t="s">
        <v>535</v>
      </c>
      <c r="D16" s="410"/>
      <c r="H16" s="410" t="s">
        <v>536</v>
      </c>
    </row>
    <row r="17" spans="3:8">
      <c r="C17" s="410" t="s">
        <v>537</v>
      </c>
      <c r="D17" s="410"/>
      <c r="H17" s="410" t="s">
        <v>538</v>
      </c>
    </row>
    <row r="18" spans="3:8">
      <c r="C18" s="410" t="s">
        <v>539</v>
      </c>
      <c r="D18" s="410"/>
      <c r="H18" s="410" t="s">
        <v>540</v>
      </c>
    </row>
    <row r="19" spans="3:8">
      <c r="C19" s="410" t="s">
        <v>541</v>
      </c>
      <c r="D19" s="410"/>
      <c r="H19" s="410" t="s">
        <v>542</v>
      </c>
    </row>
    <row r="20" spans="3:8">
      <c r="C20" s="410" t="s">
        <v>543</v>
      </c>
      <c r="D20" s="410"/>
      <c r="H20" s="410" t="s">
        <v>544</v>
      </c>
    </row>
    <row r="21" spans="3:8">
      <c r="C21" s="410" t="s">
        <v>545</v>
      </c>
      <c r="D21" s="410"/>
      <c r="H21" s="410" t="s">
        <v>546</v>
      </c>
    </row>
    <row r="22" spans="3:8">
      <c r="C22" s="410" t="s">
        <v>547</v>
      </c>
      <c r="D22" s="410"/>
      <c r="H22" s="410" t="s">
        <v>548</v>
      </c>
    </row>
    <row r="23" spans="3:8">
      <c r="D23" s="410"/>
      <c r="H23" s="410" t="s">
        <v>549</v>
      </c>
    </row>
    <row r="24" spans="3:8">
      <c r="D24" s="410"/>
      <c r="H24" s="411"/>
    </row>
    <row r="25" spans="3:8">
      <c r="D25" s="410"/>
      <c r="H25" s="410" t="s">
        <v>550</v>
      </c>
    </row>
    <row r="26" spans="3:8">
      <c r="D26" s="410"/>
      <c r="H26" s="410" t="s">
        <v>551</v>
      </c>
    </row>
  </sheetData>
  <mergeCells count="8">
    <mergeCell ref="O4:O5"/>
    <mergeCell ref="C6:C12"/>
    <mergeCell ref="C4:D5"/>
    <mergeCell ref="E4:F4"/>
    <mergeCell ref="G4:H4"/>
    <mergeCell ref="I4:J4"/>
    <mergeCell ref="K4:L4"/>
    <mergeCell ref="M4:N4"/>
  </mergeCells>
  <phoneticPr fontId="3" type="noConversion"/>
  <pageMargins left="0.70866141732283472" right="0.70866141732283472" top="0.74803149606299213" bottom="0.74803149606299213" header="0.31496062992125984" footer="0.31496062992125984"/>
  <pageSetup paperSize="9" scale="54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19</vt:i4>
      </vt:variant>
      <vt:variant>
        <vt:lpstr>이름 지정된 범위</vt:lpstr>
      </vt:variant>
      <vt:variant>
        <vt:i4>17</vt:i4>
      </vt:variant>
    </vt:vector>
  </HeadingPairs>
  <TitlesOfParts>
    <vt:vector size="36" baseType="lpstr">
      <vt:lpstr>시설 사업비 산출</vt:lpstr>
      <vt:lpstr>설계 대상 공사비</vt:lpstr>
      <vt:lpstr>각종 인증</vt:lpstr>
      <vt:lpstr>설계용역비(동관동,급식실동,후관동 내진보강)</vt:lpstr>
      <vt:lpstr>설계경제성검토(VE)</vt:lpstr>
      <vt:lpstr>(정액)전력시설공사 감리용역비 산출서</vt:lpstr>
      <vt:lpstr>통신감리</vt:lpstr>
      <vt:lpstr>단가 참고</vt:lpstr>
      <vt:lpstr>설계용역비(후관동 및 동관동 화장실개선)</vt:lpstr>
      <vt:lpstr>(참고)건축설계 대가요율</vt:lpstr>
      <vt:lpstr>(참고)지질조사</vt:lpstr>
      <vt:lpstr>(참고)측량비</vt:lpstr>
      <vt:lpstr>(참고)인증관련 추가 설계대가 요율</vt:lpstr>
      <vt:lpstr>(참고)설계 및 감리의 손해배상(공제)</vt:lpstr>
      <vt:lpstr>(참고)(비상주)감리대가요율</vt:lpstr>
      <vt:lpstr>(참고)엔지니어링업체 및 건설사업관리기술 임금실태조사결과</vt:lpstr>
      <vt:lpstr>(참고)전력시설물공사 설계 및 설계감리 요율</vt:lpstr>
      <vt:lpstr>(참고)전력시설물공사 감리원 배치기준</vt:lpstr>
      <vt:lpstr>(참고) 엔지니어링 손해배상공제요율표</vt:lpstr>
      <vt:lpstr>'(참고) 엔지니어링 손해배상공제요율표'!ExternalData_1</vt:lpstr>
      <vt:lpstr>'(정액)전력시설공사 감리용역비 산출서'!Print_Area</vt:lpstr>
      <vt:lpstr>'(참고) 엔지니어링 손해배상공제요율표'!Print_Area</vt:lpstr>
      <vt:lpstr>'(참고)건축설계 대가요율'!Print_Area</vt:lpstr>
      <vt:lpstr>'(참고)설계 및 감리의 손해배상(공제)'!Print_Area</vt:lpstr>
      <vt:lpstr>'(참고)엔지니어링업체 및 건설사업관리기술 임금실태조사결과'!Print_Area</vt:lpstr>
      <vt:lpstr>'(참고)인증관련 추가 설계대가 요율'!Print_Area</vt:lpstr>
      <vt:lpstr>'(참고)전력시설물공사 감리원 배치기준'!Print_Area</vt:lpstr>
      <vt:lpstr>'(참고)전력시설물공사 설계 및 설계감리 요율'!Print_Area</vt:lpstr>
      <vt:lpstr>'(참고)지질조사'!Print_Area</vt:lpstr>
      <vt:lpstr>'(참고)측량비'!Print_Area</vt:lpstr>
      <vt:lpstr>'각종 인증'!Print_Area</vt:lpstr>
      <vt:lpstr>'설계 대상 공사비'!Print_Area</vt:lpstr>
      <vt:lpstr>'설계경제성검토(VE)'!Print_Area</vt:lpstr>
      <vt:lpstr>'설계용역비(동관동,급식실동,후관동 내진보강)'!Print_Area</vt:lpstr>
      <vt:lpstr>'설계용역비(후관동 및 동관동 화장실개선)'!Print_Area</vt:lpstr>
      <vt:lpstr>통신감리!Print_Area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Administrator</cp:lastModifiedBy>
  <cp:lastPrinted>2026-02-26T07:25:07Z</cp:lastPrinted>
  <dcterms:created xsi:type="dcterms:W3CDTF">2021-11-04T05:20:11Z</dcterms:created>
  <dcterms:modified xsi:type="dcterms:W3CDTF">2026-09-16T08:58:58Z</dcterms:modified>
</cp:coreProperties>
</file>