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1 입찰(공사)\2026년\33. (적격,산림, 산림토목) 2026년 대규모 산림복원사업(한천오음지구)\"/>
    </mc:Choice>
  </mc:AlternateContent>
  <xr:revisionPtr revIDLastSave="0" documentId="8_{D7E149F7-E596-483A-A417-1CAE8325BDBB}" xr6:coauthVersionLast="47" xr6:coauthVersionMax="47" xr10:uidLastSave="{00000000-0000-0000-0000-000000000000}"/>
  <bookViews>
    <workbookView xWindow="28680" yWindow="-120" windowWidth="29040" windowHeight="15720" xr2:uid="{CE916043-124F-443A-AE88-46DDA2D2B5F3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6" i="1" l="1"/>
  <c r="D35" i="1"/>
  <c r="D29" i="1"/>
  <c r="D27" i="1"/>
  <c r="D23" i="1"/>
  <c r="D22" i="1"/>
  <c r="D20" i="1"/>
  <c r="D19" i="1"/>
  <c r="D18" i="1"/>
  <c r="D16" i="1"/>
  <c r="D15" i="1"/>
  <c r="D14" i="1"/>
  <c r="D13" i="1"/>
  <c r="D12" i="1"/>
</calcChain>
</file>

<file path=xl/sharedStrings.xml><?xml version="1.0" encoding="utf-8"?>
<sst xmlns="http://schemas.openxmlformats.org/spreadsheetml/2006/main" count="108" uniqueCount="88">
  <si>
    <t>설 계 내 역 서</t>
  </si>
  <si>
    <t>공사명 : 2026년 대규모 산림복원사업 [한천오음지구]</t>
    <phoneticPr fontId="3" type="noConversion"/>
  </si>
  <si>
    <t>공   종</t>
  </si>
  <si>
    <t>명      칭</t>
  </si>
  <si>
    <t>규      격</t>
  </si>
  <si>
    <t>수   량</t>
  </si>
  <si>
    <t>단위</t>
  </si>
  <si>
    <t>합  계</t>
  </si>
  <si>
    <t>노 무 비</t>
  </si>
  <si>
    <t>재 료 비</t>
  </si>
  <si>
    <t>경  비</t>
  </si>
  <si>
    <t>비  고</t>
  </si>
  <si>
    <t>단   가</t>
  </si>
  <si>
    <t>금    액</t>
  </si>
  <si>
    <t>▣</t>
  </si>
  <si>
    <t>산림복원사업</t>
  </si>
  <si>
    <t>(1)</t>
  </si>
  <si>
    <t>기반환경조성</t>
  </si>
  <si>
    <t xml:space="preserve">  1.1</t>
  </si>
  <si>
    <t>지형복원</t>
  </si>
  <si>
    <t>(식재기반)</t>
  </si>
  <si>
    <t xml:space="preserve">   -1</t>
  </si>
  <si>
    <t>토공</t>
  </si>
  <si>
    <t>흙깍기</t>
  </si>
  <si>
    <t>굴삭기100%</t>
  </si>
  <si>
    <t>M3</t>
  </si>
  <si>
    <t>산근  12호표</t>
  </si>
  <si>
    <t>흙쌓기B/H</t>
  </si>
  <si>
    <t>산근  13호표</t>
  </si>
  <si>
    <t>흙쌓기D/P+B/H</t>
  </si>
  <si>
    <t>산근  14호표</t>
  </si>
  <si>
    <t>잔토처리</t>
  </si>
  <si>
    <t>현장내</t>
  </si>
  <si>
    <t>산근   8호표</t>
  </si>
  <si>
    <t>지장목제거</t>
  </si>
  <si>
    <t>M2</t>
  </si>
  <si>
    <t>산근  10호표</t>
  </si>
  <si>
    <t xml:space="preserve">   -2</t>
  </si>
  <si>
    <t>수로공</t>
  </si>
  <si>
    <t>돌수로</t>
  </si>
  <si>
    <t>B=0.6</t>
  </si>
  <si>
    <t>M</t>
  </si>
  <si>
    <t>대가   4호표</t>
  </si>
  <si>
    <t>B=0.8</t>
  </si>
  <si>
    <t>대가   5호표</t>
  </si>
  <si>
    <t>돌골막이(수로)</t>
  </si>
  <si>
    <t>상2.5,하1.5,H1.2</t>
  </si>
  <si>
    <t>개소</t>
  </si>
  <si>
    <t>대가   3호표</t>
  </si>
  <si>
    <t xml:space="preserve">   -3</t>
  </si>
  <si>
    <t>흙막이공</t>
  </si>
  <si>
    <t>돌흙막이</t>
  </si>
  <si>
    <t>H=1.5~2.0_메</t>
  </si>
  <si>
    <t>대가   6호표</t>
  </si>
  <si>
    <t>8급선떼공</t>
  </si>
  <si>
    <t>산근   1호표</t>
  </si>
  <si>
    <t>(2)</t>
  </si>
  <si>
    <t>부대 및 운반공</t>
  </si>
  <si>
    <t xml:space="preserve">  2.1</t>
  </si>
  <si>
    <t>가설사무소</t>
  </si>
  <si>
    <t>콘테이너(3m*6m)</t>
  </si>
  <si>
    <t>대가   1호표</t>
  </si>
  <si>
    <t xml:space="preserve">  2.2</t>
  </si>
  <si>
    <t>콘테이너운반</t>
  </si>
  <si>
    <t>_화순 오음</t>
  </si>
  <si>
    <t>식</t>
  </si>
  <si>
    <t>산근  11호표</t>
  </si>
  <si>
    <t xml:space="preserve">  2.3</t>
  </si>
  <si>
    <t>중기운반</t>
  </si>
  <si>
    <t>산근   9호표</t>
  </si>
  <si>
    <t xml:space="preserve">  2.4</t>
  </si>
  <si>
    <t>석재소운반</t>
  </si>
  <si>
    <t>산근   7호표</t>
  </si>
  <si>
    <t>(3)</t>
  </si>
  <si>
    <t>관급자재</t>
  </si>
  <si>
    <t xml:space="preserve">  3.1</t>
  </si>
  <si>
    <t>석재</t>
  </si>
  <si>
    <t>조경석(04)</t>
  </si>
  <si>
    <t>400*500*600</t>
  </si>
  <si>
    <t>Ton</t>
  </si>
  <si>
    <t>M01958</t>
  </si>
  <si>
    <t>조경석(12)</t>
  </si>
  <si>
    <t>600*700*850</t>
  </si>
  <si>
    <t>M01961</t>
  </si>
  <si>
    <t>조달수수료</t>
  </si>
  <si>
    <t>재료비의</t>
  </si>
  <si>
    <t>%</t>
  </si>
  <si>
    <t>S00410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</si>
</sst>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,##0;\-#,##0;#"/>
    <numFmt numFmtId="178" formatCode="#,##0.####;\-#,##0.####;#"/>
    <numFmt numFmtId="179" formatCode="#,##0.######;\-#,##0.######;#"/>
    <numFmt numFmtId="180" formatCode="#,##0.###;\-#,##0.###;#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49" fontId="2" fillId="0" borderId="0" xfId="1" applyNumberFormat="1" applyFont="1" applyAlignment="1">
      <alignment horizontal="center" vertical="center" shrinkToFit="1"/>
    </xf>
    <xf numFmtId="0" fontId="1" fillId="0" borderId="0" xfId="1"/>
    <xf numFmtId="49" fontId="4" fillId="0" borderId="0" xfId="1" applyNumberFormat="1" applyFont="1" applyAlignment="1">
      <alignment horizontal="left" vertical="center"/>
    </xf>
    <xf numFmtId="0" fontId="1" fillId="0" borderId="0" xfId="1" applyAlignment="1">
      <alignment shrinkToFit="1"/>
    </xf>
    <xf numFmtId="49" fontId="4" fillId="0" borderId="1" xfId="1" applyNumberFormat="1" applyFont="1" applyBorder="1" applyAlignment="1">
      <alignment horizontal="center" vertical="center" shrinkToFit="1"/>
    </xf>
    <xf numFmtId="49" fontId="4" fillId="0" borderId="2" xfId="1" applyNumberFormat="1" applyFont="1" applyBorder="1" applyAlignment="1">
      <alignment horizontal="center" vertical="center" shrinkToFit="1"/>
    </xf>
    <xf numFmtId="0" fontId="1" fillId="0" borderId="1" xfId="1" applyBorder="1"/>
    <xf numFmtId="49" fontId="4" fillId="0" borderId="3" xfId="1" applyNumberFormat="1" applyFont="1" applyBorder="1" applyAlignment="1">
      <alignment horizontal="center" vertical="center" shrinkToFit="1"/>
    </xf>
    <xf numFmtId="0" fontId="1" fillId="0" borderId="2" xfId="1" applyBorder="1"/>
    <xf numFmtId="49" fontId="5" fillId="0" borderId="3" xfId="1" applyNumberFormat="1" applyFont="1" applyBorder="1" applyAlignment="1">
      <alignment horizontal="left" vertical="center" shrinkToFit="1"/>
    </xf>
    <xf numFmtId="49" fontId="5" fillId="0" borderId="4" xfId="1" applyNumberFormat="1" applyFont="1" applyBorder="1" applyAlignment="1">
      <alignment horizontal="left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right" vertical="center" shrinkToFit="1"/>
    </xf>
    <xf numFmtId="177" fontId="4" fillId="0" borderId="6" xfId="1" applyNumberFormat="1" applyFont="1" applyBorder="1" applyAlignment="1">
      <alignment horizontal="right" vertical="center" shrinkToFit="1"/>
    </xf>
    <xf numFmtId="176" fontId="4" fillId="0" borderId="5" xfId="1" applyNumberFormat="1" applyFont="1" applyBorder="1" applyAlignment="1">
      <alignment horizontal="right" vertical="center" shrinkToFit="1"/>
    </xf>
    <xf numFmtId="177" fontId="4" fillId="0" borderId="4" xfId="1" applyNumberFormat="1" applyFont="1" applyBorder="1" applyAlignment="1">
      <alignment horizontal="right" vertical="center" shrinkToFit="1"/>
    </xf>
    <xf numFmtId="177" fontId="4" fillId="0" borderId="3" xfId="1" applyNumberFormat="1" applyFont="1" applyBorder="1" applyAlignment="1">
      <alignment horizontal="right"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49" fontId="4" fillId="0" borderId="3" xfId="1" applyNumberFormat="1" applyFont="1" applyBorder="1" applyAlignment="1">
      <alignment horizontal="left" vertical="center" shrinkToFit="1"/>
    </xf>
    <xf numFmtId="49" fontId="4" fillId="0" borderId="4" xfId="1" applyNumberFormat="1" applyFont="1" applyBorder="1" applyAlignment="1">
      <alignment horizontal="left" vertical="center" shrinkToFit="1"/>
    </xf>
    <xf numFmtId="0" fontId="1" fillId="0" borderId="6" xfId="1" applyBorder="1" applyAlignment="1">
      <alignment shrinkToFit="1"/>
    </xf>
    <xf numFmtId="0" fontId="1" fillId="0" borderId="4" xfId="1" applyBorder="1" applyAlignment="1">
      <alignment shrinkToFit="1"/>
    </xf>
    <xf numFmtId="0" fontId="1" fillId="0" borderId="3" xfId="1" applyBorder="1" applyAlignment="1">
      <alignment shrinkToFit="1"/>
    </xf>
    <xf numFmtId="178" fontId="4" fillId="0" borderId="5" xfId="1" applyNumberFormat="1" applyFont="1" applyBorder="1" applyAlignment="1">
      <alignment horizontal="right" vertical="center" shrinkToFit="1"/>
    </xf>
    <xf numFmtId="179" fontId="4" fillId="0" borderId="5" xfId="1" applyNumberFormat="1" applyFont="1" applyBorder="1" applyAlignment="1">
      <alignment horizontal="right" vertical="center" shrinkToFit="1"/>
    </xf>
    <xf numFmtId="179" fontId="4" fillId="0" borderId="6" xfId="1" applyNumberFormat="1" applyFont="1" applyBorder="1" applyAlignment="1">
      <alignment horizontal="right" vertical="center" shrinkToFit="1"/>
    </xf>
    <xf numFmtId="179" fontId="4" fillId="0" borderId="4" xfId="1" applyNumberFormat="1" applyFont="1" applyBorder="1" applyAlignment="1">
      <alignment horizontal="right" vertical="center" shrinkToFit="1"/>
    </xf>
    <xf numFmtId="179" fontId="4" fillId="0" borderId="3" xfId="1" applyNumberFormat="1" applyFont="1" applyBorder="1" applyAlignment="1">
      <alignment horizontal="right" vertical="center" shrinkToFit="1"/>
    </xf>
    <xf numFmtId="180" fontId="4" fillId="0" borderId="5" xfId="1" applyNumberFormat="1" applyFont="1" applyBorder="1" applyAlignment="1">
      <alignment horizontal="right" vertical="center" shrinkToFit="1"/>
    </xf>
    <xf numFmtId="180" fontId="4" fillId="0" borderId="3" xfId="1" applyNumberFormat="1" applyFont="1" applyBorder="1" applyAlignment="1">
      <alignment horizontal="right" vertical="center" shrinkToFit="1"/>
    </xf>
    <xf numFmtId="176" fontId="4" fillId="0" borderId="4" xfId="1" applyNumberFormat="1" applyFont="1" applyBorder="1" applyAlignment="1">
      <alignment horizontal="right"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49" fontId="4" fillId="0" borderId="5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right" vertical="center" shrinkToFit="1"/>
    </xf>
  </cellXfs>
  <cellStyles count="2">
    <cellStyle name="표준" xfId="0" builtinId="0"/>
    <cellStyle name="표준 18" xfId="1" xr:uid="{96D0CF2C-CE71-44C7-8EA7-2E60F7A2D98D}"/>
  </cellStyles>
  <dxfs count="2">
    <dxf>
      <numFmt numFmtId="176" formatCode="#,###"/>
    </dxf>
    <dxf>
      <numFmt numFmtId="176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9444;&#44228;&#45236;&#50669;&#49436;_2026&#45380;%20&#45824;&#44508;&#47784;%20&#49328;&#47548;&#48373;&#50896;&#49324;&#50629;(&#54620;&#52380;&#50724;&#51020;&#51648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〓 목 차 〓"/>
      <sheetName val="설계설명서"/>
      <sheetName val="사업위치도"/>
      <sheetName val="필지조서"/>
      <sheetName val="예정공정표"/>
      <sheetName val="공사기간산정표"/>
      <sheetName val="공사기간산출"/>
      <sheetName val="법정공휴일"/>
      <sheetName val="비작업일수"/>
      <sheetName val="원가"/>
      <sheetName val="총괄표"/>
      <sheetName val="설계내역서"/>
      <sheetName val="일위대가목록표"/>
      <sheetName val="일위대가표"/>
      <sheetName val="단가산출근거목록표"/>
      <sheetName val="단가산출근거"/>
      <sheetName val="환율및기초자료"/>
      <sheetName val="중기목록표"/>
      <sheetName val="중기사용료"/>
      <sheetName val="사면보강수량"/>
      <sheetName val="수량표"/>
      <sheetName val="자재집계표-1"/>
      <sheetName val="구조물자재"/>
      <sheetName val="토공집계표"/>
      <sheetName val="토적계산서"/>
      <sheetName val="유토곡선도"/>
      <sheetName val="도자덤프"/>
      <sheetName val="거리구간표 (7)"/>
      <sheetName val="재료비목록표"/>
      <sheetName val="노무비목록표"/>
      <sheetName val="경비목록표"/>
      <sheetName val="재료비수량금액집계표"/>
      <sheetName val="노무비수량금액집계표"/>
      <sheetName val="경비수량금액집계표"/>
      <sheetName val="중기시간금액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I19">
            <v>93</v>
          </cell>
        </row>
        <row r="20">
          <cell r="I20">
            <v>160</v>
          </cell>
        </row>
        <row r="22">
          <cell r="I22">
            <v>10</v>
          </cell>
        </row>
        <row r="30">
          <cell r="I30">
            <v>364.5</v>
          </cell>
        </row>
        <row r="34">
          <cell r="I34">
            <v>224</v>
          </cell>
        </row>
        <row r="35">
          <cell r="I35">
            <v>19608</v>
          </cell>
        </row>
      </sheetData>
      <sheetData sheetId="22">
        <row r="25">
          <cell r="D25">
            <v>949</v>
          </cell>
        </row>
        <row r="26">
          <cell r="D26">
            <v>384</v>
          </cell>
        </row>
        <row r="27">
          <cell r="G27">
            <v>503</v>
          </cell>
        </row>
      </sheetData>
      <sheetData sheetId="23"/>
      <sheetData sheetId="24">
        <row r="5">
          <cell r="D5">
            <v>7348.2000000000007</v>
          </cell>
        </row>
        <row r="9">
          <cell r="D9">
            <v>5021.4799999999996</v>
          </cell>
        </row>
        <row r="12">
          <cell r="D12">
            <v>444.21999999999997</v>
          </cell>
        </row>
        <row r="26">
          <cell r="D26">
            <v>1882.4999999999998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ACCD6-1A3D-428F-B69D-C66A3EF31EB6}">
  <dimension ref="A1:N44"/>
  <sheetViews>
    <sheetView tabSelected="1" workbookViewId="0">
      <selection activeCell="T30" sqref="T30"/>
    </sheetView>
  </sheetViews>
  <sheetFormatPr defaultRowHeight="16.5" x14ac:dyDescent="0.3"/>
  <sheetData>
    <row r="1" spans="1:14" ht="19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7"/>
      <c r="H3" s="6" t="s">
        <v>8</v>
      </c>
      <c r="I3" s="7"/>
      <c r="J3" s="6" t="s">
        <v>9</v>
      </c>
      <c r="K3" s="7"/>
      <c r="L3" s="6" t="s">
        <v>10</v>
      </c>
      <c r="M3" s="7"/>
      <c r="N3" s="6" t="s">
        <v>11</v>
      </c>
    </row>
    <row r="4" spans="1:14" x14ac:dyDescent="0.3">
      <c r="A4" s="7"/>
      <c r="B4" s="7"/>
      <c r="C4" s="7"/>
      <c r="D4" s="7"/>
      <c r="E4" s="7"/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8" t="s">
        <v>12</v>
      </c>
      <c r="M4" s="8" t="s">
        <v>13</v>
      </c>
      <c r="N4" s="9"/>
    </row>
    <row r="5" spans="1:14" x14ac:dyDescent="0.3">
      <c r="A5" s="10" t="s">
        <v>14</v>
      </c>
      <c r="B5" s="10" t="s">
        <v>15</v>
      </c>
      <c r="C5" s="11"/>
      <c r="D5" s="12"/>
      <c r="E5" s="13"/>
      <c r="F5" s="14"/>
      <c r="G5" s="15"/>
      <c r="H5" s="16"/>
      <c r="I5" s="17"/>
      <c r="J5" s="16"/>
      <c r="K5" s="18"/>
      <c r="L5" s="19"/>
      <c r="M5" s="18"/>
      <c r="N5" s="13"/>
    </row>
    <row r="6" spans="1:14" x14ac:dyDescent="0.3">
      <c r="A6" s="20"/>
      <c r="B6" s="20"/>
      <c r="C6" s="21"/>
      <c r="D6" s="12"/>
      <c r="E6" s="13"/>
      <c r="F6" s="14"/>
      <c r="G6" s="22"/>
      <c r="H6" s="23"/>
      <c r="I6" s="23"/>
      <c r="J6" s="23"/>
      <c r="K6" s="23"/>
      <c r="L6" s="23"/>
      <c r="M6" s="24"/>
      <c r="N6" s="13"/>
    </row>
    <row r="7" spans="1:14" x14ac:dyDescent="0.3">
      <c r="A7" s="20"/>
      <c r="B7" s="20"/>
      <c r="C7" s="21"/>
      <c r="D7" s="12"/>
      <c r="E7" s="13"/>
      <c r="F7" s="14"/>
      <c r="G7" s="22"/>
      <c r="H7" s="23"/>
      <c r="I7" s="23"/>
      <c r="J7" s="23"/>
      <c r="K7" s="23"/>
      <c r="L7" s="23"/>
      <c r="M7" s="24"/>
      <c r="N7" s="13"/>
    </row>
    <row r="8" spans="1:14" x14ac:dyDescent="0.3">
      <c r="A8" s="10" t="s">
        <v>16</v>
      </c>
      <c r="B8" s="10" t="s">
        <v>17</v>
      </c>
      <c r="C8" s="11"/>
      <c r="D8" s="12"/>
      <c r="E8" s="13"/>
      <c r="F8" s="14"/>
      <c r="G8" s="15"/>
      <c r="H8" s="16"/>
      <c r="I8" s="17"/>
      <c r="J8" s="16"/>
      <c r="K8" s="18"/>
      <c r="L8" s="19"/>
      <c r="M8" s="18"/>
      <c r="N8" s="13"/>
    </row>
    <row r="9" spans="1:14" x14ac:dyDescent="0.3">
      <c r="A9" s="20"/>
      <c r="B9" s="20"/>
      <c r="C9" s="21"/>
      <c r="D9" s="12"/>
      <c r="E9" s="13"/>
      <c r="F9" s="14"/>
      <c r="G9" s="22"/>
      <c r="H9" s="23"/>
      <c r="I9" s="23"/>
      <c r="J9" s="23"/>
      <c r="K9" s="23"/>
      <c r="L9" s="23"/>
      <c r="M9" s="24"/>
      <c r="N9" s="13"/>
    </row>
    <row r="10" spans="1:14" x14ac:dyDescent="0.3">
      <c r="A10" s="10" t="s">
        <v>18</v>
      </c>
      <c r="B10" s="10" t="s">
        <v>19</v>
      </c>
      <c r="C10" s="11" t="s">
        <v>20</v>
      </c>
      <c r="D10" s="12"/>
      <c r="E10" s="13"/>
      <c r="F10" s="14"/>
      <c r="G10" s="15"/>
      <c r="H10" s="16"/>
      <c r="I10" s="17"/>
      <c r="J10" s="16"/>
      <c r="K10" s="18"/>
      <c r="L10" s="19"/>
      <c r="M10" s="18"/>
      <c r="N10" s="13"/>
    </row>
    <row r="11" spans="1:14" x14ac:dyDescent="0.3">
      <c r="A11" s="10" t="s">
        <v>21</v>
      </c>
      <c r="B11" s="10" t="s">
        <v>22</v>
      </c>
      <c r="C11" s="11"/>
      <c r="D11" s="12"/>
      <c r="E11" s="13"/>
      <c r="F11" s="14"/>
      <c r="G11" s="15"/>
      <c r="H11" s="16"/>
      <c r="I11" s="17"/>
      <c r="J11" s="16"/>
      <c r="K11" s="18"/>
      <c r="L11" s="19"/>
      <c r="M11" s="18"/>
      <c r="N11" s="13"/>
    </row>
    <row r="12" spans="1:14" x14ac:dyDescent="0.3">
      <c r="A12" s="20"/>
      <c r="B12" s="20" t="s">
        <v>23</v>
      </c>
      <c r="C12" s="21" t="s">
        <v>24</v>
      </c>
      <c r="D12" s="25">
        <f>INT([1]토공집계표!D5)</f>
        <v>7348</v>
      </c>
      <c r="E12" s="13" t="s">
        <v>25</v>
      </c>
      <c r="F12" s="26"/>
      <c r="G12" s="17"/>
      <c r="H12" s="27"/>
      <c r="I12" s="16"/>
      <c r="J12" s="28"/>
      <c r="K12" s="16"/>
      <c r="L12" s="29"/>
      <c r="M12" s="19"/>
      <c r="N12" s="13" t="s">
        <v>26</v>
      </c>
    </row>
    <row r="13" spans="1:14" x14ac:dyDescent="0.3">
      <c r="A13" s="20"/>
      <c r="B13" s="20" t="s">
        <v>27</v>
      </c>
      <c r="C13" s="21" t="s">
        <v>24</v>
      </c>
      <c r="D13" s="25">
        <f>INT([1]토공집계표!D9)</f>
        <v>5021</v>
      </c>
      <c r="E13" s="13" t="s">
        <v>25</v>
      </c>
      <c r="F13" s="26"/>
      <c r="G13" s="17"/>
      <c r="H13" s="27"/>
      <c r="I13" s="16"/>
      <c r="J13" s="28"/>
      <c r="K13" s="16"/>
      <c r="L13" s="29"/>
      <c r="M13" s="19"/>
      <c r="N13" s="13" t="s">
        <v>28</v>
      </c>
    </row>
    <row r="14" spans="1:14" x14ac:dyDescent="0.3">
      <c r="A14" s="20"/>
      <c r="B14" s="20" t="s">
        <v>29</v>
      </c>
      <c r="C14" s="21"/>
      <c r="D14" s="25">
        <f>INT([1]토공집계표!D12)</f>
        <v>444</v>
      </c>
      <c r="E14" s="13" t="s">
        <v>25</v>
      </c>
      <c r="F14" s="26"/>
      <c r="G14" s="17"/>
      <c r="H14" s="27"/>
      <c r="I14" s="16"/>
      <c r="J14" s="28"/>
      <c r="K14" s="16"/>
      <c r="L14" s="29"/>
      <c r="M14" s="19"/>
      <c r="N14" s="13" t="s">
        <v>30</v>
      </c>
    </row>
    <row r="15" spans="1:14" x14ac:dyDescent="0.3">
      <c r="A15" s="20"/>
      <c r="B15" s="20" t="s">
        <v>31</v>
      </c>
      <c r="C15" s="21" t="s">
        <v>32</v>
      </c>
      <c r="D15" s="25">
        <f>INT([1]토공집계표!D26)</f>
        <v>1882</v>
      </c>
      <c r="E15" s="13" t="s">
        <v>25</v>
      </c>
      <c r="F15" s="26"/>
      <c r="G15" s="17"/>
      <c r="H15" s="27"/>
      <c r="I15" s="16"/>
      <c r="J15" s="28"/>
      <c r="K15" s="16"/>
      <c r="L15" s="29"/>
      <c r="M15" s="19"/>
      <c r="N15" s="13" t="s">
        <v>33</v>
      </c>
    </row>
    <row r="16" spans="1:14" x14ac:dyDescent="0.3">
      <c r="A16" s="20"/>
      <c r="B16" s="20" t="s">
        <v>34</v>
      </c>
      <c r="C16" s="21"/>
      <c r="D16" s="25">
        <f>[1]수량표!I35</f>
        <v>19608</v>
      </c>
      <c r="E16" s="13" t="s">
        <v>35</v>
      </c>
      <c r="F16" s="26"/>
      <c r="G16" s="17"/>
      <c r="H16" s="27"/>
      <c r="I16" s="16"/>
      <c r="J16" s="28"/>
      <c r="K16" s="16"/>
      <c r="L16" s="29"/>
      <c r="M16" s="19"/>
      <c r="N16" s="13" t="s">
        <v>36</v>
      </c>
    </row>
    <row r="17" spans="1:14" x14ac:dyDescent="0.3">
      <c r="A17" s="10" t="s">
        <v>37</v>
      </c>
      <c r="B17" s="10" t="s">
        <v>38</v>
      </c>
      <c r="C17" s="11"/>
      <c r="D17" s="12"/>
      <c r="E17" s="13"/>
      <c r="F17" s="14"/>
      <c r="G17" s="15"/>
      <c r="H17" s="16"/>
      <c r="I17" s="17"/>
      <c r="J17" s="16"/>
      <c r="K17" s="18"/>
      <c r="L17" s="19"/>
      <c r="M17" s="18"/>
      <c r="N17" s="13"/>
    </row>
    <row r="18" spans="1:14" x14ac:dyDescent="0.3">
      <c r="A18" s="20"/>
      <c r="B18" s="20" t="s">
        <v>39</v>
      </c>
      <c r="C18" s="21" t="s">
        <v>40</v>
      </c>
      <c r="D18" s="25">
        <f>[1]수량표!I19</f>
        <v>93</v>
      </c>
      <c r="E18" s="13" t="s">
        <v>41</v>
      </c>
      <c r="F18" s="26"/>
      <c r="G18" s="17"/>
      <c r="H18" s="27"/>
      <c r="I18" s="16"/>
      <c r="J18" s="28"/>
      <c r="K18" s="16"/>
      <c r="L18" s="29"/>
      <c r="M18" s="19"/>
      <c r="N18" s="13" t="s">
        <v>42</v>
      </c>
    </row>
    <row r="19" spans="1:14" x14ac:dyDescent="0.3">
      <c r="A19" s="20"/>
      <c r="B19" s="20" t="s">
        <v>39</v>
      </c>
      <c r="C19" s="21" t="s">
        <v>43</v>
      </c>
      <c r="D19" s="25">
        <f>[1]수량표!I20</f>
        <v>160</v>
      </c>
      <c r="E19" s="13" t="s">
        <v>41</v>
      </c>
      <c r="F19" s="26"/>
      <c r="G19" s="17"/>
      <c r="H19" s="27"/>
      <c r="I19" s="16"/>
      <c r="J19" s="28"/>
      <c r="K19" s="16"/>
      <c r="L19" s="29"/>
      <c r="M19" s="19"/>
      <c r="N19" s="13" t="s">
        <v>44</v>
      </c>
    </row>
    <row r="20" spans="1:14" x14ac:dyDescent="0.3">
      <c r="A20" s="20"/>
      <c r="B20" s="20" t="s">
        <v>45</v>
      </c>
      <c r="C20" s="21" t="s">
        <v>46</v>
      </c>
      <c r="D20" s="25">
        <f>[1]수량표!I22</f>
        <v>10</v>
      </c>
      <c r="E20" s="13" t="s">
        <v>47</v>
      </c>
      <c r="F20" s="26"/>
      <c r="G20" s="17"/>
      <c r="H20" s="27"/>
      <c r="I20" s="16"/>
      <c r="J20" s="28"/>
      <c r="K20" s="16"/>
      <c r="L20" s="29"/>
      <c r="M20" s="19"/>
      <c r="N20" s="13" t="s">
        <v>48</v>
      </c>
    </row>
    <row r="21" spans="1:14" x14ac:dyDescent="0.3">
      <c r="A21" s="10" t="s">
        <v>49</v>
      </c>
      <c r="B21" s="10" t="s">
        <v>50</v>
      </c>
      <c r="C21" s="11"/>
      <c r="D21" s="12"/>
      <c r="E21" s="13"/>
      <c r="F21" s="14"/>
      <c r="G21" s="15"/>
      <c r="H21" s="16"/>
      <c r="I21" s="17"/>
      <c r="J21" s="16"/>
      <c r="K21" s="18"/>
      <c r="L21" s="19"/>
      <c r="M21" s="18"/>
      <c r="N21" s="13"/>
    </row>
    <row r="22" spans="1:14" x14ac:dyDescent="0.3">
      <c r="A22" s="20"/>
      <c r="B22" s="20" t="s">
        <v>51</v>
      </c>
      <c r="C22" s="21" t="s">
        <v>52</v>
      </c>
      <c r="D22" s="25">
        <f>[1]수량표!I30</f>
        <v>364.5</v>
      </c>
      <c r="E22" s="13" t="s">
        <v>35</v>
      </c>
      <c r="F22" s="26"/>
      <c r="G22" s="17"/>
      <c r="H22" s="27"/>
      <c r="I22" s="16"/>
      <c r="J22" s="28"/>
      <c r="K22" s="16"/>
      <c r="L22" s="29"/>
      <c r="M22" s="19"/>
      <c r="N22" s="13" t="s">
        <v>53</v>
      </c>
    </row>
    <row r="23" spans="1:14" x14ac:dyDescent="0.3">
      <c r="A23" s="20"/>
      <c r="B23" s="20" t="s">
        <v>54</v>
      </c>
      <c r="C23" s="21"/>
      <c r="D23" s="25">
        <f>[1]수량표!I34</f>
        <v>224</v>
      </c>
      <c r="E23" s="13" t="s">
        <v>41</v>
      </c>
      <c r="F23" s="26"/>
      <c r="G23" s="17"/>
      <c r="H23" s="27"/>
      <c r="I23" s="16"/>
      <c r="J23" s="28"/>
      <c r="K23" s="16"/>
      <c r="L23" s="29"/>
      <c r="M23" s="19"/>
      <c r="N23" s="13" t="s">
        <v>55</v>
      </c>
    </row>
    <row r="24" spans="1:14" x14ac:dyDescent="0.3">
      <c r="A24" s="20"/>
      <c r="B24" s="20"/>
      <c r="C24" s="21"/>
      <c r="D24" s="12"/>
      <c r="E24" s="13"/>
      <c r="F24" s="14"/>
      <c r="G24" s="22"/>
      <c r="H24" s="23"/>
      <c r="I24" s="23"/>
      <c r="J24" s="23"/>
      <c r="K24" s="23"/>
      <c r="L24" s="23"/>
      <c r="M24" s="24"/>
      <c r="N24" s="13"/>
    </row>
    <row r="25" spans="1:14" x14ac:dyDescent="0.3">
      <c r="A25" s="10" t="s">
        <v>56</v>
      </c>
      <c r="B25" s="10" t="s">
        <v>57</v>
      </c>
      <c r="C25" s="11"/>
      <c r="D25" s="12"/>
      <c r="E25" s="13"/>
      <c r="F25" s="14"/>
      <c r="G25" s="15"/>
      <c r="H25" s="16"/>
      <c r="I25" s="17"/>
      <c r="J25" s="16"/>
      <c r="K25" s="18"/>
      <c r="L25" s="19"/>
      <c r="M25" s="18"/>
      <c r="N25" s="13"/>
    </row>
    <row r="26" spans="1:14" x14ac:dyDescent="0.3">
      <c r="A26" s="20" t="s">
        <v>58</v>
      </c>
      <c r="B26" s="20" t="s">
        <v>59</v>
      </c>
      <c r="C26" s="21" t="s">
        <v>60</v>
      </c>
      <c r="D26" s="25">
        <v>1</v>
      </c>
      <c r="E26" s="13" t="s">
        <v>47</v>
      </c>
      <c r="F26" s="26"/>
      <c r="G26" s="17"/>
      <c r="H26" s="27"/>
      <c r="I26" s="16"/>
      <c r="J26" s="28"/>
      <c r="K26" s="16"/>
      <c r="L26" s="29"/>
      <c r="M26" s="19"/>
      <c r="N26" s="13" t="s">
        <v>61</v>
      </c>
    </row>
    <row r="27" spans="1:14" x14ac:dyDescent="0.3">
      <c r="A27" s="20" t="s">
        <v>62</v>
      </c>
      <c r="B27" s="20" t="s">
        <v>63</v>
      </c>
      <c r="C27" s="21" t="s">
        <v>64</v>
      </c>
      <c r="D27" s="25">
        <f>D26</f>
        <v>1</v>
      </c>
      <c r="E27" s="13" t="s">
        <v>65</v>
      </c>
      <c r="F27" s="26"/>
      <c r="G27" s="17"/>
      <c r="H27" s="27"/>
      <c r="I27" s="16"/>
      <c r="J27" s="28"/>
      <c r="K27" s="16"/>
      <c r="L27" s="29"/>
      <c r="M27" s="19"/>
      <c r="N27" s="13" t="s">
        <v>66</v>
      </c>
    </row>
    <row r="28" spans="1:14" x14ac:dyDescent="0.3">
      <c r="A28" s="20" t="s">
        <v>67</v>
      </c>
      <c r="B28" s="20" t="s">
        <v>68</v>
      </c>
      <c r="C28" s="21" t="s">
        <v>64</v>
      </c>
      <c r="D28" s="25">
        <v>4</v>
      </c>
      <c r="E28" s="13" t="s">
        <v>65</v>
      </c>
      <c r="F28" s="26"/>
      <c r="G28" s="17"/>
      <c r="H28" s="27"/>
      <c r="I28" s="16"/>
      <c r="J28" s="28"/>
      <c r="K28" s="16"/>
      <c r="L28" s="29"/>
      <c r="M28" s="19"/>
      <c r="N28" s="13" t="s">
        <v>69</v>
      </c>
    </row>
    <row r="29" spans="1:14" x14ac:dyDescent="0.3">
      <c r="A29" s="20" t="s">
        <v>70</v>
      </c>
      <c r="B29" s="20" t="s">
        <v>71</v>
      </c>
      <c r="C29" s="21" t="s">
        <v>64</v>
      </c>
      <c r="D29" s="25">
        <f>'[1]자재집계표-1'!G27</f>
        <v>503</v>
      </c>
      <c r="E29" s="13" t="s">
        <v>25</v>
      </c>
      <c r="F29" s="26"/>
      <c r="G29" s="17"/>
      <c r="H29" s="27"/>
      <c r="I29" s="16"/>
      <c r="J29" s="28"/>
      <c r="K29" s="16"/>
      <c r="L29" s="29"/>
      <c r="M29" s="19"/>
      <c r="N29" s="13" t="s">
        <v>72</v>
      </c>
    </row>
    <row r="30" spans="1:14" x14ac:dyDescent="0.3">
      <c r="A30" s="20"/>
      <c r="B30" s="20"/>
      <c r="C30" s="21"/>
      <c r="D30" s="12"/>
      <c r="E30" s="13"/>
      <c r="F30" s="14"/>
      <c r="G30" s="22"/>
      <c r="H30" s="23"/>
      <c r="I30" s="23"/>
      <c r="J30" s="23"/>
      <c r="K30" s="23"/>
      <c r="L30" s="23"/>
      <c r="M30" s="24"/>
      <c r="N30" s="13"/>
    </row>
    <row r="31" spans="1:14" x14ac:dyDescent="0.3">
      <c r="A31" s="20"/>
      <c r="B31" s="20"/>
      <c r="C31" s="21"/>
      <c r="D31" s="12"/>
      <c r="E31" s="13"/>
      <c r="F31" s="14"/>
      <c r="G31" s="22"/>
      <c r="H31" s="23"/>
      <c r="I31" s="23"/>
      <c r="J31" s="23"/>
      <c r="K31" s="23"/>
      <c r="L31" s="23"/>
      <c r="M31" s="24"/>
      <c r="N31" s="13"/>
    </row>
    <row r="32" spans="1:14" x14ac:dyDescent="0.3">
      <c r="A32" s="10" t="s">
        <v>73</v>
      </c>
      <c r="B32" s="10" t="s">
        <v>74</v>
      </c>
      <c r="C32" s="11"/>
      <c r="D32" s="12"/>
      <c r="E32" s="13"/>
      <c r="F32" s="14"/>
      <c r="G32" s="15"/>
      <c r="H32" s="16"/>
      <c r="I32" s="17"/>
      <c r="J32" s="16"/>
      <c r="K32" s="18"/>
      <c r="L32" s="19"/>
      <c r="M32" s="18"/>
      <c r="N32" s="13"/>
    </row>
    <row r="33" spans="1:14" x14ac:dyDescent="0.3">
      <c r="A33" s="20"/>
      <c r="B33" s="20"/>
      <c r="C33" s="21"/>
      <c r="D33" s="12"/>
      <c r="E33" s="13"/>
      <c r="F33" s="14"/>
      <c r="G33" s="22"/>
      <c r="H33" s="23"/>
      <c r="I33" s="23"/>
      <c r="J33" s="23"/>
      <c r="K33" s="23"/>
      <c r="L33" s="23"/>
      <c r="M33" s="24"/>
      <c r="N33" s="13"/>
    </row>
    <row r="34" spans="1:14" x14ac:dyDescent="0.3">
      <c r="A34" s="10" t="s">
        <v>75</v>
      </c>
      <c r="B34" s="10" t="s">
        <v>76</v>
      </c>
      <c r="C34" s="11"/>
      <c r="D34" s="12"/>
      <c r="E34" s="13"/>
      <c r="F34" s="14"/>
      <c r="G34" s="15"/>
      <c r="H34" s="16"/>
      <c r="I34" s="17"/>
      <c r="J34" s="16"/>
      <c r="K34" s="18"/>
      <c r="L34" s="19"/>
      <c r="M34" s="18"/>
      <c r="N34" s="13"/>
    </row>
    <row r="35" spans="1:14" x14ac:dyDescent="0.3">
      <c r="A35" s="20"/>
      <c r="B35" s="20" t="s">
        <v>77</v>
      </c>
      <c r="C35" s="21" t="s">
        <v>78</v>
      </c>
      <c r="D35" s="25">
        <f>'[1]자재집계표-1'!D25</f>
        <v>949</v>
      </c>
      <c r="E35" s="13" t="s">
        <v>79</v>
      </c>
      <c r="F35" s="26"/>
      <c r="G35" s="17"/>
      <c r="H35" s="30"/>
      <c r="I35" s="19"/>
      <c r="J35" s="28"/>
      <c r="K35" s="16"/>
      <c r="L35" s="31"/>
      <c r="M35" s="19"/>
      <c r="N35" s="13" t="s">
        <v>80</v>
      </c>
    </row>
    <row r="36" spans="1:14" x14ac:dyDescent="0.3">
      <c r="A36" s="20"/>
      <c r="B36" s="20" t="s">
        <v>81</v>
      </c>
      <c r="C36" s="21" t="s">
        <v>82</v>
      </c>
      <c r="D36" s="25">
        <f>'[1]자재집계표-1'!D26</f>
        <v>384</v>
      </c>
      <c r="E36" s="13" t="s">
        <v>79</v>
      </c>
      <c r="F36" s="26"/>
      <c r="G36" s="17"/>
      <c r="H36" s="30"/>
      <c r="I36" s="19"/>
      <c r="J36" s="28"/>
      <c r="K36" s="16"/>
      <c r="L36" s="31"/>
      <c r="M36" s="19"/>
      <c r="N36" s="13" t="s">
        <v>83</v>
      </c>
    </row>
    <row r="37" spans="1:14" x14ac:dyDescent="0.3">
      <c r="A37" s="20"/>
      <c r="B37" s="20" t="s">
        <v>84</v>
      </c>
      <c r="C37" s="21" t="s">
        <v>85</v>
      </c>
      <c r="D37" s="25">
        <v>0.54</v>
      </c>
      <c r="E37" s="13" t="s">
        <v>86</v>
      </c>
      <c r="F37" s="26"/>
      <c r="G37" s="17"/>
      <c r="H37" s="30"/>
      <c r="I37" s="32"/>
      <c r="J37" s="30"/>
      <c r="K37" s="19"/>
      <c r="L37" s="31"/>
      <c r="M37" s="19"/>
      <c r="N37" s="13" t="s">
        <v>87</v>
      </c>
    </row>
    <row r="38" spans="1:14" x14ac:dyDescent="0.3">
      <c r="A38" s="20"/>
      <c r="B38" s="20"/>
      <c r="C38" s="21"/>
      <c r="D38" s="12"/>
      <c r="E38" s="13"/>
      <c r="F38" s="14"/>
      <c r="G38" s="22"/>
      <c r="H38" s="23"/>
      <c r="I38" s="23"/>
      <c r="J38" s="23"/>
      <c r="K38" s="23"/>
      <c r="L38" s="23"/>
      <c r="M38" s="24"/>
      <c r="N38" s="13"/>
    </row>
    <row r="39" spans="1:14" x14ac:dyDescent="0.3">
      <c r="A39" s="20"/>
      <c r="B39" s="20"/>
      <c r="C39" s="21"/>
      <c r="D39" s="12"/>
      <c r="E39" s="13"/>
      <c r="F39" s="14"/>
      <c r="G39" s="22"/>
      <c r="H39" s="23"/>
      <c r="I39" s="23"/>
      <c r="J39" s="23"/>
      <c r="K39" s="23"/>
      <c r="L39" s="23"/>
      <c r="M39" s="24"/>
      <c r="N39" s="13"/>
    </row>
    <row r="40" spans="1:14" x14ac:dyDescent="0.3">
      <c r="A40" s="20"/>
      <c r="B40" s="20"/>
      <c r="C40" s="21"/>
      <c r="D40" s="12"/>
      <c r="E40" s="13"/>
      <c r="F40" s="14"/>
      <c r="G40" s="22"/>
      <c r="H40" s="23"/>
      <c r="I40" s="23"/>
      <c r="J40" s="23"/>
      <c r="K40" s="23"/>
      <c r="L40" s="23"/>
      <c r="M40" s="24"/>
      <c r="N40" s="13"/>
    </row>
    <row r="41" spans="1:14" x14ac:dyDescent="0.3">
      <c r="A41" s="20"/>
      <c r="B41" s="20"/>
      <c r="C41" s="20"/>
      <c r="D41" s="33"/>
      <c r="E41" s="34"/>
      <c r="F41" s="35"/>
      <c r="G41" s="35"/>
      <c r="H41" s="35"/>
      <c r="I41" s="35"/>
      <c r="J41" s="35"/>
      <c r="K41" s="35"/>
      <c r="L41" s="35"/>
      <c r="M41" s="35"/>
      <c r="N41" s="13"/>
    </row>
    <row r="42" spans="1:14" x14ac:dyDescent="0.3">
      <c r="A42" s="20"/>
      <c r="B42" s="20"/>
      <c r="C42" s="20"/>
      <c r="D42" s="33"/>
      <c r="E42" s="34"/>
      <c r="F42" s="35"/>
      <c r="G42" s="35"/>
      <c r="H42" s="35"/>
      <c r="I42" s="35"/>
      <c r="J42" s="35"/>
      <c r="K42" s="35"/>
      <c r="L42" s="35"/>
      <c r="M42" s="35"/>
      <c r="N42" s="13"/>
    </row>
    <row r="43" spans="1:14" x14ac:dyDescent="0.3">
      <c r="A43" s="20"/>
      <c r="B43" s="20"/>
      <c r="C43" s="20"/>
      <c r="D43" s="33"/>
      <c r="E43" s="34"/>
      <c r="F43" s="35"/>
      <c r="G43" s="35"/>
      <c r="H43" s="35"/>
      <c r="I43" s="35"/>
      <c r="J43" s="35"/>
      <c r="K43" s="35"/>
      <c r="L43" s="35"/>
      <c r="M43" s="35"/>
      <c r="N43" s="13"/>
    </row>
    <row r="44" spans="1:14" x14ac:dyDescent="0.3">
      <c r="A44" s="20"/>
      <c r="B44" s="20"/>
      <c r="C44" s="20"/>
      <c r="D44" s="33"/>
      <c r="E44" s="34"/>
      <c r="F44" s="35"/>
      <c r="G44" s="35"/>
      <c r="H44" s="35"/>
      <c r="I44" s="35"/>
      <c r="J44" s="35"/>
      <c r="K44" s="35"/>
      <c r="L44" s="35"/>
      <c r="M44" s="35"/>
      <c r="N44" s="13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3" type="noConversion"/>
  <conditionalFormatting sqref="D5:D44">
    <cfRule type="expression" dxfId="1" priority="1" stopIfTrue="1">
      <formula>AND(D5&lt;&gt;0,INT(D5)=D5)</formula>
    </cfRule>
  </conditionalFormatting>
  <conditionalFormatting sqref="F5:N44">
    <cfRule type="expression" dxfId="0" priority="2" stopIfTrue="1">
      <formula>AND(F5&lt;&gt;0,INT(F5)=F5)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2026-09-22T06:02:53Z</dcterms:created>
  <dcterms:modified xsi:type="dcterms:W3CDTF">2026-09-22T06:03:18Z</dcterms:modified>
</cp:coreProperties>
</file>