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666A9FC6-9BD6-41CB-B74E-59907E0EE79F}" xr6:coauthVersionLast="47" xr6:coauthVersionMax="47" xr10:uidLastSave="{00000000-0000-0000-0000-000000000000}"/>
  <bookViews>
    <workbookView xWindow="33810" yWindow="3540" windowWidth="17460" windowHeight="8850" xr2:uid="{00000000-000D-0000-FFFF-FFFF00000000}"/>
  </bookViews>
  <sheets>
    <sheet name="견적경쟁" sheetId="1" r:id="rId1"/>
    <sheet name="Sheet1" sheetId="2" r:id="rId2"/>
  </sheets>
  <definedNames>
    <definedName name="_xlnm.Print_Area" localSheetId="0">견적경쟁!$A$1:$I$134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79" i="1" l="1"/>
  <c r="C62" i="2"/>
  <c r="B62" i="2"/>
  <c r="C58" i="2"/>
  <c r="B58" i="2"/>
  <c r="C54" i="2"/>
  <c r="B54" i="2"/>
  <c r="C50" i="2"/>
  <c r="B50" i="2"/>
  <c r="C46" i="2"/>
  <c r="B46" i="2"/>
  <c r="D83" i="1"/>
  <c r="D82" i="1" s="1"/>
  <c r="D81" i="1" s="1"/>
  <c r="D78" i="1"/>
  <c r="D77" i="1" s="1"/>
  <c r="D75" i="1"/>
  <c r="D74" i="1" s="1"/>
  <c r="D73" i="1" s="1"/>
  <c r="D71" i="1"/>
  <c r="D70" i="1"/>
  <c r="D69" i="1" s="1"/>
  <c r="D67" i="1"/>
  <c r="D66" i="1" s="1"/>
  <c r="D65" i="1" s="1"/>
  <c r="C42" i="2"/>
  <c r="B42" i="2"/>
  <c r="D63" i="1"/>
  <c r="D62" i="1" s="1"/>
  <c r="D61" i="1" s="1"/>
  <c r="C38" i="2"/>
  <c r="B38" i="2"/>
  <c r="D59" i="1"/>
  <c r="D58" i="1" s="1"/>
  <c r="D57" i="1" s="1"/>
  <c r="C34" i="2"/>
  <c r="B34" i="2"/>
  <c r="D55" i="1"/>
  <c r="D54" i="1" s="1"/>
  <c r="D53" i="1" s="1"/>
  <c r="B30" i="2"/>
  <c r="D51" i="1"/>
  <c r="D50" i="1" s="1"/>
  <c r="D49" i="1" s="1"/>
  <c r="B26" i="2"/>
  <c r="D47" i="1"/>
  <c r="D46" i="1" s="1"/>
  <c r="D45" i="1" s="1"/>
  <c r="B22" i="2"/>
  <c r="D43" i="1"/>
  <c r="D42" i="1" s="1"/>
  <c r="D41" i="1" s="1"/>
  <c r="B18" i="2"/>
  <c r="D39" i="1"/>
  <c r="D38" i="1" s="1"/>
  <c r="D37" i="1" s="1"/>
  <c r="C30" i="2"/>
  <c r="C26" i="2"/>
  <c r="C22" i="2"/>
  <c r="C18" i="2"/>
  <c r="B6" i="2"/>
  <c r="D31" i="1" l="1"/>
  <c r="D30" i="1" s="1"/>
  <c r="D29" i="1" s="1"/>
  <c r="B14" i="2"/>
  <c r="D35" i="1"/>
  <c r="D34" i="1" s="1"/>
  <c r="D33" i="1" s="1"/>
  <c r="C14" i="2" l="1"/>
  <c r="B10" i="2"/>
  <c r="C10" i="2" l="1"/>
  <c r="O2" i="2"/>
  <c r="N2" i="2"/>
  <c r="P7" i="2"/>
  <c r="O7" i="2"/>
  <c r="N7" i="2"/>
  <c r="D27" i="1"/>
  <c r="D26" i="1" s="1"/>
  <c r="D25" i="1" s="1"/>
  <c r="C6" i="2" l="1"/>
  <c r="P2" i="2"/>
  <c r="B2" i="2"/>
  <c r="M21" i="1" l="1"/>
  <c r="L1" i="1"/>
  <c r="D23" i="1" l="1"/>
  <c r="D22" i="1" s="1"/>
  <c r="D21" i="1" s="1"/>
  <c r="C2" i="2" l="1"/>
  <c r="D89" i="1" l="1"/>
  <c r="D90" i="1" s="1"/>
</calcChain>
</file>

<file path=xl/sharedStrings.xml><?xml version="1.0" encoding="utf-8"?>
<sst xmlns="http://schemas.openxmlformats.org/spreadsheetml/2006/main" count="247" uniqueCount="138">
  <si>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</si>
  <si>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</si>
  <si>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</si>
  <si>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</si>
  <si>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</si>
  <si>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</si>
  <si>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</si>
  <si>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</si>
  <si>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</si>
  <si>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</si>
  <si>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</si>
  <si>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</si>
  <si>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</si>
  <si>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</si>
  <si>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</si>
  <si>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</si>
  <si>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</si>
  <si>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</si>
  <si>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</si>
  <si>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</si>
  <si>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</si>
  <si>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</si>
  <si>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</si>
  <si>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</si>
  <si>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</si>
  <si>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</si>
  <si>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</si>
  <si>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</si>
  <si>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</si>
  <si>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</si>
  <si>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</si>
  <si>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</si>
  <si>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</si>
  <si>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</si>
  <si>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</si>
  <si>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</si>
  <si>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</si>
  <si>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</si>
  <si>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</si>
  <si>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</si>
  <si>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</si>
  <si>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</si>
  <si>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</si>
  <si>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</si>
  <si>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</si>
  <si>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</si>
  <si>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</si>
  <si>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</si>
  <si>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</si>
  <si>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</si>
  <si>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</si>
  <si>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</si>
  <si>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</si>
  <si>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</si>
  <si>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</si>
  <si>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</si>
  <si>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</si>
  <si>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</si>
  <si>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</si>
  <si>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</si>
  <si>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</si>
  <si>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</si>
  <si>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</si>
  <si>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</si>
  <si>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</si>
  <si>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</si>
  <si>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</si>
  <si>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</si>
  <si>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</si>
  <si>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</si>
  <si>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</si>
  <si>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</si>
  <si>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</si>
  <si>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</si>
  <si>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</si>
  <si>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</si>
  <si>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</si>
  <si>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</si>
  <si>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</si>
  <si>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</si>
  <si>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 </t>
    </r>
    <r>
      <rPr>
        <b/>
        <u/>
        <sz val="14"/>
        <color rgb="FF0000FF"/>
        <rFont val="맑은 고딕"/>
        <family val="3"/>
        <charset val="129"/>
        <scheme val="minor"/>
      </rPr>
      <t>건설산업기본법에 따른 전문공사만 해당</t>
    </r>
    <r>
      <rPr>
        <sz val="14"/>
        <color theme="1"/>
        <rFont val="맑은 고딕"/>
        <family val="3"/>
        <charset val="129"/>
        <scheme val="minor"/>
      </rPr>
      <t xml:space="preserve">)
     </t>
    </r>
    <r>
      <rPr>
        <b/>
        <sz val="14"/>
        <color rgb="FF0000FF"/>
        <rFont val="맑은 고딕"/>
        <family val="3"/>
        <charset val="129"/>
        <scheme val="minor"/>
      </rPr>
      <t>* 주력분야를 등록하지 않은 자는 견적가격을 낙찰하한율 이상 최저가격으로 제출하였더라도 계약체결 대상에서 제외합니다.</t>
    </r>
    <phoneticPr fontId="8" type="noConversion"/>
  </si>
  <si>
    <t xml:space="preserve">  ○ 기성대가 및 준공대가 청구시 보험료 등에 대한 정산서와 납입확인서(하도급공사 포함)를 첨부하여 대가를 청구하여야 합니다.
</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</si>
  <si>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</si>
  <si>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</si>
  <si>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</si>
  <si>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</si>
  <si>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</si>
  <si>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</si>
  <si>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</si>
  <si>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</si>
  <si>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전문공사</t>
    <phoneticPr fontId="8" type="noConversion"/>
  </si>
  <si>
    <t>(법령·계약예규 등) 국가법령정보센터(http://www.law.go.kr)에서 검색</t>
    <phoneticPr fontId="8" type="noConversion"/>
  </si>
  <si>
    <t>산림녹지과</t>
    <phoneticPr fontId="8" type="noConversion"/>
  </si>
  <si>
    <t>개별법공사</t>
    <phoneticPr fontId="8" type="noConversion"/>
  </si>
  <si>
    <t>단풍녹지</t>
    <phoneticPr fontId="8" type="noConversion"/>
  </si>
  <si>
    <t>김찬주</t>
    <phoneticPr fontId="8" type="noConversion"/>
  </si>
  <si>
    <t>칠보초등학교옆공영주차장조성사업</t>
    <phoneticPr fontId="8" type="noConversion"/>
  </si>
  <si>
    <t>교통과</t>
    <phoneticPr fontId="8" type="noConversion"/>
  </si>
  <si>
    <t>교통시설</t>
    <phoneticPr fontId="8" type="noConversion"/>
  </si>
  <si>
    <t>권민성</t>
    <phoneticPr fontId="8" type="noConversion"/>
  </si>
  <si>
    <r>
      <t xml:space="preserve">지반조성·포장공사업
</t>
    </r>
    <r>
      <rPr>
        <b/>
        <sz val="14"/>
        <color rgb="FFFF0000"/>
        <rFont val="맑은 고딕"/>
        <family val="3"/>
        <charset val="129"/>
        <scheme val="minor"/>
      </rPr>
      <t>(주력:포장공사)</t>
    </r>
    <phoneticPr fontId="8" type="noConversion"/>
  </si>
  <si>
    <t>입암면원하부마을농로확포장공사</t>
    <phoneticPr fontId="8" type="noConversion"/>
  </si>
  <si>
    <t>건설과</t>
    <phoneticPr fontId="8" type="noConversion"/>
  </si>
  <si>
    <t>기반조성</t>
    <phoneticPr fontId="8" type="noConversion"/>
  </si>
  <si>
    <t>정재현</t>
    <phoneticPr fontId="8" type="noConversion"/>
  </si>
  <si>
    <r>
      <t xml:space="preserve">도장·습식·방수·석공사업
</t>
    </r>
    <r>
      <rPr>
        <b/>
        <sz val="14"/>
        <color rgb="FFFF0000"/>
        <rFont val="맑은 고딕"/>
        <family val="3"/>
        <charset val="129"/>
        <scheme val="minor"/>
      </rPr>
      <t>(주력:석공사)</t>
    </r>
    <phoneticPr fontId="8" type="noConversion"/>
  </si>
  <si>
    <t>하천관리</t>
    <phoneticPr fontId="8" type="noConversion"/>
  </si>
  <si>
    <t>이종원</t>
    <phoneticPr fontId="8" type="noConversion"/>
  </si>
  <si>
    <t>덕천면상학소하천제방보강공사</t>
    <phoneticPr fontId="8" type="noConversion"/>
  </si>
  <si>
    <t>감곡면계봉마을(계롱리1074일원)농로확포장공사</t>
    <phoneticPr fontId="8" type="noConversion"/>
  </si>
  <si>
    <t>지역개발</t>
    <phoneticPr fontId="8" type="noConversion"/>
  </si>
  <si>
    <t>곽수종</t>
    <phoneticPr fontId="8" type="noConversion"/>
  </si>
  <si>
    <r>
      <t xml:space="preserve">철근·콘크리트공사업
</t>
    </r>
    <r>
      <rPr>
        <b/>
        <sz val="14"/>
        <color rgb="FFFF0000"/>
        <rFont val="맑은 고딕"/>
        <family val="3"/>
        <charset val="129"/>
        <scheme val="minor"/>
      </rPr>
      <t>(주력:철근·콘크리트공사)</t>
    </r>
    <phoneticPr fontId="8" type="noConversion"/>
  </si>
  <si>
    <t>정동교보수보강공사</t>
    <phoneticPr fontId="8" type="noConversion"/>
  </si>
  <si>
    <t>도로시설</t>
    <phoneticPr fontId="8" type="noConversion"/>
  </si>
  <si>
    <t>박지훈</t>
    <phoneticPr fontId="8" type="noConversion"/>
  </si>
  <si>
    <t>삼산교외1개소보수보강공사</t>
    <phoneticPr fontId="8" type="noConversion"/>
  </si>
  <si>
    <t>죽림교외2개소보수보강공사</t>
    <phoneticPr fontId="8" type="noConversion"/>
  </si>
  <si>
    <t>정우육교외3개소보수보강공사</t>
    <phoneticPr fontId="8" type="noConversion"/>
  </si>
  <si>
    <t>정읍역후면도로인도개설공사</t>
    <phoneticPr fontId="8" type="noConversion"/>
  </si>
  <si>
    <t>김도현</t>
    <phoneticPr fontId="8" type="noConversion"/>
  </si>
  <si>
    <t>열린관광지조성사업(정읍사문화공원)</t>
    <phoneticPr fontId="8" type="noConversion"/>
  </si>
  <si>
    <t>공원</t>
    <phoneticPr fontId="8" type="noConversion"/>
  </si>
  <si>
    <t>임진형</t>
    <phoneticPr fontId="8" type="noConversion"/>
  </si>
  <si>
    <r>
      <t xml:space="preserve">조경식재·시설물공사업
</t>
    </r>
    <r>
      <rPr>
        <b/>
        <sz val="14"/>
        <color rgb="FFFF0000"/>
        <rFont val="맑은 고딕"/>
        <family val="3"/>
        <charset val="129"/>
        <scheme val="minor"/>
      </rPr>
      <t>(주력:조경시설물공사)</t>
    </r>
    <phoneticPr fontId="8" type="noConversion"/>
  </si>
  <si>
    <t>열린관광지조성사업(국민여가캠핑장)</t>
    <phoneticPr fontId="8" type="noConversion"/>
  </si>
  <si>
    <t>시설운영과</t>
    <phoneticPr fontId="8" type="noConversion"/>
  </si>
  <si>
    <t>시설지원</t>
    <phoneticPr fontId="8" type="noConversion"/>
  </si>
  <si>
    <t>이철</t>
    <phoneticPr fontId="8" type="noConversion"/>
  </si>
  <si>
    <t>가을철큰나무재해예방조림사업(1지구)</t>
    <phoneticPr fontId="8" type="noConversion"/>
  </si>
  <si>
    <t>산림경영</t>
    <phoneticPr fontId="8" type="noConversion"/>
  </si>
  <si>
    <t>서정우</t>
    <phoneticPr fontId="8" type="noConversion"/>
  </si>
  <si>
    <t>산림사업법인(숲가꾸기 및 병해충방제) 또는 산림조합(지역조합)</t>
    <phoneticPr fontId="8" type="noConversion"/>
  </si>
  <si>
    <t>가을철큰나무재해예방조림사업(2지구)</t>
    <phoneticPr fontId="8" type="noConversion"/>
  </si>
  <si>
    <r>
      <t xml:space="preserve">조경식재·시설물공사업
</t>
    </r>
    <r>
      <rPr>
        <b/>
        <sz val="14"/>
        <color rgb="FFFF0000"/>
        <rFont val="맑은 고딕"/>
        <family val="3"/>
        <charset val="129"/>
        <scheme val="minor"/>
      </rPr>
      <t>(주력:조경식재공사)</t>
    </r>
    <r>
      <rPr>
        <b/>
        <sz val="14"/>
        <color rgb="FF0000FF"/>
        <rFont val="맑은 고딕"/>
        <family val="3"/>
        <charset val="129"/>
        <scheme val="minor"/>
      </rPr>
      <t xml:space="preserve"> 또는 산림사업법인(도시숲등 조성, 관리) 또는 산림조합(지역조합)</t>
    </r>
    <phoneticPr fontId="8" type="noConversion"/>
  </si>
  <si>
    <t>덕천면~이평면가로수조성지전지사업</t>
    <phoneticPr fontId="8" type="noConversion"/>
  </si>
  <si>
    <t>청정로가로수조성지전지사업</t>
    <phoneticPr fontId="8" type="noConversion"/>
  </si>
  <si>
    <t>내장산로가로수조성지전지사업</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</si>
</sst>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9">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177" fontId="17" fillId="0" borderId="1" xfId="0" applyNumberFormat="1" applyFont="1" applyBorder="1" applyAlignment="1">
      <alignment horizontal="center" vertical="center" shrinkToFit="1"/>
    </xf>
    <xf numFmtId="177" fontId="17" fillId="0" borderId="1" xfId="0" applyNumberFormat="1" applyFont="1" applyBorder="1" applyAlignment="1">
      <alignment horizontal="center" vertical="center" shrinkToFit="1"/>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177" fontId="17" fillId="0" borderId="1" xfId="0" applyNumberFormat="1" applyFont="1" applyBorder="1" applyAlignment="1">
      <alignment horizontal="center" vertical="center" shrinkToFit="1"/>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9" fontId="17" fillId="0" borderId="1" xfId="0" applyNumberFormat="1" applyFont="1" applyBorder="1" applyAlignment="1">
      <alignment horizontal="center" vertical="center" shrinkToFit="1"/>
    </xf>
    <xf numFmtId="0" fontId="7" fillId="3" borderId="1" xfId="0" applyFont="1" applyFill="1" applyBorder="1" applyAlignment="1">
      <alignment horizontal="center" vertical="center" wrapTex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18" fillId="0" borderId="0" xfId="0" applyFont="1" applyAlignment="1">
      <alignment horizontal="center" vertical="top"/>
    </xf>
    <xf numFmtId="0" fontId="12" fillId="0" borderId="0" xfId="0" applyFont="1" applyAlignment="1">
      <alignment horizontal="left" vertical="top" wrapText="1"/>
    </xf>
    <xf numFmtId="31" fontId="9" fillId="0" borderId="0" xfId="0" applyNumberFormat="1" applyFont="1" applyAlignment="1">
      <alignment horizontal="center"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0" fontId="6" fillId="0" borderId="0" xfId="0" applyFont="1" applyAlignment="1">
      <alignment horizontal="left" vertical="top" wrapText="1"/>
    </xf>
    <xf numFmtId="0" fontId="13" fillId="0" borderId="0" xfId="0" applyFont="1" applyBorder="1" applyAlignment="1">
      <alignment horizontal="left" vertical="top" wrapText="1"/>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326571</xdr:colOff>
          <xdr:row>101</xdr:row>
          <xdr:rowOff>408213</xdr:rowOff>
        </xdr:from>
        <xdr:to>
          <xdr:col>8</xdr:col>
          <xdr:colOff>2117271</xdr:colOff>
          <xdr:row>104</xdr:row>
          <xdr:rowOff>3559628</xdr:rowOff>
        </xdr:to>
        <xdr:pic>
          <xdr:nvPicPr>
            <xdr:cNvPr id="4" name="그림 3">
              <a:extLst>
                <a:ext uri="{FF2B5EF4-FFF2-40B4-BE49-F238E27FC236}">
                  <a16:creationId xmlns:a16="http://schemas.microsoft.com/office/drawing/2014/main" id="{33131837-8ED7-47A6-800F-BA0B01623004}"/>
                </a:ext>
              </a:extLst>
            </xdr:cNvPr>
            <xdr:cNvPicPr>
              <a:picLocks noChangeAspect="1" noChangeArrowheads="1"/>
              <a:extLst>
                <a:ext uri="{84589F7E-364E-4C9E-8A38-B11213B215E9}">
                  <a14:cameraTool cellRange="Sheet1!$B$1:$J$65" spid="_x0000_s2876"/>
                </a:ext>
              </a:extLst>
            </xdr:cNvPicPr>
          </xdr:nvPicPr>
          <xdr:blipFill>
            <a:blip xmlns:r="http://schemas.openxmlformats.org/officeDocument/2006/relationships" r:embed="rId1"/>
            <a:srcRect/>
            <a:stretch>
              <a:fillRect/>
            </a:stretch>
          </xdr:blipFill>
          <xdr:spPr bwMode="auto">
            <a:xfrm>
              <a:off x="326571" y="32847642"/>
              <a:ext cx="11410950" cy="139827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134"/>
  <sheetViews>
    <sheetView showGridLines="0" tabSelected="1" showOutlineSymbols="0" view="pageBreakPreview" zoomScale="70" zoomScaleNormal="70" zoomScaleSheetLayoutView="70" zoomScalePageLayoutView="25" workbookViewId="0">
      <selection activeCell="E69" sqref="E69:F72"/>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51" t="s">
        <v>79</v>
      </c>
      <c r="B1" s="51"/>
      <c r="C1" s="13">
        <v>1788</v>
      </c>
      <c r="D1" s="12"/>
      <c r="L1" s="27" t="str">
        <f>$A$1&amp;$C$1&amp;"호"</f>
        <v>정읍시 공고 제2026-1788호</v>
      </c>
    </row>
    <row r="2" spans="1:12" ht="21.75" hidden="1" customHeight="1" x14ac:dyDescent="0.3">
      <c r="A2" s="1" t="s">
        <v>0</v>
      </c>
    </row>
    <row r="3" spans="1:12" ht="35.25" customHeight="1" x14ac:dyDescent="0.3">
      <c r="A3" s="52" t="s">
        <v>20</v>
      </c>
      <c r="B3" s="52"/>
      <c r="C3" s="52"/>
      <c r="D3" s="52"/>
      <c r="E3" s="52"/>
      <c r="F3" s="52"/>
      <c r="G3" s="52"/>
      <c r="H3" s="52"/>
      <c r="I3" s="52"/>
    </row>
    <row r="4" spans="1:12" ht="24.75" customHeight="1" x14ac:dyDescent="0.3">
      <c r="A4" s="16"/>
      <c r="B4" s="16"/>
      <c r="C4" s="16"/>
      <c r="D4" s="16"/>
      <c r="E4" s="16"/>
      <c r="F4" s="16"/>
      <c r="G4" s="16"/>
      <c r="H4" s="16"/>
      <c r="I4" s="16"/>
    </row>
    <row r="5" spans="1:12" ht="23.25" customHeight="1" x14ac:dyDescent="0.3">
      <c r="A5" s="55" t="s">
        <v>88</v>
      </c>
      <c r="B5" s="56"/>
      <c r="C5" s="56"/>
      <c r="D5" s="56"/>
      <c r="E5" s="56"/>
      <c r="F5" s="56"/>
      <c r="G5" s="56"/>
      <c r="H5" s="56"/>
      <c r="I5" s="57"/>
    </row>
    <row r="6" spans="1:12" ht="20.25" customHeight="1" x14ac:dyDescent="0.3">
      <c r="A6" s="58" t="s">
        <v>36</v>
      </c>
      <c r="B6" s="59"/>
      <c r="C6" s="59"/>
      <c r="D6" s="59"/>
      <c r="E6" s="59"/>
      <c r="F6" s="59"/>
      <c r="G6" s="59"/>
      <c r="H6" s="59"/>
      <c r="I6" s="60"/>
    </row>
    <row r="7" spans="1:12" ht="24" customHeight="1" x14ac:dyDescent="0.3">
      <c r="A7" s="61" t="s">
        <v>72</v>
      </c>
      <c r="B7" s="62"/>
      <c r="C7" s="62"/>
      <c r="D7" s="62"/>
      <c r="E7" s="62"/>
      <c r="F7" s="62"/>
      <c r="G7" s="62"/>
      <c r="H7" s="62"/>
      <c r="I7" s="63"/>
    </row>
    <row r="8" spans="1:12" ht="24" customHeight="1" x14ac:dyDescent="0.3">
      <c r="A8" s="61" t="s">
        <v>40</v>
      </c>
      <c r="B8" s="62"/>
      <c r="C8" s="62"/>
      <c r="D8" s="62"/>
      <c r="E8" s="62"/>
      <c r="F8" s="62"/>
      <c r="G8" s="62"/>
      <c r="H8" s="62"/>
      <c r="I8" s="63"/>
    </row>
    <row r="9" spans="1:12" ht="24" customHeight="1" x14ac:dyDescent="0.3">
      <c r="A9" s="61" t="s">
        <v>41</v>
      </c>
      <c r="B9" s="62"/>
      <c r="C9" s="62"/>
      <c r="D9" s="62"/>
      <c r="E9" s="62"/>
      <c r="F9" s="62"/>
      <c r="G9" s="62"/>
      <c r="H9" s="62"/>
      <c r="I9" s="63"/>
    </row>
    <row r="10" spans="1:12" ht="24" customHeight="1" x14ac:dyDescent="0.3">
      <c r="A10" s="61" t="s">
        <v>42</v>
      </c>
      <c r="B10" s="62"/>
      <c r="C10" s="62"/>
      <c r="D10" s="62"/>
      <c r="E10" s="62"/>
      <c r="F10" s="62"/>
      <c r="G10" s="62"/>
      <c r="H10" s="62"/>
      <c r="I10" s="63"/>
    </row>
    <row r="11" spans="1:12" ht="24" customHeight="1" x14ac:dyDescent="0.3">
      <c r="A11" s="61" t="s">
        <v>43</v>
      </c>
      <c r="B11" s="62"/>
      <c r="C11" s="62"/>
      <c r="D11" s="62"/>
      <c r="E11" s="62"/>
      <c r="F11" s="62"/>
      <c r="G11" s="62"/>
      <c r="H11" s="62"/>
      <c r="I11" s="63"/>
    </row>
    <row r="12" spans="1:12" ht="28.5" customHeight="1" x14ac:dyDescent="0.3">
      <c r="A12" s="67" t="s">
        <v>39</v>
      </c>
      <c r="B12" s="68"/>
      <c r="C12" s="68"/>
      <c r="D12" s="68"/>
      <c r="E12" s="68"/>
      <c r="F12" s="68"/>
      <c r="G12" s="68"/>
      <c r="H12" s="68"/>
      <c r="I12" s="69"/>
    </row>
    <row r="13" spans="1:12" ht="22.5" customHeight="1" x14ac:dyDescent="0.3">
      <c r="A13" s="70" t="s">
        <v>91</v>
      </c>
      <c r="B13" s="71"/>
      <c r="C13" s="71"/>
      <c r="D13" s="71"/>
      <c r="E13" s="71"/>
      <c r="F13" s="71"/>
      <c r="G13" s="71"/>
      <c r="H13" s="71"/>
      <c r="I13" s="72"/>
    </row>
    <row r="14" spans="1:12" ht="22.5" customHeight="1" x14ac:dyDescent="0.3">
      <c r="A14" s="70" t="s">
        <v>37</v>
      </c>
      <c r="B14" s="71"/>
      <c r="C14" s="71"/>
      <c r="D14" s="71"/>
      <c r="E14" s="71"/>
      <c r="F14" s="71"/>
      <c r="G14" s="71"/>
      <c r="H14" s="71"/>
      <c r="I14" s="72"/>
    </row>
    <row r="15" spans="1:12" ht="22.5" customHeight="1" x14ac:dyDescent="0.3">
      <c r="A15" s="70" t="s">
        <v>60</v>
      </c>
      <c r="B15" s="71"/>
      <c r="C15" s="71"/>
      <c r="D15" s="71"/>
      <c r="E15" s="71"/>
      <c r="F15" s="71"/>
      <c r="G15" s="71"/>
      <c r="H15" s="71"/>
      <c r="I15" s="72"/>
    </row>
    <row r="16" spans="1:12" ht="22.5" customHeight="1" x14ac:dyDescent="0.3">
      <c r="A16" s="67" t="s">
        <v>38</v>
      </c>
      <c r="B16" s="68"/>
      <c r="C16" s="68"/>
      <c r="D16" s="68"/>
      <c r="E16" s="68"/>
      <c r="F16" s="68"/>
      <c r="G16" s="68"/>
      <c r="H16" s="68"/>
      <c r="I16" s="69"/>
    </row>
    <row r="17" spans="1:13" ht="22.5" customHeight="1" x14ac:dyDescent="0.3">
      <c r="A17" s="64" t="s">
        <v>44</v>
      </c>
      <c r="B17" s="65"/>
      <c r="C17" s="65"/>
      <c r="D17" s="65"/>
      <c r="E17" s="65"/>
      <c r="F17" s="65"/>
      <c r="G17" s="65"/>
      <c r="H17" s="65"/>
      <c r="I17" s="66"/>
    </row>
    <row r="18" spans="1:13" ht="35.25" customHeight="1" x14ac:dyDescent="0.3">
      <c r="A18" s="2" t="s">
        <v>50</v>
      </c>
      <c r="B18" s="4"/>
      <c r="C18" s="4"/>
      <c r="D18" s="4"/>
      <c r="E18" s="4"/>
      <c r="F18" s="4"/>
      <c r="G18" s="4"/>
      <c r="H18" s="4"/>
      <c r="I18" s="4"/>
    </row>
    <row r="19" spans="1:13" ht="20.25" x14ac:dyDescent="0.3">
      <c r="A19" s="53" t="s">
        <v>24</v>
      </c>
      <c r="B19" s="53" t="s">
        <v>1</v>
      </c>
      <c r="C19" s="53" t="s">
        <v>2</v>
      </c>
      <c r="D19" s="53"/>
      <c r="E19" s="53" t="s">
        <v>17</v>
      </c>
      <c r="F19" s="53"/>
      <c r="G19" s="15" t="s">
        <v>18</v>
      </c>
      <c r="H19" s="54" t="s">
        <v>5</v>
      </c>
      <c r="I19" s="53" t="s">
        <v>52</v>
      </c>
    </row>
    <row r="20" spans="1:13" ht="20.25" x14ac:dyDescent="0.3">
      <c r="A20" s="53"/>
      <c r="B20" s="53"/>
      <c r="C20" s="53"/>
      <c r="D20" s="53"/>
      <c r="E20" s="53"/>
      <c r="F20" s="53"/>
      <c r="G20" s="15" t="s">
        <v>19</v>
      </c>
      <c r="H20" s="54"/>
      <c r="I20" s="53"/>
    </row>
    <row r="21" spans="1:13" ht="20.25" customHeight="1" x14ac:dyDescent="0.3">
      <c r="A21" s="33" t="s">
        <v>90</v>
      </c>
      <c r="B21" s="50" t="s">
        <v>96</v>
      </c>
      <c r="C21" s="8" t="s">
        <v>11</v>
      </c>
      <c r="D21" s="10">
        <f>SUM(D22:D24)</f>
        <v>64340000.000000007</v>
      </c>
      <c r="E21" s="73">
        <v>40608000</v>
      </c>
      <c r="F21" s="73"/>
      <c r="G21" s="74"/>
      <c r="H21" s="20" t="s">
        <v>97</v>
      </c>
      <c r="I21" s="46" t="s">
        <v>100</v>
      </c>
      <c r="M21" s="27" t="str">
        <f>$A$1&amp;$C$1&amp;"호"</f>
        <v>정읍시 공고 제2026-1788호</v>
      </c>
    </row>
    <row r="22" spans="1:13" ht="20.25" outlineLevel="1" x14ac:dyDescent="0.3">
      <c r="A22" s="34"/>
      <c r="B22" s="50"/>
      <c r="C22" s="8" t="s">
        <v>9</v>
      </c>
      <c r="D22" s="9">
        <f>D23*10</f>
        <v>36916363.63636364</v>
      </c>
      <c r="E22" s="73"/>
      <c r="F22" s="73"/>
      <c r="G22" s="75"/>
      <c r="H22" s="20" t="s">
        <v>98</v>
      </c>
      <c r="I22" s="47"/>
    </row>
    <row r="23" spans="1:13" ht="20.25" outlineLevel="1" x14ac:dyDescent="0.3">
      <c r="A23" s="34"/>
      <c r="B23" s="50"/>
      <c r="C23" s="8" t="s">
        <v>12</v>
      </c>
      <c r="D23" s="9">
        <f>E21/11</f>
        <v>3691636.3636363638</v>
      </c>
      <c r="E23" s="73"/>
      <c r="F23" s="73"/>
      <c r="G23" s="49">
        <v>60</v>
      </c>
      <c r="H23" s="20" t="s">
        <v>99</v>
      </c>
      <c r="I23" s="47"/>
    </row>
    <row r="24" spans="1:13" ht="20.25" outlineLevel="1" x14ac:dyDescent="0.3">
      <c r="A24" s="34"/>
      <c r="B24" s="50"/>
      <c r="C24" s="8" t="s">
        <v>10</v>
      </c>
      <c r="D24" s="9">
        <v>23732000</v>
      </c>
      <c r="E24" s="73"/>
      <c r="F24" s="73"/>
      <c r="G24" s="49"/>
      <c r="H24" s="14">
        <v>5943</v>
      </c>
      <c r="I24" s="48"/>
    </row>
    <row r="25" spans="1:13" ht="20.25" customHeight="1" x14ac:dyDescent="0.3">
      <c r="A25" s="33" t="s">
        <v>90</v>
      </c>
      <c r="B25" s="50" t="s">
        <v>101</v>
      </c>
      <c r="C25" s="8" t="s">
        <v>11</v>
      </c>
      <c r="D25" s="10">
        <f>SUM(D26:D28)</f>
        <v>54821000</v>
      </c>
      <c r="E25" s="38">
        <v>37125000</v>
      </c>
      <c r="F25" s="39"/>
      <c r="G25" s="44"/>
      <c r="H25" s="29" t="s">
        <v>102</v>
      </c>
      <c r="I25" s="46" t="s">
        <v>105</v>
      </c>
      <c r="M25" s="27"/>
    </row>
    <row r="26" spans="1:13" ht="20.25" outlineLevel="1" x14ac:dyDescent="0.3">
      <c r="A26" s="34"/>
      <c r="B26" s="50"/>
      <c r="C26" s="8" t="s">
        <v>9</v>
      </c>
      <c r="D26" s="9">
        <f>D27*10</f>
        <v>33750000</v>
      </c>
      <c r="E26" s="40"/>
      <c r="F26" s="41"/>
      <c r="G26" s="45"/>
      <c r="H26" s="29" t="s">
        <v>103</v>
      </c>
      <c r="I26" s="47"/>
    </row>
    <row r="27" spans="1:13" ht="20.25" outlineLevel="1" x14ac:dyDescent="0.3">
      <c r="A27" s="34"/>
      <c r="B27" s="50"/>
      <c r="C27" s="8" t="s">
        <v>12</v>
      </c>
      <c r="D27" s="9">
        <f>E25/11</f>
        <v>3375000</v>
      </c>
      <c r="E27" s="40"/>
      <c r="F27" s="41"/>
      <c r="G27" s="49">
        <v>60</v>
      </c>
      <c r="H27" s="29" t="s">
        <v>104</v>
      </c>
      <c r="I27" s="47"/>
    </row>
    <row r="28" spans="1:13" ht="20.25" outlineLevel="1" x14ac:dyDescent="0.3">
      <c r="A28" s="34"/>
      <c r="B28" s="50"/>
      <c r="C28" s="8" t="s">
        <v>10</v>
      </c>
      <c r="D28" s="9">
        <v>17696000</v>
      </c>
      <c r="E28" s="42"/>
      <c r="F28" s="43"/>
      <c r="G28" s="49"/>
      <c r="H28" s="14">
        <v>5842</v>
      </c>
      <c r="I28" s="48"/>
    </row>
    <row r="29" spans="1:13" ht="20.25" customHeight="1" x14ac:dyDescent="0.3">
      <c r="A29" s="33" t="s">
        <v>90</v>
      </c>
      <c r="B29" s="35" t="s">
        <v>108</v>
      </c>
      <c r="C29" s="8" t="s">
        <v>11</v>
      </c>
      <c r="D29" s="10">
        <f>SUM(D30:D32)</f>
        <v>106660000</v>
      </c>
      <c r="E29" s="38">
        <v>33450000</v>
      </c>
      <c r="F29" s="39"/>
      <c r="G29" s="44"/>
      <c r="H29" s="28" t="s">
        <v>102</v>
      </c>
      <c r="I29" s="46" t="s">
        <v>100</v>
      </c>
      <c r="M29" s="27"/>
    </row>
    <row r="30" spans="1:13" ht="20.25" outlineLevel="1" x14ac:dyDescent="0.3">
      <c r="A30" s="34"/>
      <c r="B30" s="36"/>
      <c r="C30" s="8" t="s">
        <v>9</v>
      </c>
      <c r="D30" s="9">
        <f>D31*10</f>
        <v>30409090.909090906</v>
      </c>
      <c r="E30" s="40"/>
      <c r="F30" s="41"/>
      <c r="G30" s="45"/>
      <c r="H30" s="28" t="s">
        <v>106</v>
      </c>
      <c r="I30" s="47"/>
    </row>
    <row r="31" spans="1:13" ht="20.25" outlineLevel="1" x14ac:dyDescent="0.3">
      <c r="A31" s="34"/>
      <c r="B31" s="36"/>
      <c r="C31" s="8" t="s">
        <v>12</v>
      </c>
      <c r="D31" s="9">
        <f>E29/11</f>
        <v>3040909.0909090908</v>
      </c>
      <c r="E31" s="40"/>
      <c r="F31" s="41"/>
      <c r="G31" s="49">
        <v>60</v>
      </c>
      <c r="H31" s="28" t="s">
        <v>107</v>
      </c>
      <c r="I31" s="47"/>
    </row>
    <row r="32" spans="1:13" ht="20.25" outlineLevel="1" x14ac:dyDescent="0.3">
      <c r="A32" s="34"/>
      <c r="B32" s="37"/>
      <c r="C32" s="8" t="s">
        <v>10</v>
      </c>
      <c r="D32" s="9">
        <v>73210000</v>
      </c>
      <c r="E32" s="42"/>
      <c r="F32" s="43"/>
      <c r="G32" s="49"/>
      <c r="H32" s="14">
        <v>5832</v>
      </c>
      <c r="I32" s="48"/>
    </row>
    <row r="33" spans="1:13" ht="20.25" customHeight="1" x14ac:dyDescent="0.3">
      <c r="A33" s="33" t="s">
        <v>90</v>
      </c>
      <c r="B33" s="35" t="s">
        <v>109</v>
      </c>
      <c r="C33" s="8" t="s">
        <v>11</v>
      </c>
      <c r="D33" s="10">
        <f>SUM(D34:D36)</f>
        <v>39728000</v>
      </c>
      <c r="E33" s="38">
        <v>28090300</v>
      </c>
      <c r="F33" s="39"/>
      <c r="G33" s="44"/>
      <c r="H33" s="28" t="s">
        <v>102</v>
      </c>
      <c r="I33" s="46" t="s">
        <v>112</v>
      </c>
      <c r="M33" s="27"/>
    </row>
    <row r="34" spans="1:13" ht="20.25" outlineLevel="1" x14ac:dyDescent="0.3">
      <c r="A34" s="34"/>
      <c r="B34" s="36"/>
      <c r="C34" s="8" t="s">
        <v>9</v>
      </c>
      <c r="D34" s="9">
        <f>D35*10</f>
        <v>25536636.363636363</v>
      </c>
      <c r="E34" s="40"/>
      <c r="F34" s="41"/>
      <c r="G34" s="45"/>
      <c r="H34" s="28" t="s">
        <v>110</v>
      </c>
      <c r="I34" s="47"/>
    </row>
    <row r="35" spans="1:13" ht="20.25" outlineLevel="1" x14ac:dyDescent="0.3">
      <c r="A35" s="34"/>
      <c r="B35" s="36"/>
      <c r="C35" s="8" t="s">
        <v>12</v>
      </c>
      <c r="D35" s="9">
        <f>E33/11</f>
        <v>2553663.6363636362</v>
      </c>
      <c r="E35" s="40"/>
      <c r="F35" s="41"/>
      <c r="G35" s="49">
        <v>50</v>
      </c>
      <c r="H35" s="28" t="s">
        <v>111</v>
      </c>
      <c r="I35" s="47"/>
    </row>
    <row r="36" spans="1:13" ht="20.25" outlineLevel="1" x14ac:dyDescent="0.3">
      <c r="A36" s="34"/>
      <c r="B36" s="37"/>
      <c r="C36" s="8" t="s">
        <v>10</v>
      </c>
      <c r="D36" s="9">
        <v>11637700</v>
      </c>
      <c r="E36" s="42"/>
      <c r="F36" s="43"/>
      <c r="G36" s="49"/>
      <c r="H36" s="14">
        <v>5873</v>
      </c>
      <c r="I36" s="48"/>
    </row>
    <row r="37" spans="1:13" ht="20.25" customHeight="1" x14ac:dyDescent="0.3">
      <c r="A37" s="33" t="s">
        <v>90</v>
      </c>
      <c r="B37" s="35" t="s">
        <v>113</v>
      </c>
      <c r="C37" s="8" t="s">
        <v>11</v>
      </c>
      <c r="D37" s="10">
        <f>SUM(D38:D40)</f>
        <v>89870000</v>
      </c>
      <c r="E37" s="38">
        <v>89870000</v>
      </c>
      <c r="F37" s="39"/>
      <c r="G37" s="44"/>
      <c r="H37" s="30" t="s">
        <v>102</v>
      </c>
      <c r="I37" s="46" t="s">
        <v>112</v>
      </c>
      <c r="M37" s="27"/>
    </row>
    <row r="38" spans="1:13" ht="20.25" outlineLevel="1" x14ac:dyDescent="0.3">
      <c r="A38" s="34"/>
      <c r="B38" s="36"/>
      <c r="C38" s="8" t="s">
        <v>9</v>
      </c>
      <c r="D38" s="9">
        <f>D39*10</f>
        <v>81700000</v>
      </c>
      <c r="E38" s="40"/>
      <c r="F38" s="41"/>
      <c r="G38" s="45"/>
      <c r="H38" s="30" t="s">
        <v>114</v>
      </c>
      <c r="I38" s="47"/>
    </row>
    <row r="39" spans="1:13" ht="20.25" outlineLevel="1" x14ac:dyDescent="0.3">
      <c r="A39" s="34"/>
      <c r="B39" s="36"/>
      <c r="C39" s="8" t="s">
        <v>12</v>
      </c>
      <c r="D39" s="9">
        <f>E37/11</f>
        <v>8170000</v>
      </c>
      <c r="E39" s="40"/>
      <c r="F39" s="41"/>
      <c r="G39" s="49">
        <v>60</v>
      </c>
      <c r="H39" s="30" t="s">
        <v>115</v>
      </c>
      <c r="I39" s="47"/>
    </row>
    <row r="40" spans="1:13" ht="20.25" outlineLevel="1" x14ac:dyDescent="0.3">
      <c r="A40" s="34"/>
      <c r="B40" s="37"/>
      <c r="C40" s="8" t="s">
        <v>10</v>
      </c>
      <c r="D40" s="9">
        <v>0</v>
      </c>
      <c r="E40" s="42"/>
      <c r="F40" s="43"/>
      <c r="G40" s="49"/>
      <c r="H40" s="14">
        <v>5852</v>
      </c>
      <c r="I40" s="48"/>
    </row>
    <row r="41" spans="1:13" ht="20.25" customHeight="1" x14ac:dyDescent="0.3">
      <c r="A41" s="33" t="s">
        <v>90</v>
      </c>
      <c r="B41" s="35" t="s">
        <v>116</v>
      </c>
      <c r="C41" s="8" t="s">
        <v>11</v>
      </c>
      <c r="D41" s="10">
        <f>SUM(D42:D44)</f>
        <v>69290000</v>
      </c>
      <c r="E41" s="38">
        <v>64290000</v>
      </c>
      <c r="F41" s="39"/>
      <c r="G41" s="44"/>
      <c r="H41" s="30" t="s">
        <v>102</v>
      </c>
      <c r="I41" s="46" t="s">
        <v>112</v>
      </c>
      <c r="M41" s="27"/>
    </row>
    <row r="42" spans="1:13" ht="20.25" outlineLevel="1" x14ac:dyDescent="0.3">
      <c r="A42" s="34"/>
      <c r="B42" s="36"/>
      <c r="C42" s="8" t="s">
        <v>9</v>
      </c>
      <c r="D42" s="9">
        <f>D43*10</f>
        <v>58445454.545454539</v>
      </c>
      <c r="E42" s="40"/>
      <c r="F42" s="41"/>
      <c r="G42" s="45"/>
      <c r="H42" s="30" t="s">
        <v>114</v>
      </c>
      <c r="I42" s="47"/>
    </row>
    <row r="43" spans="1:13" ht="20.25" outlineLevel="1" x14ac:dyDescent="0.3">
      <c r="A43" s="34"/>
      <c r="B43" s="36"/>
      <c r="C43" s="8" t="s">
        <v>12</v>
      </c>
      <c r="D43" s="9">
        <f>E41/11</f>
        <v>5844545.4545454541</v>
      </c>
      <c r="E43" s="40"/>
      <c r="F43" s="41"/>
      <c r="G43" s="49">
        <v>60</v>
      </c>
      <c r="H43" s="30" t="s">
        <v>115</v>
      </c>
      <c r="I43" s="47"/>
    </row>
    <row r="44" spans="1:13" ht="20.25" outlineLevel="1" x14ac:dyDescent="0.3">
      <c r="A44" s="34"/>
      <c r="B44" s="37"/>
      <c r="C44" s="8" t="s">
        <v>10</v>
      </c>
      <c r="D44" s="9">
        <v>5000000</v>
      </c>
      <c r="E44" s="42"/>
      <c r="F44" s="43"/>
      <c r="G44" s="49"/>
      <c r="H44" s="14">
        <v>5852</v>
      </c>
      <c r="I44" s="48"/>
    </row>
    <row r="45" spans="1:13" ht="20.25" customHeight="1" x14ac:dyDescent="0.3">
      <c r="A45" s="33" t="s">
        <v>90</v>
      </c>
      <c r="B45" s="35" t="s">
        <v>117</v>
      </c>
      <c r="C45" s="8" t="s">
        <v>11</v>
      </c>
      <c r="D45" s="10">
        <f>SUM(D46:D48)</f>
        <v>50820000</v>
      </c>
      <c r="E45" s="38">
        <v>50820000</v>
      </c>
      <c r="F45" s="39"/>
      <c r="G45" s="44"/>
      <c r="H45" s="30" t="s">
        <v>102</v>
      </c>
      <c r="I45" s="46" t="s">
        <v>112</v>
      </c>
      <c r="M45" s="27"/>
    </row>
    <row r="46" spans="1:13" ht="20.25" outlineLevel="1" x14ac:dyDescent="0.3">
      <c r="A46" s="34"/>
      <c r="B46" s="36"/>
      <c r="C46" s="8" t="s">
        <v>9</v>
      </c>
      <c r="D46" s="9">
        <f>D47*10</f>
        <v>46200000</v>
      </c>
      <c r="E46" s="40"/>
      <c r="F46" s="41"/>
      <c r="G46" s="45"/>
      <c r="H46" s="30" t="s">
        <v>114</v>
      </c>
      <c r="I46" s="47"/>
    </row>
    <row r="47" spans="1:13" ht="20.25" outlineLevel="1" x14ac:dyDescent="0.3">
      <c r="A47" s="34"/>
      <c r="B47" s="36"/>
      <c r="C47" s="8" t="s">
        <v>12</v>
      </c>
      <c r="D47" s="9">
        <f>E45/11</f>
        <v>4620000</v>
      </c>
      <c r="E47" s="40"/>
      <c r="F47" s="41"/>
      <c r="G47" s="49">
        <v>60</v>
      </c>
      <c r="H47" s="30" t="s">
        <v>115</v>
      </c>
      <c r="I47" s="47"/>
    </row>
    <row r="48" spans="1:13" ht="20.25" outlineLevel="1" x14ac:dyDescent="0.3">
      <c r="A48" s="34"/>
      <c r="B48" s="37"/>
      <c r="C48" s="8" t="s">
        <v>10</v>
      </c>
      <c r="D48" s="9">
        <v>0</v>
      </c>
      <c r="E48" s="42"/>
      <c r="F48" s="43"/>
      <c r="G48" s="49"/>
      <c r="H48" s="14">
        <v>5852</v>
      </c>
      <c r="I48" s="48"/>
    </row>
    <row r="49" spans="1:13" ht="20.25" customHeight="1" x14ac:dyDescent="0.3">
      <c r="A49" s="33" t="s">
        <v>90</v>
      </c>
      <c r="B49" s="35" t="s">
        <v>118</v>
      </c>
      <c r="C49" s="8" t="s">
        <v>11</v>
      </c>
      <c r="D49" s="10">
        <f>SUM(D50:D52)</f>
        <v>59070000</v>
      </c>
      <c r="E49" s="38">
        <v>59070000</v>
      </c>
      <c r="F49" s="39"/>
      <c r="G49" s="44"/>
      <c r="H49" s="30" t="s">
        <v>102</v>
      </c>
      <c r="I49" s="46" t="s">
        <v>112</v>
      </c>
      <c r="M49" s="27"/>
    </row>
    <row r="50" spans="1:13" ht="20.25" outlineLevel="1" x14ac:dyDescent="0.3">
      <c r="A50" s="34"/>
      <c r="B50" s="36"/>
      <c r="C50" s="8" t="s">
        <v>9</v>
      </c>
      <c r="D50" s="9">
        <f>D51*10</f>
        <v>53700000</v>
      </c>
      <c r="E50" s="40"/>
      <c r="F50" s="41"/>
      <c r="G50" s="45"/>
      <c r="H50" s="30" t="s">
        <v>114</v>
      </c>
      <c r="I50" s="47"/>
    </row>
    <row r="51" spans="1:13" ht="20.25" outlineLevel="1" x14ac:dyDescent="0.3">
      <c r="A51" s="34"/>
      <c r="B51" s="36"/>
      <c r="C51" s="8" t="s">
        <v>12</v>
      </c>
      <c r="D51" s="9">
        <f>E49/11</f>
        <v>5370000</v>
      </c>
      <c r="E51" s="40"/>
      <c r="F51" s="41"/>
      <c r="G51" s="49">
        <v>60</v>
      </c>
      <c r="H51" s="30" t="s">
        <v>115</v>
      </c>
      <c r="I51" s="47"/>
    </row>
    <row r="52" spans="1:13" ht="20.25" outlineLevel="1" x14ac:dyDescent="0.3">
      <c r="A52" s="34"/>
      <c r="B52" s="37"/>
      <c r="C52" s="8" t="s">
        <v>10</v>
      </c>
      <c r="D52" s="9">
        <v>0</v>
      </c>
      <c r="E52" s="42"/>
      <c r="F52" s="43"/>
      <c r="G52" s="49"/>
      <c r="H52" s="14">
        <v>5852</v>
      </c>
      <c r="I52" s="48"/>
    </row>
    <row r="53" spans="1:13" ht="20.25" customHeight="1" x14ac:dyDescent="0.3">
      <c r="A53" s="33" t="s">
        <v>90</v>
      </c>
      <c r="B53" s="35" t="s">
        <v>119</v>
      </c>
      <c r="C53" s="8" t="s">
        <v>11</v>
      </c>
      <c r="D53" s="10">
        <f>SUM(D54:D56)</f>
        <v>85213000</v>
      </c>
      <c r="E53" s="38">
        <v>61496000</v>
      </c>
      <c r="F53" s="39"/>
      <c r="G53" s="44"/>
      <c r="H53" s="30" t="s">
        <v>102</v>
      </c>
      <c r="I53" s="46" t="s">
        <v>100</v>
      </c>
      <c r="M53" s="27"/>
    </row>
    <row r="54" spans="1:13" ht="20.25" outlineLevel="1" x14ac:dyDescent="0.3">
      <c r="A54" s="34"/>
      <c r="B54" s="36"/>
      <c r="C54" s="8" t="s">
        <v>9</v>
      </c>
      <c r="D54" s="9">
        <f>D55*10</f>
        <v>55905454.545454539</v>
      </c>
      <c r="E54" s="40"/>
      <c r="F54" s="41"/>
      <c r="G54" s="45"/>
      <c r="H54" s="30" t="s">
        <v>114</v>
      </c>
      <c r="I54" s="47"/>
    </row>
    <row r="55" spans="1:13" ht="20.25" outlineLevel="1" x14ac:dyDescent="0.3">
      <c r="A55" s="34"/>
      <c r="B55" s="36"/>
      <c r="C55" s="8" t="s">
        <v>12</v>
      </c>
      <c r="D55" s="9">
        <f>E53/11</f>
        <v>5590545.4545454541</v>
      </c>
      <c r="E55" s="40"/>
      <c r="F55" s="41"/>
      <c r="G55" s="49">
        <v>60</v>
      </c>
      <c r="H55" s="30" t="s">
        <v>120</v>
      </c>
      <c r="I55" s="47"/>
    </row>
    <row r="56" spans="1:13" ht="20.25" outlineLevel="1" x14ac:dyDescent="0.3">
      <c r="A56" s="34"/>
      <c r="B56" s="37"/>
      <c r="C56" s="8" t="s">
        <v>10</v>
      </c>
      <c r="D56" s="9">
        <v>23717000</v>
      </c>
      <c r="E56" s="42"/>
      <c r="F56" s="43"/>
      <c r="G56" s="49"/>
      <c r="H56" s="14">
        <v>5853</v>
      </c>
      <c r="I56" s="48"/>
    </row>
    <row r="57" spans="1:13" ht="20.25" customHeight="1" x14ac:dyDescent="0.3">
      <c r="A57" s="33" t="s">
        <v>90</v>
      </c>
      <c r="B57" s="35" t="s">
        <v>121</v>
      </c>
      <c r="C57" s="8" t="s">
        <v>11</v>
      </c>
      <c r="D57" s="10">
        <f>SUM(D58:D60)</f>
        <v>130110000.00000001</v>
      </c>
      <c r="E57" s="38">
        <v>84758000</v>
      </c>
      <c r="F57" s="39"/>
      <c r="G57" s="44"/>
      <c r="H57" s="30" t="s">
        <v>92</v>
      </c>
      <c r="I57" s="46" t="s">
        <v>124</v>
      </c>
      <c r="M57" s="27"/>
    </row>
    <row r="58" spans="1:13" ht="20.25" outlineLevel="1" x14ac:dyDescent="0.3">
      <c r="A58" s="34"/>
      <c r="B58" s="36"/>
      <c r="C58" s="8" t="s">
        <v>9</v>
      </c>
      <c r="D58" s="9">
        <f>D59*10</f>
        <v>77052727.272727281</v>
      </c>
      <c r="E58" s="40"/>
      <c r="F58" s="41"/>
      <c r="G58" s="45"/>
      <c r="H58" s="30" t="s">
        <v>122</v>
      </c>
      <c r="I58" s="47"/>
    </row>
    <row r="59" spans="1:13" ht="20.25" outlineLevel="1" x14ac:dyDescent="0.3">
      <c r="A59" s="34"/>
      <c r="B59" s="36"/>
      <c r="C59" s="8" t="s">
        <v>12</v>
      </c>
      <c r="D59" s="9">
        <f>E57/11</f>
        <v>7705272.7272727275</v>
      </c>
      <c r="E59" s="40"/>
      <c r="F59" s="41"/>
      <c r="G59" s="49">
        <v>90</v>
      </c>
      <c r="H59" s="30" t="s">
        <v>123</v>
      </c>
      <c r="I59" s="47"/>
    </row>
    <row r="60" spans="1:13" ht="20.25" outlineLevel="1" x14ac:dyDescent="0.3">
      <c r="A60" s="34"/>
      <c r="B60" s="37"/>
      <c r="C60" s="8" t="s">
        <v>10</v>
      </c>
      <c r="D60" s="9">
        <v>45352000</v>
      </c>
      <c r="E60" s="42"/>
      <c r="F60" s="43"/>
      <c r="G60" s="49"/>
      <c r="H60" s="14">
        <v>5772</v>
      </c>
      <c r="I60" s="48"/>
    </row>
    <row r="61" spans="1:13" ht="20.25" customHeight="1" x14ac:dyDescent="0.3">
      <c r="A61" s="33" t="s">
        <v>90</v>
      </c>
      <c r="B61" s="35" t="s">
        <v>125</v>
      </c>
      <c r="C61" s="8" t="s">
        <v>11</v>
      </c>
      <c r="D61" s="10">
        <f>SUM(D62:D64)</f>
        <v>197073000</v>
      </c>
      <c r="E61" s="38">
        <v>176649000</v>
      </c>
      <c r="F61" s="39"/>
      <c r="G61" s="44"/>
      <c r="H61" s="30" t="s">
        <v>126</v>
      </c>
      <c r="I61" s="46" t="s">
        <v>124</v>
      </c>
      <c r="M61" s="27"/>
    </row>
    <row r="62" spans="1:13" ht="20.25" outlineLevel="1" x14ac:dyDescent="0.3">
      <c r="A62" s="34"/>
      <c r="B62" s="36"/>
      <c r="C62" s="8" t="s">
        <v>9</v>
      </c>
      <c r="D62" s="9">
        <f>D63*10</f>
        <v>160590000</v>
      </c>
      <c r="E62" s="40"/>
      <c r="F62" s="41"/>
      <c r="G62" s="45"/>
      <c r="H62" s="30" t="s">
        <v>127</v>
      </c>
      <c r="I62" s="47"/>
    </row>
    <row r="63" spans="1:13" ht="20.25" outlineLevel="1" x14ac:dyDescent="0.3">
      <c r="A63" s="34"/>
      <c r="B63" s="36"/>
      <c r="C63" s="8" t="s">
        <v>12</v>
      </c>
      <c r="D63" s="9">
        <f>E61/11</f>
        <v>16059000</v>
      </c>
      <c r="E63" s="40"/>
      <c r="F63" s="41"/>
      <c r="G63" s="49">
        <v>90</v>
      </c>
      <c r="H63" s="30" t="s">
        <v>128</v>
      </c>
      <c r="I63" s="47"/>
    </row>
    <row r="64" spans="1:13" ht="20.25" outlineLevel="1" x14ac:dyDescent="0.3">
      <c r="A64" s="34"/>
      <c r="B64" s="37"/>
      <c r="C64" s="8" t="s">
        <v>10</v>
      </c>
      <c r="D64" s="9">
        <v>20424000</v>
      </c>
      <c r="E64" s="42"/>
      <c r="F64" s="43"/>
      <c r="G64" s="49"/>
      <c r="H64" s="14">
        <v>7921</v>
      </c>
      <c r="I64" s="48"/>
    </row>
    <row r="65" spans="1:13" ht="20.25" customHeight="1" x14ac:dyDescent="0.3">
      <c r="A65" s="33" t="s">
        <v>93</v>
      </c>
      <c r="B65" s="35" t="s">
        <v>129</v>
      </c>
      <c r="C65" s="8" t="s">
        <v>11</v>
      </c>
      <c r="D65" s="10">
        <f>SUM(D66:D68)</f>
        <v>97405000</v>
      </c>
      <c r="E65" s="38">
        <v>97405000</v>
      </c>
      <c r="F65" s="39"/>
      <c r="G65" s="44"/>
      <c r="H65" s="30" t="s">
        <v>92</v>
      </c>
      <c r="I65" s="46" t="s">
        <v>132</v>
      </c>
      <c r="M65" s="27"/>
    </row>
    <row r="66" spans="1:13" ht="20.25" outlineLevel="1" x14ac:dyDescent="0.3">
      <c r="A66" s="34"/>
      <c r="B66" s="36"/>
      <c r="C66" s="8" t="s">
        <v>9</v>
      </c>
      <c r="D66" s="9">
        <f>D67*10</f>
        <v>88550000</v>
      </c>
      <c r="E66" s="40"/>
      <c r="F66" s="41"/>
      <c r="G66" s="45"/>
      <c r="H66" s="30" t="s">
        <v>130</v>
      </c>
      <c r="I66" s="47"/>
    </row>
    <row r="67" spans="1:13" ht="20.25" outlineLevel="1" x14ac:dyDescent="0.3">
      <c r="A67" s="34"/>
      <c r="B67" s="36"/>
      <c r="C67" s="8" t="s">
        <v>12</v>
      </c>
      <c r="D67" s="9">
        <f>E65/11</f>
        <v>8855000</v>
      </c>
      <c r="E67" s="40"/>
      <c r="F67" s="41"/>
      <c r="G67" s="49">
        <v>29</v>
      </c>
      <c r="H67" s="30" t="s">
        <v>131</v>
      </c>
      <c r="I67" s="47"/>
    </row>
    <row r="68" spans="1:13" ht="20.25" outlineLevel="1" x14ac:dyDescent="0.3">
      <c r="A68" s="34"/>
      <c r="B68" s="37"/>
      <c r="C68" s="8" t="s">
        <v>10</v>
      </c>
      <c r="D68" s="9">
        <v>0</v>
      </c>
      <c r="E68" s="42"/>
      <c r="F68" s="43"/>
      <c r="G68" s="49"/>
      <c r="H68" s="14">
        <v>5752</v>
      </c>
      <c r="I68" s="48"/>
    </row>
    <row r="69" spans="1:13" ht="20.25" customHeight="1" x14ac:dyDescent="0.3">
      <c r="A69" s="33" t="s">
        <v>93</v>
      </c>
      <c r="B69" s="35" t="s">
        <v>133</v>
      </c>
      <c r="C69" s="8" t="s">
        <v>11</v>
      </c>
      <c r="D69" s="10">
        <f>SUM(D70:D72)</f>
        <v>109685000</v>
      </c>
      <c r="E69" s="38">
        <v>101772000</v>
      </c>
      <c r="F69" s="39"/>
      <c r="G69" s="44"/>
      <c r="H69" s="32" t="s">
        <v>92</v>
      </c>
      <c r="I69" s="46" t="s">
        <v>132</v>
      </c>
      <c r="M69" s="27"/>
    </row>
    <row r="70" spans="1:13" ht="20.25" outlineLevel="1" x14ac:dyDescent="0.3">
      <c r="A70" s="34"/>
      <c r="B70" s="36"/>
      <c r="C70" s="8" t="s">
        <v>9</v>
      </c>
      <c r="D70" s="9">
        <f>D71*10</f>
        <v>92520000</v>
      </c>
      <c r="E70" s="40"/>
      <c r="F70" s="41"/>
      <c r="G70" s="45"/>
      <c r="H70" s="32" t="s">
        <v>130</v>
      </c>
      <c r="I70" s="47"/>
    </row>
    <row r="71" spans="1:13" ht="20.25" outlineLevel="1" x14ac:dyDescent="0.3">
      <c r="A71" s="34"/>
      <c r="B71" s="36"/>
      <c r="C71" s="8" t="s">
        <v>12</v>
      </c>
      <c r="D71" s="9">
        <f>E69/11</f>
        <v>9252000</v>
      </c>
      <c r="E71" s="40"/>
      <c r="F71" s="41"/>
      <c r="G71" s="49">
        <v>29</v>
      </c>
      <c r="H71" s="32" t="s">
        <v>131</v>
      </c>
      <c r="I71" s="47"/>
    </row>
    <row r="72" spans="1:13" ht="20.25" outlineLevel="1" x14ac:dyDescent="0.3">
      <c r="A72" s="34"/>
      <c r="B72" s="37"/>
      <c r="C72" s="8" t="s">
        <v>10</v>
      </c>
      <c r="D72" s="9">
        <v>7913000</v>
      </c>
      <c r="E72" s="42"/>
      <c r="F72" s="43"/>
      <c r="G72" s="49"/>
      <c r="H72" s="14">
        <v>5752</v>
      </c>
      <c r="I72" s="48"/>
    </row>
    <row r="73" spans="1:13" ht="20.25" customHeight="1" x14ac:dyDescent="0.3">
      <c r="A73" s="33" t="s">
        <v>93</v>
      </c>
      <c r="B73" s="35" t="s">
        <v>135</v>
      </c>
      <c r="C73" s="8" t="s">
        <v>11</v>
      </c>
      <c r="D73" s="10">
        <f>SUM(D74:D76)</f>
        <v>85311000</v>
      </c>
      <c r="E73" s="38">
        <v>85311000</v>
      </c>
      <c r="F73" s="39"/>
      <c r="G73" s="44"/>
      <c r="H73" s="30" t="s">
        <v>92</v>
      </c>
      <c r="I73" s="46" t="s">
        <v>134</v>
      </c>
      <c r="M73" s="27"/>
    </row>
    <row r="74" spans="1:13" ht="20.25" outlineLevel="1" x14ac:dyDescent="0.3">
      <c r="A74" s="34"/>
      <c r="B74" s="36"/>
      <c r="C74" s="8" t="s">
        <v>9</v>
      </c>
      <c r="D74" s="9">
        <f>D75*10</f>
        <v>77555454.545454547</v>
      </c>
      <c r="E74" s="40"/>
      <c r="F74" s="41"/>
      <c r="G74" s="45"/>
      <c r="H74" s="30" t="s">
        <v>94</v>
      </c>
      <c r="I74" s="47"/>
    </row>
    <row r="75" spans="1:13" ht="20.25" outlineLevel="1" x14ac:dyDescent="0.3">
      <c r="A75" s="34"/>
      <c r="B75" s="36"/>
      <c r="C75" s="8" t="s">
        <v>12</v>
      </c>
      <c r="D75" s="9">
        <f>E73/11</f>
        <v>7755545.4545454541</v>
      </c>
      <c r="E75" s="40"/>
      <c r="F75" s="41"/>
      <c r="G75" s="49">
        <v>40</v>
      </c>
      <c r="H75" s="30" t="s">
        <v>95</v>
      </c>
      <c r="I75" s="47"/>
    </row>
    <row r="76" spans="1:13" ht="20.25" outlineLevel="1" x14ac:dyDescent="0.3">
      <c r="A76" s="34"/>
      <c r="B76" s="37"/>
      <c r="C76" s="8" t="s">
        <v>10</v>
      </c>
      <c r="D76" s="9">
        <v>0</v>
      </c>
      <c r="E76" s="42"/>
      <c r="F76" s="43"/>
      <c r="G76" s="49"/>
      <c r="H76" s="14">
        <v>5692</v>
      </c>
      <c r="I76" s="48"/>
    </row>
    <row r="77" spans="1:13" ht="20.25" customHeight="1" x14ac:dyDescent="0.3">
      <c r="A77" s="33" t="s">
        <v>93</v>
      </c>
      <c r="B77" s="35" t="s">
        <v>136</v>
      </c>
      <c r="C77" s="8" t="s">
        <v>11</v>
      </c>
      <c r="D77" s="10">
        <f>SUM(D78:D80)</f>
        <v>50753000</v>
      </c>
      <c r="E77" s="38">
        <v>50753000</v>
      </c>
      <c r="F77" s="39"/>
      <c r="G77" s="44"/>
      <c r="H77" s="30" t="s">
        <v>92</v>
      </c>
      <c r="I77" s="46" t="s">
        <v>134</v>
      </c>
      <c r="M77" s="27"/>
    </row>
    <row r="78" spans="1:13" ht="20.25" outlineLevel="1" x14ac:dyDescent="0.3">
      <c r="A78" s="34"/>
      <c r="B78" s="36"/>
      <c r="C78" s="8" t="s">
        <v>9</v>
      </c>
      <c r="D78" s="9">
        <f>D79*10</f>
        <v>46139090.909090906</v>
      </c>
      <c r="E78" s="40"/>
      <c r="F78" s="41"/>
      <c r="G78" s="45"/>
      <c r="H78" s="30" t="s">
        <v>94</v>
      </c>
      <c r="I78" s="47"/>
    </row>
    <row r="79" spans="1:13" ht="20.25" outlineLevel="1" x14ac:dyDescent="0.3">
      <c r="A79" s="34"/>
      <c r="B79" s="36"/>
      <c r="C79" s="8" t="s">
        <v>12</v>
      </c>
      <c r="D79" s="9">
        <f>E77/11</f>
        <v>4613909.0909090908</v>
      </c>
      <c r="E79" s="40"/>
      <c r="F79" s="41"/>
      <c r="G79" s="49">
        <v>40</v>
      </c>
      <c r="H79" s="30" t="s">
        <v>95</v>
      </c>
      <c r="I79" s="47"/>
    </row>
    <row r="80" spans="1:13" ht="20.25" outlineLevel="1" x14ac:dyDescent="0.3">
      <c r="A80" s="34"/>
      <c r="B80" s="37"/>
      <c r="C80" s="8" t="s">
        <v>10</v>
      </c>
      <c r="D80" s="9">
        <v>0</v>
      </c>
      <c r="E80" s="42"/>
      <c r="F80" s="43"/>
      <c r="G80" s="49"/>
      <c r="H80" s="14">
        <v>5692</v>
      </c>
      <c r="I80" s="48"/>
    </row>
    <row r="81" spans="1:13" ht="20.25" customHeight="1" x14ac:dyDescent="0.3">
      <c r="A81" s="33" t="s">
        <v>93</v>
      </c>
      <c r="B81" s="35" t="s">
        <v>137</v>
      </c>
      <c r="C81" s="8" t="s">
        <v>11</v>
      </c>
      <c r="D81" s="10">
        <f>SUM(D82:D84)</f>
        <v>66165000</v>
      </c>
      <c r="E81" s="38">
        <v>66165000</v>
      </c>
      <c r="F81" s="39"/>
      <c r="G81" s="44"/>
      <c r="H81" s="30" t="s">
        <v>92</v>
      </c>
      <c r="I81" s="46" t="s">
        <v>134</v>
      </c>
      <c r="M81" s="27"/>
    </row>
    <row r="82" spans="1:13" ht="20.25" outlineLevel="1" x14ac:dyDescent="0.3">
      <c r="A82" s="34"/>
      <c r="B82" s="36"/>
      <c r="C82" s="8" t="s">
        <v>9</v>
      </c>
      <c r="D82" s="9">
        <f>D83*10</f>
        <v>60150000</v>
      </c>
      <c r="E82" s="40"/>
      <c r="F82" s="41"/>
      <c r="G82" s="45"/>
      <c r="H82" s="30" t="s">
        <v>94</v>
      </c>
      <c r="I82" s="47"/>
    </row>
    <row r="83" spans="1:13" ht="20.25" outlineLevel="1" x14ac:dyDescent="0.3">
      <c r="A83" s="34"/>
      <c r="B83" s="36"/>
      <c r="C83" s="8" t="s">
        <v>12</v>
      </c>
      <c r="D83" s="9">
        <f>E81/11</f>
        <v>6015000</v>
      </c>
      <c r="E83" s="40"/>
      <c r="F83" s="41"/>
      <c r="G83" s="49">
        <v>40</v>
      </c>
      <c r="H83" s="30" t="s">
        <v>95</v>
      </c>
      <c r="I83" s="47"/>
    </row>
    <row r="84" spans="1:13" ht="20.25" outlineLevel="1" x14ac:dyDescent="0.3">
      <c r="A84" s="34"/>
      <c r="B84" s="37"/>
      <c r="C84" s="8" t="s">
        <v>10</v>
      </c>
      <c r="D84" s="9">
        <v>0</v>
      </c>
      <c r="E84" s="42"/>
      <c r="F84" s="43"/>
      <c r="G84" s="49"/>
      <c r="H84" s="14">
        <v>5692</v>
      </c>
      <c r="I84" s="48"/>
    </row>
    <row r="85" spans="1:13" ht="12.75" customHeight="1" outlineLevel="1" x14ac:dyDescent="0.3">
      <c r="A85" s="7"/>
      <c r="B85" s="11"/>
      <c r="C85" s="21"/>
      <c r="D85" s="22"/>
      <c r="E85" s="23"/>
      <c r="F85" s="23"/>
      <c r="G85" s="24"/>
      <c r="H85" s="25"/>
      <c r="I85" s="26"/>
    </row>
    <row r="86" spans="1:13" ht="27.75" customHeight="1" x14ac:dyDescent="0.3">
      <c r="A86" s="5" t="s">
        <v>7</v>
      </c>
      <c r="I86" s="6">
        <v>2</v>
      </c>
    </row>
    <row r="87" spans="1:13" ht="26.25" customHeight="1" x14ac:dyDescent="0.3">
      <c r="A87" s="79" t="s">
        <v>3</v>
      </c>
      <c r="B87" s="80"/>
      <c r="C87" s="81"/>
      <c r="D87" s="82" t="s">
        <v>13</v>
      </c>
      <c r="E87" s="84"/>
      <c r="F87" s="84"/>
      <c r="G87" s="83"/>
      <c r="H87" s="82" t="s">
        <v>14</v>
      </c>
      <c r="I87" s="83"/>
    </row>
    <row r="88" spans="1:13" ht="26.25" customHeight="1" x14ac:dyDescent="0.3">
      <c r="A88" s="95" t="s">
        <v>15</v>
      </c>
      <c r="B88" s="96"/>
      <c r="C88" s="97"/>
      <c r="D88" s="98">
        <v>46293</v>
      </c>
      <c r="E88" s="99"/>
      <c r="F88" s="99"/>
      <c r="G88" s="100"/>
      <c r="H88" s="93">
        <v>0.375</v>
      </c>
      <c r="I88" s="94"/>
    </row>
    <row r="89" spans="1:13" ht="26.25" customHeight="1" x14ac:dyDescent="0.3">
      <c r="A89" s="95" t="s">
        <v>16</v>
      </c>
      <c r="B89" s="96"/>
      <c r="C89" s="97"/>
      <c r="D89" s="98">
        <f>D88+I86</f>
        <v>46295</v>
      </c>
      <c r="E89" s="99"/>
      <c r="F89" s="99"/>
      <c r="G89" s="100"/>
      <c r="H89" s="93">
        <v>0.58333333333333337</v>
      </c>
      <c r="I89" s="94"/>
    </row>
    <row r="90" spans="1:13" ht="26.25" customHeight="1" x14ac:dyDescent="0.3">
      <c r="A90" s="88" t="s">
        <v>4</v>
      </c>
      <c r="B90" s="89"/>
      <c r="C90" s="90"/>
      <c r="D90" s="85">
        <f>D89</f>
        <v>46295</v>
      </c>
      <c r="E90" s="86"/>
      <c r="F90" s="86"/>
      <c r="G90" s="87"/>
      <c r="H90" s="91">
        <v>0.625</v>
      </c>
      <c r="I90" s="92"/>
    </row>
    <row r="91" spans="1:13" ht="12.75" customHeight="1" x14ac:dyDescent="0.3">
      <c r="A91" s="3"/>
      <c r="B91" s="3"/>
    </row>
    <row r="92" spans="1:13" ht="43.5" customHeight="1" x14ac:dyDescent="0.3">
      <c r="A92" s="77" t="s">
        <v>21</v>
      </c>
      <c r="B92" s="77"/>
      <c r="C92" s="77"/>
      <c r="D92" s="77"/>
      <c r="E92" s="77"/>
      <c r="F92" s="77"/>
      <c r="G92" s="77"/>
      <c r="H92" s="77"/>
      <c r="I92" s="77"/>
    </row>
    <row r="93" spans="1:13" ht="25.5" customHeight="1" x14ac:dyDescent="0.3">
      <c r="A93" s="77" t="s">
        <v>22</v>
      </c>
      <c r="B93" s="77"/>
      <c r="C93" s="77"/>
      <c r="D93" s="77"/>
      <c r="E93" s="77"/>
      <c r="F93" s="77"/>
      <c r="G93" s="77"/>
      <c r="H93" s="77"/>
      <c r="I93" s="77"/>
    </row>
    <row r="94" spans="1:13" ht="35.25" customHeight="1" x14ac:dyDescent="0.3">
      <c r="A94" s="77" t="s">
        <v>23</v>
      </c>
      <c r="B94" s="77"/>
      <c r="C94" s="77"/>
      <c r="D94" s="77"/>
      <c r="E94" s="77"/>
      <c r="F94" s="77"/>
      <c r="G94" s="77"/>
      <c r="H94" s="77"/>
      <c r="I94" s="77"/>
    </row>
    <row r="95" spans="1:13" ht="69.75" customHeight="1" x14ac:dyDescent="0.3">
      <c r="A95" s="77" t="s">
        <v>82</v>
      </c>
      <c r="B95" s="77"/>
      <c r="C95" s="77"/>
      <c r="D95" s="77"/>
      <c r="E95" s="77"/>
      <c r="F95" s="77"/>
      <c r="G95" s="77"/>
      <c r="H95" s="77"/>
      <c r="I95" s="77"/>
    </row>
    <row r="96" spans="1:13" ht="87" customHeight="1" x14ac:dyDescent="0.3">
      <c r="A96" s="77" t="s">
        <v>80</v>
      </c>
      <c r="B96" s="77"/>
      <c r="C96" s="77"/>
      <c r="D96" s="77"/>
      <c r="E96" s="77"/>
      <c r="F96" s="77"/>
      <c r="G96" s="77"/>
      <c r="H96" s="77"/>
      <c r="I96" s="77"/>
    </row>
    <row r="97" spans="1:9" ht="60.75" customHeight="1" x14ac:dyDescent="0.3">
      <c r="A97" s="77" t="s">
        <v>87</v>
      </c>
      <c r="B97" s="77"/>
      <c r="C97" s="77"/>
      <c r="D97" s="77"/>
      <c r="E97" s="77"/>
      <c r="F97" s="77"/>
      <c r="G97" s="77"/>
      <c r="H97" s="77"/>
      <c r="I97" s="77"/>
    </row>
    <row r="98" spans="1:9" ht="50.25" customHeight="1" x14ac:dyDescent="0.3">
      <c r="A98" s="77" t="s">
        <v>89</v>
      </c>
      <c r="B98" s="77"/>
      <c r="C98" s="77"/>
      <c r="D98" s="77"/>
      <c r="E98" s="77"/>
      <c r="F98" s="77"/>
      <c r="G98" s="77"/>
      <c r="H98" s="77"/>
      <c r="I98" s="77"/>
    </row>
    <row r="99" spans="1:9" ht="49.5" customHeight="1" x14ac:dyDescent="0.3">
      <c r="A99" s="77" t="s">
        <v>6</v>
      </c>
      <c r="B99" s="77"/>
      <c r="C99" s="77"/>
      <c r="D99" s="77"/>
      <c r="E99" s="77"/>
      <c r="F99" s="77"/>
      <c r="G99" s="77"/>
      <c r="H99" s="77"/>
      <c r="I99" s="77"/>
    </row>
    <row r="100" spans="1:9" ht="72.75" customHeight="1" x14ac:dyDescent="0.3">
      <c r="A100" s="77" t="s">
        <v>58</v>
      </c>
      <c r="B100" s="77"/>
      <c r="C100" s="77"/>
      <c r="D100" s="77"/>
      <c r="E100" s="77"/>
      <c r="F100" s="77"/>
      <c r="G100" s="77"/>
      <c r="H100" s="77"/>
      <c r="I100" s="77"/>
    </row>
    <row r="101" spans="1:9" ht="114.75" customHeight="1" x14ac:dyDescent="0.3">
      <c r="A101" s="77" t="s">
        <v>73</v>
      </c>
      <c r="B101" s="77"/>
      <c r="C101" s="77"/>
      <c r="D101" s="77"/>
      <c r="E101" s="77"/>
      <c r="F101" s="77"/>
      <c r="G101" s="77"/>
      <c r="H101" s="77"/>
      <c r="I101" s="77"/>
    </row>
    <row r="102" spans="1:9" ht="34.5" customHeight="1" x14ac:dyDescent="0.3">
      <c r="A102" s="102" t="s">
        <v>71</v>
      </c>
      <c r="B102" s="102"/>
      <c r="C102" s="102"/>
      <c r="D102" s="102"/>
      <c r="E102" s="102"/>
      <c r="F102" s="102"/>
      <c r="G102" s="102"/>
      <c r="H102" s="102"/>
      <c r="I102" s="102"/>
    </row>
    <row r="103" spans="1:9" ht="409.5" customHeight="1" x14ac:dyDescent="0.3">
      <c r="B103" s="31"/>
      <c r="C103" s="31"/>
      <c r="D103" s="31"/>
      <c r="E103" s="31"/>
      <c r="F103" s="31"/>
      <c r="G103" s="31"/>
      <c r="H103" s="31"/>
      <c r="I103" s="31"/>
    </row>
    <row r="104" spans="1:9" ht="409.5" customHeight="1" x14ac:dyDescent="0.3">
      <c r="A104" s="77"/>
      <c r="B104" s="77"/>
      <c r="C104" s="77"/>
      <c r="D104" s="77"/>
      <c r="E104" s="77"/>
      <c r="F104" s="77"/>
      <c r="G104" s="77"/>
      <c r="H104" s="77"/>
      <c r="I104" s="77"/>
    </row>
    <row r="105" spans="1:9" ht="284.25" customHeight="1" x14ac:dyDescent="0.3">
      <c r="A105" s="31"/>
      <c r="B105" s="31"/>
      <c r="C105" s="31"/>
      <c r="D105" s="31"/>
      <c r="E105" s="31"/>
      <c r="F105" s="31"/>
      <c r="G105" s="31"/>
      <c r="H105" s="31"/>
      <c r="I105" s="31"/>
    </row>
    <row r="106" spans="1:9" ht="74.25" customHeight="1" x14ac:dyDescent="0.3">
      <c r="A106" s="77" t="s">
        <v>51</v>
      </c>
      <c r="B106" s="77"/>
      <c r="C106" s="77"/>
      <c r="D106" s="77"/>
      <c r="E106" s="77"/>
      <c r="F106" s="77"/>
      <c r="G106" s="77"/>
      <c r="H106" s="77"/>
      <c r="I106" s="77"/>
    </row>
    <row r="107" spans="1:9" ht="32.25" customHeight="1" x14ac:dyDescent="0.3">
      <c r="A107" s="77" t="s">
        <v>25</v>
      </c>
      <c r="B107" s="77"/>
      <c r="C107" s="77"/>
      <c r="D107" s="77"/>
      <c r="E107" s="77"/>
      <c r="F107" s="77"/>
      <c r="G107" s="77"/>
      <c r="H107" s="77"/>
      <c r="I107" s="77"/>
    </row>
    <row r="108" spans="1:9" ht="68.25" customHeight="1" x14ac:dyDescent="0.3">
      <c r="A108" s="77" t="s">
        <v>26</v>
      </c>
      <c r="B108" s="77"/>
      <c r="C108" s="77"/>
      <c r="D108" s="77"/>
      <c r="E108" s="77"/>
      <c r="F108" s="77"/>
      <c r="G108" s="77"/>
      <c r="H108" s="77"/>
      <c r="I108" s="77"/>
    </row>
    <row r="109" spans="1:9" ht="46.5" customHeight="1" x14ac:dyDescent="0.3">
      <c r="A109" s="77" t="s">
        <v>27</v>
      </c>
      <c r="B109" s="77"/>
      <c r="C109" s="77"/>
      <c r="D109" s="77"/>
      <c r="E109" s="77"/>
      <c r="F109" s="77"/>
      <c r="G109" s="77"/>
      <c r="H109" s="77"/>
      <c r="I109" s="77"/>
    </row>
    <row r="110" spans="1:9" ht="38.25" customHeight="1" x14ac:dyDescent="0.3">
      <c r="A110" s="77" t="s">
        <v>54</v>
      </c>
      <c r="B110" s="77"/>
      <c r="C110" s="77"/>
      <c r="D110" s="77"/>
      <c r="E110" s="77"/>
      <c r="F110" s="77"/>
      <c r="G110" s="77"/>
      <c r="H110" s="77"/>
      <c r="I110" s="77"/>
    </row>
    <row r="111" spans="1:9" ht="67.5" customHeight="1" x14ac:dyDescent="0.3">
      <c r="A111" s="77" t="s">
        <v>28</v>
      </c>
      <c r="B111" s="77"/>
      <c r="C111" s="77"/>
      <c r="D111" s="77"/>
      <c r="E111" s="77"/>
      <c r="F111" s="77"/>
      <c r="G111" s="77"/>
      <c r="H111" s="77"/>
      <c r="I111" s="77"/>
    </row>
    <row r="112" spans="1:9" ht="46.5" customHeight="1" x14ac:dyDescent="0.3">
      <c r="A112" s="77" t="s">
        <v>29</v>
      </c>
      <c r="B112" s="77"/>
      <c r="C112" s="77"/>
      <c r="D112" s="77"/>
      <c r="E112" s="77"/>
      <c r="F112" s="77"/>
      <c r="G112" s="77"/>
      <c r="H112" s="77"/>
      <c r="I112" s="77"/>
    </row>
    <row r="113" spans="1:9" ht="51.75" customHeight="1" x14ac:dyDescent="0.3">
      <c r="A113" s="77" t="s">
        <v>30</v>
      </c>
      <c r="B113" s="77"/>
      <c r="C113" s="77"/>
      <c r="D113" s="77"/>
      <c r="E113" s="77"/>
      <c r="F113" s="77"/>
      <c r="G113" s="77"/>
      <c r="H113" s="77"/>
      <c r="I113" s="77"/>
    </row>
    <row r="114" spans="1:9" ht="66" customHeight="1" x14ac:dyDescent="0.3">
      <c r="A114" s="77" t="s">
        <v>31</v>
      </c>
      <c r="B114" s="77"/>
      <c r="C114" s="77"/>
      <c r="D114" s="77"/>
      <c r="E114" s="77"/>
      <c r="F114" s="77"/>
      <c r="G114" s="77"/>
      <c r="H114" s="77"/>
      <c r="I114" s="77"/>
    </row>
    <row r="115" spans="1:9" ht="70.5" customHeight="1" x14ac:dyDescent="0.3">
      <c r="A115" s="77" t="s">
        <v>32</v>
      </c>
      <c r="B115" s="77"/>
      <c r="C115" s="77"/>
      <c r="D115" s="77"/>
      <c r="E115" s="77"/>
      <c r="F115" s="77"/>
      <c r="G115" s="77"/>
      <c r="H115" s="77"/>
      <c r="I115" s="77"/>
    </row>
    <row r="116" spans="1:9" ht="67.5" customHeight="1" x14ac:dyDescent="0.3">
      <c r="A116" s="77" t="s">
        <v>45</v>
      </c>
      <c r="B116" s="77"/>
      <c r="C116" s="77"/>
      <c r="D116" s="77"/>
      <c r="E116" s="77"/>
      <c r="F116" s="77"/>
      <c r="G116" s="77"/>
      <c r="H116" s="77"/>
      <c r="I116" s="77"/>
    </row>
    <row r="117" spans="1:9" ht="48.75" customHeight="1" x14ac:dyDescent="0.3">
      <c r="A117" s="77" t="s">
        <v>59</v>
      </c>
      <c r="B117" s="77"/>
      <c r="C117" s="77"/>
      <c r="D117" s="77"/>
      <c r="E117" s="77"/>
      <c r="F117" s="77"/>
      <c r="G117" s="77"/>
      <c r="H117" s="77"/>
      <c r="I117" s="77"/>
    </row>
    <row r="118" spans="1:9" ht="27.75" customHeight="1" x14ac:dyDescent="0.3">
      <c r="A118" s="77" t="s">
        <v>81</v>
      </c>
      <c r="B118" s="77"/>
      <c r="C118" s="77"/>
      <c r="D118" s="77"/>
      <c r="E118" s="77"/>
      <c r="F118" s="77"/>
      <c r="G118" s="77"/>
      <c r="H118" s="77"/>
      <c r="I118" s="77"/>
    </row>
    <row r="119" spans="1:9" ht="51" customHeight="1" x14ac:dyDescent="0.3">
      <c r="A119" s="101" t="s">
        <v>83</v>
      </c>
      <c r="B119" s="101"/>
      <c r="C119" s="101"/>
      <c r="D119" s="101"/>
      <c r="E119" s="101"/>
      <c r="F119" s="101"/>
      <c r="G119" s="101"/>
      <c r="H119" s="101"/>
      <c r="I119" s="101"/>
    </row>
    <row r="120" spans="1:9" ht="82.5" customHeight="1" x14ac:dyDescent="0.3">
      <c r="A120" s="77" t="s">
        <v>46</v>
      </c>
      <c r="B120" s="77"/>
      <c r="C120" s="77"/>
      <c r="D120" s="77"/>
      <c r="E120" s="77"/>
      <c r="F120" s="77"/>
      <c r="G120" s="77"/>
      <c r="H120" s="77"/>
      <c r="I120" s="77"/>
    </row>
    <row r="121" spans="1:9" ht="88.5" customHeight="1" x14ac:dyDescent="0.3">
      <c r="A121" s="77" t="s">
        <v>55</v>
      </c>
      <c r="B121" s="77"/>
      <c r="C121" s="77"/>
      <c r="D121" s="77"/>
      <c r="E121" s="77"/>
      <c r="F121" s="77"/>
      <c r="G121" s="77"/>
      <c r="H121" s="77"/>
      <c r="I121" s="77"/>
    </row>
    <row r="122" spans="1:9" ht="47.25" customHeight="1" x14ac:dyDescent="0.3">
      <c r="A122" s="77" t="s">
        <v>56</v>
      </c>
      <c r="B122" s="77"/>
      <c r="C122" s="77"/>
      <c r="D122" s="77"/>
      <c r="E122" s="77"/>
      <c r="F122" s="77"/>
      <c r="G122" s="77"/>
      <c r="H122" s="77"/>
      <c r="I122" s="77"/>
    </row>
    <row r="123" spans="1:9" ht="69" customHeight="1" x14ac:dyDescent="0.3">
      <c r="A123" s="77" t="s">
        <v>47</v>
      </c>
      <c r="B123" s="77"/>
      <c r="C123" s="77"/>
      <c r="D123" s="77"/>
      <c r="E123" s="77"/>
      <c r="F123" s="77"/>
      <c r="G123" s="77"/>
      <c r="H123" s="77"/>
      <c r="I123" s="77"/>
    </row>
    <row r="124" spans="1:9" ht="37.5" customHeight="1" x14ac:dyDescent="0.3">
      <c r="A124" s="77" t="s">
        <v>48</v>
      </c>
      <c r="B124" s="77"/>
      <c r="C124" s="77"/>
      <c r="D124" s="77"/>
      <c r="E124" s="77"/>
      <c r="F124" s="77"/>
      <c r="G124" s="77"/>
      <c r="H124" s="77"/>
      <c r="I124" s="77"/>
    </row>
    <row r="125" spans="1:9" ht="82.5" customHeight="1" x14ac:dyDescent="0.3">
      <c r="A125" s="77" t="s">
        <v>49</v>
      </c>
      <c r="B125" s="77"/>
      <c r="C125" s="77"/>
      <c r="D125" s="77"/>
      <c r="E125" s="77"/>
      <c r="F125" s="77"/>
      <c r="G125" s="77"/>
      <c r="H125" s="77"/>
      <c r="I125" s="77"/>
    </row>
    <row r="126" spans="1:9" ht="100.5" customHeight="1" x14ac:dyDescent="0.3">
      <c r="A126" s="77" t="s">
        <v>57</v>
      </c>
      <c r="B126" s="77"/>
      <c r="C126" s="77"/>
      <c r="D126" s="77"/>
      <c r="E126" s="77"/>
      <c r="F126" s="77"/>
      <c r="G126" s="77"/>
      <c r="H126" s="77"/>
      <c r="I126" s="77"/>
    </row>
    <row r="127" spans="1:9" ht="67.5" customHeight="1" x14ac:dyDescent="0.3">
      <c r="A127" s="77" t="s">
        <v>53</v>
      </c>
      <c r="B127" s="77"/>
      <c r="C127" s="77"/>
      <c r="D127" s="77"/>
      <c r="E127" s="77"/>
      <c r="F127" s="77"/>
      <c r="G127" s="77"/>
      <c r="H127" s="77"/>
      <c r="I127" s="77"/>
    </row>
    <row r="128" spans="1:9" ht="49.5" customHeight="1" x14ac:dyDescent="0.3">
      <c r="A128" s="77" t="s">
        <v>61</v>
      </c>
      <c r="B128" s="77"/>
      <c r="C128" s="77"/>
      <c r="D128" s="77"/>
      <c r="E128" s="77"/>
      <c r="F128" s="77"/>
      <c r="G128" s="77"/>
      <c r="H128" s="77"/>
      <c r="I128" s="77"/>
    </row>
    <row r="129" spans="1:9" ht="60.75" customHeight="1" x14ac:dyDescent="0.3">
      <c r="A129" s="77" t="s">
        <v>33</v>
      </c>
      <c r="B129" s="77"/>
      <c r="C129" s="77"/>
      <c r="D129" s="77"/>
      <c r="E129" s="77"/>
      <c r="F129" s="77"/>
      <c r="G129" s="77"/>
      <c r="H129" s="77"/>
      <c r="I129" s="77"/>
    </row>
    <row r="130" spans="1:9" ht="27" customHeight="1" x14ac:dyDescent="0.3">
      <c r="A130" s="77" t="s">
        <v>34</v>
      </c>
      <c r="B130" s="77"/>
      <c r="C130" s="77"/>
      <c r="D130" s="77"/>
      <c r="E130" s="77"/>
      <c r="F130" s="77"/>
      <c r="G130" s="77"/>
      <c r="H130" s="77"/>
      <c r="I130" s="77"/>
    </row>
    <row r="131" spans="1:9" ht="92.25" customHeight="1" x14ac:dyDescent="0.3">
      <c r="A131" s="77" t="s">
        <v>35</v>
      </c>
      <c r="B131" s="77"/>
      <c r="C131" s="77"/>
      <c r="D131" s="77"/>
      <c r="E131" s="77"/>
      <c r="F131" s="77"/>
      <c r="G131" s="77"/>
      <c r="H131" s="77"/>
      <c r="I131" s="77"/>
    </row>
    <row r="132" spans="1:9" ht="70.5" customHeight="1" x14ac:dyDescent="0.3">
      <c r="A132" s="77" t="s">
        <v>74</v>
      </c>
      <c r="B132" s="77"/>
      <c r="C132" s="77"/>
      <c r="D132" s="77"/>
      <c r="E132" s="77"/>
      <c r="F132" s="77"/>
      <c r="G132" s="77"/>
      <c r="H132" s="77"/>
      <c r="I132" s="77"/>
    </row>
    <row r="133" spans="1:9" ht="30" customHeight="1" x14ac:dyDescent="0.3">
      <c r="A133" s="78">
        <v>46287</v>
      </c>
      <c r="B133" s="78"/>
      <c r="C133" s="78"/>
      <c r="D133" s="78"/>
      <c r="E133" s="78"/>
      <c r="F133" s="78"/>
      <c r="G133" s="78"/>
      <c r="H133" s="78"/>
      <c r="I133" s="78"/>
    </row>
    <row r="134" spans="1:9" ht="48" customHeight="1" x14ac:dyDescent="0.3">
      <c r="A134" s="76" t="s">
        <v>8</v>
      </c>
      <c r="B134" s="76"/>
      <c r="C134" s="76"/>
      <c r="D134" s="76"/>
      <c r="E134" s="76"/>
      <c r="F134" s="76"/>
      <c r="G134" s="76"/>
      <c r="H134" s="76"/>
      <c r="I134" s="76"/>
    </row>
  </sheetData>
  <mergeCells count="170">
    <mergeCell ref="A96:I96"/>
    <mergeCell ref="A95:I95"/>
    <mergeCell ref="A99:I99"/>
    <mergeCell ref="A122:I122"/>
    <mergeCell ref="A120:I120"/>
    <mergeCell ref="A119:I119"/>
    <mergeCell ref="A97:I97"/>
    <mergeCell ref="A100:I100"/>
    <mergeCell ref="A107:I107"/>
    <mergeCell ref="A112:I112"/>
    <mergeCell ref="A111:I111"/>
    <mergeCell ref="A110:I110"/>
    <mergeCell ref="A98:I98"/>
    <mergeCell ref="A102:I102"/>
    <mergeCell ref="A109:I109"/>
    <mergeCell ref="A113:I113"/>
    <mergeCell ref="A106:I106"/>
    <mergeCell ref="A108:I108"/>
    <mergeCell ref="A101:I101"/>
    <mergeCell ref="A104:I104"/>
    <mergeCell ref="A92:I92"/>
    <mergeCell ref="A94:I94"/>
    <mergeCell ref="A93:I93"/>
    <mergeCell ref="D90:G90"/>
    <mergeCell ref="A90:C90"/>
    <mergeCell ref="H90:I90"/>
    <mergeCell ref="H88:I88"/>
    <mergeCell ref="A88:C88"/>
    <mergeCell ref="D88:G88"/>
    <mergeCell ref="A89:C89"/>
    <mergeCell ref="H89:I89"/>
    <mergeCell ref="D89:G89"/>
    <mergeCell ref="A33:A36"/>
    <mergeCell ref="B33:B36"/>
    <mergeCell ref="A87:C87"/>
    <mergeCell ref="H87:I87"/>
    <mergeCell ref="D87:G87"/>
    <mergeCell ref="E33:F36"/>
    <mergeCell ref="G33:G34"/>
    <mergeCell ref="I33:I36"/>
    <mergeCell ref="G35:G36"/>
    <mergeCell ref="A37:A40"/>
    <mergeCell ref="B37:B40"/>
    <mergeCell ref="E37:F40"/>
    <mergeCell ref="G37:G38"/>
    <mergeCell ref="I37:I40"/>
    <mergeCell ref="G39:G40"/>
    <mergeCell ref="A41:A44"/>
    <mergeCell ref="A134:I134"/>
    <mergeCell ref="A114:I114"/>
    <mergeCell ref="A115:I115"/>
    <mergeCell ref="A130:I130"/>
    <mergeCell ref="A129:I129"/>
    <mergeCell ref="A127:I127"/>
    <mergeCell ref="A118:I118"/>
    <mergeCell ref="A132:I132"/>
    <mergeCell ref="A125:I125"/>
    <mergeCell ref="A117:I117"/>
    <mergeCell ref="A133:I133"/>
    <mergeCell ref="A131:I131"/>
    <mergeCell ref="A126:I126"/>
    <mergeCell ref="A128:I128"/>
    <mergeCell ref="A116:I116"/>
    <mergeCell ref="A123:I123"/>
    <mergeCell ref="A124:I124"/>
    <mergeCell ref="A121:I121"/>
    <mergeCell ref="A13:I13"/>
    <mergeCell ref="A14:I14"/>
    <mergeCell ref="A15:I15"/>
    <mergeCell ref="A16:I16"/>
    <mergeCell ref="I21:I24"/>
    <mergeCell ref="G23:G24"/>
    <mergeCell ref="A21:A24"/>
    <mergeCell ref="B21:B24"/>
    <mergeCell ref="E21:F24"/>
    <mergeCell ref="G21:G22"/>
    <mergeCell ref="A29:A32"/>
    <mergeCell ref="B29:B32"/>
    <mergeCell ref="E29:F32"/>
    <mergeCell ref="G29:G30"/>
    <mergeCell ref="G31:G32"/>
    <mergeCell ref="A25:A28"/>
    <mergeCell ref="G27:G28"/>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A12:I12"/>
    <mergeCell ref="B41:B44"/>
    <mergeCell ref="E41:F44"/>
    <mergeCell ref="G41:G42"/>
    <mergeCell ref="I41:I44"/>
    <mergeCell ref="G43:G44"/>
    <mergeCell ref="I25:I28"/>
    <mergeCell ref="G25:G26"/>
    <mergeCell ref="E25:F28"/>
    <mergeCell ref="I29:I32"/>
    <mergeCell ref="B25:B28"/>
    <mergeCell ref="A49:A52"/>
    <mergeCell ref="B49:B52"/>
    <mergeCell ref="E49:F52"/>
    <mergeCell ref="G49:G50"/>
    <mergeCell ref="I49:I52"/>
    <mergeCell ref="G51:G52"/>
    <mergeCell ref="A45:A48"/>
    <mergeCell ref="B45:B48"/>
    <mergeCell ref="E45:F48"/>
    <mergeCell ref="G45:G46"/>
    <mergeCell ref="I45:I48"/>
    <mergeCell ref="G47:G48"/>
    <mergeCell ref="A57:A60"/>
    <mergeCell ref="B57:B60"/>
    <mergeCell ref="E57:F60"/>
    <mergeCell ref="G57:G58"/>
    <mergeCell ref="I57:I60"/>
    <mergeCell ref="G59:G60"/>
    <mergeCell ref="A53:A56"/>
    <mergeCell ref="B53:B56"/>
    <mergeCell ref="E53:F56"/>
    <mergeCell ref="G53:G54"/>
    <mergeCell ref="I53:I56"/>
    <mergeCell ref="G55:G56"/>
    <mergeCell ref="A65:A68"/>
    <mergeCell ref="B65:B68"/>
    <mergeCell ref="E65:F68"/>
    <mergeCell ref="G65:G66"/>
    <mergeCell ref="I65:I68"/>
    <mergeCell ref="G67:G68"/>
    <mergeCell ref="A61:A64"/>
    <mergeCell ref="B61:B64"/>
    <mergeCell ref="E61:F64"/>
    <mergeCell ref="G61:G62"/>
    <mergeCell ref="I61:I64"/>
    <mergeCell ref="G63:G64"/>
    <mergeCell ref="A73:A76"/>
    <mergeCell ref="B73:B76"/>
    <mergeCell ref="E73:F76"/>
    <mergeCell ref="G73:G74"/>
    <mergeCell ref="I73:I76"/>
    <mergeCell ref="G75:G76"/>
    <mergeCell ref="A69:A72"/>
    <mergeCell ref="B69:B72"/>
    <mergeCell ref="E69:F72"/>
    <mergeCell ref="G69:G70"/>
    <mergeCell ref="I69:I72"/>
    <mergeCell ref="G71:G72"/>
    <mergeCell ref="A81:A84"/>
    <mergeCell ref="B81:B84"/>
    <mergeCell ref="E81:F84"/>
    <mergeCell ref="G81:G82"/>
    <mergeCell ref="I81:I84"/>
    <mergeCell ref="G83:G84"/>
    <mergeCell ref="A77:A80"/>
    <mergeCell ref="B77:B80"/>
    <mergeCell ref="E77:F80"/>
    <mergeCell ref="G77:G78"/>
    <mergeCell ref="I77:I80"/>
    <mergeCell ref="G79:G80"/>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4" manualBreakCount="4">
    <brk id="64" max="8" man="1"/>
    <brk id="99" max="8" man="1"/>
    <brk id="114" max="8" man="1"/>
    <brk id="136"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65"/>
  <sheetViews>
    <sheetView zoomScale="85" zoomScaleNormal="85" workbookViewId="0">
      <pane ySplit="1" topLeftCell="A44" activePane="bottomLeft" state="frozen"/>
      <selection pane="bottomLeft" activeCell="H42" sqref="H42:H45"/>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12897919</v>
      </c>
      <c r="B2" s="106" t="str">
        <f>견적경쟁!B21</f>
        <v>칠보초등학교옆공영주차장조성사업</v>
      </c>
      <c r="C2" s="107">
        <f>SUM(D2:J5)</f>
        <v>1605722</v>
      </c>
      <c r="D2" s="103">
        <v>519369</v>
      </c>
      <c r="E2" s="103">
        <v>393080</v>
      </c>
      <c r="F2" s="103">
        <v>51650</v>
      </c>
      <c r="G2" s="103">
        <v>0</v>
      </c>
      <c r="H2" s="103">
        <v>641623</v>
      </c>
      <c r="I2" s="103">
        <v>0</v>
      </c>
      <c r="J2" s="103">
        <v>0</v>
      </c>
      <c r="L2" t="s">
        <v>75</v>
      </c>
      <c r="M2" s="19">
        <v>4.7500000000000001E-2</v>
      </c>
      <c r="N2" s="103">
        <f>ROUND(K2*$M$2,0)</f>
        <v>0</v>
      </c>
      <c r="O2" s="103">
        <f>ROUND($A2*$M$3,0)</f>
        <v>463680</v>
      </c>
      <c r="P2" s="103">
        <f>ROUND($E2*$M$4,0)</f>
        <v>51651</v>
      </c>
      <c r="Q2" s="103">
        <v>617127</v>
      </c>
      <c r="R2" s="103">
        <v>1829566</v>
      </c>
      <c r="S2" s="103">
        <v>0</v>
      </c>
      <c r="T2" s="103">
        <v>0</v>
      </c>
    </row>
    <row r="3" spans="1:20" ht="15" customHeight="1" x14ac:dyDescent="0.3">
      <c r="B3" s="106"/>
      <c r="C3" s="108"/>
      <c r="D3" s="104"/>
      <c r="E3" s="104"/>
      <c r="F3" s="104"/>
      <c r="G3" s="104"/>
      <c r="H3" s="104"/>
      <c r="I3" s="104"/>
      <c r="J3" s="104"/>
      <c r="L3" t="s">
        <v>76</v>
      </c>
      <c r="M3" s="19">
        <v>3.5950000000000003E-2</v>
      </c>
      <c r="N3" s="104"/>
      <c r="O3" s="104"/>
      <c r="P3" s="104"/>
      <c r="Q3" s="104"/>
      <c r="R3" s="104"/>
      <c r="S3" s="104"/>
      <c r="T3" s="104"/>
    </row>
    <row r="4" spans="1:20" ht="15" customHeight="1" x14ac:dyDescent="0.3">
      <c r="B4" s="106"/>
      <c r="C4" s="108"/>
      <c r="D4" s="104"/>
      <c r="E4" s="104"/>
      <c r="F4" s="104"/>
      <c r="G4" s="104"/>
      <c r="H4" s="104"/>
      <c r="I4" s="104"/>
      <c r="J4" s="104"/>
      <c r="L4" t="s">
        <v>77</v>
      </c>
      <c r="M4" s="19">
        <v>0.13139999999999999</v>
      </c>
      <c r="N4" s="104"/>
      <c r="O4" s="104"/>
      <c r="P4" s="104"/>
      <c r="Q4" s="104"/>
      <c r="R4" s="104"/>
      <c r="S4" s="104"/>
      <c r="T4" s="104"/>
    </row>
    <row r="5" spans="1:20" ht="15" customHeight="1" x14ac:dyDescent="0.3">
      <c r="B5" s="106"/>
      <c r="C5" s="108"/>
      <c r="D5" s="105"/>
      <c r="E5" s="105"/>
      <c r="F5" s="105"/>
      <c r="G5" s="105"/>
      <c r="H5" s="105"/>
      <c r="I5" s="105"/>
      <c r="J5" s="105"/>
      <c r="L5" t="s">
        <v>78</v>
      </c>
      <c r="M5" s="19">
        <v>2.3E-2</v>
      </c>
      <c r="N5" s="105"/>
      <c r="O5" s="105"/>
      <c r="P5" s="105"/>
      <c r="Q5" s="105"/>
      <c r="R5" s="105"/>
      <c r="S5" s="105"/>
      <c r="T5" s="105"/>
    </row>
    <row r="6" spans="1:20" ht="16.5" customHeight="1" x14ac:dyDescent="0.3">
      <c r="A6" s="19">
        <v>27999864</v>
      </c>
      <c r="B6" s="106" t="str">
        <f>견적경쟁!B25</f>
        <v>입암면원하부마을농로확포장공사</v>
      </c>
      <c r="C6" s="107">
        <f>SUM(D6:J9)</f>
        <v>1551192</v>
      </c>
      <c r="D6" s="103">
        <v>511705</v>
      </c>
      <c r="E6" s="103">
        <v>387279</v>
      </c>
      <c r="F6" s="103">
        <v>50888</v>
      </c>
      <c r="G6" s="103">
        <v>0</v>
      </c>
      <c r="H6" s="103">
        <v>601320</v>
      </c>
      <c r="I6" s="103">
        <v>0</v>
      </c>
      <c r="J6" s="103">
        <v>0</v>
      </c>
    </row>
    <row r="7" spans="1:20" ht="16.5" customHeight="1" x14ac:dyDescent="0.3">
      <c r="B7" s="106"/>
      <c r="C7" s="108"/>
      <c r="D7" s="104"/>
      <c r="E7" s="104"/>
      <c r="F7" s="104"/>
      <c r="G7" s="104"/>
      <c r="H7" s="104"/>
      <c r="I7" s="104"/>
      <c r="J7" s="104"/>
      <c r="N7" s="103">
        <f>ROUND(K7*$M$2,0)</f>
        <v>0</v>
      </c>
      <c r="O7" s="103">
        <f>ROUND($A7*$M$3,0)</f>
        <v>0</v>
      </c>
      <c r="P7" s="103">
        <f>ROUND($E7*$M$4,0)</f>
        <v>0</v>
      </c>
      <c r="Q7" s="103">
        <v>617127</v>
      </c>
      <c r="R7" s="103">
        <v>1829566</v>
      </c>
      <c r="S7" s="103">
        <v>0</v>
      </c>
      <c r="T7" s="103">
        <v>0</v>
      </c>
    </row>
    <row r="8" spans="1:20" ht="16.5" customHeight="1" x14ac:dyDescent="0.3">
      <c r="B8" s="106"/>
      <c r="C8" s="108"/>
      <c r="D8" s="104"/>
      <c r="E8" s="104"/>
      <c r="F8" s="104"/>
      <c r="G8" s="104"/>
      <c r="H8" s="104"/>
      <c r="I8" s="104"/>
      <c r="J8" s="104"/>
      <c r="N8" s="104"/>
      <c r="O8" s="104"/>
      <c r="P8" s="104"/>
      <c r="Q8" s="104"/>
      <c r="R8" s="104"/>
      <c r="S8" s="104"/>
      <c r="T8" s="104"/>
    </row>
    <row r="9" spans="1:20" ht="16.5" customHeight="1" x14ac:dyDescent="0.3">
      <c r="B9" s="106"/>
      <c r="C9" s="108"/>
      <c r="D9" s="105"/>
      <c r="E9" s="105"/>
      <c r="F9" s="105"/>
      <c r="G9" s="105"/>
      <c r="H9" s="105"/>
      <c r="I9" s="105"/>
      <c r="J9" s="105"/>
      <c r="N9" s="104"/>
      <c r="O9" s="104"/>
      <c r="P9" s="104"/>
      <c r="Q9" s="104"/>
      <c r="R9" s="104"/>
      <c r="S9" s="104"/>
      <c r="T9" s="104"/>
    </row>
    <row r="10" spans="1:20" ht="16.5" customHeight="1" x14ac:dyDescent="0.3">
      <c r="A10" s="19">
        <v>14821717</v>
      </c>
      <c r="B10" s="106" t="str">
        <f>견적경쟁!B29</f>
        <v>덕천면상학소하천제방보강공사</v>
      </c>
      <c r="C10" s="107">
        <f>SUM(D10:J13)</f>
        <v>1317353</v>
      </c>
      <c r="D10" s="103">
        <v>316146</v>
      </c>
      <c r="E10" s="103">
        <v>239273</v>
      </c>
      <c r="F10" s="103">
        <v>31440</v>
      </c>
      <c r="G10" s="103">
        <v>153081</v>
      </c>
      <c r="H10" s="103">
        <v>577413</v>
      </c>
      <c r="I10" s="103">
        <v>0</v>
      </c>
      <c r="J10" s="103">
        <v>0</v>
      </c>
    </row>
    <row r="11" spans="1:20" ht="16.5" customHeight="1" x14ac:dyDescent="0.3">
      <c r="B11" s="106"/>
      <c r="C11" s="108"/>
      <c r="D11" s="104"/>
      <c r="E11" s="104"/>
      <c r="F11" s="104"/>
      <c r="G11" s="104"/>
      <c r="H11" s="104"/>
      <c r="I11" s="104"/>
      <c r="J11" s="104"/>
      <c r="N11" t="s">
        <v>84</v>
      </c>
    </row>
    <row r="12" spans="1:20" ht="16.5" customHeight="1" x14ac:dyDescent="0.3">
      <c r="B12" s="106"/>
      <c r="C12" s="108"/>
      <c r="D12" s="104"/>
      <c r="E12" s="104"/>
      <c r="F12" s="104"/>
      <c r="G12" s="104"/>
      <c r="H12" s="104"/>
      <c r="I12" s="104"/>
      <c r="J12" s="104"/>
      <c r="N12" t="s">
        <v>85</v>
      </c>
    </row>
    <row r="13" spans="1:20" ht="16.5" customHeight="1" x14ac:dyDescent="0.3">
      <c r="B13" s="106"/>
      <c r="C13" s="108"/>
      <c r="D13" s="105"/>
      <c r="E13" s="105"/>
      <c r="F13" s="105"/>
      <c r="G13" s="105"/>
      <c r="H13" s="105"/>
      <c r="I13" s="105"/>
      <c r="J13" s="105"/>
      <c r="N13" t="s">
        <v>86</v>
      </c>
    </row>
    <row r="14" spans="1:20" ht="16.5" customHeight="1" x14ac:dyDescent="0.3">
      <c r="A14" s="19">
        <v>25690045</v>
      </c>
      <c r="B14" s="106" t="str">
        <f>견적경쟁!B33</f>
        <v>감곡면계봉마을(계롱리1074일원)농로확포장공사</v>
      </c>
      <c r="C14" s="107">
        <f>SUM(D14:J17)</f>
        <v>1340729</v>
      </c>
      <c r="D14" s="103">
        <v>484626</v>
      </c>
      <c r="E14" s="103">
        <v>366785</v>
      </c>
      <c r="F14" s="103">
        <v>48195</v>
      </c>
      <c r="G14" s="103">
        <v>0</v>
      </c>
      <c r="H14" s="103">
        <v>441123</v>
      </c>
      <c r="I14" s="103">
        <v>0</v>
      </c>
      <c r="J14" s="103">
        <v>0</v>
      </c>
    </row>
    <row r="15" spans="1:20" ht="16.5" customHeight="1" x14ac:dyDescent="0.3">
      <c r="B15" s="106"/>
      <c r="C15" s="108"/>
      <c r="D15" s="104"/>
      <c r="E15" s="104"/>
      <c r="F15" s="104"/>
      <c r="G15" s="104"/>
      <c r="H15" s="104"/>
      <c r="I15" s="104"/>
      <c r="J15" s="104"/>
    </row>
    <row r="16" spans="1:20" ht="16.5" customHeight="1" x14ac:dyDescent="0.3">
      <c r="B16" s="106"/>
      <c r="C16" s="108"/>
      <c r="D16" s="104"/>
      <c r="E16" s="104"/>
      <c r="F16" s="104"/>
      <c r="G16" s="104"/>
      <c r="H16" s="104"/>
      <c r="I16" s="104"/>
      <c r="J16" s="104"/>
    </row>
    <row r="17" spans="1:10" ht="16.5" customHeight="1" x14ac:dyDescent="0.3">
      <c r="B17" s="106"/>
      <c r="C17" s="108"/>
      <c r="D17" s="105"/>
      <c r="E17" s="105"/>
      <c r="F17" s="105"/>
      <c r="G17" s="105"/>
      <c r="H17" s="105"/>
      <c r="I17" s="105"/>
      <c r="J17" s="105"/>
    </row>
    <row r="18" spans="1:10" ht="16.5" customHeight="1" x14ac:dyDescent="0.3">
      <c r="A18" s="19">
        <v>25690045</v>
      </c>
      <c r="B18" s="106" t="str">
        <f>견적경쟁!B37</f>
        <v>정동교보수보강공사</v>
      </c>
      <c r="C18" s="107">
        <f>SUM(D18:J21)</f>
        <v>3339324</v>
      </c>
      <c r="D18" s="103">
        <v>1086126</v>
      </c>
      <c r="E18" s="103">
        <v>822026</v>
      </c>
      <c r="F18" s="103">
        <v>108014</v>
      </c>
      <c r="G18" s="103">
        <v>0</v>
      </c>
      <c r="H18" s="103">
        <v>1323158</v>
      </c>
      <c r="I18" s="103">
        <v>0</v>
      </c>
      <c r="J18" s="103">
        <v>0</v>
      </c>
    </row>
    <row r="19" spans="1:10" ht="16.5" customHeight="1" x14ac:dyDescent="0.3">
      <c r="B19" s="106"/>
      <c r="C19" s="108"/>
      <c r="D19" s="104"/>
      <c r="E19" s="104"/>
      <c r="F19" s="104"/>
      <c r="G19" s="104"/>
      <c r="H19" s="104"/>
      <c r="I19" s="104"/>
      <c r="J19" s="104"/>
    </row>
    <row r="20" spans="1:10" ht="16.5" customHeight="1" x14ac:dyDescent="0.3">
      <c r="B20" s="106"/>
      <c r="C20" s="108"/>
      <c r="D20" s="104"/>
      <c r="E20" s="104"/>
      <c r="F20" s="104"/>
      <c r="G20" s="104"/>
      <c r="H20" s="104"/>
      <c r="I20" s="104"/>
      <c r="J20" s="104"/>
    </row>
    <row r="21" spans="1:10" ht="16.5" customHeight="1" x14ac:dyDescent="0.3">
      <c r="B21" s="106"/>
      <c r="C21" s="108"/>
      <c r="D21" s="105"/>
      <c r="E21" s="105"/>
      <c r="F21" s="105"/>
      <c r="G21" s="105"/>
      <c r="H21" s="105"/>
      <c r="I21" s="105"/>
      <c r="J21" s="105"/>
    </row>
    <row r="22" spans="1:10" ht="16.5" customHeight="1" x14ac:dyDescent="0.3">
      <c r="A22" s="19">
        <v>25690045</v>
      </c>
      <c r="B22" s="106" t="str">
        <f>견적경쟁!B41</f>
        <v>삼산교외1개소보수보강공사</v>
      </c>
      <c r="C22" s="107">
        <f>SUM(D22:J25)</f>
        <v>2501646</v>
      </c>
      <c r="D22" s="103">
        <v>806542</v>
      </c>
      <c r="E22" s="103">
        <v>610425</v>
      </c>
      <c r="F22" s="103">
        <v>80209</v>
      </c>
      <c r="G22" s="103">
        <v>0</v>
      </c>
      <c r="H22" s="103">
        <v>1004470</v>
      </c>
      <c r="I22" s="103">
        <v>0</v>
      </c>
      <c r="J22" s="103">
        <v>0</v>
      </c>
    </row>
    <row r="23" spans="1:10" ht="16.5" customHeight="1" x14ac:dyDescent="0.3">
      <c r="B23" s="106"/>
      <c r="C23" s="108"/>
      <c r="D23" s="104"/>
      <c r="E23" s="104"/>
      <c r="F23" s="104"/>
      <c r="G23" s="104"/>
      <c r="H23" s="104"/>
      <c r="I23" s="104"/>
      <c r="J23" s="104"/>
    </row>
    <row r="24" spans="1:10" ht="16.5" customHeight="1" x14ac:dyDescent="0.3">
      <c r="B24" s="106"/>
      <c r="C24" s="108"/>
      <c r="D24" s="104"/>
      <c r="E24" s="104"/>
      <c r="F24" s="104"/>
      <c r="G24" s="104"/>
      <c r="H24" s="104"/>
      <c r="I24" s="104"/>
      <c r="J24" s="104"/>
    </row>
    <row r="25" spans="1:10" ht="16.5" customHeight="1" x14ac:dyDescent="0.3">
      <c r="B25" s="106"/>
      <c r="C25" s="108"/>
      <c r="D25" s="105"/>
      <c r="E25" s="105"/>
      <c r="F25" s="105"/>
      <c r="G25" s="105"/>
      <c r="H25" s="105"/>
      <c r="I25" s="105"/>
      <c r="J25" s="105"/>
    </row>
    <row r="26" spans="1:10" ht="16.5" customHeight="1" x14ac:dyDescent="0.3">
      <c r="A26" s="19">
        <v>25690045</v>
      </c>
      <c r="B26" s="106" t="str">
        <f>견적경쟁!B45</f>
        <v>죽림교외2개소보수보강공사</v>
      </c>
      <c r="C26" s="107">
        <f>SUM(D26:J29)</f>
        <v>1864555</v>
      </c>
      <c r="D26" s="103">
        <v>600458</v>
      </c>
      <c r="E26" s="103">
        <v>454452</v>
      </c>
      <c r="F26" s="103">
        <v>59714</v>
      </c>
      <c r="G26" s="103">
        <v>0</v>
      </c>
      <c r="H26" s="103">
        <v>749931</v>
      </c>
      <c r="I26" s="103">
        <v>0</v>
      </c>
      <c r="J26" s="103">
        <v>0</v>
      </c>
    </row>
    <row r="27" spans="1:10" ht="16.5" customHeight="1" x14ac:dyDescent="0.3">
      <c r="B27" s="106"/>
      <c r="C27" s="108"/>
      <c r="D27" s="104"/>
      <c r="E27" s="104"/>
      <c r="F27" s="104"/>
      <c r="G27" s="104"/>
      <c r="H27" s="104"/>
      <c r="I27" s="104"/>
      <c r="J27" s="104"/>
    </row>
    <row r="28" spans="1:10" ht="16.5" customHeight="1" x14ac:dyDescent="0.3">
      <c r="B28" s="106"/>
      <c r="C28" s="108"/>
      <c r="D28" s="104"/>
      <c r="E28" s="104"/>
      <c r="F28" s="104"/>
      <c r="G28" s="104"/>
      <c r="H28" s="104"/>
      <c r="I28" s="104"/>
      <c r="J28" s="104"/>
    </row>
    <row r="29" spans="1:10" ht="16.5" customHeight="1" x14ac:dyDescent="0.3">
      <c r="B29" s="106"/>
      <c r="C29" s="108"/>
      <c r="D29" s="105"/>
      <c r="E29" s="105"/>
      <c r="F29" s="105"/>
      <c r="G29" s="105"/>
      <c r="H29" s="105"/>
      <c r="I29" s="105"/>
      <c r="J29" s="105"/>
    </row>
    <row r="30" spans="1:10" ht="16.5" customHeight="1" x14ac:dyDescent="0.3">
      <c r="A30" s="19">
        <v>25690045</v>
      </c>
      <c r="B30" s="106" t="str">
        <f>견적경쟁!B49</f>
        <v>정우육교외3개소보수보강공사</v>
      </c>
      <c r="C30" s="107">
        <f>SUM(D30:J33)</f>
        <v>2193915</v>
      </c>
      <c r="D30" s="103">
        <v>751177</v>
      </c>
      <c r="E30" s="103">
        <v>568522</v>
      </c>
      <c r="F30" s="103">
        <v>74703</v>
      </c>
      <c r="G30" s="103">
        <v>0</v>
      </c>
      <c r="H30" s="103">
        <v>799513</v>
      </c>
      <c r="I30" s="103">
        <v>0</v>
      </c>
      <c r="J30" s="103">
        <v>0</v>
      </c>
    </row>
    <row r="31" spans="1:10" ht="16.5" customHeight="1" x14ac:dyDescent="0.3">
      <c r="B31" s="106"/>
      <c r="C31" s="108"/>
      <c r="D31" s="104"/>
      <c r="E31" s="104"/>
      <c r="F31" s="104"/>
      <c r="G31" s="104"/>
      <c r="H31" s="104"/>
      <c r="I31" s="104"/>
      <c r="J31" s="104"/>
    </row>
    <row r="32" spans="1:10" ht="16.5" customHeight="1" x14ac:dyDescent="0.3">
      <c r="B32" s="106"/>
      <c r="C32" s="108"/>
      <c r="D32" s="104"/>
      <c r="E32" s="104"/>
      <c r="F32" s="104"/>
      <c r="G32" s="104"/>
      <c r="H32" s="104"/>
      <c r="I32" s="104"/>
      <c r="J32" s="104"/>
    </row>
    <row r="33" spans="1:10" ht="16.5" customHeight="1" x14ac:dyDescent="0.3">
      <c r="B33" s="106"/>
      <c r="C33" s="108"/>
      <c r="D33" s="105"/>
      <c r="E33" s="105"/>
      <c r="F33" s="105"/>
      <c r="G33" s="105"/>
      <c r="H33" s="105"/>
      <c r="I33" s="105"/>
      <c r="J33" s="105"/>
    </row>
    <row r="34" spans="1:10" x14ac:dyDescent="0.3">
      <c r="A34" s="19">
        <v>25690045</v>
      </c>
      <c r="B34" s="106" t="str">
        <f>견적경쟁!B53</f>
        <v>정읍역후면도로인도개설공사</v>
      </c>
      <c r="C34" s="107">
        <f>SUM(D34:J37)</f>
        <v>2847534</v>
      </c>
      <c r="D34" s="103">
        <v>886399</v>
      </c>
      <c r="E34" s="103">
        <v>670864</v>
      </c>
      <c r="F34" s="103">
        <v>88151</v>
      </c>
      <c r="G34" s="103">
        <v>0</v>
      </c>
      <c r="H34" s="103">
        <v>1202120</v>
      </c>
      <c r="I34" s="103">
        <v>0</v>
      </c>
      <c r="J34" s="103">
        <v>0</v>
      </c>
    </row>
    <row r="35" spans="1:10" x14ac:dyDescent="0.3">
      <c r="B35" s="106"/>
      <c r="C35" s="108"/>
      <c r="D35" s="104"/>
      <c r="E35" s="104"/>
      <c r="F35" s="104"/>
      <c r="G35" s="104"/>
      <c r="H35" s="104"/>
      <c r="I35" s="104"/>
      <c r="J35" s="104"/>
    </row>
    <row r="36" spans="1:10" x14ac:dyDescent="0.3">
      <c r="B36" s="106"/>
      <c r="C36" s="108"/>
      <c r="D36" s="104"/>
      <c r="E36" s="104"/>
      <c r="F36" s="104"/>
      <c r="G36" s="104"/>
      <c r="H36" s="104"/>
      <c r="I36" s="104"/>
      <c r="J36" s="104"/>
    </row>
    <row r="37" spans="1:10" x14ac:dyDescent="0.3">
      <c r="B37" s="106"/>
      <c r="C37" s="108"/>
      <c r="D37" s="105"/>
      <c r="E37" s="105"/>
      <c r="F37" s="105"/>
      <c r="G37" s="105"/>
      <c r="H37" s="105"/>
      <c r="I37" s="105"/>
      <c r="J37" s="105"/>
    </row>
    <row r="38" spans="1:10" x14ac:dyDescent="0.3">
      <c r="A38" s="19">
        <v>25690045</v>
      </c>
      <c r="B38" s="106" t="str">
        <f>견적경쟁!B57</f>
        <v>열린관광지조성사업(정읍사문화공원)</v>
      </c>
      <c r="C38" s="107">
        <f>SUM(D38:J41)</f>
        <v>2348175</v>
      </c>
      <c r="D38" s="103">
        <v>593267</v>
      </c>
      <c r="E38" s="103">
        <v>449010</v>
      </c>
      <c r="F38" s="103">
        <v>58999</v>
      </c>
      <c r="G38" s="103">
        <v>0</v>
      </c>
      <c r="H38" s="103">
        <v>1246899</v>
      </c>
      <c r="I38" s="103">
        <v>0</v>
      </c>
      <c r="J38" s="103">
        <v>0</v>
      </c>
    </row>
    <row r="39" spans="1:10" x14ac:dyDescent="0.3">
      <c r="B39" s="106"/>
      <c r="C39" s="108"/>
      <c r="D39" s="104"/>
      <c r="E39" s="104"/>
      <c r="F39" s="104"/>
      <c r="G39" s="104"/>
      <c r="H39" s="104"/>
      <c r="I39" s="104"/>
      <c r="J39" s="104"/>
    </row>
    <row r="40" spans="1:10" x14ac:dyDescent="0.3">
      <c r="B40" s="106"/>
      <c r="C40" s="108"/>
      <c r="D40" s="104"/>
      <c r="E40" s="104"/>
      <c r="F40" s="104"/>
      <c r="G40" s="104"/>
      <c r="H40" s="104"/>
      <c r="I40" s="104"/>
      <c r="J40" s="104"/>
    </row>
    <row r="41" spans="1:10" x14ac:dyDescent="0.3">
      <c r="B41" s="106"/>
      <c r="C41" s="108"/>
      <c r="D41" s="105"/>
      <c r="E41" s="105"/>
      <c r="F41" s="105"/>
      <c r="G41" s="105"/>
      <c r="H41" s="105"/>
      <c r="I41" s="105"/>
      <c r="J41" s="105"/>
    </row>
    <row r="42" spans="1:10" x14ac:dyDescent="0.3">
      <c r="A42" s="19">
        <v>25690045</v>
      </c>
      <c r="B42" s="106" t="str">
        <f>견적경쟁!B61</f>
        <v>열린관광지조성사업(국민여가캠핑장)</v>
      </c>
      <c r="C42" s="107">
        <f>SUM(D42:J45)</f>
        <v>4657278</v>
      </c>
      <c r="D42" s="103">
        <v>1081264</v>
      </c>
      <c r="E42" s="103">
        <v>818346</v>
      </c>
      <c r="F42" s="103">
        <v>107530</v>
      </c>
      <c r="G42" s="103">
        <v>0</v>
      </c>
      <c r="H42" s="103">
        <v>2650138</v>
      </c>
      <c r="I42" s="103">
        <v>0</v>
      </c>
      <c r="J42" s="103">
        <v>0</v>
      </c>
    </row>
    <row r="43" spans="1:10" x14ac:dyDescent="0.3">
      <c r="B43" s="106"/>
      <c r="C43" s="108"/>
      <c r="D43" s="104"/>
      <c r="E43" s="104"/>
      <c r="F43" s="104"/>
      <c r="G43" s="104"/>
      <c r="H43" s="104"/>
      <c r="I43" s="104"/>
      <c r="J43" s="104"/>
    </row>
    <row r="44" spans="1:10" x14ac:dyDescent="0.3">
      <c r="B44" s="106"/>
      <c r="C44" s="108"/>
      <c r="D44" s="104"/>
      <c r="E44" s="104"/>
      <c r="F44" s="104"/>
      <c r="G44" s="104"/>
      <c r="H44" s="104"/>
      <c r="I44" s="104"/>
      <c r="J44" s="104"/>
    </row>
    <row r="45" spans="1:10" x14ac:dyDescent="0.3">
      <c r="B45" s="106"/>
      <c r="C45" s="108"/>
      <c r="D45" s="105"/>
      <c r="E45" s="105"/>
      <c r="F45" s="105"/>
      <c r="G45" s="105"/>
      <c r="H45" s="105"/>
      <c r="I45" s="105"/>
      <c r="J45" s="105"/>
    </row>
    <row r="46" spans="1:10" x14ac:dyDescent="0.3">
      <c r="A46" s="19">
        <v>25690045</v>
      </c>
      <c r="B46" s="106" t="str">
        <f>견적경쟁!B65</f>
        <v>가을철큰나무재해예방조림사업(1지구)</v>
      </c>
      <c r="C46" s="107">
        <f>SUM(D46:J49)</f>
        <v>1113968</v>
      </c>
      <c r="D46" s="103">
        <v>0</v>
      </c>
      <c r="E46" s="103">
        <v>0</v>
      </c>
      <c r="F46" s="103">
        <v>0</v>
      </c>
      <c r="G46" s="103">
        <v>0</v>
      </c>
      <c r="H46" s="103">
        <v>1113968</v>
      </c>
      <c r="I46" s="103">
        <v>0</v>
      </c>
      <c r="J46" s="103">
        <v>0</v>
      </c>
    </row>
    <row r="47" spans="1:10" x14ac:dyDescent="0.3">
      <c r="B47" s="106"/>
      <c r="C47" s="108"/>
      <c r="D47" s="104"/>
      <c r="E47" s="104"/>
      <c r="F47" s="104"/>
      <c r="G47" s="104"/>
      <c r="H47" s="104"/>
      <c r="I47" s="104"/>
      <c r="J47" s="104"/>
    </row>
    <row r="48" spans="1:10" x14ac:dyDescent="0.3">
      <c r="B48" s="106"/>
      <c r="C48" s="108"/>
      <c r="D48" s="104"/>
      <c r="E48" s="104"/>
      <c r="F48" s="104"/>
      <c r="G48" s="104"/>
      <c r="H48" s="104"/>
      <c r="I48" s="104"/>
      <c r="J48" s="104"/>
    </row>
    <row r="49" spans="1:10" x14ac:dyDescent="0.3">
      <c r="B49" s="106"/>
      <c r="C49" s="108"/>
      <c r="D49" s="105"/>
      <c r="E49" s="105"/>
      <c r="F49" s="105"/>
      <c r="G49" s="105"/>
      <c r="H49" s="105"/>
      <c r="I49" s="105"/>
      <c r="J49" s="105"/>
    </row>
    <row r="50" spans="1:10" x14ac:dyDescent="0.3">
      <c r="A50" s="19">
        <v>25690045</v>
      </c>
      <c r="B50" s="106" t="str">
        <f>견적경쟁!B69</f>
        <v>가을철큰나무재해예방조림사업(2지구)</v>
      </c>
      <c r="C50" s="107">
        <f>SUM(D50:J53)</f>
        <v>1161164</v>
      </c>
      <c r="D50" s="103">
        <v>0</v>
      </c>
      <c r="E50" s="103">
        <v>0</v>
      </c>
      <c r="F50" s="103">
        <v>0</v>
      </c>
      <c r="G50" s="103">
        <v>0</v>
      </c>
      <c r="H50" s="103">
        <v>1161164</v>
      </c>
      <c r="I50" s="103">
        <v>0</v>
      </c>
      <c r="J50" s="103">
        <v>0</v>
      </c>
    </row>
    <row r="51" spans="1:10" x14ac:dyDescent="0.3">
      <c r="B51" s="106"/>
      <c r="C51" s="108"/>
      <c r="D51" s="104"/>
      <c r="E51" s="104"/>
      <c r="F51" s="104"/>
      <c r="G51" s="104"/>
      <c r="H51" s="104"/>
      <c r="I51" s="104"/>
      <c r="J51" s="104"/>
    </row>
    <row r="52" spans="1:10" x14ac:dyDescent="0.3">
      <c r="B52" s="106"/>
      <c r="C52" s="108"/>
      <c r="D52" s="104"/>
      <c r="E52" s="104"/>
      <c r="F52" s="104"/>
      <c r="G52" s="104"/>
      <c r="H52" s="104"/>
      <c r="I52" s="104"/>
      <c r="J52" s="104"/>
    </row>
    <row r="53" spans="1:10" x14ac:dyDescent="0.3">
      <c r="B53" s="106"/>
      <c r="C53" s="108"/>
      <c r="D53" s="105"/>
      <c r="E53" s="105"/>
      <c r="F53" s="105"/>
      <c r="G53" s="105"/>
      <c r="H53" s="105"/>
      <c r="I53" s="105"/>
      <c r="J53" s="105"/>
    </row>
    <row r="54" spans="1:10" x14ac:dyDescent="0.3">
      <c r="A54" s="19">
        <v>25690045</v>
      </c>
      <c r="B54" s="106" t="str">
        <f>견적경쟁!B73</f>
        <v>덕천면~이평면가로수조성지전지사업</v>
      </c>
      <c r="C54" s="107">
        <f>SUM(D54:J57)</f>
        <v>3903031</v>
      </c>
      <c r="D54" s="103">
        <v>1614338</v>
      </c>
      <c r="E54" s="103">
        <v>1221799</v>
      </c>
      <c r="F54" s="103">
        <v>160544</v>
      </c>
      <c r="G54" s="103">
        <v>0</v>
      </c>
      <c r="H54" s="103">
        <v>906350</v>
      </c>
      <c r="I54" s="103">
        <v>0</v>
      </c>
      <c r="J54" s="103">
        <v>0</v>
      </c>
    </row>
    <row r="55" spans="1:10" x14ac:dyDescent="0.3">
      <c r="B55" s="106"/>
      <c r="C55" s="108"/>
      <c r="D55" s="104"/>
      <c r="E55" s="104"/>
      <c r="F55" s="104"/>
      <c r="G55" s="104"/>
      <c r="H55" s="104"/>
      <c r="I55" s="104"/>
      <c r="J55" s="104"/>
    </row>
    <row r="56" spans="1:10" x14ac:dyDescent="0.3">
      <c r="B56" s="106"/>
      <c r="C56" s="108"/>
      <c r="D56" s="104"/>
      <c r="E56" s="104"/>
      <c r="F56" s="104"/>
      <c r="G56" s="104"/>
      <c r="H56" s="104"/>
      <c r="I56" s="104"/>
      <c r="J56" s="104"/>
    </row>
    <row r="57" spans="1:10" x14ac:dyDescent="0.3">
      <c r="B57" s="106"/>
      <c r="C57" s="108"/>
      <c r="D57" s="105"/>
      <c r="E57" s="105"/>
      <c r="F57" s="105"/>
      <c r="G57" s="105"/>
      <c r="H57" s="105"/>
      <c r="I57" s="105"/>
      <c r="J57" s="105"/>
    </row>
    <row r="58" spans="1:10" x14ac:dyDescent="0.3">
      <c r="A58" s="19">
        <v>25690045</v>
      </c>
      <c r="B58" s="106" t="str">
        <f>견적경쟁!B77</f>
        <v>청정로가로수조성지전지사업</v>
      </c>
      <c r="C58" s="107">
        <f>SUM(D58:J61)</f>
        <v>2180658</v>
      </c>
      <c r="D58" s="103">
        <v>900046</v>
      </c>
      <c r="E58" s="103">
        <v>681192</v>
      </c>
      <c r="F58" s="103">
        <v>89508</v>
      </c>
      <c r="G58" s="103">
        <v>0</v>
      </c>
      <c r="H58" s="103">
        <v>509912</v>
      </c>
      <c r="I58" s="103">
        <v>0</v>
      </c>
      <c r="J58" s="103">
        <v>0</v>
      </c>
    </row>
    <row r="59" spans="1:10" x14ac:dyDescent="0.3">
      <c r="B59" s="106"/>
      <c r="C59" s="108"/>
      <c r="D59" s="104"/>
      <c r="E59" s="104"/>
      <c r="F59" s="104"/>
      <c r="G59" s="104"/>
      <c r="H59" s="104"/>
      <c r="I59" s="104"/>
      <c r="J59" s="104"/>
    </row>
    <row r="60" spans="1:10" x14ac:dyDescent="0.3">
      <c r="B60" s="106"/>
      <c r="C60" s="108"/>
      <c r="D60" s="104"/>
      <c r="E60" s="104"/>
      <c r="F60" s="104"/>
      <c r="G60" s="104"/>
      <c r="H60" s="104"/>
      <c r="I60" s="104"/>
      <c r="J60" s="104"/>
    </row>
    <row r="61" spans="1:10" x14ac:dyDescent="0.3">
      <c r="B61" s="106"/>
      <c r="C61" s="108"/>
      <c r="D61" s="105"/>
      <c r="E61" s="105"/>
      <c r="F61" s="105"/>
      <c r="G61" s="105"/>
      <c r="H61" s="105"/>
      <c r="I61" s="105"/>
      <c r="J61" s="105"/>
    </row>
    <row r="62" spans="1:10" x14ac:dyDescent="0.3">
      <c r="A62" s="19">
        <v>25690045</v>
      </c>
      <c r="B62" s="106" t="str">
        <f>견적경쟁!B81</f>
        <v>내장산로가로수조성지전지사업</v>
      </c>
      <c r="C62" s="107">
        <f>SUM(D62:J65)</f>
        <v>2848200</v>
      </c>
      <c r="D62" s="103">
        <v>1176886</v>
      </c>
      <c r="E62" s="103">
        <v>890716</v>
      </c>
      <c r="F62" s="103">
        <v>117040</v>
      </c>
      <c r="G62" s="103">
        <v>0</v>
      </c>
      <c r="H62" s="103">
        <v>663558</v>
      </c>
      <c r="I62" s="103">
        <v>0</v>
      </c>
      <c r="J62" s="103">
        <v>0</v>
      </c>
    </row>
    <row r="63" spans="1:10" x14ac:dyDescent="0.3">
      <c r="B63" s="106"/>
      <c r="C63" s="108"/>
      <c r="D63" s="104"/>
      <c r="E63" s="104"/>
      <c r="F63" s="104"/>
      <c r="G63" s="104"/>
      <c r="H63" s="104"/>
      <c r="I63" s="104"/>
      <c r="J63" s="104"/>
    </row>
    <row r="64" spans="1:10" x14ac:dyDescent="0.3">
      <c r="B64" s="106"/>
      <c r="C64" s="108"/>
      <c r="D64" s="104"/>
      <c r="E64" s="104"/>
      <c r="F64" s="104"/>
      <c r="G64" s="104"/>
      <c r="H64" s="104"/>
      <c r="I64" s="104"/>
      <c r="J64" s="104"/>
    </row>
    <row r="65" spans="2:10" x14ac:dyDescent="0.3">
      <c r="B65" s="106"/>
      <c r="C65" s="108"/>
      <c r="D65" s="105"/>
      <c r="E65" s="105"/>
      <c r="F65" s="105"/>
      <c r="G65" s="105"/>
      <c r="H65" s="105"/>
      <c r="I65" s="105"/>
      <c r="J65" s="105"/>
    </row>
  </sheetData>
  <mergeCells count="158">
    <mergeCell ref="T2:T5"/>
    <mergeCell ref="S2:S5"/>
    <mergeCell ref="R2:R5"/>
    <mergeCell ref="Q2:Q5"/>
    <mergeCell ref="N2:N5"/>
    <mergeCell ref="O2:O5"/>
    <mergeCell ref="P2:P5"/>
    <mergeCell ref="G14:G17"/>
    <mergeCell ref="S7:S9"/>
    <mergeCell ref="T7:T9"/>
    <mergeCell ref="N7:N9"/>
    <mergeCell ref="O7:O9"/>
    <mergeCell ref="P7:P9"/>
    <mergeCell ref="Q7:Q9"/>
    <mergeCell ref="R7:R9"/>
    <mergeCell ref="G10:G13"/>
    <mergeCell ref="H10:H13"/>
    <mergeCell ref="I10:I13"/>
    <mergeCell ref="J10:J13"/>
    <mergeCell ref="H14:H17"/>
    <mergeCell ref="I14:I17"/>
    <mergeCell ref="J14:J17"/>
    <mergeCell ref="J2:J5"/>
    <mergeCell ref="H2:H5"/>
    <mergeCell ref="I2:I5"/>
    <mergeCell ref="G2:G5"/>
    <mergeCell ref="J6:J9"/>
    <mergeCell ref="G6:G9"/>
    <mergeCell ref="H6:H9"/>
    <mergeCell ref="I6:I9"/>
    <mergeCell ref="B2:B5"/>
    <mergeCell ref="C2:C5"/>
    <mergeCell ref="D2:D5"/>
    <mergeCell ref="E2:E5"/>
    <mergeCell ref="F2:F5"/>
    <mergeCell ref="B6:B9"/>
    <mergeCell ref="C6:C9"/>
    <mergeCell ref="D6:D9"/>
    <mergeCell ref="E6:E9"/>
    <mergeCell ref="F6:F9"/>
    <mergeCell ref="B10:B13"/>
    <mergeCell ref="C10:C13"/>
    <mergeCell ref="D10:D13"/>
    <mergeCell ref="E10:E13"/>
    <mergeCell ref="F10:F13"/>
    <mergeCell ref="B14:B17"/>
    <mergeCell ref="C14:C17"/>
    <mergeCell ref="D14:D17"/>
    <mergeCell ref="E14:E17"/>
    <mergeCell ref="F14:F17"/>
    <mergeCell ref="G18:G21"/>
    <mergeCell ref="H18:H21"/>
    <mergeCell ref="I18:I21"/>
    <mergeCell ref="J18:J21"/>
    <mergeCell ref="B22:B25"/>
    <mergeCell ref="C22:C25"/>
    <mergeCell ref="D22:D25"/>
    <mergeCell ref="E22:E25"/>
    <mergeCell ref="F22:F25"/>
    <mergeCell ref="G22:G25"/>
    <mergeCell ref="H22:H25"/>
    <mergeCell ref="I22:I25"/>
    <mergeCell ref="J22:J25"/>
    <mergeCell ref="B18:B21"/>
    <mergeCell ref="C18:C21"/>
    <mergeCell ref="D18:D21"/>
    <mergeCell ref="E18:E21"/>
    <mergeCell ref="F18:F21"/>
    <mergeCell ref="G26:G29"/>
    <mergeCell ref="H26:H29"/>
    <mergeCell ref="I26:I29"/>
    <mergeCell ref="J26:J29"/>
    <mergeCell ref="B30:B33"/>
    <mergeCell ref="C30:C33"/>
    <mergeCell ref="D30:D33"/>
    <mergeCell ref="E30:E33"/>
    <mergeCell ref="F30:F33"/>
    <mergeCell ref="G30:G33"/>
    <mergeCell ref="H30:H33"/>
    <mergeCell ref="I30:I33"/>
    <mergeCell ref="J30:J33"/>
    <mergeCell ref="B26:B29"/>
    <mergeCell ref="C26:C29"/>
    <mergeCell ref="D26:D29"/>
    <mergeCell ref="E26:E29"/>
    <mergeCell ref="F26:F29"/>
    <mergeCell ref="G34:G37"/>
    <mergeCell ref="H34:H37"/>
    <mergeCell ref="I34:I37"/>
    <mergeCell ref="J34:J37"/>
    <mergeCell ref="B38:B41"/>
    <mergeCell ref="C38:C41"/>
    <mergeCell ref="D38:D41"/>
    <mergeCell ref="E38:E41"/>
    <mergeCell ref="F38:F41"/>
    <mergeCell ref="G38:G41"/>
    <mergeCell ref="H38:H41"/>
    <mergeCell ref="I38:I41"/>
    <mergeCell ref="J38:J41"/>
    <mergeCell ref="B34:B37"/>
    <mergeCell ref="C34:C37"/>
    <mergeCell ref="D34:D37"/>
    <mergeCell ref="E34:E37"/>
    <mergeCell ref="F34:F37"/>
    <mergeCell ref="G42:G45"/>
    <mergeCell ref="H42:H45"/>
    <mergeCell ref="I42:I45"/>
    <mergeCell ref="J42:J45"/>
    <mergeCell ref="B46:B49"/>
    <mergeCell ref="C46:C49"/>
    <mergeCell ref="D46:D49"/>
    <mergeCell ref="E46:E49"/>
    <mergeCell ref="F46:F49"/>
    <mergeCell ref="G46:G49"/>
    <mergeCell ref="H46:H49"/>
    <mergeCell ref="I46:I49"/>
    <mergeCell ref="J46:J49"/>
    <mergeCell ref="B42:B45"/>
    <mergeCell ref="C42:C45"/>
    <mergeCell ref="D42:D45"/>
    <mergeCell ref="E42:E45"/>
    <mergeCell ref="F42:F45"/>
    <mergeCell ref="G50:G53"/>
    <mergeCell ref="H50:H53"/>
    <mergeCell ref="I50:I53"/>
    <mergeCell ref="J50:J53"/>
    <mergeCell ref="B54:B57"/>
    <mergeCell ref="C54:C57"/>
    <mergeCell ref="D54:D57"/>
    <mergeCell ref="E54:E57"/>
    <mergeCell ref="F54:F57"/>
    <mergeCell ref="G54:G57"/>
    <mergeCell ref="H54:H57"/>
    <mergeCell ref="I54:I57"/>
    <mergeCell ref="J54:J57"/>
    <mergeCell ref="B50:B53"/>
    <mergeCell ref="C50:C53"/>
    <mergeCell ref="D50:D53"/>
    <mergeCell ref="E50:E53"/>
    <mergeCell ref="F50:F53"/>
    <mergeCell ref="G58:G61"/>
    <mergeCell ref="H58:H61"/>
    <mergeCell ref="I58:I61"/>
    <mergeCell ref="J58:J61"/>
    <mergeCell ref="B62:B65"/>
    <mergeCell ref="C62:C65"/>
    <mergeCell ref="D62:D65"/>
    <mergeCell ref="E62:E65"/>
    <mergeCell ref="F62:F65"/>
    <mergeCell ref="G62:G65"/>
    <mergeCell ref="H62:H65"/>
    <mergeCell ref="I62:I65"/>
    <mergeCell ref="J62:J65"/>
    <mergeCell ref="B58:B61"/>
    <mergeCell ref="C58:C61"/>
    <mergeCell ref="D58:D61"/>
    <mergeCell ref="E58:E61"/>
    <mergeCell ref="F58:F61"/>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2026-09-11T08:23:54Z</cp:lastPrinted>
  <dcterms:created xsi:type="dcterms:W3CDTF">2015-03-26T23:58:32Z</dcterms:created>
  <dcterms:modified xsi:type="dcterms:W3CDTF">2026-09-22T08:43:15Z</dcterms:modified>
</cp:coreProperties>
</file>