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er\Desktop\학교숲\최종\"/>
    </mc:Choice>
  </mc:AlternateContent>
  <xr:revisionPtr revIDLastSave="0" documentId="13_ncr:1_{425EB5E6-9915-43CC-8C27-FE0B923E303F}" xr6:coauthVersionLast="47" xr6:coauthVersionMax="47" xr10:uidLastSave="{00000000-0000-0000-0000-000000000000}"/>
  <bookViews>
    <workbookView xWindow="28680" yWindow="-120" windowWidth="29040" windowHeight="15720" xr2:uid="{148DBBB6-F461-4FB5-8B32-37D8A298CAEA}"/>
  </bookViews>
  <sheets>
    <sheet name="설계설명서" sheetId="5" r:id="rId1"/>
    <sheet name="원가계산서" sheetId="2" r:id="rId2"/>
    <sheet name="내역서총괄표" sheetId="3" r:id="rId3"/>
    <sheet name="내역서" sheetId="4" r:id="rId4"/>
  </sheets>
  <externalReferences>
    <externalReference r:id="rId5"/>
  </externalReferences>
  <definedNames>
    <definedName name="_" hidden="1">#REF!</definedName>
    <definedName name="_______ju8" hidden="1">{"'광피스표'!$A$3:$N$54"}</definedName>
    <definedName name="______ju8" hidden="1">{"'광피스표'!$A$3:$N$54"}</definedName>
    <definedName name="_____ju8" hidden="1">{"'광피스표'!$A$3:$N$54"}</definedName>
    <definedName name="____ju8" hidden="1">{"'광피스표'!$A$3:$N$54"}</definedName>
    <definedName name="___ju8" hidden="1">{"'광피스표'!$A$3:$N$54"}</definedName>
    <definedName name="__ju8" hidden="1">{"'광피스표'!$A$3:$N$54"}</definedName>
    <definedName name="__kwy1" hidden="1">{#N/A,#N/A,FALSE,"ALM-ASISC"}</definedName>
    <definedName name="__SS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1_0_F" hidden="1">#REF!</definedName>
    <definedName name="_10q45_" hidden="1">{"'용역비'!$A$4:$C$8"}</definedName>
    <definedName name="_2_0_F" hidden="1">#REF!</definedName>
    <definedName name="_4DD2_"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7_0_F" hidden="1">#REF!</definedName>
    <definedName name="_8DD2_"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Fill" hidden="1">#REF!</definedName>
    <definedName name="_xlnm._FilterDatabase" hidden="1">#REF!</definedName>
    <definedName name="_ju8" hidden="1">{"'광피스표'!$A$3:$N$54"}</definedName>
    <definedName name="_Key1" hidden="1">#REF!</definedName>
    <definedName name="_Key2" hidden="1">#REF!</definedName>
    <definedName name="_kfkf" hidden="1">#REF!</definedName>
    <definedName name="_kwy1" hidden="1">{#N/A,#N/A,FALSE,"ALM-ASISC"}</definedName>
    <definedName name="_MatInverse_In" hidden="1">#REF!</definedName>
    <definedName name="_MatMult_A" hidden="1">#REF!</definedName>
    <definedName name="_MatMult_AxB" hidden="1">#REF!</definedName>
    <definedName name="_MatMult_B" hidden="1">#REF!</definedName>
    <definedName name="_Order1" hidden="1">255</definedName>
    <definedName name="_Order2" hidden="1">255</definedName>
    <definedName name="_ordr2" hidden="1">0</definedName>
    <definedName name="_ordwre2" hidden="1">0</definedName>
    <definedName name="_Regression_Int" hidden="1">1</definedName>
    <definedName name="_Regression_X" hidden="1">#REF!</definedName>
    <definedName name="_Sort" hidden="1">#REF!</definedName>
    <definedName name="_SS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SW2" hidden="1">{#N/A,#N/A,FALSE,"전력간선"}</definedName>
    <definedName name="_Table1_In1" hidden="1">#REF!</definedName>
    <definedName name="_Table1_Out" hidden="1">#REF!</definedName>
    <definedName name="_woogi" hidden="1">#REF!</definedName>
    <definedName name="_woogi2" hidden="1">#REF!</definedName>
    <definedName name="_woogi24" hidden="1">#REF!</definedName>
    <definedName name="_woogi3" hidden="1">#REF!</definedName>
    <definedName name="_재ㅐ햐" hidden="1">#REF!</definedName>
    <definedName name="aaa" hidden="1">{"'220승압(공문첨부)'!$A$3:$E$123"}</definedName>
    <definedName name="abcd" hidden="1">{"'자리배치도'!$AG$1:$CI$28"}</definedName>
    <definedName name="ABS" hidden="1">{#N/A,#N/A,FALSE,"전력간선"}</definedName>
    <definedName name="Access_Button" hidden="1">"KT과금거리_지역좌표_970827_거리계산표_List"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"E:\내 문서\요금\KT과금거리 지역좌표_970827.mdb"</definedName>
    <definedName name="afdgadfd" hidden="1">#REF!</definedName>
    <definedName name="anscount" hidden="1">1</definedName>
    <definedName name="ASAS" hidden="1">{#N/A,#N/A,FALSE,"DAOCM 2차 검토"}</definedName>
    <definedName name="asdf"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ASDFASDKLFJ" hidden="1">{#N/A,#N/A,TRUE,"토적및재료집계";#N/A,#N/A,TRUE,"토적및재료집계";#N/A,#N/A,TRUE,"단위량"}</definedName>
    <definedName name="ASFGFGHJ" hidden="1">"CK-A2차정산내역서"</definedName>
    <definedName name="BG" hidden="1">{"'광피스표'!$A$3:$N$54"}</definedName>
    <definedName name="BOOK2" hidden="1">{#N/A,#N/A,TRUE,"손익보고"}</definedName>
    <definedName name="BVV"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CASE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CCTV" hidden="1">{#N/A,#N/A,FALSE,"전력간선"}</definedName>
    <definedName name="cgmh" hidden="1">{"'용역비'!$A$4:$C$8"}</definedName>
    <definedName name="ch" hidden="1">{#N/A,#N/A,FALSE,"전력간선"}</definedName>
    <definedName name="CV" hidden="1">{"'광피스표'!$A$3:$N$54"}</definedName>
    <definedName name="cwe" hidden="1">{#N/A,#N/A,FALSE,"ALM-ASISC"}</definedName>
    <definedName name="D" hidden="1">{#N/A,#N/A,FALSE,"전력간선"}</definedName>
    <definedName name="dataww" hidden="1">#REF!</definedName>
    <definedName name="DCGRE" hidden="1">{#N/A,#N/A,TRUE,"토적및재료집계";#N/A,#N/A,TRUE,"토적및재료집계";#N/A,#N/A,TRUE,"단위량"}</definedName>
    <definedName name="dddd" hidden="1">{#N/A,#N/A,FALSE,"전력간선"}</definedName>
    <definedName name="ddddd" hidden="1">#REF!</definedName>
    <definedName name="ddddddddddddddddd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dfas"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FGFDHDFH" hidden="1">{"'광피스표'!$A$3:$N$54"}</definedName>
    <definedName name="dhj" hidden="1">{"'용역비'!$A$4:$C$8"}</definedName>
    <definedName name="DJDJDJDJ" hidden="1">{#N/A,#N/A,FALSE,"3가";#N/A,#N/A,FALSE,"3나";#N/A,#N/A,FALSE,"3다"}</definedName>
    <definedName name="DK"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dkjdlfw" hidden="1">{#N/A,#N/A,FALSE,"ALM-ASISC"}</definedName>
    <definedName name="dklw" hidden="1">{#N/A,#N/A,FALSE,"ALM-ASISC"}</definedName>
    <definedName name="dkw" hidden="1">{#N/A,#N/A,FALSE,"ALM-ASISC"}</definedName>
    <definedName name="dsfga" hidden="1">{#N/A,#N/A,FALSE,"3가";#N/A,#N/A,FALSE,"3나";#N/A,#N/A,FALSE,"3다"}</definedName>
    <definedName name="DW" hidden="1">{"'용역비'!$A$4:$C$8"}</definedName>
    <definedName name="DWD" hidden="1">{#N/A,#N/A,FALSE,"전력간선"}</definedName>
    <definedName name="ee" hidden="1">{#N/A,#N/A,FALSE,"단가표지"}</definedName>
    <definedName name="eeeeeee" hidden="1">{"'자리배치도'!$AG$1:$CI$28"}</definedName>
    <definedName name="EGE" hidden="1">{"'용역비'!$A$4:$C$8"}</definedName>
    <definedName name="ej" hidden="1">{"'용역비'!$A$4:$C$8"}</definedName>
    <definedName name="er" hidden="1">{#N/A,#N/A,FALSE,"ALM-ASISC"}</definedName>
    <definedName name="ertyertye" hidden="1">{"'용역비'!$A$4:$C$8"}</definedName>
    <definedName name="ETYETY" hidden="1">{"'용역비'!$A$4:$C$8"}</definedName>
    <definedName name="etyj" hidden="1">{"'용역비'!$A$4:$C$8"}</definedName>
    <definedName name="etyjj" hidden="1">{"'용역비'!$A$4:$C$8"}</definedName>
    <definedName name="ETYJTYJ" hidden="1">{"'용역비'!$A$4:$C$8"}</definedName>
    <definedName name="ewrertr4" hidden="1">{"'자리배치도'!$AG$1:$CI$28"}</definedName>
    <definedName name="FGFDSGDFG" hidden="1">"광피스표"</definedName>
    <definedName name="FHFH" hidden="1">#REF!</definedName>
    <definedName name="FHFK" hidden="1">#REF!</definedName>
    <definedName name="FK" hidden="1">{"'용역비'!$A$4:$C$8"}</definedName>
    <definedName name="fkwheku" hidden="1">{#N/A,#N/A,FALSE,"ALM-ASISC"}</definedName>
    <definedName name="FL"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FLOW"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fv" hidden="1">{#N/A,#N/A,FALSE,"전력간선"}</definedName>
    <definedName name="gfdsdfg" hidden="1">{#N/A,#N/A,FALSE,"3가";#N/A,#N/A,FALSE,"3나";#N/A,#N/A,FALSE,"3다"}</definedName>
    <definedName name="GHJJ" hidden="1">{"'광피스표'!$A$3:$N$54"}</definedName>
    <definedName name="GJTL"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G견적" hidden="1">{#N/A,#N/A,TRUE,"손익보고"}</definedName>
    <definedName name="hejlkw" hidden="1">{#N/A,#N/A,FALSE,"ALM-ASISC"}</definedName>
    <definedName name="HERE" hidden="1">{#N/A,#N/A,TRUE,"손익보고"}</definedName>
    <definedName name="HGHV" hidden="1">{#N/A,#N/A,TRUE,"토적및재료집계";#N/A,#N/A,TRUE,"토적및재료집계";#N/A,#N/A,TRUE,"단위량"}</definedName>
    <definedName name="HH"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hsdgfjhf" hidden="1">{#N/A,#N/A,FALSE,"ALM-ASISC"}</definedName>
    <definedName name="HSR" hidden="1">{"'용역비'!$A$4:$C$8"}</definedName>
    <definedName name="HTML_CodePage" hidden="1">949</definedName>
    <definedName name="HTML_Control" hidden="1">{"'계통도'!$A$1:$E$35"}</definedName>
    <definedName name="HTML_Description" hidden="1">""</definedName>
    <definedName name="HTML_Email" hidden="1">""</definedName>
    <definedName name="HTML_Header" hidden="1">"SSFLC"</definedName>
    <definedName name="HTML_LastUpdate" hidden="1">"98-03-26"</definedName>
    <definedName name="HTML_LineAfter" hidden="1">FALSE</definedName>
    <definedName name="HTML_LineBefore" hidden="1">FALSE</definedName>
    <definedName name="HTML_Name" hidden="1">"이남준"</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"C:\prt\My Documents\HTMLTemp.htm"</definedName>
    <definedName name="HTML_Title" hidden="1">"무주"</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IIII" hidden="1">{"'용역비'!$A$4:$C$8"}</definedName>
    <definedName name="iiiii" hidden="1">{"'자리배치도'!$AG$1:$CI$28"}</definedName>
    <definedName name="iiiiii"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IJ" hidden="1">{"'광피스표'!$A$3:$N$54"}</definedName>
    <definedName name="IOI" hidden="1">{"'용역비'!$A$4:$C$8"}</definedName>
    <definedName name="IWFIC" hidden="1">{#N/A,#N/A,FALSE,"ALM-ASISC"}</definedName>
    <definedName name="jdkl" hidden="1">{#N/A,#N/A,FALSE,"ALM-ASISC"}</definedName>
    <definedName name="jeklw" hidden="1">{#N/A,#N/A,FALSE,"ALM-ASISC"}</definedName>
    <definedName name="jhewjopf" hidden="1">{#N/A,#N/A,TRUE,"토적및재료집계";#N/A,#N/A,TRUE,"토적및재료집계";#N/A,#N/A,TRUE,"단위량"}</definedName>
    <definedName name="JJJ" hidden="1">#REF!</definedName>
    <definedName name="JUNG3" hidden="1">{#N/A,#N/A,FALSE,"QUOT_960527"}</definedName>
    <definedName name="juy" hidden="1">{"'광피스표'!$A$3:$N$54"}</definedName>
    <definedName name="KB" hidden="1">{"'광피스표'!$A$3:$N$54"}</definedName>
    <definedName name="KCCKC" hidden="1">{#N/A,#N/A,FALSE,"3가";#N/A,#N/A,FALSE,"3나";#N/A,#N/A,FALSE,"3다"}</definedName>
    <definedName name="kdjlw" hidden="1">{#N/A,#N/A,FALSE,"ALM-ASISC"}</definedName>
    <definedName name="kdljw" hidden="1">{#N/A,#N/A,FALSE,"ALM-ASISC"}</definedName>
    <definedName name="KDLW" hidden="1">{#N/A,#N/A,FALSE,"ALM-ASISC"}</definedName>
    <definedName name="KJJHJDFF" hidden="1">"99-02-10"</definedName>
    <definedName name="kldjwl" hidden="1">{#N/A,#N/A,FALSE,"ALM-ASISC"}</definedName>
    <definedName name="kljdklw" hidden="1">{#N/A,#N/A,FALSE,"ALM-ASISC"}</definedName>
    <definedName name="klwjdk" hidden="1">{#N/A,#N/A,FALSE,"ALM-ASISC"}</definedName>
    <definedName name="ktf" hidden="1">#REF!</definedName>
    <definedName name="kty" hidden="1">#REF!</definedName>
    <definedName name="kwy" hidden="1">{#N/A,#N/A,FALSE,"ALM-ASISC"}</definedName>
    <definedName name="lan" hidden="1">{#N/A,#N/A,FALSE,"전력간선"}</definedName>
    <definedName name="LBJ"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letter" hidden="1">{#N/A,#N/A,FALSE,"QUOT_960527"}</definedName>
    <definedName name="lll" hidden="1">#REF!</definedName>
    <definedName name="lo" hidden="1">{"'광피스표'!$A$3:$N$54"}</definedName>
    <definedName name="mm" hidden="1">{#N/A,#N/A,TRUE,"토적및재료집계";#N/A,#N/A,TRUE,"토적및재료집계";#N/A,#N/A,TRUE,"단위량"}</definedName>
    <definedName name="NEWNAME" hidden="1">{#N/A,#N/A,FALSE,"CCTV"}</definedName>
    <definedName name="OIL" hidden="1">{"'용역비'!$A$4:$C$8"}</definedName>
    <definedName name="old예산" hidden="1">{#N/A,#N/A,TRUE,"손익보고"}</definedName>
    <definedName name="OOO" hidden="1">#REF!</definedName>
    <definedName name="oooooo" hidden="1">{"'자리배치도'!$AG$1:$CI$28"}</definedName>
    <definedName name="OPP" hidden="1">#REF!</definedName>
    <definedName name="PERT" hidden="1">{#N/A,#N/A,FALSE,"ALM-ASISC"}</definedName>
    <definedName name="PP" hidden="1">{#N/A,#N/A,TRUE,"토적및재료집계";#N/A,#N/A,TRUE,"토적및재료집계";#N/A,#N/A,TRUE,"단위량"}</definedName>
    <definedName name="ppppp" hidden="1">{"'자리배치도'!$AG$1:$CI$28"}</definedName>
    <definedName name="_xlnm.Print_Area" localSheetId="3">내역서!$B$1:$O$179</definedName>
    <definedName name="_xlnm.Print_Area" localSheetId="2">내역서총괄표!$B$1:$K$53</definedName>
    <definedName name="_xlnm.Print_Area" localSheetId="0">설계설명서!$A$1:$K$44</definedName>
    <definedName name="_xlnm.Print_Area" localSheetId="1">원가계산서!$B$1:$H$37</definedName>
    <definedName name="_xlnm.Print_Titles" localSheetId="3">내역서!$1:$4</definedName>
    <definedName name="_xlnm.Print_Titles" localSheetId="2">내역서총괄표!$1:$3</definedName>
    <definedName name="_xlnm.Print_Titles" localSheetId="1">원가계산서!$1:$3</definedName>
    <definedName name="q234562456" hidden="1">{"'용역비'!$A$4:$C$8"}</definedName>
    <definedName name="qk" hidden="1">{"'자리배치도'!$AG$1:$CI$28"}</definedName>
    <definedName name="QW" hidden="1">{#N/A,#N/A,TRUE,"토적및재료집계";#N/A,#N/A,TRUE,"토적및재료집계";#N/A,#N/A,TRUE,"단위량"}</definedName>
    <definedName name="QWS" hidden="1">#REF!</definedName>
    <definedName name="qyk" hidden="1">{"'용역비'!$A$4:$C$8"}</definedName>
    <definedName name="RH" hidden="1">{"'용역비'!$A$4:$C$8"}</definedName>
    <definedName name="rhkstp" hidden="1">{#N/A,#N/A,FALSE,"DAOCM 2차 검토"}</definedName>
    <definedName name="rk"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RKSKEK" hidden="1">#REF!</definedName>
    <definedName name="rrrrrr" hidden="1">{"'자리배치도'!$AG$1:$CI$28"}</definedName>
    <definedName name="RTGH" hidden="1">{"'용역비'!$A$4:$C$8"}</definedName>
    <definedName name="rth" hidden="1">#REF!</definedName>
    <definedName name="RYUIRYU" hidden="1">{"'용역비'!$A$4:$C$8"}</definedName>
    <definedName name="ryuk" hidden="1">{"'용역비'!$A$4:$C$8"}</definedName>
    <definedName name="SA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AFFGGF" hidden="1">"김명신"</definedName>
    <definedName name="SDA" hidden="1">{"'광피스표'!$A$3:$N$54"}</definedName>
    <definedName name="SDAS"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dryhj" hidden="1">{"'용역비'!$A$4:$C$8"}</definedName>
    <definedName name="sdsdsdsd" hidden="1">{"'용역비'!$A$4:$C$8"}</definedName>
    <definedName name="SE" hidden="1">{"'용역비'!$A$4:$C$8"}</definedName>
    <definedName name="SGSGFGHJHJH" hidden="1">"D:\SKT중계기 시설공사\CK-A2차\MyHTML.htm"</definedName>
    <definedName name="srth" hidden="1">{"'용역비'!$A$4:$C$8"}</definedName>
    <definedName name="sss" hidden="1">{#N/A,#N/A,FALSE,"전력간선"}</definedName>
    <definedName name="SSSEE"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SSS" hidden="1">{#N/A,#N/A,FALSE,"전력간선"}</definedName>
    <definedName name="SSSSDD" hidden="1">{"'자리배치도'!$AG$1:$CI$28"}</definedName>
    <definedName name="STS" hidden="1">{"'용역비'!$A$4:$C$8"}</definedName>
    <definedName name="TEYJ" hidden="1">{"'용역비'!$A$4:$C$8"}</definedName>
    <definedName name="TFUI" hidden="1">{"'용역비'!$A$4:$C$8"}</definedName>
    <definedName name="TREV" hidden="1">{#N/A,#N/A,TRUE,"토적및재료집계";#N/A,#N/A,TRUE,"토적및재료집계";#N/A,#N/A,TRUE,"단위량"}</definedName>
    <definedName name="tt" hidden="1">{#N/A,#N/A,FALSE,"전력간선"}</definedName>
    <definedName name="TTTT" hidden="1">#REF!</definedName>
    <definedName name="tttttt" hidden="1">{"'자리배치도'!$AG$1:$CI$28"}</definedName>
    <definedName name="tu" hidden="1">{"'용역비'!$A$4:$C$8"}</definedName>
    <definedName name="tuilol" hidden="1">{"'용역비'!$A$4:$C$8"}</definedName>
    <definedName name="TUIO" hidden="1">{"'용역비'!$A$4:$C$8"}</definedName>
    <definedName name="TUIO.L" hidden="1">{"'용역비'!$A$4:$C$8"}</definedName>
    <definedName name="TUIOTUI" hidden="1">{"'용역비'!$A$4:$C$8"}</definedName>
    <definedName name="TYJ" hidden="1">{"'용역비'!$A$4:$C$8"}</definedName>
    <definedName name="tyje" hidden="1">{"'용역비'!$A$4:$C$8"}</definedName>
    <definedName name="tyjet" hidden="1">{"'용역비'!$A$4:$C$8"}</definedName>
    <definedName name="tyu" hidden="1">{"'용역비'!$A$4:$C$8"}</definedName>
    <definedName name="ulo" hidden="1">{"'용역비'!$A$4:$C$8"}</definedName>
    <definedName name="UTI" hidden="1">{"'용역비'!$A$4:$C$8"}</definedName>
    <definedName name="UTIOL" hidden="1">{"'용역비'!$A$4:$C$8"}</definedName>
    <definedName name="uuuuuu" hidden="1">{"'자리배치도'!$AG$1:$CI$28"}</definedName>
    <definedName name="vbkjwhe" hidden="1">{#N/A,#N/A,FALSE,"ALM-ASISC"}</definedName>
    <definedName name="vdwf" hidden="1">{#N/A,#N/A,FALSE,"ALM-ASISC"}</definedName>
    <definedName name="vewtf" hidden="1">{#N/A,#N/A,FALSE,"ALM-ASISC"}</definedName>
    <definedName name="vhjkwghe" hidden="1">{#N/A,#N/A,FALSE,"ALM-ASISC"}</definedName>
    <definedName name="vhjkwhe" hidden="1">{#N/A,#N/A,FALSE,"ALM-ASISC"}</definedName>
    <definedName name="vhjkwlejh" hidden="1">{#N/A,#N/A,FALSE,"ALM-ASISC"}</definedName>
    <definedName name="vhjweklh" hidden="1">{#N/A,#N/A,FALSE,"ALM-ASISC"}</definedName>
    <definedName name="vhjwkhe" hidden="1">{#N/A,#N/A,FALSE,"ALM-ASISC"}</definedName>
    <definedName name="vhjwoe" hidden="1">{#N/A,#N/A,FALSE,"ALM-ASISC"}</definedName>
    <definedName name="vhjwole" hidden="1">{#N/A,#N/A,FALSE,"ALM-ASISC"}</definedName>
    <definedName name="vhlkjw" hidden="1">{#N/A,#N/A,FALSE,"ALM-ASISC"}</definedName>
    <definedName name="vhwjkeh" hidden="1">{#N/A,#N/A,FALSE,"ALM-ASISC"}</definedName>
    <definedName name="vjhkldw" hidden="1">{#N/A,#N/A,FALSE,"ALM-ASISC"}</definedName>
    <definedName name="vjkldw" hidden="1">{#N/A,#N/A,FALSE,"ALM-ASISC"}</definedName>
    <definedName name="vjklf" hidden="1">{#N/A,#N/A,FALSE,"ALM-ASISC"}</definedName>
    <definedName name="vjkls" hidden="1">{#N/A,#N/A,FALSE,"ALM-ASISC"}</definedName>
    <definedName name="vjkwhe" hidden="1">{#N/A,#N/A,FALSE,"ALM-ASISC"}</definedName>
    <definedName name="vjkwhgekj" hidden="1">{#N/A,#N/A,FALSE,"ALM-ASISC"}</definedName>
    <definedName name="vjpowei" hidden="1">{#N/A,#N/A,FALSE,"ALM-ASISC"}</definedName>
    <definedName name="vjwke" hidden="1">{#N/A,#N/A,FALSE,"ALM-ASISC"}</definedName>
    <definedName name="vjwkhekl" hidden="1">{#N/A,#N/A,FALSE,"ALM-ASISC"}</definedName>
    <definedName name="vjwoiei" hidden="1">{#N/A,#N/A,FALSE,"ALM-ASISC"}</definedName>
    <definedName name="vjwoieuhj" hidden="1">{#N/A,#N/A,FALSE,"ALM-ASISC"}</definedName>
    <definedName name="vkwle" hidden="1">{#N/A,#N/A,FALSE,"ALM-ASISC"}</definedName>
    <definedName name="vpowoie" hidden="1">{#N/A,#N/A,FALSE,"ALM-ASISC"}</definedName>
    <definedName name="VV" hidden="1">{"'자리배치도'!$AG$1:$CI$28"}</definedName>
    <definedName name="vw" hidden="1">{#N/A,#N/A,FALSE,"ALM-ASISC"}</definedName>
    <definedName name="vwdfw" hidden="1">{#N/A,#N/A,FALSE,"ALM-ASISC"}</definedName>
    <definedName name="vwdfwe" hidden="1">{#N/A,#N/A,FALSE,"ALM-ASISC"}</definedName>
    <definedName name="vwe" hidden="1">{#N/A,#N/A,FALSE,"ALM-ASISC"}</definedName>
    <definedName name="vwef" hidden="1">{#N/A,#N/A,FALSE,"ALM-ASISC"}</definedName>
    <definedName name="vwefg" hidden="1">{#N/A,#N/A,FALSE,"ALM-ASISC"}</definedName>
    <definedName name="vwer" hidden="1">{#N/A,#N/A,FALSE,"ALM-ASISC"}</definedName>
    <definedName name="vwvw" hidden="1">{#N/A,#N/A,FALSE,"ALM-ASISC"}</definedName>
    <definedName name="w2e3" hidden="1">{"'광피스표'!$A$3:$N$54"}</definedName>
    <definedName name="WER" hidden="1">{"'광피스표'!$A$3:$N$54"}</definedName>
    <definedName name="werwe" hidden="1">{#N/A,#N/A,FALSE,"ALM-ASISC"}</definedName>
    <definedName name="WIS단가비교" hidden="1">{#N/A,#N/A,TRUE,"토적및재료집계";#N/A,#N/A,TRUE,"토적및재료집계";#N/A,#N/A,TRUE,"단위량"}</definedName>
    <definedName name="WJSDNJ"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kdtkdnr"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keljd" hidden="1">{#N/A,#N/A,FALSE,"ALM-ASISC"}</definedName>
    <definedName name="wm.조골재1" hidden="1">{#N/A,#N/A,FALSE,"조골재"}</definedName>
    <definedName name="woogi" hidden="1">#REF!</definedName>
    <definedName name="woogi2" hidden="1">#REF!</definedName>
    <definedName name="wqewqe" hidden="1">{#N/A,#N/A,FALSE,"ALM-ASISC"}</definedName>
    <definedName name="WRITE" hidden="1">{#N/A,#N/A,FALSE,"CCTV"}</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2번." hidden="1">{#N/A,#N/A,FALSE,"2~8번"}</definedName>
    <definedName name="wrn.34건물기초." hidden="1">{#N/A,#N/A,FALSE,"집계";#N/A,#N/A,FALSE,"표지";#N/A,#N/A,FALSE,"터빈집계";#N/A,#N/A,FALSE,"터빈내역";#N/A,#N/A,FALSE,"주제어집계";#N/A,#N/A,FALSE,"주제어내역";#N/A,#N/A,FALSE,"보일러집계";#N/A,#N/A,FALSE,"보일러내역"}</definedName>
    <definedName name="wrn.97년._.사업계획._.및._.예산지침." hidden="1">{#N/A,#N/A,TRUE,"1";#N/A,#N/A,TRUE,"2";#N/A,#N/A,TRUE,"3";#N/A,#N/A,TRUE,"4";#N/A,#N/A,TRUE,"5";#N/A,#N/A,TRUE,"6";#N/A,#N/A,TRUE,"7"}</definedName>
    <definedName name="wrn.aaa." hidden="1">{#N/A,#N/A,FALSE,"ALM-ASISC"}</definedName>
    <definedName name="wrn.ac30prn." hidden="1">{#N/A,#N/A,FALSE,"별표20 ";#N/A,#N/A,FALSE,"부표";#N/A,#N/A,FALSE,"품셈내역";#N/A,#N/A,FALSE,"품셈집계";#N/A,#N/A,FALSE,"내역서";#N/A,#N/A,FALSE,"집계표";#N/A,#N/A,FALSE,"표지";#N/A,#N/A,FALSE,"별표총괄표"}</definedName>
    <definedName name="wrn.BM." hidden="1">{#N/A,#N/A,FALSE,"CCTV"}</definedName>
    <definedName name="wrn.DACOM._.광전송장치._.투찰가._.검토." hidden="1">{#N/A,#N/A,FALSE,"DAOCM 2차 검토"}</definedName>
    <definedName name="wrn.DD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rn.TEST." hidden="1">{#N/A,#N/A,FALSE,"3가";#N/A,#N/A,FALSE,"3나";#N/A,#N/A,FALSE,"3다"}</definedName>
    <definedName name="wrn.test1." hidden="1">{#N/A,#N/A,FALSE,"명세표"}</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견적서." hidden="1">{#N/A,#N/A,FALSE,"QUOT_960527"}</definedName>
    <definedName name="wrn.골재소요량." hidden="1">{#N/A,#N/A,FALSE,"골재소요량";#N/A,#N/A,FALSE,"골재소요량"}</definedName>
    <definedName name="wrn.교육청." hidden="1">{#N/A,#N/A,FALSE,"전력간선"}</definedName>
    <definedName name="wrn.구조2." hidden="1">{#N/A,#N/A,FALSE,"구조2"}</definedName>
    <definedName name="wrn.기성." hidden="1">{#N/A,#N/A,FALSE,"신청통보";#N/A,#N/A,FALSE,"기성확인서";#N/A,#N/A,FALSE,"기성내역서"}</definedName>
    <definedName name="wrn.기초." hidden="1">{#N/A,#N/A,FALSE,"터빈집계";#N/A,#N/A,FALSE,"터빈내역";#N/A,#N/A,FALSE,"보일러집계";#N/A,#N/A,FALSE,"보일러내역"}</definedName>
    <definedName name="wrn.단가표지." hidden="1">{#N/A,#N/A,FALSE,"단가표지"}</definedName>
    <definedName name="wrn.ㅁㅁ." hidden="1">{#N/A,#N/A,FALSE,"단가와품"}</definedName>
    <definedName name="wrn.배수1." hidden="1">{#N/A,#N/A,FALSE,"배수1"}</definedName>
    <definedName name="wrn.배수2." hidden="1">{#N/A,#N/A,FALSE,"배수2"}</definedName>
    <definedName name="wrn.보일러마감." hidden="1">{#N/A,#N/A,FALSE,"물가변동 (2)";#N/A,#N/A,FALSE,"공사비";#N/A,#N/A,FALSE,"사급";#N/A,#N/A,FALSE,"도급집계";#N/A,#N/A,FALSE,"재료비";#N/A,#N/A,FALSE,"노무비";#N/A,#N/A,FALSE,"경비"}</definedName>
    <definedName name="wrn.부대1." hidden="1">{#N/A,#N/A,FALSE,"부대1"}</definedName>
    <definedName name="wrn.부대2." hidden="1">{#N/A,#N/A,FALSE,"부대2"}</definedName>
    <definedName name="wrn.속도." hidden="1">{#N/A,#N/A,FALSE,"속도"}</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시행결의." hidden="1">{#N/A,#N/A,FALSE,"도급대비시행율";#N/A,#N/A,FALSE,"결의서";#N/A,#N/A,FALSE,"내역서";#N/A,#N/A,FALSE,"도급예상"}</definedName>
    <definedName name="wrn.신용찬." hidden="1">{#N/A,#N/A,TRUE,"토적및재료집계";#N/A,#N/A,TRUE,"토적및재료집계";#N/A,#N/A,TRUE,"단위량"}</definedName>
    <definedName name="wrn.외주기성." hidden="1">{#N/A,#N/A,FALSE,"신청통보";#N/A,#N/A,FALSE,"기성확인서";#N/A,#N/A,FALSE,"기성내역서"}</definedName>
    <definedName name="wrn.운반시간." hidden="1">{#N/A,#N/A,FALSE,"운반시간"}</definedName>
    <definedName name="wrn.이정표." hidden="1">{#N/A,#N/A,FALSE,"이정표"}</definedName>
    <definedName name="wrn.조골재." hidden="1">{#N/A,#N/A,FALSE,"조골재"}</definedName>
    <definedName name="wrn.주간._.보고." hidden="1">{#N/A,#N/A,TRUE,"일정"}</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hidden="1">{#N/A,#N/A,FALSE,"표지목차"}</definedName>
    <definedName name="wrn.혼합골재." hidden="1">{#N/A,#N/A,FALSE,"혼합골재"}</definedName>
    <definedName name="wrn.회선임차현황." hidden="1">{#N/A,#N/A,FALSE,"회선임차현황"}</definedName>
    <definedName name="wrty" hidden="1">{"'용역비'!$A$4:$C$8"}</definedName>
    <definedName name="wrtyrtyrt" hidden="1">{"'용역비'!$A$4:$C$8"}</definedName>
    <definedName name="wrtywrtywr" hidden="1">{"'용역비'!$A$4:$C$8"}</definedName>
    <definedName name="wte" hidden="1">{#N/A,#N/A,FALSE,"ALM-ASISC"}</definedName>
    <definedName name="wuy" hidden="1">{"'용역비'!$A$4:$C$8"}</definedName>
    <definedName name="WW" hidden="1">{#N/A,#N/A,FALSE,"전력간선"}</definedName>
    <definedName name="wwwwww" hidden="1">{"'자리배치도'!$AG$1:$CI$28"}</definedName>
    <definedName name="XC" hidden="1">{"'광피스표'!$A$3:$N$54"}</definedName>
    <definedName name="XCCFD" hidden="1">{"'광피스표'!$A$3:$N$54"}</definedName>
    <definedName name="XX"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XXXXXX" hidden="1">{"'공사부문'!$A$6:$A$32"}</definedName>
    <definedName name="YBG견적서통" hidden="1">{#N/A,#N/A,TRUE,"손익보고"}</definedName>
    <definedName name="YFU" hidden="1">{"'용역비'!$A$4:$C$8"}</definedName>
    <definedName name="yu" hidden="1">{"'용역비'!$A$4:$C$8"}</definedName>
    <definedName name="YUK" hidden="1">{"'용역비'!$A$4:$C$8"}</definedName>
    <definedName name="YUKOI" hidden="1">{"'용역비'!$A$4:$C$8"}</definedName>
    <definedName name="yyy" hidden="1">#REF!</definedName>
    <definedName name="yyyyyy" hidden="1">{"'자리배치도'!$AG$1:$CI$28"}</definedName>
    <definedName name="ZA" hidden="1">{"'광피스표'!$A$3:$N$54"}</definedName>
    <definedName name="ㄱ" hidden="1">{"'용역비'!$A$4:$C$8"}</definedName>
    <definedName name="ㄱㅎㄷㄱㅎ" hidden="1">{#N/A,#N/A,FALSE,"ALM-ASISC"}</definedName>
    <definedName name="가S_O" hidden="1">{#N/A,#N/A,FALSE,"DAOCM 2차 검토"}</definedName>
    <definedName name="가아" hidden="1">#REF!</definedName>
    <definedName name="강호" hidden="1">{#N/A,#N/A,TRUE,"토적및재료집계";#N/A,#N/A,TRUE,"토적및재료집계";#N/A,#N/A,TRUE,"단위량"}</definedName>
    <definedName name="거" hidden="1">{"'자리배치도'!$AG$1:$CI$28"}</definedName>
    <definedName name="거ㅏ" hidden="1">#REF!</definedName>
    <definedName name="건축원가" hidden="1">#REF!</definedName>
    <definedName name="게" hidden="1">{#N/A,#N/A,TRUE,"토적및재료집계";#N/A,#N/A,TRUE,"토적및재료집계";#N/A,#N/A,TRUE,"단위량"}</definedName>
    <definedName name="견적" hidden="1">#REF!</definedName>
    <definedName name="경수" hidden="1">{#N/A,#N/A,FALSE,"도급대비시행율";#N/A,#N/A,FALSE,"결의서";#N/A,#N/A,FALSE,"내역서";#N/A,#N/A,FALSE,"도급예상"}</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계통"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계통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가원가VMS\" hidden="1">{#N/A,#N/A,TRUE,"토적및재료집계";#N/A,#N/A,TRUE,"토적및재료집계";#N/A,#N/A,TRUE,"단위량"}</definedName>
    <definedName name="공량산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사설명서" hidden="1">{#N/A,#N/A,FALSE,"ALM-ASISC"}</definedName>
    <definedName name="공원등기초" hidden="1">{#N/A,#N/A,FALSE,"골재소요량";#N/A,#N/A,FALSE,"골재소요량"}</definedName>
    <definedName name="공정"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정산출근거" hidden="1">{#N/A,#N/A,TRUE,"토적및재료집계";#N/A,#N/A,TRUE,"토적및재료집계";#N/A,#N/A,TRUE,"단위량"}</definedName>
    <definedName name="공정집계표1" hidden="1">#REF!</definedName>
    <definedName name="공정집계표1111" hidden="1">#REF!</definedName>
    <definedName name="공정표"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관산" hidden="1">{"'광피스표'!$A$3:$N$54"}</definedName>
    <definedName name="관산2" hidden="1">{"'광피스표'!$A$3:$N$54"}</definedName>
    <definedName name="광심선" hidden="1">#REF!</definedName>
    <definedName name="구자관" hidden="1">{#N/A,#N/A,FALSE,"신청통보";#N/A,#N/A,FALSE,"기성확인서";#N/A,#N/A,FALSE,"기성내역서"}</definedName>
    <definedName name="구조물공사" hidden="1">{#N/A,#N/A,TRUE,"토적및재료집계";#N/A,#N/A,TRUE,"토적및재료집계";#N/A,#N/A,TRUE,"단위량"}</definedName>
    <definedName name="그림" hidden="1">{#N/A,#N/A,FALSE,"전력간선"}</definedName>
    <definedName name="기계실행" hidden="1">{#N/A,#N/A,FALSE,"CCTV"}</definedName>
    <definedName name="기기" hidden="1">#REF!</definedName>
    <definedName name="기술3" hidden="1">{#N/A,#N/A,TRUE,"손익보고"}</definedName>
    <definedName name="긴급전화" hidden="1">{#N/A,#N/A,TRUE,"토적및재료집계";#N/A,#N/A,TRUE,"토적및재료집계";#N/A,#N/A,TRUE,"단위량"}</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hidden="1">{#N/A,#N/A,FALSE,"도급대비시행율";#N/A,#N/A,FALSE,"결의서";#N/A,#N/A,FALSE,"내역서";#N/A,#N/A,FALSE,"도급예상"}</definedName>
    <definedName name="길화건업" hidden="1">{#N/A,#N/A,FALSE,"집계";#N/A,#N/A,FALSE,"표지";#N/A,#N/A,FALSE,"터빈집계";#N/A,#N/A,FALSE,"터빈내역";#N/A,#N/A,FALSE,"주제어집계";#N/A,#N/A,FALSE,"주제어내역";#N/A,#N/A,FALSE,"보일러집계";#N/A,#N/A,FALSE,"보일러내역"}</definedName>
    <definedName name="김창근" hidden="1">{#N/A,#N/A,FALSE,"전력간선"}</definedName>
    <definedName name="김혜원" hidden="1">{#N/A,#N/A,FALSE,"전력간선"}</definedName>
    <definedName name="ㄴㄴㄴ" hidden="1">#REF!</definedName>
    <definedName name="ㄴㄴㄴㄴ" hidden="1">#REF!</definedName>
    <definedName name="ㄴㄴㄴㄴㄴ" hidden="1">#REF!</definedName>
    <definedName name="ㄴㄹ" hidden="1">{#N/A,#N/A,FALSE,"ALM-ASISC"}</definedName>
    <definedName name="ㄴㅁㄹㅈㄹ" hidden="1">#REF!</definedName>
    <definedName name="ㄴㅇㄹㄴㅇㄹㄴㄹ" hidden="1">{#N/A,#N/A,FALSE,"CCTV"}</definedName>
    <definedName name="ㄴㅇㄹㅇㄹ" hidden="1">{"'자리배치도'!$AG$1:$CI$28"}</definedName>
    <definedName name="ㄴ아러" hidden="1">{#N/A,#N/A,FALSE,"ALM-ASISC"}</definedName>
    <definedName name="ㄴㅌㄴㅌ" hidden="1">{#N/A,#N/A,FALSE,"CCTV"}</definedName>
    <definedName name="나" hidden="1">{"'자리배치도'!$AG$1:$CI$28"}</definedName>
    <definedName name="남남" hidden="1">#REF!</definedName>
    <definedName name="남춘천증설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내" hidden="1">{#N/A,#N/A,FALSE,"단가와품"}</definedName>
    <definedName name="내역갑지" hidden="1">{"'건축내역'!$A$1:$L$413"}</definedName>
    <definedName name="내역서입니다" hidden="1">{#N/A,#N/A,TRUE,"1";#N/A,#N/A,TRUE,"2";#N/A,#N/A,TRUE,"3";#N/A,#N/A,TRUE,"4";#N/A,#N/A,TRUE,"5";#N/A,#N/A,TRUE,"6";#N/A,#N/A,TRUE,"7"}</definedName>
    <definedName name="너" hidden="1">{"'자리배치도'!$AG$1:$CI$28"}</definedName>
    <definedName name="년도별총수량집계표" hidden="1">{#N/A,#N/A,TRUE,"토적및재료집계";#N/A,#N/A,TRUE,"토적및재료집계";#N/A,#N/A,TRUE,"단위량"}</definedName>
    <definedName name="ㄷㄱㄷ" hidden="1">{#N/A,#N/A,FALSE,"전력간선"}</definedName>
    <definedName name="ㄷ가" hidden="1">{#N/A,#N/A,FALSE,"ALM-ASISC"}</definedName>
    <definedName name="ㄷㄷ" hidden="1">#REF!</definedName>
    <definedName name="ㄷㅇㅇㅇㅇㅇㅇㅇㅇㅇㅇㅇㅇ" hidden="1">{#N/A,#N/A,FALSE,"전력간선"}</definedName>
    <definedName name="ㄷㅎㄹㅇ" hidden="1">#REF!</definedName>
    <definedName name="단위조장"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대가비교" hidden="1">{"'건축내역'!$A$1:$L$413"}</definedName>
    <definedName name="더" hidden="1">{"'자리배치도'!$AG$1:$CI$28"}</definedName>
    <definedName name="두지" hidden="1">{#N/A,#N/A,FALSE,"ALM-ASISC"}</definedName>
    <definedName name="둑ㅈ" hidden="1">{#N/A,#N/A,FALSE,"ALM-ASISC"}</definedName>
    <definedName name="ㄹㄹ" hidden="1">#REF!</definedName>
    <definedName name="ㄹ로"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ㄹㅇㄶ" hidden="1">#REF!</definedName>
    <definedName name="ㄹㅇㄶ옿" hidden="1">#REF!</definedName>
    <definedName name="ㄹㅇㄹㅇ" hidden="1">#REF!</definedName>
    <definedName name="ㄹㅇㅁㄴㄹ" hidden="1">{#N/A,#N/A,FALSE,"3가";#N/A,#N/A,FALSE,"3나";#N/A,#N/A,FALSE,"3다"}</definedName>
    <definedName name="라" hidden="1">{"'자리배치도'!$AG$1:$CI$28"}</definedName>
    <definedName name="러" hidden="1">{"'자리배치도'!$AG$1:$CI$28"}</definedName>
    <definedName name="러헐" hidden="1">{#N/A,#N/A,FALSE,"도급대비시행율";#N/A,#N/A,FALSE,"결의서";#N/A,#N/A,FALSE,"내역서";#N/A,#N/A,FALSE,"도급예상"}</definedName>
    <definedName name="료" hidden="1">{"'용역비'!$A$4:$C$8"}</definedName>
    <definedName name="ㄻㄹ" hidden="1">{#N/A,#N/A,FALSE,"3가";#N/A,#N/A,FALSE,"3나";#N/A,#N/A,FALSE,"3다"}</definedName>
    <definedName name="ㄽㅎㅇㄱ" hidden="1">{"'자리배치도'!$AG$1:$CI$28"}</definedName>
    <definedName name="ㅁㄴㅇㄹ"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ㄴㅇㄻㄴㅇㄻㄴㄹ" hidden="1">{#N/A,#N/A,FALSE,"명세표"}</definedName>
    <definedName name="ㅁㄴㅌㄴ" hidden="1">{"'자리배치도'!$AG$1:$CI$28"}</definedName>
    <definedName name="ㅁㄶㄱ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ㄻㄴㄹ" hidden="1">{#N/A,#N/A,FALSE,"3가";#N/A,#N/A,FALSE,"3나";#N/A,#N/A,FALSE,"3다"}</definedName>
    <definedName name="ㅁ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ㅁㅁㅁ" hidden="1">{"'용역비'!$A$4:$C$8"}</definedName>
    <definedName name="ㅁㅇㄴㄹ" hidden="1">#REF!</definedName>
    <definedName name="ㅁㅈㄴ" hidden="1">{#N/A,#N/A,FALSE,"CCTV"}</definedName>
    <definedName name="망루폴기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머" hidden="1">{"'자리배치도'!$AG$1:$CI$28"}</definedName>
    <definedName name="모" hidden="1">{#N/A,#N/A,FALSE,"단가와품"}</definedName>
    <definedName name="몰라" hidden="1">{#N/A,#N/A,FALSE,"명세표"}</definedName>
    <definedName name="물량산출근거" hidden="1">{"'PROFORMA'!$A$1:$H$120"}</definedName>
    <definedName name="물량산출안" hidden="1">{"'PROFORMA'!$A$1:$H$120"}</definedName>
    <definedName name="물품제조부분일위대가" hidden="1">{#N/A,#N/A,TRUE,"토적및재료집계";#N/A,#N/A,TRUE,"토적및재료집계";#N/A,#N/A,TRUE,"단위량"}</definedName>
    <definedName name="뮻" hidden="1">{"'자리배치도'!$AG$1:$CI$28"}</definedName>
    <definedName name="미승인"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ㅂ" hidden="1">{"'자리배치도'!$AG$1:$CI$28"}</definedName>
    <definedName name="ㅂㅂㅂ" hidden="1">{#N/A,#N/A,TRUE,"토적및재료집계";#N/A,#N/A,TRUE,"토적및재료집계";#N/A,#N/A,TRUE,"단위량"}</definedName>
    <definedName name="ㅂㅂㅂㅂㅂㅂ" hidden="1">{"'용역비'!$A$4:$C$8"}</definedName>
    <definedName name="바" hidden="1">{"'자리배치도'!$AG$1:$CI$28"}</definedName>
    <definedName name="박어쟈루" hidden="1">#REF!</definedName>
    <definedName name="반자동1기" hidden="1">{#N/A,#N/A,FALSE,"전력간선"}</definedName>
    <definedName name="배관공수율" hidden="1">#REF!</definedName>
    <definedName name="배관및굴착" hidden="1">{"'자리배치도'!$AG$1:$CI$28"}</definedName>
    <definedName name="변2" hidden="1">"전체현황"</definedName>
    <definedName name="변경내역" hidden="1">{#N/A,#N/A,FALSE,"3가";#N/A,#N/A,FALSE,"3나";#N/A,#N/A,FALSE,"3다"}</definedName>
    <definedName name="변압기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보중" hidden="1">{#N/A,#N/A,FALSE,"전력간선"}</definedName>
    <definedName name="본사설계안분석" hidden="1">{"'PROFORMA'!$A$1:$H$120"}</definedName>
    <definedName name="부" hidden="1">#REF!</definedName>
    <definedName name="부대별약칭" hidden="1">{#N/A,#N/A,TRUE,"토적및재료집계";#N/A,#N/A,TRUE,"토적및재료집계";#N/A,#N/A,TRUE,"단위량"}</definedName>
    <definedName name="분류버전" hidden="1">{"'PROFORMA'!$A$1:$H$120"}</definedName>
    <definedName name="분전반제조총괄표" hidden="1">{"'건축내역'!$A$1:$L$413"}</definedName>
    <definedName name="비교단가" hidden="1">{"'건축내역'!$A$1:$L$413"}</definedName>
    <definedName name="비교표1" hidden="1">255</definedName>
    <definedName name="빔제작단가개정표준도적용" hidden="1">{"'자리배치도'!$AG$1:$CI$28"}</definedName>
    <definedName name="ㅅ" hidden="1">{#N/A,#N/A,FALSE,"전력간선"}</definedName>
    <definedName name="ㅅㅅ" hidden="1">{#N/A,#N/A,FALSE,"전력간선"}</definedName>
    <definedName name="ㅅㅅㅅ" hidden="1">{#N/A,#N/A,FALSE,"전력간선"}</definedName>
    <definedName name="사" hidden="1">{"'자리배치도'!$AG$1:$CI$28"}</definedName>
    <definedName name="생산"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설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계내역서" hidden="1">{"'별표'!$N$220"}</definedName>
    <definedName name="설계명세"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계명세서"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설계명세서광단국" hidden="1">#REF!</definedName>
    <definedName name="설계서" hidden="1">#REF!</definedName>
    <definedName name="설치공사비" hidden="1">{#N/A,#N/A,FALSE,"전력간선"}</definedName>
    <definedName name="설치효대GIS산출시트"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세부내역서_박" hidden="1">{"'자리배치도'!$AG$1:$CI$28"}</definedName>
    <definedName name="소요물자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소화갑지" hidden="1">{#N/A,#N/A,FALSE,"CCTV"}</definedName>
    <definedName name="수2" hidden="1">{#N/A,#N/A,TRUE,"토적및재료집계";#N/A,#N/A,TRUE,"토적및재료집계";#N/A,#N/A,TRUE,"단위량"}</definedName>
    <definedName name="수3" hidden="1">{#N/A,#N/A,TRUE,"토적및재료집계";#N/A,#N/A,TRUE,"토적및재료집계";#N/A,#N/A,TRUE,"단위량"}</definedName>
    <definedName name="수량"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수량산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수량산출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수량산출서태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수정" hidden="1">{#N/A,#N/A,TRUE,"토적및재료집계";#N/A,#N/A,TRUE,"토적및재료집계";#N/A,#N/A,TRUE,"단위량"}</definedName>
    <definedName name="수정1" hidden="1">{#N/A,#N/A,FALSE,"ALM-ASISC"}</definedName>
    <definedName name="수정2" hidden="1">{#N/A,#N/A,FALSE,"ALM-ASISC"}</definedName>
    <definedName name="수정3" hidden="1">{#N/A,#N/A,FALSE,"ALM-ASISC"}</definedName>
    <definedName name="수정4" hidden="1">{#N/A,#N/A,FALSE,"ALM-ASISC"}</definedName>
    <definedName name="수정5" hidden="1">{#N/A,#N/A,FALSE,"ALM-ASISC"}</definedName>
    <definedName name="수정6" hidden="1">{#N/A,#N/A,FALSE,"ALM-ASISC"}</definedName>
    <definedName name="수정본" hidden="1">{#N/A,#N/A,TRUE,"토적및재료집계";#N/A,#N/A,TRUE,"토적및재료집계";#N/A,#N/A,TRUE,"단위량"}</definedName>
    <definedName name="신설변경" hidden="1">{#N/A,#N/A,FALSE,"3가";#N/A,#N/A,FALSE,"3나";#N/A,#N/A,FALSE,"3다"}</definedName>
    <definedName name="신성" hidden="1">{#N/A,#N/A,TRUE,"손익보고"}</definedName>
    <definedName name="실행"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실행분석" hidden="1">{"'PROFORMA'!$A$1:$H$120"}</definedName>
    <definedName name="실행분석1" hidden="1">{"'PROFORMA'!$A$1:$H$120"}</definedName>
    <definedName name="실행품" hidden="1">#REF!</definedName>
    <definedName name="ㅇㄴㄻㅇㄻㄴㄹㅇㅁㄴㅇㄹ" hidden="1">{"'용역비'!$A$4:$C$8"}</definedName>
    <definedName name="ㅇㄴㅇ" hidden="1">{"'자리배치도'!$AG$1:$CI$28"}</definedName>
    <definedName name="ㅇㄴㅇㄴ" hidden="1">{#N/A,#N/A,FALSE,"CCTV"}</definedName>
    <definedName name="ㅇ나닐ㄷ" hidden="1">{#N/A,#N/A,FALSE,"ALM-ASISC"}</definedName>
    <definedName name="ㅇㄹㄹ" hidden="1">#REF!</definedName>
    <definedName name="ㅇㄹㅇ" hidden="1">{#N/A,#N/A,FALSE,"3가";#N/A,#N/A,FALSE,"3나";#N/A,#N/A,FALSE,"3다"}</definedName>
    <definedName name="ㅇㄹㅇㄹ" hidden="1">#REF!</definedName>
    <definedName name="ㅇㄹㅈㄷ" hidden="1">{#N/A,#N/A,FALSE,"ALM-ASISC"}</definedName>
    <definedName name="ㅇㅀㅇㅁㄹ" hidden="1">{#N/A,#N/A,FALSE,"3가";#N/A,#N/A,FALSE,"3나";#N/A,#N/A,FALSE,"3다"}</definedName>
    <definedName name="ㅇㅁㄴㄹ" hidden="1">{#N/A,#N/A,TRUE,"토적및재료집계";#N/A,#N/A,TRUE,"토적및재료집계";#N/A,#N/A,TRUE,"단위량"}</definedName>
    <definedName name="ㅇㅇㄹ" hidden="1">#REF!</definedName>
    <definedName name="ㅇㅇㄹㅈㅈ" hidden="1">{#N/A,#N/A,FALSE,"ALM-ASISC"}</definedName>
    <definedName name="ㅇㅇㅇ" hidden="1">{"'Sheet1'!$A$4:$Y$100"}</definedName>
    <definedName name="ㅇㅇㅇㅇ" hidden="1">#REF!</definedName>
    <definedName name="ㅇㅇㅇㅇㅇㅇㅇㅇ" hidden="1">{#N/A,#N/A,TRUE,"토적및재료집계";#N/A,#N/A,TRUE,"토적및재료집계";#N/A,#N/A,TRUE,"단위량"}</definedName>
    <definedName name="ㅇ아" hidden="1">{#N/A,#N/A,FALSE,"3가";#N/A,#N/A,FALSE,"3나";#N/A,#N/A,FALSE,"3다"}</definedName>
    <definedName name="ㅇ호" hidden="1">{"'용역비'!$A$4:$C$8"}</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아" hidden="1">{"'자리배치도'!$AG$1:$CI$28"}</definedName>
    <definedName name="아ㅓㄹ" hidden="1">{#N/A,#N/A,FALSE,"ALM-ASISC"}</definedName>
    <definedName name="아ㅓㄹ지" hidden="1">{#N/A,#N/A,FALSE,"ALM-ASISC"}</definedName>
    <definedName name="아ㅓㅈ" hidden="1">{#N/A,#N/A,FALSE,"ALM-ASISC"}</definedName>
    <definedName name="아ㅓㅗㄹ" hidden="1">{#N/A,#N/A,FALSE,"ALM-ASISC"}</definedName>
    <definedName name="아ㅣㅈ" hidden="1">{#N/A,#N/A,FALSE,"ALM-ASISC"}</definedName>
    <definedName name="아ㅣㅈㅂ" hidden="1">{#N/A,#N/A,FALSE,"ALM-ASISC"}</definedName>
    <definedName name="안녕" hidden="1">{"'별표'!$N$220"}</definedName>
    <definedName name="양식" hidden="1">{#N/A,#N/A,FALSE,"전력간선"}</definedName>
    <definedName name="어" hidden="1">{"'용역비'!$A$4:$C$8"}</definedName>
    <definedName name="어떤거죠" hidden="1">#REF!</definedName>
    <definedName name="업" hidden="1">{#N/A,#N/A,FALSE,"집계";#N/A,#N/A,FALSE,"표지";#N/A,#N/A,FALSE,"터빈집계";#N/A,#N/A,FALSE,"터빈내역";#N/A,#N/A,FALSE,"주제어집계";#N/A,#N/A,FALSE,"주제어내역";#N/A,#N/A,FALSE,"보일러집계";#N/A,#N/A,FALSE,"보일러내역"}</definedName>
    <definedName name="업무협력비" hidden="1">#REF!</definedName>
    <definedName name="염색기술3" hidden="1">{#N/A,#N/A,TRUE,"손익보고"}</definedName>
    <definedName name="예산" hidden="1">{#N/A,#N/A,TRUE,"손익보고"}</definedName>
    <definedName name="예산내역GI"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예상도급내역" hidden="1">{#N/A,#N/A,FALSE,"CCTV"}</definedName>
    <definedName name="완공3" hidden="1">#REF!</definedName>
    <definedName name="외주산출" hidden="1">{"'용역비'!$A$4:$C$8"}</definedName>
    <definedName name="외주집계" hidden="1">{"'용역비'!$A$4:$C$8"}</definedName>
    <definedName name="원가분석" hidden="1">{#N/A,#N/A,FALSE,"손익표지";#N/A,#N/A,FALSE,"손익계산";#N/A,#N/A,FALSE,"일반관리비";#N/A,#N/A,FALSE,"영업외수익";#N/A,#N/A,FALSE,"영업외비용";#N/A,#N/A,FALSE,"매출액";#N/A,#N/A,FALSE,"요약손익";#N/A,#N/A,FALSE,"요약대차";#N/A,#N/A,FALSE,"매출채권현황";#N/A,#N/A,FALSE,"매출채권명세"}</definedName>
    <definedName name="을" hidden="1">{#N/A,#N/A,FALSE,"도급대비시행율";#N/A,#N/A,FALSE,"결의서";#N/A,#N/A,FALSE,"내역서";#N/A,#N/A,FALSE,"도급예상"}</definedName>
    <definedName name="이" hidden="1">{#N/A,#N/A,TRUE,"토적및재료집계";#N/A,#N/A,TRUE,"토적및재료집계";#N/A,#N/A,TRUE,"단위량"}</definedName>
    <definedName name="이름표" hidden="1">{#N/A,#N/A,FALSE,"단가표지"}</definedName>
    <definedName name="이릉" hidden="1">#REF!</definedName>
    <definedName name="이법제"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이이이이" hidden="1">{"'자리배치도'!$AG$1:$CI$28"}</definedName>
    <definedName name="이정호1" hidden="1">{#N/A,#N/A,FALSE,"QUOT_960527"}</definedName>
    <definedName name="이정호2" hidden="1">{#N/A,#N/A,FALSE,"QUOT_960527"}</definedName>
    <definedName name="이종훈" hidden="1">#REF!</definedName>
    <definedName name="일" hidden="1">#REF!</definedName>
    <definedName name="일위갑지" hidden="1">{"'건축내역'!$A$1:$L$413"}</definedName>
    <definedName name="일위대가_공용주차" hidden="1">{"'자리배치도'!$AG$1:$CI$28"}</definedName>
    <definedName name="일위대가비교표" hidden="1">{"'건축내역'!$A$1:$L$413"}</definedName>
    <definedName name="일위댓가" hidden="1">{#N/A,#N/A,FALSE,"전력간선"}</definedName>
    <definedName name="일위댓가301" hidden="1">{#N/A,#N/A,FALSE,"전력간선"}</definedName>
    <definedName name="입력현황1" hidden="1">{#N/A,#N/A,FALSE,"DAOCM 2차 검토"}</definedName>
    <definedName name="잊" hidden="1">{#N/A,#N/A,FALSE,"ALM-ASISC"}</definedName>
    <definedName name="ㅈ" hidden="1">{#N/A,#N/A,TRUE,"토적및재료집계";#N/A,#N/A,TRUE,"토적및재료집계";#N/A,#N/A,TRUE,"단위량"}</definedName>
    <definedName name="ㅈ56ㅕ" hidden="1">{"'용역비'!$A$4:$C$8"}</definedName>
    <definedName name="ㅈㅂㄷㅈㅂㄷ" hidden="1">{#N/A,#N/A,FALSE,"ALM-ASISC"}</definedName>
    <definedName name="자" hidden="1">{"'자리배치도'!$AG$1:$CI$28"}</definedName>
    <definedName name="자동" hidden="1">{#N/A,#N/A,FALSE,"전력간선"}</definedName>
    <definedName name="자ㅓㄷ" hidden="1">{#N/A,#N/A,FALSE,"ALM-ASISC"}</definedName>
    <definedName name="장비내역" hidden="1">#REF!</definedName>
    <definedName name="재료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적용" hidden="1">#REF!</definedName>
    <definedName name="전체제조총괄표" hidden="1">{"'건축내역'!$A$1:$L$413"}</definedName>
    <definedName name="정" hidden="1">{#N/A,#N/A,FALSE,"ALM-ASISC"}</definedName>
    <definedName name="정근호" hidden="1">{#N/A,#N/A,TRUE,"토적및재료집계";#N/A,#N/A,TRUE,"토적및재료집계";#N/A,#N/A,TRUE,"단위량"}</definedName>
    <definedName name="정웅하" hidden="1">{"'광피스표'!$A$3:$N$54"}</definedName>
    <definedName name="정웅하2" hidden="1">{"'광피스표'!$A$3:$N$54"}</definedName>
    <definedName name="제주추가종합수정안" hidden="1">{#N/A,#N/A,FALSE,"3가";#N/A,#N/A,FALSE,"3나";#N/A,#N/A,FALSE,"3다"}</definedName>
    <definedName name="제출가"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조차장" hidden="1">{#N/A,#N/A,FALSE,"명세표"}</definedName>
    <definedName name="지더" hidden="1">{#N/A,#N/A,FALSE,"ALM-ASISC"}</definedName>
    <definedName name="지두" hidden="1">{#N/A,#N/A,FALSE,"ALM-ASISC"}</definedName>
    <definedName name="지디에스" hidden="1">#REF!</definedName>
    <definedName name="지역본부" hidden="1">{#N/A,#N/A,FALSE,"DAOCM 2차 검토"}</definedName>
    <definedName name="지입자재물량산출서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지입자재물량산출서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직매54P" hidden="1">{#N/A,#N/A,TRUE,"토적및재료집계";#N/A,#N/A,TRUE,"토적및재료집계";#N/A,#N/A,TRUE,"단위량"}</definedName>
    <definedName name="집계" hidden="1">{#N/A,#N/A,FALSE,"명세표"}</definedName>
    <definedName name="집계갑지" hidden="1">{"'건축내역'!$A$1:$L$413"}</definedName>
    <definedName name="차" hidden="1">{"'자리배치도'!$AG$1:$CI$28"}</definedName>
    <definedName name="찰샇기" hidden="1">#REF!</definedName>
    <definedName name="철근자료" hidden="1">#REF!</definedName>
    <definedName name="총괄" hidden="1">{#N/A,#N/A,FALSE,"전력간선"}</definedName>
    <definedName name="총괄11" hidden="1">{#N/A,#N/A,FALSE,"3가";#N/A,#N/A,FALSE,"3나";#N/A,#N/A,FALSE,"3다"}</definedName>
    <definedName name="총차갑지" hidden="1">#REF!</definedName>
    <definedName name="출" hidden="1">#REF!</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칠곡" hidden="1">{#N/A,#N/A,TRUE,"손익보고"}</definedName>
    <definedName name="ㅋ" hidden="1">{#N/A,#N/A,TRUE,"토적및재료집계";#N/A,#N/A,TRUE,"토적및재료집계";#N/A,#N/A,TRUE,"단위량"}</definedName>
    <definedName name="ㅋㅇㅁㅇ" hidden="1">{"'공사부문'!$A$6:$A$32"}</definedName>
    <definedName name="ㅋㅋ" hidden="1">{#N/A,#N/A,FALSE,"명세표"}</definedName>
    <definedName name="ㅋㅋㅋ" hidden="1">{#N/A,#N/A,FALSE,"단가표지"}</definedName>
    <definedName name="카" hidden="1">{"'자리배치도'!$AG$1:$CI$28"}</definedName>
    <definedName name="케이블간지" hidden="1">{#N/A,#N/A,TRUE,"토적및재료집계";#N/A,#N/A,TRUE,"토적및재료집계";#N/A,#N/A,TRUE,"단위량"}</definedName>
    <definedName name="콘크리트2" hidden="1">#REF!</definedName>
    <definedName name="ㅌㅍㅊㅇㅌㅎ" hidden="1">{#N/A,#N/A,FALSE,"도급대비시행율";#N/A,#N/A,FALSE,"결의서";#N/A,#N/A,FALSE,"내역서";#N/A,#N/A,FALSE,"도급예상"}</definedName>
    <definedName name="타" hidden="1">{"'자리배치도'!$AG$1:$CI$28"}</definedName>
    <definedName name="태림내역" hidden="1">{#N/A,#N/A,FALSE,"손익표지";#N/A,#N/A,FALSE,"손익계산";#N/A,#N/A,FALSE,"일반관리비";#N/A,#N/A,FALSE,"영업외수익";#N/A,#N/A,FALSE,"영업외비용";#N/A,#N/A,FALSE,"매출액";#N/A,#N/A,FALSE,"요약손익";#N/A,#N/A,FALSE,"요약대차";#N/A,#N/A,FALSE,"매출채권현황";#N/A,#N/A,FALSE,"매출채권명세"}</definedName>
    <definedName name="토" hidden="1">{#N/A,#N/A,TRUE,"토적및재료집계";#N/A,#N/A,TRUE,"토적및재료집계";#N/A,#N/A,TRUE,"단위량"}</definedName>
    <definedName name="토목설계" hidden="1">{#N/A,#N/A,FALSE,"골재소요량";#N/A,#N/A,FALSE,"골재소요량"}</definedName>
    <definedName name="토적집계1" hidden="1">{#N/A,#N/A,TRUE,"토적및재료집계";#N/A,#N/A,TRUE,"토적및재료집계";#N/A,#N/A,TRUE,"단위량"}</definedName>
    <definedName name="특별시방서1" hidden="1">{#N/A,#N/A,FALSE,"ALM-ASISC"}</definedName>
    <definedName name="ㅍㄴㄻㄴㄹ" hidden="1">{#N/A,#N/A,TRUE,"토적및재료집계";#N/A,#N/A,TRUE,"토적및재료집계";#N/A,#N/A,TRUE,"단위량"}</definedName>
    <definedName name="파" hidden="1">{"'자리배치도'!$AG$1:$CI$28"}</definedName>
    <definedName name="표지2" hidden="1">{#N/A,#N/A,TRUE,"토적및재료집계";#N/A,#N/A,TRUE,"토적및재료집계";#N/A,#N/A,TRUE,"단위량"}</definedName>
    <definedName name="품셈표광단국" hidden="1">#REF!</definedName>
    <definedName name="풍전2" hidden="1">{#N/A,#N/A,TRUE,"손익보고"}</definedName>
    <definedName name="ㅎㄴ" hidden="1">#REF!</definedName>
    <definedName name="ㅎㅀㄴㅇㅎ" hidden="1">#REF!</definedName>
    <definedName name="ㅎㅀㅀㅀㅀㄹ" hidden="1">{#N/A,#N/A,FALSE,"CCTV"}</definedName>
    <definedName name="ㅎ오" hidden="1">{"'용역비'!$A$4:$C$8"}</definedName>
    <definedName name="하" hidden="1">{"'자리배치도'!$AG$1:$CI$28"}</definedName>
    <definedName name="하하하" hidden="1">{#N/A,#N/A,FALSE,"단가표지"}</definedName>
    <definedName name="학교" hidden="1">{#N/A,#N/A,FALSE,"전력간선"}</definedName>
    <definedName name="한" hidden="1">{#N/A,#N/A,FALSE,"3가";#N/A,#N/A,FALSE,"3나";#N/A,#N/A,FALSE,"3다"}</definedName>
    <definedName name="호ㅓ" hidden="1">{"'용역비'!$A$4:$C$8"}</definedName>
    <definedName name="홍ㅇ호" hidden="1">{"'용역비'!$A$4:$C$8"}</definedName>
    <definedName name="홎ㅅㄱ도" hidden="1">{#N/A,#N/A,FALSE,"ALM-ASISC"}</definedName>
    <definedName name="ㅏㄷ" hidden="1">{#N/A,#N/A,FALSE,"ALM-ASISC"}</definedName>
    <definedName name="ㅏ딪" hidden="1">{#N/A,#N/A,FALSE,"ALM-ASISC"}</definedName>
    <definedName name="ㅏㅇ" hidden="1">{#N/A,#N/A,FALSE,"ALM-ASISC"}</definedName>
    <definedName name="ㅏ잊" hidden="1">{#N/A,#N/A,FALSE,"ALM-ASISC"}</definedName>
    <definedName name="ㅏ짇" hidden="1">{#N/A,#N/A,FALSE,"ALM-ASISC"}</definedName>
    <definedName name="ㅏㅓㅏ" hidden="1">{#N/A,#N/A,FALSE,"물가변동 (2)";#N/A,#N/A,FALSE,"공사비";#N/A,#N/A,FALSE,"사급";#N/A,#N/A,FALSE,"도급집계";#N/A,#N/A,FALSE,"재료비";#N/A,#N/A,FALSE,"노무비";#N/A,#N/A,FALSE,"경비"}</definedName>
    <definedName name="ㅏㅣㄴ" hidden="1">{#N/A,#N/A,FALSE,"ALM-ASISC"}</definedName>
    <definedName name="ㅏㅣㄷ" hidden="1">{#N/A,#N/A,FALSE,"ALM-ASISC"}</definedName>
    <definedName name="ㅑㅕㅑ" hidden="1">{#N/A,#N/A,FALSE,"전력간선"}</definedName>
    <definedName name="ㅓ" hidden="1">{"'자리배치도'!$AG$1:$CI$28"}</definedName>
    <definedName name="ㅓㄹ" hidden="1">{#N/A,#N/A,TRUE,"일정"}</definedName>
    <definedName name="ㅓ아ㅣㄷ" hidden="1">{#N/A,#N/A,FALSE,"ALM-ASISC"}</definedName>
    <definedName name="ㅓㅓㄹ"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ㅓㅓㅓ" hidden="1">{#N/A,#N/A,FALSE,"전력간선"}</definedName>
    <definedName name="ㅓㅗㅎ"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ㅔㅔㅔ" hidden="1">{#N/A,#N/A,TRUE,"토적및재료집계";#N/A,#N/A,TRUE,"토적및재료집계";#N/A,#N/A,TRUE,"단위량"}</definedName>
    <definedName name="ㅗㅎ"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ㅗㅎㅅ" hidden="1">{"'공사부문'!$A$6:$A$32"}</definedName>
    <definedName name="ㅗㅓ" hidden="1">{"'제조(순번)'!$A$386:$A$387","'제조(순번)'!$A$1:$H$399"}</definedName>
    <definedName name="ㅗㅗ" hidden="1">{#N/A,#N/A,TRUE,"토적및재료집계";#N/A,#N/A,TRUE,"토적및재료집계";#N/A,#N/A,TRUE,"단위량"}</definedName>
    <definedName name="ㅛㅕㅑ" hidden="1">#REF!</definedName>
    <definedName name="ㅛㅛㅛㅛ" hidden="1">#REF!</definedName>
    <definedName name="ㅜ" hidden="1">#REF!</definedName>
    <definedName name="ㅜ다" hidden="1">{#N/A,#N/A,FALSE,"ALM-ASISC"}</definedName>
    <definedName name="ㅜㅈ다" hidden="1">{#N/A,#N/A,FALSE,"ALM-ASISC"}</definedName>
    <definedName name="ㅜ자ㅣㅂ" hidden="1">{#N/A,#N/A,FALSE,"ALM-ASISC"}</definedName>
    <definedName name="ㅜㅜ" hidden="1">{#N/A,#N/A,TRUE,"토적및재료집계";#N/A,#N/A,TRUE,"토적및재료집계";#N/A,#N/A,TRUE,"단위량"}</definedName>
    <definedName name="ㅜㅜㅜㅜㅜㅜㅜㅜㅜㅜㅜㅜㅜㅜㅜㅜㅜㅜㅜㅜㅜㅜㅜㅜㅜㅜㅜㅜㅜㅜㅜㅜㅜㅜㅜㅜㅜㅜㅜㅜㅜㅜ" hidden="1">{#N/A,#N/A,FALSE,"CCTV"}</definedName>
    <definedName name="ㅠ뮤ㅐ" hidden="1">#REF!</definedName>
    <definedName name="ㅣ닺" hidden="1">{#N/A,#N/A,FALSE,"ALM-ASISC"}</definedName>
    <definedName name="ㅣㅇ" hidden="1">{#N/A,#N/A,FALSE,"ALM-ASISC"}</definedName>
    <definedName name="ㅣㅈ다" hidden="1">{#N/A,#N/A,FALSE,"ALM-ASISC"}</definedName>
    <definedName name="ㅣ잗" hidden="1">{#N/A,#N/A,FALSE,"ALM-ASISC"}</definedName>
    <definedName name="ㅣ젇" hidden="1">{#N/A,#N/A,FALSE,"ALM-ASISC"}</definedName>
    <definedName name="ㅣㅑㅑ" hidden="1">{#N/A,#N/A,FALSE,"단가표지"}</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5" i="5" l="1"/>
  <c r="B15" i="5"/>
  <c r="D14" i="5"/>
  <c r="B14" i="5"/>
  <c r="D13" i="5"/>
  <c r="B13" i="5"/>
  <c r="D12" i="5"/>
  <c r="B12" i="5"/>
  <c r="D11" i="5"/>
  <c r="B11" i="5"/>
  <c r="D10" i="5"/>
  <c r="B10" i="5"/>
  <c r="D9" i="5"/>
  <c r="B9" i="5"/>
  <c r="D8" i="5"/>
  <c r="B8" i="5"/>
  <c r="F30" i="2"/>
  <c r="I11" i="3"/>
  <c r="J10" i="3"/>
  <c r="I10" i="3"/>
  <c r="J9" i="3"/>
  <c r="J8" i="3"/>
  <c r="G23" i="3"/>
  <c r="G22" i="3"/>
  <c r="H19" i="3"/>
  <c r="M36" i="2"/>
  <c r="M35" i="2"/>
  <c r="J17" i="3" l="1"/>
  <c r="J14" i="3"/>
  <c r="I16" i="3"/>
  <c r="J12" i="3"/>
  <c r="J18" i="3"/>
  <c r="J19" i="3"/>
  <c r="G19" i="3" s="1"/>
  <c r="I8" i="3"/>
  <c r="J11" i="3"/>
  <c r="I19" i="3"/>
  <c r="J16" i="3"/>
  <c r="I18" i="3"/>
  <c r="J6" i="3" l="1"/>
  <c r="J7" i="3"/>
  <c r="I17" i="3"/>
  <c r="I9" i="3"/>
  <c r="I15" i="3"/>
  <c r="H5" i="3"/>
  <c r="H12" i="3"/>
  <c r="L36" i="2"/>
  <c r="F36" i="2"/>
  <c r="H16" i="3"/>
  <c r="G16" i="3" s="1"/>
  <c r="I12" i="3"/>
  <c r="H8" i="3"/>
  <c r="G8" i="3" s="1"/>
  <c r="H18" i="3" l="1"/>
  <c r="G18" i="3" s="1"/>
  <c r="J15" i="3"/>
  <c r="J13" i="3"/>
  <c r="L31" i="2"/>
  <c r="F31" i="2"/>
  <c r="H15" i="3"/>
  <c r="G15" i="3" s="1"/>
  <c r="H4" i="3"/>
  <c r="H17" i="3"/>
  <c r="G17" i="3" s="1"/>
  <c r="J5" i="3"/>
  <c r="G51" i="3"/>
  <c r="I6" i="3"/>
  <c r="I7" i="3"/>
  <c r="H14" i="3"/>
  <c r="G12" i="3"/>
  <c r="H9" i="3"/>
  <c r="G9" i="3" s="1"/>
  <c r="H11" i="3"/>
  <c r="G11" i="3" s="1"/>
  <c r="H10" i="3"/>
  <c r="G10" i="3" s="1"/>
  <c r="H7" i="3"/>
  <c r="L35" i="2"/>
  <c r="F35" i="2"/>
  <c r="I13" i="3"/>
  <c r="I14" i="3"/>
  <c r="I5" i="3"/>
  <c r="G5" i="3" s="1"/>
  <c r="G14" i="3" l="1"/>
  <c r="H6" i="3"/>
  <c r="G6" i="3" s="1"/>
  <c r="G7" i="3"/>
  <c r="H13" i="3"/>
  <c r="G13" i="3" s="1"/>
  <c r="I4" i="3"/>
  <c r="J4" i="3"/>
  <c r="G46" i="3"/>
  <c r="G50" i="3"/>
  <c r="G4" i="3" l="1"/>
  <c r="F11" i="2"/>
  <c r="J20" i="3"/>
  <c r="F8" i="2"/>
  <c r="H20" i="3"/>
  <c r="F4" i="2"/>
  <c r="I20" i="3"/>
  <c r="G20" i="3" l="1"/>
  <c r="F7" i="2"/>
  <c r="G21" i="3"/>
  <c r="F17" i="2"/>
  <c r="G25" i="3"/>
  <c r="F9" i="2"/>
  <c r="F15" i="2"/>
  <c r="F14" i="2"/>
  <c r="G28" i="3"/>
  <c r="G26" i="3" l="1"/>
  <c r="F10" i="2"/>
  <c r="G32" i="3"/>
  <c r="F20" i="2"/>
  <c r="G24" i="3"/>
  <c r="F18" i="2"/>
  <c r="F19" i="2"/>
  <c r="F26" i="2"/>
  <c r="F23" i="2"/>
  <c r="F21" i="2"/>
  <c r="G31" i="3"/>
  <c r="F16" i="2"/>
  <c r="G34" i="3"/>
  <c r="G41" i="3" l="1"/>
  <c r="F13" i="2"/>
  <c r="G27" i="3"/>
  <c r="F12" i="2"/>
  <c r="F25" i="2"/>
  <c r="F24" i="2"/>
  <c r="G35" i="3"/>
  <c r="G37" i="3"/>
  <c r="G36" i="3"/>
  <c r="G33" i="3"/>
  <c r="G38" i="3"/>
  <c r="G29" i="3" l="1"/>
  <c r="F27" i="2"/>
  <c r="G40" i="3"/>
  <c r="G30" i="3"/>
  <c r="G39" i="3"/>
  <c r="G42" i="3" l="1"/>
  <c r="F28" i="2"/>
  <c r="F29" i="2" l="1"/>
  <c r="G43" i="3"/>
  <c r="G44" i="3" l="1"/>
  <c r="F32" i="2"/>
  <c r="L52" i="2" l="1"/>
  <c r="F33" i="2" s="1"/>
  <c r="F34" i="2" s="1"/>
  <c r="G47" i="3"/>
  <c r="G45" i="3"/>
  <c r="G49" i="3" l="1"/>
  <c r="F37" i="2"/>
  <c r="G48" i="3"/>
  <c r="G52" i="3" l="1"/>
</calcChain>
</file>

<file path=xl/sharedStrings.xml><?xml version="1.0" encoding="utf-8"?>
<sst xmlns="http://schemas.openxmlformats.org/spreadsheetml/2006/main" count="1214" uniqueCount="404">
  <si>
    <t>원가계산서</t>
  </si>
  <si>
    <t>비            목</t>
  </si>
  <si>
    <t>구분</t>
  </si>
  <si>
    <t>금    액</t>
  </si>
  <si>
    <t>요율</t>
  </si>
  <si>
    <t>산   출   근   거</t>
  </si>
  <si>
    <t/>
  </si>
  <si>
    <t>재</t>
  </si>
  <si>
    <t>직   접   재   료   비</t>
  </si>
  <si>
    <t>1</t>
  </si>
  <si>
    <t>료</t>
  </si>
  <si>
    <t>간   접   재   료   비</t>
  </si>
  <si>
    <t>2</t>
  </si>
  <si>
    <t>비</t>
  </si>
  <si>
    <t>작업설.부산물등(△)</t>
  </si>
  <si>
    <t>3</t>
  </si>
  <si>
    <t>소                  계</t>
  </si>
  <si>
    <t>A</t>
  </si>
  <si>
    <t>(1 + 2 + 3 )</t>
  </si>
  <si>
    <t xml:space="preserve"> </t>
  </si>
  <si>
    <t>노</t>
  </si>
  <si>
    <t>직   접   노   무   비</t>
  </si>
  <si>
    <t>4</t>
  </si>
  <si>
    <t>순</t>
  </si>
  <si>
    <t>무</t>
  </si>
  <si>
    <t>간   접   노   무   비</t>
  </si>
  <si>
    <t>5</t>
  </si>
  <si>
    <t>18.4%</t>
  </si>
  <si>
    <t>4 × 0.184</t>
  </si>
  <si>
    <t>B</t>
  </si>
  <si>
    <t>( 4 + 5 )</t>
  </si>
  <si>
    <t>공</t>
  </si>
  <si>
    <t>산     출     경    비</t>
  </si>
  <si>
    <t>6</t>
  </si>
  <si>
    <t>산   재   보   험   료</t>
  </si>
  <si>
    <t>7</t>
  </si>
  <si>
    <t>3.56%</t>
  </si>
  <si>
    <t>B × 0.0356</t>
  </si>
  <si>
    <t>사</t>
  </si>
  <si>
    <t>고   용   보   험   료</t>
  </si>
  <si>
    <t>8</t>
  </si>
  <si>
    <t>1.01%</t>
  </si>
  <si>
    <t>B × 0.0101</t>
  </si>
  <si>
    <t>경</t>
  </si>
  <si>
    <t>건   강   보   험   료</t>
  </si>
  <si>
    <t>9</t>
  </si>
  <si>
    <t>3.595%</t>
  </si>
  <si>
    <t>4 × 0.03595</t>
  </si>
  <si>
    <t>원</t>
  </si>
  <si>
    <t>연   금   보   험   료</t>
  </si>
  <si>
    <t>10</t>
  </si>
  <si>
    <t>4.75%</t>
  </si>
  <si>
    <t>4 × 0.0475</t>
  </si>
  <si>
    <t>노인장기요양  보 험 료</t>
  </si>
  <si>
    <t>11</t>
  </si>
  <si>
    <t>13.14%</t>
  </si>
  <si>
    <t>9 × 0.1314</t>
  </si>
  <si>
    <t>가</t>
  </si>
  <si>
    <t>퇴 직  공 제  부 금 비</t>
  </si>
  <si>
    <t>12</t>
  </si>
  <si>
    <t>2.3%</t>
  </si>
  <si>
    <t>4 × 0.023</t>
  </si>
  <si>
    <t>건설기계대여금지급보증서발급액</t>
  </si>
  <si>
    <t>13</t>
  </si>
  <si>
    <t>0.18%</t>
  </si>
  <si>
    <t>(A + 4 + 6) × 0.0018</t>
  </si>
  <si>
    <t>산 업 안 전 보건관리비</t>
  </si>
  <si>
    <t>14</t>
  </si>
  <si>
    <t>2.07%</t>
  </si>
  <si>
    <t>((A + 4) + K/1.1) × 0.0207</t>
  </si>
  <si>
    <t>(A + 4) × 0.0207 × 1.2</t>
  </si>
  <si>
    <t>환   경   보   전   비</t>
  </si>
  <si>
    <t>15</t>
  </si>
  <si>
    <t>0.3%</t>
  </si>
  <si>
    <t>(A + 4 + 6) ×0.003</t>
  </si>
  <si>
    <t>공 사 이 행 보증수수료</t>
  </si>
  <si>
    <t>16</t>
  </si>
  <si>
    <t>하도급대금지급보증수수료</t>
  </si>
  <si>
    <t>17</t>
  </si>
  <si>
    <t>0.081%</t>
  </si>
  <si>
    <t>(A + 4 + 6) ×0.00081</t>
  </si>
  <si>
    <t>석   면   분  담  금</t>
  </si>
  <si>
    <t>18</t>
  </si>
  <si>
    <t>0.006%</t>
  </si>
  <si>
    <t>B × 0.00006</t>
  </si>
  <si>
    <t>임 금 채 권 부 담 금</t>
  </si>
  <si>
    <t>19</t>
  </si>
  <si>
    <t>0.09%</t>
  </si>
  <si>
    <t>B × 0.0009</t>
  </si>
  <si>
    <t>기     타     경    비</t>
  </si>
  <si>
    <t>20</t>
  </si>
  <si>
    <t>4.9%</t>
  </si>
  <si>
    <t>(A + B) × 0.049</t>
  </si>
  <si>
    <t>C</t>
  </si>
  <si>
    <t>(6:20)</t>
  </si>
  <si>
    <t>순   공  사    원   가</t>
  </si>
  <si>
    <t>D</t>
  </si>
  <si>
    <t>(A + B + C)</t>
  </si>
  <si>
    <t>일   반   관   리   비</t>
  </si>
  <si>
    <t>E</t>
  </si>
  <si>
    <t>8%</t>
  </si>
  <si>
    <t>D × 0.08</t>
  </si>
  <si>
    <t>이                  윤</t>
  </si>
  <si>
    <t>F</t>
  </si>
  <si>
    <t>14.99%</t>
  </si>
  <si>
    <t>(B + C + E)  ×0.1499</t>
  </si>
  <si>
    <t>폐기물처리비</t>
  </si>
  <si>
    <t>G</t>
  </si>
  <si>
    <t>총        원        가</t>
  </si>
  <si>
    <t>H</t>
  </si>
  <si>
    <t>(D + E + F+G)</t>
  </si>
  <si>
    <t>부   가   가   치   세</t>
  </si>
  <si>
    <t>I</t>
  </si>
  <si>
    <t>10%</t>
  </si>
  <si>
    <t>H × 0.1</t>
  </si>
  <si>
    <t>도        급        액</t>
  </si>
  <si>
    <t>J</t>
  </si>
  <si>
    <t>(H + I)</t>
  </si>
  <si>
    <t>도급자관급자재</t>
  </si>
  <si>
    <t>K</t>
  </si>
  <si>
    <t>관급자관급자재</t>
  </si>
  <si>
    <t>L</t>
  </si>
  <si>
    <t>총     공    사     비</t>
  </si>
  <si>
    <t>M</t>
  </si>
  <si>
    <t>(J + K+L)</t>
  </si>
  <si>
    <t>내역서총괄표</t>
  </si>
  <si>
    <t>공종</t>
  </si>
  <si>
    <t>품    명</t>
  </si>
  <si>
    <t>규   격</t>
  </si>
  <si>
    <t>수 량</t>
  </si>
  <si>
    <t>단위</t>
  </si>
  <si>
    <t>합    계</t>
  </si>
  <si>
    <t>노무비</t>
  </si>
  <si>
    <t>재료비</t>
  </si>
  <si>
    <t>경    비</t>
  </si>
  <si>
    <t>비    고</t>
  </si>
  <si>
    <t>1.</t>
  </si>
  <si>
    <t>철거</t>
  </si>
  <si>
    <t>1-1.</t>
  </si>
  <si>
    <t>2.</t>
  </si>
  <si>
    <t>수목제거 및 이식</t>
  </si>
  <si>
    <t>2-1.</t>
  </si>
  <si>
    <t>수목제거</t>
  </si>
  <si>
    <t>2-2.</t>
  </si>
  <si>
    <t>이식</t>
  </si>
  <si>
    <t>3.</t>
  </si>
  <si>
    <t>토공</t>
  </si>
  <si>
    <t>4.</t>
  </si>
  <si>
    <t>식재기반</t>
  </si>
  <si>
    <t>5.</t>
  </si>
  <si>
    <t>우배수</t>
  </si>
  <si>
    <t>6.</t>
  </si>
  <si>
    <t>관수</t>
  </si>
  <si>
    <t>7.</t>
  </si>
  <si>
    <t>식재</t>
  </si>
  <si>
    <t>7-1.</t>
  </si>
  <si>
    <t>교관목</t>
  </si>
  <si>
    <t>7-2.</t>
  </si>
  <si>
    <t>지피 및 초화</t>
  </si>
  <si>
    <t>8.</t>
  </si>
  <si>
    <t>멀칭</t>
  </si>
  <si>
    <t>9.</t>
  </si>
  <si>
    <t>포장</t>
  </si>
  <si>
    <t>10.</t>
  </si>
  <si>
    <t>시설물</t>
  </si>
  <si>
    <t>11.</t>
  </si>
  <si>
    <t>부대공사</t>
  </si>
  <si>
    <t>순 공 사 비</t>
  </si>
  <si>
    <t>직접재료비</t>
  </si>
  <si>
    <t>간접재료비</t>
  </si>
  <si>
    <t>소계</t>
  </si>
  <si>
    <t>직접노무비</t>
  </si>
  <si>
    <t>간접노무비</t>
  </si>
  <si>
    <t>%</t>
  </si>
  <si>
    <t>산출경비</t>
  </si>
  <si>
    <t>산재보험료</t>
  </si>
  <si>
    <t>고용보험료</t>
  </si>
  <si>
    <t>건강보험료</t>
  </si>
  <si>
    <t>연금보험료</t>
  </si>
  <si>
    <t>노인장기요양보험료</t>
  </si>
  <si>
    <t>퇴직공제부금비</t>
  </si>
  <si>
    <t>산업안전보건관리비</t>
  </si>
  <si>
    <t>환경보전비</t>
  </si>
  <si>
    <t>석면분담금</t>
  </si>
  <si>
    <t>임금채권부담금</t>
  </si>
  <si>
    <t>기타경비</t>
  </si>
  <si>
    <t>순공사원가</t>
  </si>
  <si>
    <t>일반관리비</t>
  </si>
  <si>
    <t>이윤</t>
  </si>
  <si>
    <t>총원가</t>
  </si>
  <si>
    <t>부가가치세</t>
  </si>
  <si>
    <t>도급액</t>
  </si>
  <si>
    <t>총공사비</t>
  </si>
  <si>
    <t>내역서</t>
  </si>
  <si>
    <t>단  가</t>
  </si>
  <si>
    <t>금   액</t>
  </si>
  <si>
    <t>철제벤치 철거</t>
  </si>
  <si>
    <t>D1700*H400</t>
  </si>
  <si>
    <t>EA</t>
  </si>
  <si>
    <t>잔디 철거</t>
  </si>
  <si>
    <t>T30</t>
  </si>
  <si>
    <t>㎡</t>
  </si>
  <si>
    <t>잔디보호매트 철거</t>
  </si>
  <si>
    <t>T29</t>
  </si>
  <si>
    <t>인조화강석블럭 철거</t>
  </si>
  <si>
    <t>T60</t>
  </si>
  <si>
    <t>야자매트 철거</t>
  </si>
  <si>
    <t>T35</t>
  </si>
  <si>
    <t>경계석A 철거</t>
  </si>
  <si>
    <t>W180</t>
  </si>
  <si>
    <t>경계석B 철거</t>
  </si>
  <si>
    <t>W180*2단</t>
  </si>
  <si>
    <t>경계석C 철거</t>
  </si>
  <si>
    <t>W150</t>
  </si>
  <si>
    <t>경계석D 철거</t>
  </si>
  <si>
    <t>W150*2단</t>
  </si>
  <si>
    <t>고무경계블럭 철거</t>
  </si>
  <si>
    <t>W150*H100*L1000</t>
  </si>
  <si>
    <t>앉음벽 철거</t>
  </si>
  <si>
    <t>W330*L1000*H320</t>
  </si>
  <si>
    <t>바웨이트 철거</t>
  </si>
  <si>
    <t>W550*L1100*H1600</t>
  </si>
  <si>
    <t>평행봉 철거</t>
  </si>
  <si>
    <t>D80*L1950*H1560</t>
  </si>
  <si>
    <t>철봉 철거</t>
  </si>
  <si>
    <t>D80*L4350*H2050</t>
  </si>
  <si>
    <t>교목 제거 (현장 내)</t>
  </si>
  <si>
    <t>B12</t>
  </si>
  <si>
    <t>주</t>
  </si>
  <si>
    <t>B14</t>
  </si>
  <si>
    <t>B16</t>
  </si>
  <si>
    <t>B20</t>
  </si>
  <si>
    <t>B24</t>
  </si>
  <si>
    <t>잡목제거</t>
  </si>
  <si>
    <t>벌개제근 벌목 준용</t>
  </si>
  <si>
    <t>교목 이식</t>
  </si>
  <si>
    <t>B8</t>
  </si>
  <si>
    <t>B10</t>
  </si>
  <si>
    <t>관목 이식</t>
  </si>
  <si>
    <t>H1.6~2.0</t>
  </si>
  <si>
    <t>되메우기</t>
  </si>
  <si>
    <t>백호0.7㎥(100%)</t>
  </si>
  <si>
    <t>㎥</t>
  </si>
  <si>
    <t>터파기</t>
  </si>
  <si>
    <t>사토운반(토사)</t>
  </si>
  <si>
    <t>덤프15톤+백호0.7㎥</t>
  </si>
  <si>
    <t>절토면고르기</t>
  </si>
  <si>
    <t>모래,사질토,점토,점질토</t>
  </si>
  <si>
    <t>토양개량A</t>
  </si>
  <si>
    <t>T400</t>
  </si>
  <si>
    <t>토양개량B</t>
  </si>
  <si>
    <t>T450</t>
  </si>
  <si>
    <t>토양개량C</t>
  </si>
  <si>
    <t>T260</t>
  </si>
  <si>
    <t>토양개량D</t>
  </si>
  <si>
    <t>T150</t>
  </si>
  <si>
    <t>PE빗물받이</t>
  </si>
  <si>
    <t>410*510*H600</t>
  </si>
  <si>
    <t>ea</t>
  </si>
  <si>
    <t>연결관</t>
  </si>
  <si>
    <t>D150</t>
  </si>
  <si>
    <t>m</t>
  </si>
  <si>
    <t>맹암거(간선)</t>
  </si>
  <si>
    <t>맹암거(지선)</t>
  </si>
  <si>
    <t>CONTROL VALVE</t>
  </si>
  <si>
    <t>25A</t>
  </si>
  <si>
    <t>SET</t>
  </si>
  <si>
    <t>Q.C VALVE</t>
  </si>
  <si>
    <t>DRAIN VALVE</t>
  </si>
  <si>
    <t>15A</t>
  </si>
  <si>
    <t>AIR VENT</t>
  </si>
  <si>
    <t>PE PIPE</t>
  </si>
  <si>
    <t>느티나무</t>
  </si>
  <si>
    <t>H4.5xR15</t>
  </si>
  <si>
    <t>병꽃나무</t>
  </si>
  <si>
    <t>H2.0</t>
  </si>
  <si>
    <t>사철나무</t>
  </si>
  <si>
    <t>H1.4</t>
  </si>
  <si>
    <t>조팝나무</t>
  </si>
  <si>
    <t>H0.6xW0.5</t>
  </si>
  <si>
    <t>화살나무</t>
  </si>
  <si>
    <t>H1.2</t>
  </si>
  <si>
    <t>감둥사초</t>
  </si>
  <si>
    <t>5치포트</t>
  </si>
  <si>
    <t>본</t>
  </si>
  <si>
    <t>억새 리틀키친</t>
  </si>
  <si>
    <t>21cm 포트</t>
  </si>
  <si>
    <t>고사리</t>
  </si>
  <si>
    <t>18cm 포트</t>
  </si>
  <si>
    <t>기린초</t>
  </si>
  <si>
    <t>8cm 포트</t>
  </si>
  <si>
    <t>꽃향유</t>
  </si>
  <si>
    <t>8cm포트</t>
  </si>
  <si>
    <t>돌단풍</t>
  </si>
  <si>
    <t>10.2cm 포트</t>
  </si>
  <si>
    <t>동의나물</t>
  </si>
  <si>
    <t>3치</t>
  </si>
  <si>
    <t>두메부추</t>
  </si>
  <si>
    <t>백리향</t>
  </si>
  <si>
    <t>10cm 포트</t>
  </si>
  <si>
    <t>벌개미취</t>
  </si>
  <si>
    <t>8.5cm 포트</t>
  </si>
  <si>
    <t>앵초</t>
  </si>
  <si>
    <t>체리세이지</t>
  </si>
  <si>
    <t>층꽃</t>
  </si>
  <si>
    <t>8cm</t>
  </si>
  <si>
    <t>잔디</t>
  </si>
  <si>
    <t>T30 (400*600)</t>
  </si>
  <si>
    <t>굵은 마사(중립) 멀칭</t>
  </si>
  <si>
    <t>바크(중립) 멀칭</t>
  </si>
  <si>
    <t>인조화강석블럭 포장</t>
  </si>
  <si>
    <t>디딤석포장</t>
  </si>
  <si>
    <t>500*300*T80</t>
  </si>
  <si>
    <t>차량용 잔디보호매트</t>
  </si>
  <si>
    <t>610*610*T48</t>
  </si>
  <si>
    <t>보행용 잔디보호매트</t>
  </si>
  <si>
    <t>500*500*T29</t>
  </si>
  <si>
    <t>경계석A</t>
  </si>
  <si>
    <t>200*300*1000</t>
  </si>
  <si>
    <t>경계석B</t>
  </si>
  <si>
    <t>150*150*1000, 직선</t>
  </si>
  <si>
    <t>스틸엣지</t>
  </si>
  <si>
    <t>H100</t>
  </si>
  <si>
    <t>목재데크</t>
  </si>
  <si>
    <t>T30, 176.01㎡</t>
  </si>
  <si>
    <t>식</t>
  </si>
  <si>
    <t>테이블A</t>
  </si>
  <si>
    <t>W400*L3000*H700</t>
  </si>
  <si>
    <t>테이블B</t>
  </si>
  <si>
    <t>W400*L2200*H700</t>
  </si>
  <si>
    <t>스툴벤치</t>
  </si>
  <si>
    <t>W385*L385*H420</t>
  </si>
  <si>
    <t>앉음벽</t>
  </si>
  <si>
    <t>W330*H450</t>
  </si>
  <si>
    <t>앉음난간A</t>
  </si>
  <si>
    <t>W300*L5000*H450</t>
  </si>
  <si>
    <t>앉음난간B</t>
  </si>
  <si>
    <t>W300*L3500*H450</t>
  </si>
  <si>
    <t>곤충호텔</t>
  </si>
  <si>
    <t>W400*L400*H700</t>
  </si>
  <si>
    <t>경관석A</t>
  </si>
  <si>
    <t>700*850*1000</t>
  </si>
  <si>
    <t>경관석B</t>
  </si>
  <si>
    <t>500*600*750</t>
  </si>
  <si>
    <t>경관석C</t>
  </si>
  <si>
    <t>300*400*500</t>
  </si>
  <si>
    <t>안내판A</t>
  </si>
  <si>
    <t>300*H1075*T12</t>
  </si>
  <si>
    <t>안내판B</t>
  </si>
  <si>
    <t>W200*L450*H1000</t>
  </si>
  <si>
    <t>안내판C</t>
  </si>
  <si>
    <t>W150*L260*H900</t>
  </si>
  <si>
    <t>수목표찰A</t>
  </si>
  <si>
    <t>150*95 (걸이형)</t>
  </si>
  <si>
    <t>수목표찰B</t>
  </si>
  <si>
    <t>150*95*H700 (지주형)</t>
  </si>
  <si>
    <t>조경석 석면 분석 수수료</t>
  </si>
  <si>
    <t>폐콘크리트</t>
  </si>
  <si>
    <t>Ton</t>
  </si>
  <si>
    <t>건설폐재류</t>
  </si>
  <si>
    <t>폐목재</t>
  </si>
  <si>
    <t>폐기물처리비(재활용)</t>
  </si>
  <si>
    <t>폐합성고무</t>
  </si>
  <si>
    <t>혼합건설폐재류</t>
  </si>
  <si>
    <t>중량철B</t>
  </si>
  <si>
    <t>매출가</t>
  </si>
  <si>
    <t>kg</t>
  </si>
  <si>
    <t>폐기물운반비(상차포함)</t>
  </si>
  <si>
    <t>20km이하,덤프24톤</t>
  </si>
  <si>
    <t>1800*120*30T, 말라스</t>
  </si>
  <si>
    <t>조달수수료</t>
  </si>
  <si>
    <t>잔디보호매트</t>
  </si>
  <si>
    <t>616x410x48mm</t>
  </si>
  <si>
    <t>안내판</t>
  </si>
  <si>
    <t>300*1075*T12</t>
  </si>
  <si>
    <t>설  계  설  명  서</t>
    <phoneticPr fontId="8" type="noConversion"/>
  </si>
  <si>
    <t xml:space="preserve">1. 공    사    명 : </t>
    <phoneticPr fontId="8" type="noConversion"/>
  </si>
  <si>
    <t>인천 백석중학교 학교숲 조성사업</t>
    <phoneticPr fontId="8" type="noConversion"/>
  </si>
  <si>
    <t xml:space="preserve">2. 위치 및 규모 : </t>
    <phoneticPr fontId="8" type="noConversion"/>
  </si>
  <si>
    <t>인천 서구 백석동 65-3</t>
    <phoneticPr fontId="10" type="noConversion"/>
  </si>
  <si>
    <t xml:space="preserve">3. 공사개요 : </t>
    <phoneticPr fontId="8" type="noConversion"/>
  </si>
  <si>
    <t>5. 공사기간 : 60일간</t>
    <phoneticPr fontId="8" type="noConversion"/>
  </si>
  <si>
    <t>6. 설계기준 및 시공방법</t>
    <phoneticPr fontId="8" type="noConversion"/>
  </si>
  <si>
    <t xml:space="preserve">    - 본 공사는 건설교통부 제정 조경표준시방서와 관련법규 및 규정, 건설공사 품질 시험기준, 한국산업규격, 건설산업기본법, 산업안전보건법,     </t>
  </si>
  <si>
    <t xml:space="preserve">      해당구의 제규정, 과업지시서, 본 시방서와 설계도서에 의해 시행하며, 그 설계도서에 명기되지 않은 사항에 대하여는 감독관의 지시에 따른다.</t>
    <phoneticPr fontId="8" type="noConversion"/>
  </si>
  <si>
    <t>7. 공사기간</t>
    <phoneticPr fontId="8" type="noConversion"/>
  </si>
  <si>
    <t xml:space="preserve"> - 본 공사는 착공 일로부터 60일간(법정공휴일 포함)으로 한다, 단 아래의 경우에는 계약담당 공무원의 승인을 받거나 계약자와 합의하여 연장할 수 있다.</t>
    <phoneticPr fontId="8" type="noConversion"/>
  </si>
  <si>
    <t xml:space="preserve">   1) 공사기간 중 강우일수 또는 강우로 인한 작업불가능 일수가 평균 강우일수 보다 많을 때.</t>
  </si>
  <si>
    <t xml:space="preserve">   2) 천재지변으로 인하여 작업이 불가능 할 때</t>
  </si>
  <si>
    <t xml:space="preserve">   3) 계약담당 공무원의 지시에 의하여 작업이 중단되었을 때.</t>
  </si>
  <si>
    <t xml:space="preserve">   4) 편입용지 및 지장물의 보상지연으로 시공이 불가능 할 때.</t>
  </si>
  <si>
    <t>9. 설계변경 조건</t>
    <phoneticPr fontId="8" type="noConversion"/>
  </si>
  <si>
    <t xml:space="preserve">   1) 설계서의 내용이 불분명하거나 누락, 오류 또는 상호 모순되는 점이 있을 경우.</t>
    <phoneticPr fontId="8" type="noConversion"/>
  </si>
  <si>
    <t xml:space="preserve">   2) 지질, 용수등 공사현장의 상태가 설계서와 다를 경우.</t>
    <phoneticPr fontId="8" type="noConversion"/>
  </si>
  <si>
    <t xml:space="preserve">   3) 새로운 기술·공법사용으로 공사비의 절감 및 시공기간의 단축 등의 효과가 현저할 경우.</t>
    <phoneticPr fontId="8" type="noConversion"/>
  </si>
  <si>
    <t xml:space="preserve">   4) 기타 발주기관이 설계서를 변경할 필요가 있다고 인정할 경우 등.</t>
    <phoneticPr fontId="8" type="noConversion"/>
  </si>
  <si>
    <t xml:space="preserve">      ① 당해공사의 일부변경이 수반되는 추가공사의 발생.</t>
    <phoneticPr fontId="8" type="noConversion"/>
  </si>
  <si>
    <t xml:space="preserve">      ② 특정공종의 삭제.</t>
    <phoneticPr fontId="8" type="noConversion"/>
  </si>
  <si>
    <t xml:space="preserve">      ③ 공정계획의 변경.</t>
    <phoneticPr fontId="8" type="noConversion"/>
  </si>
  <si>
    <t xml:space="preserve">      ④ 시공방법의 변경.</t>
    <phoneticPr fontId="8" type="noConversion"/>
  </si>
  <si>
    <t xml:space="preserve">      ⑤ 기타 공사의 적정한 이행을 위한 변경.</t>
    <phoneticPr fontId="8" type="noConversion"/>
  </si>
  <si>
    <t xml:space="preserve">   5) 물가변동에 의한 계약금액의 조정으로 인한 변경.</t>
    <phoneticPr fontId="8" type="noConversion"/>
  </si>
  <si>
    <t xml:space="preserve">   6) 천재지변등 불가항력 사항이 발생하였을 때.</t>
    <phoneticPr fontId="8" type="noConversion"/>
  </si>
  <si>
    <t xml:space="preserve">   7) 설계당시 조사 불능하였던 부분에 대하여 시공 시 현장실정에 맞추어 변경하여야 하는 경우.</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</si>
</sst>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x14ac:knownFonts="1">
    <font>
      <sz val="11"/>
      <color theme="1"/>
      <name val="맑은 고딕"/>
      <family val="2"/>
      <charset val="129"/>
      <scheme val="minor"/>
    </font>
    <font>
      <sz val="10"/>
      <color indexed="8"/>
      <name val="Arial"/>
      <family val="2"/>
    </font>
    <font>
      <b/>
      <sz val="20"/>
      <color indexed="8"/>
      <name val="Arial"/>
      <family val="2"/>
    </font>
    <font>
      <sz val="8"/>
      <name val="맑은 고딕"/>
      <family val="2"/>
      <charset val="129"/>
      <scheme val="minor"/>
    </font>
    <font>
      <b/>
      <sz val="9"/>
      <color indexed="8"/>
      <name val="굴림체"/>
      <family val="3"/>
    </font>
    <font>
      <sz val="9"/>
      <color indexed="8"/>
      <name val="굴림체"/>
      <family val="3"/>
    </font>
    <font>
      <sz val="11"/>
      <name val="돋움"/>
      <family val="3"/>
      <charset val="129"/>
    </font>
    <font>
      <b/>
      <sz val="20"/>
      <name val="굴림"/>
      <family val="3"/>
      <charset val="129"/>
    </font>
    <font>
      <sz val="8"/>
      <name val="돋움"/>
      <family val="3"/>
      <charset val="129"/>
    </font>
    <font>
      <sz val="10"/>
      <name val="굴림"/>
      <family val="3"/>
      <charset val="129"/>
    </font>
    <font>
      <sz val="8"/>
      <name val="굴림"/>
      <family val="3"/>
      <charset val="129"/>
    </font>
    <font>
      <sz val="9"/>
      <name val="굴림"/>
      <family val="3"/>
      <charset val="129"/>
    </font>
  </fonts>
  <fills count="2">
    <fill>
      <patternFill patternType="none"/>
    </fill>
    <fill>
      <patternFill patternType="gray125"/>
    </fill>
  </fills>
  <borders count="3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right style="hair">
        <color indexed="64"/>
      </right>
      <top/>
      <bottom/>
      <diagonal/>
    </border>
    <border>
      <left style="hair">
        <color indexed="64"/>
      </left>
      <right style="hair">
        <color indexed="64"/>
      </right>
      <top/>
      <bottom/>
      <diagonal/>
    </border>
    <border>
      <left/>
      <right style="thin">
        <color indexed="64"/>
      </right>
      <top/>
      <bottom/>
      <diagonal/>
    </border>
    <border>
      <left/>
      <right/>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thin">
        <color indexed="64"/>
      </left>
      <right/>
      <top/>
      <bottom style="hair">
        <color indexed="64"/>
      </bottom>
      <diagonal/>
    </border>
    <border>
      <left style="thin">
        <color indexed="64"/>
      </left>
      <right/>
      <top/>
      <bottom style="thin">
        <color indexed="64"/>
      </bottom>
      <diagonal/>
    </border>
    <border>
      <left/>
      <right/>
      <top/>
      <bottom style="thin">
        <color indexed="64"/>
      </bottom>
      <diagonal/>
    </border>
    <border>
      <left style="hair">
        <color indexed="64"/>
      </left>
      <right style="hair">
        <color indexed="64"/>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right style="hair">
        <color indexed="64"/>
      </right>
      <top style="thin">
        <color indexed="64"/>
      </top>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diagonal/>
    </border>
    <border>
      <left style="thin">
        <color indexed="64"/>
      </left>
      <right style="hair">
        <color indexed="64"/>
      </right>
      <top/>
      <bottom style="thin">
        <color indexed="0"/>
      </bottom>
      <diagonal/>
    </border>
    <border>
      <left/>
      <right style="hair">
        <color indexed="64"/>
      </right>
      <top/>
      <bottom style="thin">
        <color indexed="0"/>
      </bottom>
      <diagonal/>
    </border>
    <border>
      <left style="hair">
        <color indexed="64"/>
      </left>
      <right style="hair">
        <color indexed="64"/>
      </right>
      <top/>
      <bottom style="thin">
        <color indexed="0"/>
      </bottom>
      <diagonal/>
    </border>
    <border>
      <left/>
      <right style="thin">
        <color indexed="64"/>
      </right>
      <top/>
      <bottom style="thin">
        <color indexed="0"/>
      </bottom>
      <diagonal/>
    </border>
  </borders>
  <cellStyleXfs count="3">
    <xf numFmtId="0" fontId="0" fillId="0" borderId="0">
      <alignment vertical="center"/>
    </xf>
    <xf numFmtId="0" fontId="1" fillId="0" borderId="0"/>
    <xf numFmtId="0" fontId="6" fillId="0" borderId="0">
      <alignment vertical="center"/>
    </xf>
  </cellStyleXfs>
  <cellXfs count="84">
    <xf numFmtId="0" fontId="0" fillId="0" borderId="0" xfId="0">
      <alignment vertical="center"/>
    </xf>
    <xf numFmtId="0" fontId="1" fillId="0" borderId="0" xfId="1"/>
    <xf numFmtId="3" fontId="4" fillId="0" borderId="3" xfId="1" applyNumberFormat="1" applyFont="1" applyBorder="1" applyAlignment="1">
      <alignment horizontal="center" vertical="center"/>
    </xf>
    <xf numFmtId="3" fontId="4" fillId="0" borderId="4" xfId="1" applyNumberFormat="1" applyFont="1" applyBorder="1" applyAlignment="1">
      <alignment horizontal="center" vertical="center"/>
    </xf>
    <xf numFmtId="3" fontId="4" fillId="0" borderId="5" xfId="1" applyNumberFormat="1" applyFont="1" applyBorder="1" applyAlignment="1">
      <alignment horizontal="center" vertical="center"/>
    </xf>
    <xf numFmtId="3" fontId="5" fillId="0" borderId="6" xfId="1" applyNumberFormat="1" applyFont="1" applyBorder="1" applyAlignment="1">
      <alignment horizontal="left" vertical="center"/>
    </xf>
    <xf numFmtId="3" fontId="5" fillId="0" borderId="7" xfId="1" applyNumberFormat="1" applyFont="1" applyBorder="1" applyAlignment="1">
      <alignment horizontal="left" vertical="center"/>
    </xf>
    <xf numFmtId="3" fontId="5" fillId="0" borderId="0" xfId="1" applyNumberFormat="1" applyFont="1" applyAlignment="1">
      <alignment horizontal="left" vertical="center"/>
    </xf>
    <xf numFmtId="3" fontId="5" fillId="0" borderId="8" xfId="1" applyNumberFormat="1" applyFont="1" applyBorder="1" applyAlignment="1">
      <alignment horizontal="left" vertical="center"/>
    </xf>
    <xf numFmtId="3" fontId="5" fillId="0" borderId="7" xfId="1" applyNumberFormat="1" applyFont="1" applyBorder="1" applyAlignment="1">
      <alignment horizontal="right" vertical="center"/>
    </xf>
    <xf numFmtId="3" fontId="5" fillId="0" borderId="9" xfId="1" applyNumberFormat="1" applyFont="1" applyBorder="1" applyAlignment="1">
      <alignment horizontal="left" vertical="center"/>
    </xf>
    <xf numFmtId="3" fontId="5" fillId="0" borderId="7" xfId="1" applyNumberFormat="1" applyFont="1" applyBorder="1" applyAlignment="1">
      <alignment vertical="center"/>
    </xf>
    <xf numFmtId="3" fontId="5" fillId="0" borderId="10" xfId="1" applyNumberFormat="1" applyFont="1" applyBorder="1" applyAlignment="1">
      <alignment horizontal="left" vertical="center"/>
    </xf>
    <xf numFmtId="3" fontId="5" fillId="0" borderId="11" xfId="1" applyNumberFormat="1" applyFont="1" applyBorder="1" applyAlignment="1">
      <alignment horizontal="left" vertical="center"/>
    </xf>
    <xf numFmtId="3" fontId="5" fillId="0" borderId="12" xfId="1" applyNumberFormat="1" applyFont="1" applyBorder="1" applyAlignment="1">
      <alignment vertical="center"/>
    </xf>
    <xf numFmtId="3" fontId="5" fillId="0" borderId="12" xfId="1" applyNumberFormat="1" applyFont="1" applyBorder="1" applyAlignment="1">
      <alignment horizontal="right" vertical="center"/>
    </xf>
    <xf numFmtId="3" fontId="5" fillId="0" borderId="13" xfId="1" applyNumberFormat="1" applyFont="1" applyBorder="1" applyAlignment="1">
      <alignment horizontal="left" vertical="center"/>
    </xf>
    <xf numFmtId="3" fontId="5" fillId="0" borderId="12" xfId="1" applyNumberFormat="1" applyFont="1" applyBorder="1" applyAlignment="1">
      <alignment horizontal="left" vertical="center"/>
    </xf>
    <xf numFmtId="3" fontId="5" fillId="0" borderId="14" xfId="1" applyNumberFormat="1" applyFont="1" applyBorder="1" applyAlignment="1">
      <alignment horizontal="left" vertical="center"/>
    </xf>
    <xf numFmtId="3" fontId="5" fillId="0" borderId="15" xfId="1" applyNumberFormat="1" applyFont="1" applyBorder="1" applyAlignment="1">
      <alignment horizontal="left" vertical="center"/>
    </xf>
    <xf numFmtId="3" fontId="5" fillId="0" borderId="16" xfId="1" applyNumberFormat="1" applyFont="1" applyBorder="1" applyAlignment="1">
      <alignment horizontal="left" vertical="center"/>
    </xf>
    <xf numFmtId="3" fontId="5" fillId="0" borderId="17" xfId="1" applyNumberFormat="1" applyFont="1" applyBorder="1" applyAlignment="1">
      <alignment horizontal="left" vertical="center"/>
    </xf>
    <xf numFmtId="3" fontId="5" fillId="0" borderId="18" xfId="1" applyNumberFormat="1" applyFont="1" applyBorder="1" applyAlignment="1">
      <alignment horizontal="left" vertical="center"/>
    </xf>
    <xf numFmtId="3" fontId="5" fillId="0" borderId="19" xfId="1" applyNumberFormat="1" applyFont="1" applyBorder="1" applyAlignment="1">
      <alignment vertical="center"/>
    </xf>
    <xf numFmtId="3" fontId="5" fillId="0" borderId="19" xfId="1" applyNumberFormat="1" applyFont="1" applyBorder="1" applyAlignment="1">
      <alignment horizontal="right" vertical="center"/>
    </xf>
    <xf numFmtId="3" fontId="5" fillId="0" borderId="20" xfId="1" applyNumberFormat="1" applyFont="1" applyBorder="1" applyAlignment="1">
      <alignment horizontal="left" vertical="center"/>
    </xf>
    <xf numFmtId="0" fontId="1" fillId="0" borderId="0" xfId="1" applyAlignment="1">
      <alignment vertical="center"/>
    </xf>
    <xf numFmtId="3" fontId="4" fillId="0" borderId="21" xfId="1" applyNumberFormat="1" applyFont="1" applyBorder="1" applyAlignment="1">
      <alignment horizontal="center" vertical="center"/>
    </xf>
    <xf numFmtId="3" fontId="5" fillId="0" borderId="12" xfId="1" applyNumberFormat="1" applyFont="1" applyBorder="1" applyAlignment="1">
      <alignment horizontal="center" vertical="center"/>
    </xf>
    <xf numFmtId="176" fontId="5" fillId="0" borderId="12" xfId="1" applyNumberFormat="1" applyFont="1" applyBorder="1" applyAlignment="1">
      <alignment vertical="center"/>
    </xf>
    <xf numFmtId="3" fontId="5" fillId="0" borderId="22" xfId="1" applyNumberFormat="1" applyFont="1" applyBorder="1" applyAlignment="1">
      <alignment horizontal="left" vertical="center"/>
    </xf>
    <xf numFmtId="3" fontId="5" fillId="0" borderId="19" xfId="1" applyNumberFormat="1" applyFont="1" applyBorder="1" applyAlignment="1">
      <alignment horizontal="left" vertical="center"/>
    </xf>
    <xf numFmtId="176" fontId="5" fillId="0" borderId="19" xfId="1" applyNumberFormat="1" applyFont="1" applyBorder="1" applyAlignment="1">
      <alignment vertical="center"/>
    </xf>
    <xf numFmtId="3" fontId="5" fillId="0" borderId="19" xfId="1" applyNumberFormat="1" applyFont="1" applyBorder="1" applyAlignment="1">
      <alignment horizontal="center" vertical="center"/>
    </xf>
    <xf numFmtId="3" fontId="5" fillId="0" borderId="22" xfId="1" applyNumberFormat="1" applyFont="1" applyBorder="1" applyAlignment="1">
      <alignment vertical="center"/>
    </xf>
    <xf numFmtId="3" fontId="5" fillId="0" borderId="20" xfId="1" applyNumberFormat="1" applyFont="1" applyBorder="1" applyAlignment="1">
      <alignment vertical="center"/>
    </xf>
    <xf numFmtId="0" fontId="1" fillId="0" borderId="0" xfId="1" applyAlignment="1">
      <alignment shrinkToFit="1"/>
    </xf>
    <xf numFmtId="3" fontId="4" fillId="0" borderId="30" xfId="1" applyNumberFormat="1" applyFont="1" applyBorder="1" applyAlignment="1">
      <alignment horizontal="center" vertical="center" shrinkToFit="1"/>
    </xf>
    <xf numFmtId="3" fontId="4" fillId="0" borderId="29" xfId="1" applyNumberFormat="1" applyFont="1" applyBorder="1" applyAlignment="1">
      <alignment horizontal="center" vertical="center" shrinkToFit="1"/>
    </xf>
    <xf numFmtId="3" fontId="4" fillId="0" borderId="14" xfId="1" applyNumberFormat="1" applyFont="1" applyBorder="1" applyAlignment="1">
      <alignment horizontal="left" vertical="center" shrinkToFit="1"/>
    </xf>
    <xf numFmtId="3" fontId="4" fillId="0" borderId="12" xfId="1" applyNumberFormat="1" applyFont="1" applyBorder="1" applyAlignment="1">
      <alignment horizontal="left" vertical="center" shrinkToFit="1"/>
    </xf>
    <xf numFmtId="3" fontId="5" fillId="0" borderId="12" xfId="1" applyNumberFormat="1" applyFont="1" applyBorder="1" applyAlignment="1">
      <alignment vertical="center" shrinkToFit="1"/>
    </xf>
    <xf numFmtId="3" fontId="4" fillId="0" borderId="12" xfId="1" applyNumberFormat="1" applyFont="1" applyBorder="1" applyAlignment="1">
      <alignment horizontal="center" vertical="center" shrinkToFit="1"/>
    </xf>
    <xf numFmtId="3" fontId="5" fillId="0" borderId="11" xfId="1" applyNumberFormat="1" applyFont="1" applyBorder="1" applyAlignment="1">
      <alignment vertical="center" shrinkToFit="1"/>
    </xf>
    <xf numFmtId="3" fontId="4" fillId="0" borderId="12" xfId="1" applyNumberFormat="1" applyFont="1" applyBorder="1" applyAlignment="1">
      <alignment horizontal="right" vertical="center" shrinkToFit="1"/>
    </xf>
    <xf numFmtId="3" fontId="4" fillId="0" borderId="13" xfId="1" applyNumberFormat="1" applyFont="1" applyBorder="1" applyAlignment="1">
      <alignment horizontal="left" vertical="center" shrinkToFit="1"/>
    </xf>
    <xf numFmtId="3" fontId="5" fillId="0" borderId="14" xfId="1" applyNumberFormat="1" applyFont="1" applyBorder="1" applyAlignment="1">
      <alignment horizontal="left" vertical="center" shrinkToFit="1"/>
    </xf>
    <xf numFmtId="3" fontId="5" fillId="0" borderId="12" xfId="1" applyNumberFormat="1" applyFont="1" applyBorder="1" applyAlignment="1">
      <alignment horizontal="left" vertical="center" shrinkToFit="1"/>
    </xf>
    <xf numFmtId="3" fontId="5" fillId="0" borderId="12" xfId="1" applyNumberFormat="1" applyFont="1" applyBorder="1" applyAlignment="1">
      <alignment horizontal="center" vertical="center" shrinkToFit="1"/>
    </xf>
    <xf numFmtId="3" fontId="5" fillId="0" borderId="12" xfId="1" applyNumberFormat="1" applyFont="1" applyBorder="1" applyAlignment="1">
      <alignment horizontal="right" vertical="center" shrinkToFit="1"/>
    </xf>
    <xf numFmtId="3" fontId="5" fillId="0" borderId="11" xfId="1" applyNumberFormat="1" applyFont="1" applyBorder="1" applyAlignment="1">
      <alignment horizontal="right" vertical="center" shrinkToFit="1"/>
    </xf>
    <xf numFmtId="3" fontId="5" fillId="0" borderId="13" xfId="1" applyNumberFormat="1" applyFont="1" applyBorder="1" applyAlignment="1">
      <alignment horizontal="left" vertical="center" shrinkToFit="1"/>
    </xf>
    <xf numFmtId="176" fontId="5" fillId="0" borderId="12" xfId="1" applyNumberFormat="1" applyFont="1" applyBorder="1" applyAlignment="1">
      <alignment vertical="center" shrinkToFit="1"/>
    </xf>
    <xf numFmtId="3" fontId="5" fillId="0" borderId="22" xfId="1" applyNumberFormat="1" applyFont="1" applyBorder="1" applyAlignment="1">
      <alignment horizontal="left" vertical="center" shrinkToFit="1"/>
    </xf>
    <xf numFmtId="3" fontId="5" fillId="0" borderId="19" xfId="1" applyNumberFormat="1" applyFont="1" applyBorder="1" applyAlignment="1">
      <alignment horizontal="left" vertical="center" shrinkToFit="1"/>
    </xf>
    <xf numFmtId="176" fontId="5" fillId="0" borderId="19" xfId="1" applyNumberFormat="1" applyFont="1" applyBorder="1" applyAlignment="1">
      <alignment vertical="center" shrinkToFit="1"/>
    </xf>
    <xf numFmtId="3" fontId="5" fillId="0" borderId="19" xfId="1" applyNumberFormat="1" applyFont="1" applyBorder="1" applyAlignment="1">
      <alignment horizontal="center" vertical="center" shrinkToFit="1"/>
    </xf>
    <xf numFmtId="3" fontId="5" fillId="0" borderId="18" xfId="1" applyNumberFormat="1" applyFont="1" applyBorder="1" applyAlignment="1">
      <alignment vertical="center" shrinkToFit="1"/>
    </xf>
    <xf numFmtId="3" fontId="5" fillId="0" borderId="19" xfId="1" applyNumberFormat="1" applyFont="1" applyBorder="1" applyAlignment="1">
      <alignment horizontal="right" vertical="center" shrinkToFit="1"/>
    </xf>
    <xf numFmtId="3" fontId="5" fillId="0" borderId="18" xfId="1" applyNumberFormat="1" applyFont="1" applyBorder="1" applyAlignment="1">
      <alignment horizontal="right" vertical="center" shrinkToFit="1"/>
    </xf>
    <xf numFmtId="3" fontId="5" fillId="0" borderId="20" xfId="1" applyNumberFormat="1" applyFont="1" applyBorder="1" applyAlignment="1">
      <alignment horizontal="left" vertical="center" shrinkToFit="1"/>
    </xf>
    <xf numFmtId="3" fontId="5" fillId="0" borderId="19" xfId="1" applyNumberFormat="1" applyFont="1" applyBorder="1" applyAlignment="1">
      <alignment vertical="center" shrinkToFit="1"/>
    </xf>
    <xf numFmtId="0" fontId="1" fillId="0" borderId="0" xfId="1" applyAlignment="1">
      <alignment vertical="center" shrinkToFit="1"/>
    </xf>
    <xf numFmtId="0" fontId="2" fillId="0" borderId="0" xfId="1" applyFont="1" applyAlignment="1">
      <alignment horizontal="center" vertical="center"/>
    </xf>
    <xf numFmtId="0" fontId="1" fillId="0" borderId="0" xfId="1"/>
    <xf numFmtId="3" fontId="4" fillId="0" borderId="1" xfId="1" applyNumberFormat="1" applyFont="1" applyBorder="1" applyAlignment="1">
      <alignment horizontal="center" vertical="center"/>
    </xf>
    <xf numFmtId="3" fontId="4" fillId="0" borderId="2" xfId="1" applyNumberFormat="1" applyFont="1" applyBorder="1" applyAlignment="1">
      <alignment horizontal="center" vertical="center"/>
    </xf>
    <xf numFmtId="3" fontId="4" fillId="0" borderId="27" xfId="1" applyNumberFormat="1" applyFont="1" applyBorder="1" applyAlignment="1">
      <alignment horizontal="center" vertical="center" shrinkToFit="1"/>
    </xf>
    <xf numFmtId="3" fontId="4" fillId="0" borderId="31" xfId="1" applyNumberFormat="1" applyFont="1" applyBorder="1" applyAlignment="1">
      <alignment horizontal="center" vertical="center" shrinkToFit="1"/>
    </xf>
    <xf numFmtId="0" fontId="2" fillId="0" borderId="0" xfId="1" applyFont="1" applyAlignment="1">
      <alignment horizontal="center" vertical="center" shrinkToFit="1"/>
    </xf>
    <xf numFmtId="0" fontId="1" fillId="0" borderId="0" xfId="1" applyAlignment="1">
      <alignment shrinkToFit="1"/>
    </xf>
    <xf numFmtId="3" fontId="4" fillId="0" borderId="23" xfId="1" applyNumberFormat="1" applyFont="1" applyBorder="1" applyAlignment="1">
      <alignment horizontal="center" vertical="center" shrinkToFit="1"/>
    </xf>
    <xf numFmtId="3" fontId="4" fillId="0" borderId="28" xfId="1" applyNumberFormat="1" applyFont="1" applyBorder="1" applyAlignment="1">
      <alignment horizontal="center" vertical="center" shrinkToFit="1"/>
    </xf>
    <xf numFmtId="3" fontId="4" fillId="0" borderId="24" xfId="1" applyNumberFormat="1" applyFont="1" applyBorder="1" applyAlignment="1">
      <alignment horizontal="center" vertical="center" shrinkToFit="1"/>
    </xf>
    <xf numFmtId="3" fontId="4" fillId="0" borderId="29" xfId="1" applyNumberFormat="1" applyFont="1" applyBorder="1" applyAlignment="1">
      <alignment horizontal="center" vertical="center" shrinkToFit="1"/>
    </xf>
    <xf numFmtId="3" fontId="4" fillId="0" borderId="25" xfId="1" applyNumberFormat="1" applyFont="1" applyBorder="1" applyAlignment="1">
      <alignment horizontal="center" vertical="center" shrinkToFit="1"/>
    </xf>
    <xf numFmtId="3" fontId="4" fillId="0" borderId="26" xfId="1" applyNumberFormat="1" applyFont="1" applyBorder="1" applyAlignment="1">
      <alignment horizontal="center" vertical="center" shrinkToFit="1"/>
    </xf>
    <xf numFmtId="0" fontId="7" fillId="0" borderId="0" xfId="2" applyFont="1" applyAlignment="1">
      <alignment horizontal="center" vertical="top"/>
    </xf>
    <xf numFmtId="0" fontId="9" fillId="0" borderId="0" xfId="2" applyFont="1">
      <alignment vertical="center"/>
    </xf>
    <xf numFmtId="0" fontId="7" fillId="0" borderId="0" xfId="2" applyFont="1" applyAlignment="1">
      <alignment horizontal="center" vertical="top"/>
    </xf>
    <xf numFmtId="0" fontId="9" fillId="0" borderId="0" xfId="2" applyFont="1" applyAlignment="1">
      <alignment horizontal="left" vertical="center" wrapText="1"/>
    </xf>
    <xf numFmtId="0" fontId="11" fillId="0" borderId="0" xfId="2" applyFont="1" applyAlignment="1">
      <alignment horizontal="left" vertical="center" wrapText="1"/>
    </xf>
    <xf numFmtId="0" fontId="11" fillId="0" borderId="0" xfId="2" applyFont="1">
      <alignment vertical="center"/>
    </xf>
    <xf numFmtId="0" fontId="9" fillId="0" borderId="0" xfId="2" applyFont="1" applyAlignment="1">
      <alignment vertical="center" wrapText="1"/>
    </xf>
  </cellXfs>
  <cellStyles count="3">
    <cellStyle name="Normal 2 2 2" xfId="2" xr:uid="{EABE7B8F-DBA5-45F7-BD7E-1663F1FF1050}"/>
    <cellStyle name="표준" xfId="0" builtinId="0"/>
    <cellStyle name="표준 2" xfId="1" xr:uid="{308BD23C-2E03-4DDF-AD64-9E4F3FCB48A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esktop/&#54617;&#44368;&#49714;/02.%20&#45236;&#50669;/260128%20&#48177;&#49437;&#51473;&#54617;&#44368;%20&#54617;&#44368;&#49714;%20&#45236;&#50669;&#4943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및 간지"/>
      <sheetName val="갑지"/>
      <sheetName val="설계설명서"/>
      <sheetName val="예정공정표"/>
      <sheetName val="원가계산서"/>
      <sheetName val="내역서총괄표"/>
      <sheetName val="내역서"/>
      <sheetName val="일위대가총괄표"/>
      <sheetName val="일위대가"/>
      <sheetName val="단가산출총괄표"/>
      <sheetName val="단가산출"/>
      <sheetName val="기계경비총괄표"/>
      <sheetName val="기계경비"/>
      <sheetName val="기계경비적용기준"/>
      <sheetName val="자재단가"/>
      <sheetName val="노임단가"/>
    </sheetNames>
    <sheetDataSet>
      <sheetData sheetId="0"/>
      <sheetData sheetId="1">
        <row r="19">
          <cell r="D19" t="str">
            <v>철거 및 이설</v>
          </cell>
          <cell r="F19" t="str">
            <v>철거(앉음벽, 철제벤치, 잔디 등) / 이설 (바웨이트, 평행봉, 철봉)</v>
          </cell>
        </row>
        <row r="20">
          <cell r="D20" t="str">
            <v>수목 제거 및 이식</v>
          </cell>
          <cell r="F20" t="str">
            <v>교목 제거 (5주), 잡목제거 / 교목 이식(18주), 관목 이식(6주)</v>
          </cell>
        </row>
        <row r="21">
          <cell r="D21" t="str">
            <v>식재기반</v>
          </cell>
          <cell r="F21" t="str">
            <v>토양개량</v>
          </cell>
        </row>
        <row r="22">
          <cell r="D22" t="str">
            <v>우배수</v>
          </cell>
          <cell r="F22" t="str">
            <v>연결관, 집수정, 빗물받이</v>
          </cell>
        </row>
        <row r="23">
          <cell r="D23" t="str">
            <v>식재</v>
          </cell>
          <cell r="F23" t="str">
            <v>교관목 6종 / 지피및초화 13종/ 잔디</v>
          </cell>
        </row>
        <row r="24">
          <cell r="D24" t="str">
            <v>멀칭</v>
          </cell>
          <cell r="F24" t="str">
            <v>굵은마사(중립)멀칭, 바크(중립)멀칭</v>
          </cell>
        </row>
        <row r="25">
          <cell r="D25" t="str">
            <v>포장</v>
          </cell>
          <cell r="F25" t="str">
            <v>경화마사토포장, 쇄석 포설, 잔디보호매트 등</v>
          </cell>
        </row>
        <row r="26">
          <cell r="D26" t="str">
            <v>시설물</v>
          </cell>
          <cell r="F26" t="str">
            <v>파라솔, 테이블, 스툴벤치, 등벤치, 앉음시설 등</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7F855-581A-494C-B7DC-C23E9BBCCE66}">
  <dimension ref="A1:K44"/>
  <sheetViews>
    <sheetView tabSelected="1" view="pageBreakPreview" zoomScale="130" zoomScaleNormal="100" zoomScaleSheetLayoutView="130" workbookViewId="0">
      <selection activeCell="H15" sqref="H15"/>
    </sheetView>
  </sheetViews>
  <sheetFormatPr defaultRowHeight="18" customHeight="1" x14ac:dyDescent="0.3"/>
  <cols>
    <col min="1" max="1" width="13.75" style="78" customWidth="1"/>
    <col min="2" max="2" width="10.625" style="78" customWidth="1"/>
    <col min="3" max="3" width="9" style="78" customWidth="1"/>
    <col min="4" max="10" width="9" style="78"/>
    <col min="11" max="11" width="23" style="78" customWidth="1"/>
    <col min="12" max="256" width="9" style="78"/>
    <col min="257" max="257" width="13.75" style="78" customWidth="1"/>
    <col min="258" max="258" width="10.625" style="78" customWidth="1"/>
    <col min="259" max="266" width="9" style="78"/>
    <col min="267" max="267" width="23" style="78" customWidth="1"/>
    <col min="268" max="512" width="9" style="78"/>
    <col min="513" max="513" width="13.75" style="78" customWidth="1"/>
    <col min="514" max="514" width="10.625" style="78" customWidth="1"/>
    <col min="515" max="522" width="9" style="78"/>
    <col min="523" max="523" width="23" style="78" customWidth="1"/>
    <col min="524" max="768" width="9" style="78"/>
    <col min="769" max="769" width="13.75" style="78" customWidth="1"/>
    <col min="770" max="770" width="10.625" style="78" customWidth="1"/>
    <col min="771" max="778" width="9" style="78"/>
    <col min="779" max="779" width="23" style="78" customWidth="1"/>
    <col min="780" max="1024" width="9" style="78"/>
    <col min="1025" max="1025" width="13.75" style="78" customWidth="1"/>
    <col min="1026" max="1026" width="10.625" style="78" customWidth="1"/>
    <col min="1027" max="1034" width="9" style="78"/>
    <col min="1035" max="1035" width="23" style="78" customWidth="1"/>
    <col min="1036" max="1280" width="9" style="78"/>
    <col min="1281" max="1281" width="13.75" style="78" customWidth="1"/>
    <col min="1282" max="1282" width="10.625" style="78" customWidth="1"/>
    <col min="1283" max="1290" width="9" style="78"/>
    <col min="1291" max="1291" width="23" style="78" customWidth="1"/>
    <col min="1292" max="1536" width="9" style="78"/>
    <col min="1537" max="1537" width="13.75" style="78" customWidth="1"/>
    <col min="1538" max="1538" width="10.625" style="78" customWidth="1"/>
    <col min="1539" max="1546" width="9" style="78"/>
    <col min="1547" max="1547" width="23" style="78" customWidth="1"/>
    <col min="1548" max="1792" width="9" style="78"/>
    <col min="1793" max="1793" width="13.75" style="78" customWidth="1"/>
    <col min="1794" max="1794" width="10.625" style="78" customWidth="1"/>
    <col min="1795" max="1802" width="9" style="78"/>
    <col min="1803" max="1803" width="23" style="78" customWidth="1"/>
    <col min="1804" max="2048" width="9" style="78"/>
    <col min="2049" max="2049" width="13.75" style="78" customWidth="1"/>
    <col min="2050" max="2050" width="10.625" style="78" customWidth="1"/>
    <col min="2051" max="2058" width="9" style="78"/>
    <col min="2059" max="2059" width="23" style="78" customWidth="1"/>
    <col min="2060" max="2304" width="9" style="78"/>
    <col min="2305" max="2305" width="13.75" style="78" customWidth="1"/>
    <col min="2306" max="2306" width="10.625" style="78" customWidth="1"/>
    <col min="2307" max="2314" width="9" style="78"/>
    <col min="2315" max="2315" width="23" style="78" customWidth="1"/>
    <col min="2316" max="2560" width="9" style="78"/>
    <col min="2561" max="2561" width="13.75" style="78" customWidth="1"/>
    <col min="2562" max="2562" width="10.625" style="78" customWidth="1"/>
    <col min="2563" max="2570" width="9" style="78"/>
    <col min="2571" max="2571" width="23" style="78" customWidth="1"/>
    <col min="2572" max="2816" width="9" style="78"/>
    <col min="2817" max="2817" width="13.75" style="78" customWidth="1"/>
    <col min="2818" max="2818" width="10.625" style="78" customWidth="1"/>
    <col min="2819" max="2826" width="9" style="78"/>
    <col min="2827" max="2827" width="23" style="78" customWidth="1"/>
    <col min="2828" max="3072" width="9" style="78"/>
    <col min="3073" max="3073" width="13.75" style="78" customWidth="1"/>
    <col min="3074" max="3074" width="10.625" style="78" customWidth="1"/>
    <col min="3075" max="3082" width="9" style="78"/>
    <col min="3083" max="3083" width="23" style="78" customWidth="1"/>
    <col min="3084" max="3328" width="9" style="78"/>
    <col min="3329" max="3329" width="13.75" style="78" customWidth="1"/>
    <col min="3330" max="3330" width="10.625" style="78" customWidth="1"/>
    <col min="3331" max="3338" width="9" style="78"/>
    <col min="3339" max="3339" width="23" style="78" customWidth="1"/>
    <col min="3340" max="3584" width="9" style="78"/>
    <col min="3585" max="3585" width="13.75" style="78" customWidth="1"/>
    <col min="3586" max="3586" width="10.625" style="78" customWidth="1"/>
    <col min="3587" max="3594" width="9" style="78"/>
    <col min="3595" max="3595" width="23" style="78" customWidth="1"/>
    <col min="3596" max="3840" width="9" style="78"/>
    <col min="3841" max="3841" width="13.75" style="78" customWidth="1"/>
    <col min="3842" max="3842" width="10.625" style="78" customWidth="1"/>
    <col min="3843" max="3850" width="9" style="78"/>
    <col min="3851" max="3851" width="23" style="78" customWidth="1"/>
    <col min="3852" max="4096" width="9" style="78"/>
    <col min="4097" max="4097" width="13.75" style="78" customWidth="1"/>
    <col min="4098" max="4098" width="10.625" style="78" customWidth="1"/>
    <col min="4099" max="4106" width="9" style="78"/>
    <col min="4107" max="4107" width="23" style="78" customWidth="1"/>
    <col min="4108" max="4352" width="9" style="78"/>
    <col min="4353" max="4353" width="13.75" style="78" customWidth="1"/>
    <col min="4354" max="4354" width="10.625" style="78" customWidth="1"/>
    <col min="4355" max="4362" width="9" style="78"/>
    <col min="4363" max="4363" width="23" style="78" customWidth="1"/>
    <col min="4364" max="4608" width="9" style="78"/>
    <col min="4609" max="4609" width="13.75" style="78" customWidth="1"/>
    <col min="4610" max="4610" width="10.625" style="78" customWidth="1"/>
    <col min="4611" max="4618" width="9" style="78"/>
    <col min="4619" max="4619" width="23" style="78" customWidth="1"/>
    <col min="4620" max="4864" width="9" style="78"/>
    <col min="4865" max="4865" width="13.75" style="78" customWidth="1"/>
    <col min="4866" max="4866" width="10.625" style="78" customWidth="1"/>
    <col min="4867" max="4874" width="9" style="78"/>
    <col min="4875" max="4875" width="23" style="78" customWidth="1"/>
    <col min="4876" max="5120" width="9" style="78"/>
    <col min="5121" max="5121" width="13.75" style="78" customWidth="1"/>
    <col min="5122" max="5122" width="10.625" style="78" customWidth="1"/>
    <col min="5123" max="5130" width="9" style="78"/>
    <col min="5131" max="5131" width="23" style="78" customWidth="1"/>
    <col min="5132" max="5376" width="9" style="78"/>
    <col min="5377" max="5377" width="13.75" style="78" customWidth="1"/>
    <col min="5378" max="5378" width="10.625" style="78" customWidth="1"/>
    <col min="5379" max="5386" width="9" style="78"/>
    <col min="5387" max="5387" width="23" style="78" customWidth="1"/>
    <col min="5388" max="5632" width="9" style="78"/>
    <col min="5633" max="5633" width="13.75" style="78" customWidth="1"/>
    <col min="5634" max="5634" width="10.625" style="78" customWidth="1"/>
    <col min="5635" max="5642" width="9" style="78"/>
    <col min="5643" max="5643" width="23" style="78" customWidth="1"/>
    <col min="5644" max="5888" width="9" style="78"/>
    <col min="5889" max="5889" width="13.75" style="78" customWidth="1"/>
    <col min="5890" max="5890" width="10.625" style="78" customWidth="1"/>
    <col min="5891" max="5898" width="9" style="78"/>
    <col min="5899" max="5899" width="23" style="78" customWidth="1"/>
    <col min="5900" max="6144" width="9" style="78"/>
    <col min="6145" max="6145" width="13.75" style="78" customWidth="1"/>
    <col min="6146" max="6146" width="10.625" style="78" customWidth="1"/>
    <col min="6147" max="6154" width="9" style="78"/>
    <col min="6155" max="6155" width="23" style="78" customWidth="1"/>
    <col min="6156" max="6400" width="9" style="78"/>
    <col min="6401" max="6401" width="13.75" style="78" customWidth="1"/>
    <col min="6402" max="6402" width="10.625" style="78" customWidth="1"/>
    <col min="6403" max="6410" width="9" style="78"/>
    <col min="6411" max="6411" width="23" style="78" customWidth="1"/>
    <col min="6412" max="6656" width="9" style="78"/>
    <col min="6657" max="6657" width="13.75" style="78" customWidth="1"/>
    <col min="6658" max="6658" width="10.625" style="78" customWidth="1"/>
    <col min="6659" max="6666" width="9" style="78"/>
    <col min="6667" max="6667" width="23" style="78" customWidth="1"/>
    <col min="6668" max="6912" width="9" style="78"/>
    <col min="6913" max="6913" width="13.75" style="78" customWidth="1"/>
    <col min="6914" max="6914" width="10.625" style="78" customWidth="1"/>
    <col min="6915" max="6922" width="9" style="78"/>
    <col min="6923" max="6923" width="23" style="78" customWidth="1"/>
    <col min="6924" max="7168" width="9" style="78"/>
    <col min="7169" max="7169" width="13.75" style="78" customWidth="1"/>
    <col min="7170" max="7170" width="10.625" style="78" customWidth="1"/>
    <col min="7171" max="7178" width="9" style="78"/>
    <col min="7179" max="7179" width="23" style="78" customWidth="1"/>
    <col min="7180" max="7424" width="9" style="78"/>
    <col min="7425" max="7425" width="13.75" style="78" customWidth="1"/>
    <col min="7426" max="7426" width="10.625" style="78" customWidth="1"/>
    <col min="7427" max="7434" width="9" style="78"/>
    <col min="7435" max="7435" width="23" style="78" customWidth="1"/>
    <col min="7436" max="7680" width="9" style="78"/>
    <col min="7681" max="7681" width="13.75" style="78" customWidth="1"/>
    <col min="7682" max="7682" width="10.625" style="78" customWidth="1"/>
    <col min="7683" max="7690" width="9" style="78"/>
    <col min="7691" max="7691" width="23" style="78" customWidth="1"/>
    <col min="7692" max="7936" width="9" style="78"/>
    <col min="7937" max="7937" width="13.75" style="78" customWidth="1"/>
    <col min="7938" max="7938" width="10.625" style="78" customWidth="1"/>
    <col min="7939" max="7946" width="9" style="78"/>
    <col min="7947" max="7947" width="23" style="78" customWidth="1"/>
    <col min="7948" max="8192" width="9" style="78"/>
    <col min="8193" max="8193" width="13.75" style="78" customWidth="1"/>
    <col min="8194" max="8194" width="10.625" style="78" customWidth="1"/>
    <col min="8195" max="8202" width="9" style="78"/>
    <col min="8203" max="8203" width="23" style="78" customWidth="1"/>
    <col min="8204" max="8448" width="9" style="78"/>
    <col min="8449" max="8449" width="13.75" style="78" customWidth="1"/>
    <col min="8450" max="8450" width="10.625" style="78" customWidth="1"/>
    <col min="8451" max="8458" width="9" style="78"/>
    <col min="8459" max="8459" width="23" style="78" customWidth="1"/>
    <col min="8460" max="8704" width="9" style="78"/>
    <col min="8705" max="8705" width="13.75" style="78" customWidth="1"/>
    <col min="8706" max="8706" width="10.625" style="78" customWidth="1"/>
    <col min="8707" max="8714" width="9" style="78"/>
    <col min="8715" max="8715" width="23" style="78" customWidth="1"/>
    <col min="8716" max="8960" width="9" style="78"/>
    <col min="8961" max="8961" width="13.75" style="78" customWidth="1"/>
    <col min="8962" max="8962" width="10.625" style="78" customWidth="1"/>
    <col min="8963" max="8970" width="9" style="78"/>
    <col min="8971" max="8971" width="23" style="78" customWidth="1"/>
    <col min="8972" max="9216" width="9" style="78"/>
    <col min="9217" max="9217" width="13.75" style="78" customWidth="1"/>
    <col min="9218" max="9218" width="10.625" style="78" customWidth="1"/>
    <col min="9219" max="9226" width="9" style="78"/>
    <col min="9227" max="9227" width="23" style="78" customWidth="1"/>
    <col min="9228" max="9472" width="9" style="78"/>
    <col min="9473" max="9473" width="13.75" style="78" customWidth="1"/>
    <col min="9474" max="9474" width="10.625" style="78" customWidth="1"/>
    <col min="9475" max="9482" width="9" style="78"/>
    <col min="9483" max="9483" width="23" style="78" customWidth="1"/>
    <col min="9484" max="9728" width="9" style="78"/>
    <col min="9729" max="9729" width="13.75" style="78" customWidth="1"/>
    <col min="9730" max="9730" width="10.625" style="78" customWidth="1"/>
    <col min="9731" max="9738" width="9" style="78"/>
    <col min="9739" max="9739" width="23" style="78" customWidth="1"/>
    <col min="9740" max="9984" width="9" style="78"/>
    <col min="9985" max="9985" width="13.75" style="78" customWidth="1"/>
    <col min="9986" max="9986" width="10.625" style="78" customWidth="1"/>
    <col min="9987" max="9994" width="9" style="78"/>
    <col min="9995" max="9995" width="23" style="78" customWidth="1"/>
    <col min="9996" max="10240" width="9" style="78"/>
    <col min="10241" max="10241" width="13.75" style="78" customWidth="1"/>
    <col min="10242" max="10242" width="10.625" style="78" customWidth="1"/>
    <col min="10243" max="10250" width="9" style="78"/>
    <col min="10251" max="10251" width="23" style="78" customWidth="1"/>
    <col min="10252" max="10496" width="9" style="78"/>
    <col min="10497" max="10497" width="13.75" style="78" customWidth="1"/>
    <col min="10498" max="10498" width="10.625" style="78" customWidth="1"/>
    <col min="10499" max="10506" width="9" style="78"/>
    <col min="10507" max="10507" width="23" style="78" customWidth="1"/>
    <col min="10508" max="10752" width="9" style="78"/>
    <col min="10753" max="10753" width="13.75" style="78" customWidth="1"/>
    <col min="10754" max="10754" width="10.625" style="78" customWidth="1"/>
    <col min="10755" max="10762" width="9" style="78"/>
    <col min="10763" max="10763" width="23" style="78" customWidth="1"/>
    <col min="10764" max="11008" width="9" style="78"/>
    <col min="11009" max="11009" width="13.75" style="78" customWidth="1"/>
    <col min="11010" max="11010" width="10.625" style="78" customWidth="1"/>
    <col min="11011" max="11018" width="9" style="78"/>
    <col min="11019" max="11019" width="23" style="78" customWidth="1"/>
    <col min="11020" max="11264" width="9" style="78"/>
    <col min="11265" max="11265" width="13.75" style="78" customWidth="1"/>
    <col min="11266" max="11266" width="10.625" style="78" customWidth="1"/>
    <col min="11267" max="11274" width="9" style="78"/>
    <col min="11275" max="11275" width="23" style="78" customWidth="1"/>
    <col min="11276" max="11520" width="9" style="78"/>
    <col min="11521" max="11521" width="13.75" style="78" customWidth="1"/>
    <col min="11522" max="11522" width="10.625" style="78" customWidth="1"/>
    <col min="11523" max="11530" width="9" style="78"/>
    <col min="11531" max="11531" width="23" style="78" customWidth="1"/>
    <col min="11532" max="11776" width="9" style="78"/>
    <col min="11777" max="11777" width="13.75" style="78" customWidth="1"/>
    <col min="11778" max="11778" width="10.625" style="78" customWidth="1"/>
    <col min="11779" max="11786" width="9" style="78"/>
    <col min="11787" max="11787" width="23" style="78" customWidth="1"/>
    <col min="11788" max="12032" width="9" style="78"/>
    <col min="12033" max="12033" width="13.75" style="78" customWidth="1"/>
    <col min="12034" max="12034" width="10.625" style="78" customWidth="1"/>
    <col min="12035" max="12042" width="9" style="78"/>
    <col min="12043" max="12043" width="23" style="78" customWidth="1"/>
    <col min="12044" max="12288" width="9" style="78"/>
    <col min="12289" max="12289" width="13.75" style="78" customWidth="1"/>
    <col min="12290" max="12290" width="10.625" style="78" customWidth="1"/>
    <col min="12291" max="12298" width="9" style="78"/>
    <col min="12299" max="12299" width="23" style="78" customWidth="1"/>
    <col min="12300" max="12544" width="9" style="78"/>
    <col min="12545" max="12545" width="13.75" style="78" customWidth="1"/>
    <col min="12546" max="12546" width="10.625" style="78" customWidth="1"/>
    <col min="12547" max="12554" width="9" style="78"/>
    <col min="12555" max="12555" width="23" style="78" customWidth="1"/>
    <col min="12556" max="12800" width="9" style="78"/>
    <col min="12801" max="12801" width="13.75" style="78" customWidth="1"/>
    <col min="12802" max="12802" width="10.625" style="78" customWidth="1"/>
    <col min="12803" max="12810" width="9" style="78"/>
    <col min="12811" max="12811" width="23" style="78" customWidth="1"/>
    <col min="12812" max="13056" width="9" style="78"/>
    <col min="13057" max="13057" width="13.75" style="78" customWidth="1"/>
    <col min="13058" max="13058" width="10.625" style="78" customWidth="1"/>
    <col min="13059" max="13066" width="9" style="78"/>
    <col min="13067" max="13067" width="23" style="78" customWidth="1"/>
    <col min="13068" max="13312" width="9" style="78"/>
    <col min="13313" max="13313" width="13.75" style="78" customWidth="1"/>
    <col min="13314" max="13314" width="10.625" style="78" customWidth="1"/>
    <col min="13315" max="13322" width="9" style="78"/>
    <col min="13323" max="13323" width="23" style="78" customWidth="1"/>
    <col min="13324" max="13568" width="9" style="78"/>
    <col min="13569" max="13569" width="13.75" style="78" customWidth="1"/>
    <col min="13570" max="13570" width="10.625" style="78" customWidth="1"/>
    <col min="13571" max="13578" width="9" style="78"/>
    <col min="13579" max="13579" width="23" style="78" customWidth="1"/>
    <col min="13580" max="13824" width="9" style="78"/>
    <col min="13825" max="13825" width="13.75" style="78" customWidth="1"/>
    <col min="13826" max="13826" width="10.625" style="78" customWidth="1"/>
    <col min="13827" max="13834" width="9" style="78"/>
    <col min="13835" max="13835" width="23" style="78" customWidth="1"/>
    <col min="13836" max="14080" width="9" style="78"/>
    <col min="14081" max="14081" width="13.75" style="78" customWidth="1"/>
    <col min="14082" max="14082" width="10.625" style="78" customWidth="1"/>
    <col min="14083" max="14090" width="9" style="78"/>
    <col min="14091" max="14091" width="23" style="78" customWidth="1"/>
    <col min="14092" max="14336" width="9" style="78"/>
    <col min="14337" max="14337" width="13.75" style="78" customWidth="1"/>
    <col min="14338" max="14338" width="10.625" style="78" customWidth="1"/>
    <col min="14339" max="14346" width="9" style="78"/>
    <col min="14347" max="14347" width="23" style="78" customWidth="1"/>
    <col min="14348" max="14592" width="9" style="78"/>
    <col min="14593" max="14593" width="13.75" style="78" customWidth="1"/>
    <col min="14594" max="14594" width="10.625" style="78" customWidth="1"/>
    <col min="14595" max="14602" width="9" style="78"/>
    <col min="14603" max="14603" width="23" style="78" customWidth="1"/>
    <col min="14604" max="14848" width="9" style="78"/>
    <col min="14849" max="14849" width="13.75" style="78" customWidth="1"/>
    <col min="14850" max="14850" width="10.625" style="78" customWidth="1"/>
    <col min="14851" max="14858" width="9" style="78"/>
    <col min="14859" max="14859" width="23" style="78" customWidth="1"/>
    <col min="14860" max="15104" width="9" style="78"/>
    <col min="15105" max="15105" width="13.75" style="78" customWidth="1"/>
    <col min="15106" max="15106" width="10.625" style="78" customWidth="1"/>
    <col min="15107" max="15114" width="9" style="78"/>
    <col min="15115" max="15115" width="23" style="78" customWidth="1"/>
    <col min="15116" max="15360" width="9" style="78"/>
    <col min="15361" max="15361" width="13.75" style="78" customWidth="1"/>
    <col min="15362" max="15362" width="10.625" style="78" customWidth="1"/>
    <col min="15363" max="15370" width="9" style="78"/>
    <col min="15371" max="15371" width="23" style="78" customWidth="1"/>
    <col min="15372" max="15616" width="9" style="78"/>
    <col min="15617" max="15617" width="13.75" style="78" customWidth="1"/>
    <col min="15618" max="15618" width="10.625" style="78" customWidth="1"/>
    <col min="15619" max="15626" width="9" style="78"/>
    <col min="15627" max="15627" width="23" style="78" customWidth="1"/>
    <col min="15628" max="15872" width="9" style="78"/>
    <col min="15873" max="15873" width="13.75" style="78" customWidth="1"/>
    <col min="15874" max="15874" width="10.625" style="78" customWidth="1"/>
    <col min="15875" max="15882" width="9" style="78"/>
    <col min="15883" max="15883" width="23" style="78" customWidth="1"/>
    <col min="15884" max="16128" width="9" style="78"/>
    <col min="16129" max="16129" width="13.75" style="78" customWidth="1"/>
    <col min="16130" max="16130" width="10.625" style="78" customWidth="1"/>
    <col min="16131" max="16138" width="9" style="78"/>
    <col min="16139" max="16139" width="23" style="78" customWidth="1"/>
    <col min="16140" max="16384" width="9" style="78"/>
  </cols>
  <sheetData>
    <row r="1" spans="1:11" ht="27.75" customHeight="1" x14ac:dyDescent="0.3">
      <c r="A1" s="77" t="s">
        <v>375</v>
      </c>
      <c r="B1" s="77"/>
      <c r="C1" s="77"/>
      <c r="D1" s="77"/>
      <c r="E1" s="77"/>
      <c r="F1" s="77"/>
      <c r="G1" s="77"/>
      <c r="H1" s="77"/>
      <c r="I1" s="77"/>
      <c r="J1" s="77"/>
      <c r="K1" s="77"/>
    </row>
    <row r="2" spans="1:11" ht="27.75" customHeight="1" x14ac:dyDescent="0.3">
      <c r="A2" s="79"/>
      <c r="B2" s="79"/>
      <c r="C2" s="79"/>
      <c r="D2" s="79"/>
      <c r="E2" s="79"/>
      <c r="F2" s="79"/>
      <c r="G2" s="79"/>
      <c r="H2" s="79"/>
      <c r="I2" s="79"/>
      <c r="J2" s="79"/>
      <c r="K2" s="79"/>
    </row>
    <row r="3" spans="1:11" ht="23.1" customHeight="1" x14ac:dyDescent="0.3">
      <c r="A3" s="78" t="s">
        <v>376</v>
      </c>
      <c r="B3" s="78" t="s">
        <v>377</v>
      </c>
    </row>
    <row r="4" spans="1:11" ht="12" customHeight="1" x14ac:dyDescent="0.3"/>
    <row r="5" spans="1:11" ht="23.1" customHeight="1" x14ac:dyDescent="0.3">
      <c r="A5" s="78" t="s">
        <v>378</v>
      </c>
      <c r="B5" s="80" t="s">
        <v>379</v>
      </c>
      <c r="C5" s="80"/>
      <c r="D5" s="80"/>
      <c r="E5" s="80"/>
      <c r="F5" s="80"/>
      <c r="G5" s="80"/>
      <c r="H5" s="80"/>
      <c r="I5" s="80"/>
      <c r="J5" s="80"/>
      <c r="K5" s="80"/>
    </row>
    <row r="6" spans="1:11" ht="12" customHeight="1" x14ac:dyDescent="0.3"/>
    <row r="7" spans="1:11" ht="23.1" customHeight="1" x14ac:dyDescent="0.3">
      <c r="A7" s="78" t="s">
        <v>380</v>
      </c>
    </row>
    <row r="8" spans="1:11" ht="23.1" customHeight="1" x14ac:dyDescent="0.3">
      <c r="B8" s="81" t="str">
        <f>[1]갑지!D19</f>
        <v>철거 및 이설</v>
      </c>
      <c r="C8" s="81"/>
      <c r="D8" s="82" t="str">
        <f>[1]갑지!F19</f>
        <v>철거(앉음벽, 철제벤치, 잔디 등) / 이설 (바웨이트, 평행봉, 철봉)</v>
      </c>
      <c r="E8" s="83"/>
      <c r="F8" s="83"/>
      <c r="G8" s="83"/>
      <c r="H8" s="83"/>
      <c r="I8" s="83"/>
      <c r="J8" s="83"/>
      <c r="K8" s="83"/>
    </row>
    <row r="9" spans="1:11" ht="23.1" customHeight="1" x14ac:dyDescent="0.3">
      <c r="B9" s="81" t="str">
        <f>[1]갑지!D20</f>
        <v>수목 제거 및 이식</v>
      </c>
      <c r="C9" s="81"/>
      <c r="D9" s="82" t="str">
        <f>[1]갑지!F20</f>
        <v>교목 제거 (5주), 잡목제거 / 교목 이식(18주), 관목 이식(6주)</v>
      </c>
    </row>
    <row r="10" spans="1:11" ht="23.1" customHeight="1" x14ac:dyDescent="0.3">
      <c r="B10" s="81" t="str">
        <f>[1]갑지!D21</f>
        <v>식재기반</v>
      </c>
      <c r="C10" s="81"/>
      <c r="D10" s="82" t="str">
        <f>[1]갑지!F21</f>
        <v>토양개량</v>
      </c>
    </row>
    <row r="11" spans="1:11" ht="23.1" customHeight="1" x14ac:dyDescent="0.3">
      <c r="B11" s="81" t="str">
        <f>[1]갑지!D22</f>
        <v>우배수</v>
      </c>
      <c r="C11" s="81"/>
      <c r="D11" s="82" t="str">
        <f>[1]갑지!F22</f>
        <v>연결관, 집수정, 빗물받이</v>
      </c>
    </row>
    <row r="12" spans="1:11" ht="23.1" customHeight="1" x14ac:dyDescent="0.3">
      <c r="B12" s="81" t="str">
        <f>[1]갑지!D23</f>
        <v>식재</v>
      </c>
      <c r="C12" s="81"/>
      <c r="D12" s="82" t="str">
        <f>[1]갑지!F23</f>
        <v>교관목 6종 / 지피및초화 13종/ 잔디</v>
      </c>
    </row>
    <row r="13" spans="1:11" ht="23.1" customHeight="1" x14ac:dyDescent="0.3">
      <c r="B13" s="81" t="str">
        <f>[1]갑지!D24</f>
        <v>멀칭</v>
      </c>
      <c r="C13" s="81"/>
      <c r="D13" s="82" t="str">
        <f>[1]갑지!F24</f>
        <v>굵은마사(중립)멀칭, 바크(중립)멀칭</v>
      </c>
    </row>
    <row r="14" spans="1:11" ht="23.1" customHeight="1" x14ac:dyDescent="0.3">
      <c r="B14" s="81" t="str">
        <f>[1]갑지!D25</f>
        <v>포장</v>
      </c>
      <c r="C14" s="81"/>
      <c r="D14" s="82" t="str">
        <f>[1]갑지!F25</f>
        <v>경화마사토포장, 쇄석 포설, 잔디보호매트 등</v>
      </c>
    </row>
    <row r="15" spans="1:11" ht="23.1" customHeight="1" x14ac:dyDescent="0.3">
      <c r="B15" s="81" t="str">
        <f>[1]갑지!D26</f>
        <v>시설물</v>
      </c>
      <c r="C15" s="81"/>
      <c r="D15" s="82" t="str">
        <f>[1]갑지!F26</f>
        <v>파라솔, 테이블, 스툴벤치, 등벤치, 앉음시설 등</v>
      </c>
    </row>
    <row r="16" spans="1:11" ht="23.1" customHeight="1" x14ac:dyDescent="0.3">
      <c r="B16" s="81"/>
      <c r="C16" s="81"/>
      <c r="D16" s="82"/>
    </row>
    <row r="17" spans="1:4" ht="23.1" customHeight="1" x14ac:dyDescent="0.3">
      <c r="B17" s="81"/>
      <c r="C17" s="81"/>
      <c r="D17" s="82"/>
    </row>
    <row r="18" spans="1:4" ht="23.1" customHeight="1" x14ac:dyDescent="0.3">
      <c r="B18" s="81"/>
      <c r="C18" s="81"/>
      <c r="D18" s="82"/>
    </row>
    <row r="19" spans="1:4" ht="23.1" customHeight="1" x14ac:dyDescent="0.3">
      <c r="B19" s="80"/>
      <c r="C19" s="80"/>
    </row>
    <row r="20" spans="1:4" ht="23.1" customHeight="1" x14ac:dyDescent="0.3">
      <c r="A20" s="78" t="s">
        <v>381</v>
      </c>
    </row>
    <row r="21" spans="1:4" ht="20.100000000000001" customHeight="1" x14ac:dyDescent="0.3">
      <c r="A21" s="78" t="s">
        <v>382</v>
      </c>
    </row>
    <row r="22" spans="1:4" ht="20.100000000000001" customHeight="1" x14ac:dyDescent="0.3">
      <c r="A22" s="78" t="s">
        <v>383</v>
      </c>
    </row>
    <row r="23" spans="1:4" ht="20.100000000000001" customHeight="1" x14ac:dyDescent="0.3">
      <c r="A23" s="78" t="s">
        <v>384</v>
      </c>
    </row>
    <row r="24" spans="1:4" ht="20.100000000000001" customHeight="1" x14ac:dyDescent="0.3"/>
    <row r="25" spans="1:4" ht="20.100000000000001" customHeight="1" x14ac:dyDescent="0.3">
      <c r="A25" s="78" t="s">
        <v>385</v>
      </c>
    </row>
    <row r="26" spans="1:4" ht="20.100000000000001" customHeight="1" x14ac:dyDescent="0.3">
      <c r="A26" s="78" t="s">
        <v>386</v>
      </c>
    </row>
    <row r="27" spans="1:4" ht="20.100000000000001" customHeight="1" x14ac:dyDescent="0.3">
      <c r="A27" s="78" t="s">
        <v>387</v>
      </c>
    </row>
    <row r="28" spans="1:4" ht="20.100000000000001" customHeight="1" x14ac:dyDescent="0.3">
      <c r="A28" s="78" t="s">
        <v>388</v>
      </c>
    </row>
    <row r="29" spans="1:4" ht="20.100000000000001" customHeight="1" x14ac:dyDescent="0.3">
      <c r="A29" s="78" t="s">
        <v>389</v>
      </c>
    </row>
    <row r="30" spans="1:4" ht="20.100000000000001" customHeight="1" x14ac:dyDescent="0.3">
      <c r="A30" s="78" t="s">
        <v>390</v>
      </c>
    </row>
    <row r="31" spans="1:4" ht="20.100000000000001" customHeight="1" x14ac:dyDescent="0.3"/>
    <row r="32" spans="1:4" ht="20.100000000000001" customHeight="1" x14ac:dyDescent="0.3">
      <c r="A32" s="78" t="s">
        <v>391</v>
      </c>
    </row>
    <row r="33" spans="1:1" ht="20.100000000000001" customHeight="1" x14ac:dyDescent="0.3">
      <c r="A33" s="78" t="s">
        <v>392</v>
      </c>
    </row>
    <row r="34" spans="1:1" ht="20.100000000000001" customHeight="1" x14ac:dyDescent="0.3">
      <c r="A34" s="78" t="s">
        <v>393</v>
      </c>
    </row>
    <row r="35" spans="1:1" ht="20.100000000000001" customHeight="1" x14ac:dyDescent="0.3">
      <c r="A35" s="78" t="s">
        <v>394</v>
      </c>
    </row>
    <row r="36" spans="1:1" ht="20.100000000000001" customHeight="1" x14ac:dyDescent="0.3">
      <c r="A36" s="78" t="s">
        <v>395</v>
      </c>
    </row>
    <row r="37" spans="1:1" ht="20.100000000000001" customHeight="1" x14ac:dyDescent="0.3">
      <c r="A37" s="78" t="s">
        <v>396</v>
      </c>
    </row>
    <row r="38" spans="1:1" ht="20.100000000000001" customHeight="1" x14ac:dyDescent="0.3">
      <c r="A38" s="78" t="s">
        <v>397</v>
      </c>
    </row>
    <row r="39" spans="1:1" ht="20.100000000000001" customHeight="1" x14ac:dyDescent="0.3">
      <c r="A39" s="78" t="s">
        <v>398</v>
      </c>
    </row>
    <row r="40" spans="1:1" ht="20.100000000000001" customHeight="1" x14ac:dyDescent="0.3">
      <c r="A40" s="78" t="s">
        <v>399</v>
      </c>
    </row>
    <row r="41" spans="1:1" ht="20.100000000000001" customHeight="1" x14ac:dyDescent="0.3">
      <c r="A41" s="78" t="s">
        <v>400</v>
      </c>
    </row>
    <row r="42" spans="1:1" ht="20.100000000000001" customHeight="1" x14ac:dyDescent="0.3">
      <c r="A42" s="78" t="s">
        <v>401</v>
      </c>
    </row>
    <row r="43" spans="1:1" ht="20.100000000000001" customHeight="1" x14ac:dyDescent="0.3">
      <c r="A43" s="78" t="s">
        <v>402</v>
      </c>
    </row>
    <row r="44" spans="1:1" ht="20.100000000000001" customHeight="1" x14ac:dyDescent="0.3">
      <c r="A44" s="78" t="s">
        <v>403</v>
      </c>
    </row>
  </sheetData>
  <mergeCells count="14">
    <mergeCell ref="B18:C18"/>
    <mergeCell ref="B19:C19"/>
    <mergeCell ref="B12:C12"/>
    <mergeCell ref="B13:C13"/>
    <mergeCell ref="B14:C14"/>
    <mergeCell ref="B15:C15"/>
    <mergeCell ref="B16:C16"/>
    <mergeCell ref="B17:C17"/>
    <mergeCell ref="A1:K1"/>
    <mergeCell ref="B5:K5"/>
    <mergeCell ref="B8:C8"/>
    <mergeCell ref="B9:C9"/>
    <mergeCell ref="B10:C10"/>
    <mergeCell ref="B11:C11"/>
  </mergeCells>
  <phoneticPr fontId="3" type="noConversion"/>
  <pageMargins left="0.75" right="0.34" top="0.44" bottom="0.4" header="0.33" footer="0.37"/>
  <pageSetup paperSize="9" scale="94" orientation="landscape" r:id="rId1"/>
  <headerFooter alignWithMargins="0"/>
  <rowBreaks count="1" manualBreakCount="1">
    <brk id="20"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DFD49-5984-4A5E-8F12-1FD9EE7C52E6}">
  <dimension ref="B1:M52"/>
  <sheetViews>
    <sheetView view="pageBreakPreview" zoomScale="160" zoomScaleNormal="100" zoomScaleSheetLayoutView="160" workbookViewId="0">
      <pane ySplit="3" topLeftCell="A4" activePane="bottomLeft" state="frozen"/>
      <selection activeCell="B1" sqref="B1:O2"/>
      <selection pane="bottomLeft" activeCell="F31" sqref="F31"/>
    </sheetView>
  </sheetViews>
  <sheetFormatPr defaultRowHeight="12.75" x14ac:dyDescent="0.2"/>
  <cols>
    <col min="1" max="1" width="0.625" style="1" customWidth="1"/>
    <col min="2" max="3" width="3.625" style="1" customWidth="1"/>
    <col min="4" max="4" width="25.75" style="1" customWidth="1"/>
    <col min="5" max="5" width="6.125" style="1" customWidth="1"/>
    <col min="6" max="6" width="20.625" style="1" customWidth="1"/>
    <col min="7" max="7" width="7.25" style="1" customWidth="1"/>
    <col min="8" max="8" width="47.5" style="1" customWidth="1"/>
    <col min="9" max="11" width="9" style="1"/>
    <col min="12" max="12" width="8.625" style="1" bestFit="1" customWidth="1"/>
    <col min="13" max="13" width="8.125" style="1" bestFit="1" customWidth="1"/>
    <col min="14" max="256" width="9" style="1"/>
    <col min="257" max="257" width="0.625" style="1" customWidth="1"/>
    <col min="258" max="259" width="3.625" style="1" customWidth="1"/>
    <col min="260" max="260" width="25.75" style="1" customWidth="1"/>
    <col min="261" max="261" width="6.125" style="1" customWidth="1"/>
    <col min="262" max="262" width="20.625" style="1" customWidth="1"/>
    <col min="263" max="263" width="7.25" style="1" customWidth="1"/>
    <col min="264" max="264" width="47.5" style="1" customWidth="1"/>
    <col min="265" max="267" width="9" style="1"/>
    <col min="268" max="268" width="8.625" style="1" bestFit="1" customWidth="1"/>
    <col min="269" max="269" width="8.125" style="1" bestFit="1" customWidth="1"/>
    <col min="270" max="512" width="9" style="1"/>
    <col min="513" max="513" width="0.625" style="1" customWidth="1"/>
    <col min="514" max="515" width="3.625" style="1" customWidth="1"/>
    <col min="516" max="516" width="25.75" style="1" customWidth="1"/>
    <col min="517" max="517" width="6.125" style="1" customWidth="1"/>
    <col min="518" max="518" width="20.625" style="1" customWidth="1"/>
    <col min="519" max="519" width="7.25" style="1" customWidth="1"/>
    <col min="520" max="520" width="47.5" style="1" customWidth="1"/>
    <col min="521" max="523" width="9" style="1"/>
    <col min="524" max="524" width="8.625" style="1" bestFit="1" customWidth="1"/>
    <col min="525" max="525" width="8.125" style="1" bestFit="1" customWidth="1"/>
    <col min="526" max="768" width="9" style="1"/>
    <col min="769" max="769" width="0.625" style="1" customWidth="1"/>
    <col min="770" max="771" width="3.625" style="1" customWidth="1"/>
    <col min="772" max="772" width="25.75" style="1" customWidth="1"/>
    <col min="773" max="773" width="6.125" style="1" customWidth="1"/>
    <col min="774" max="774" width="20.625" style="1" customWidth="1"/>
    <col min="775" max="775" width="7.25" style="1" customWidth="1"/>
    <col min="776" max="776" width="47.5" style="1" customWidth="1"/>
    <col min="777" max="779" width="9" style="1"/>
    <col min="780" max="780" width="8.625" style="1" bestFit="1" customWidth="1"/>
    <col min="781" max="781" width="8.125" style="1" bestFit="1" customWidth="1"/>
    <col min="782" max="1024" width="9" style="1"/>
    <col min="1025" max="1025" width="0.625" style="1" customWidth="1"/>
    <col min="1026" max="1027" width="3.625" style="1" customWidth="1"/>
    <col min="1028" max="1028" width="25.75" style="1" customWidth="1"/>
    <col min="1029" max="1029" width="6.125" style="1" customWidth="1"/>
    <col min="1030" max="1030" width="20.625" style="1" customWidth="1"/>
    <col min="1031" max="1031" width="7.25" style="1" customWidth="1"/>
    <col min="1032" max="1032" width="47.5" style="1" customWidth="1"/>
    <col min="1033" max="1035" width="9" style="1"/>
    <col min="1036" max="1036" width="8.625" style="1" bestFit="1" customWidth="1"/>
    <col min="1037" max="1037" width="8.125" style="1" bestFit="1" customWidth="1"/>
    <col min="1038" max="1280" width="9" style="1"/>
    <col min="1281" max="1281" width="0.625" style="1" customWidth="1"/>
    <col min="1282" max="1283" width="3.625" style="1" customWidth="1"/>
    <col min="1284" max="1284" width="25.75" style="1" customWidth="1"/>
    <col min="1285" max="1285" width="6.125" style="1" customWidth="1"/>
    <col min="1286" max="1286" width="20.625" style="1" customWidth="1"/>
    <col min="1287" max="1287" width="7.25" style="1" customWidth="1"/>
    <col min="1288" max="1288" width="47.5" style="1" customWidth="1"/>
    <col min="1289" max="1291" width="9" style="1"/>
    <col min="1292" max="1292" width="8.625" style="1" bestFit="1" customWidth="1"/>
    <col min="1293" max="1293" width="8.125" style="1" bestFit="1" customWidth="1"/>
    <col min="1294" max="1536" width="9" style="1"/>
    <col min="1537" max="1537" width="0.625" style="1" customWidth="1"/>
    <col min="1538" max="1539" width="3.625" style="1" customWidth="1"/>
    <col min="1540" max="1540" width="25.75" style="1" customWidth="1"/>
    <col min="1541" max="1541" width="6.125" style="1" customWidth="1"/>
    <col min="1542" max="1542" width="20.625" style="1" customWidth="1"/>
    <col min="1543" max="1543" width="7.25" style="1" customWidth="1"/>
    <col min="1544" max="1544" width="47.5" style="1" customWidth="1"/>
    <col min="1545" max="1547" width="9" style="1"/>
    <col min="1548" max="1548" width="8.625" style="1" bestFit="1" customWidth="1"/>
    <col min="1549" max="1549" width="8.125" style="1" bestFit="1" customWidth="1"/>
    <col min="1550" max="1792" width="9" style="1"/>
    <col min="1793" max="1793" width="0.625" style="1" customWidth="1"/>
    <col min="1794" max="1795" width="3.625" style="1" customWidth="1"/>
    <col min="1796" max="1796" width="25.75" style="1" customWidth="1"/>
    <col min="1797" max="1797" width="6.125" style="1" customWidth="1"/>
    <col min="1798" max="1798" width="20.625" style="1" customWidth="1"/>
    <col min="1799" max="1799" width="7.25" style="1" customWidth="1"/>
    <col min="1800" max="1800" width="47.5" style="1" customWidth="1"/>
    <col min="1801" max="1803" width="9" style="1"/>
    <col min="1804" max="1804" width="8.625" style="1" bestFit="1" customWidth="1"/>
    <col min="1805" max="1805" width="8.125" style="1" bestFit="1" customWidth="1"/>
    <col min="1806" max="2048" width="9" style="1"/>
    <col min="2049" max="2049" width="0.625" style="1" customWidth="1"/>
    <col min="2050" max="2051" width="3.625" style="1" customWidth="1"/>
    <col min="2052" max="2052" width="25.75" style="1" customWidth="1"/>
    <col min="2053" max="2053" width="6.125" style="1" customWidth="1"/>
    <col min="2054" max="2054" width="20.625" style="1" customWidth="1"/>
    <col min="2055" max="2055" width="7.25" style="1" customWidth="1"/>
    <col min="2056" max="2056" width="47.5" style="1" customWidth="1"/>
    <col min="2057" max="2059" width="9" style="1"/>
    <col min="2060" max="2060" width="8.625" style="1" bestFit="1" customWidth="1"/>
    <col min="2061" max="2061" width="8.125" style="1" bestFit="1" customWidth="1"/>
    <col min="2062" max="2304" width="9" style="1"/>
    <col min="2305" max="2305" width="0.625" style="1" customWidth="1"/>
    <col min="2306" max="2307" width="3.625" style="1" customWidth="1"/>
    <col min="2308" max="2308" width="25.75" style="1" customWidth="1"/>
    <col min="2309" max="2309" width="6.125" style="1" customWidth="1"/>
    <col min="2310" max="2310" width="20.625" style="1" customWidth="1"/>
    <col min="2311" max="2311" width="7.25" style="1" customWidth="1"/>
    <col min="2312" max="2312" width="47.5" style="1" customWidth="1"/>
    <col min="2313" max="2315" width="9" style="1"/>
    <col min="2316" max="2316" width="8.625" style="1" bestFit="1" customWidth="1"/>
    <col min="2317" max="2317" width="8.125" style="1" bestFit="1" customWidth="1"/>
    <col min="2318" max="2560" width="9" style="1"/>
    <col min="2561" max="2561" width="0.625" style="1" customWidth="1"/>
    <col min="2562" max="2563" width="3.625" style="1" customWidth="1"/>
    <col min="2564" max="2564" width="25.75" style="1" customWidth="1"/>
    <col min="2565" max="2565" width="6.125" style="1" customWidth="1"/>
    <col min="2566" max="2566" width="20.625" style="1" customWidth="1"/>
    <col min="2567" max="2567" width="7.25" style="1" customWidth="1"/>
    <col min="2568" max="2568" width="47.5" style="1" customWidth="1"/>
    <col min="2569" max="2571" width="9" style="1"/>
    <col min="2572" max="2572" width="8.625" style="1" bestFit="1" customWidth="1"/>
    <col min="2573" max="2573" width="8.125" style="1" bestFit="1" customWidth="1"/>
    <col min="2574" max="2816" width="9" style="1"/>
    <col min="2817" max="2817" width="0.625" style="1" customWidth="1"/>
    <col min="2818" max="2819" width="3.625" style="1" customWidth="1"/>
    <col min="2820" max="2820" width="25.75" style="1" customWidth="1"/>
    <col min="2821" max="2821" width="6.125" style="1" customWidth="1"/>
    <col min="2822" max="2822" width="20.625" style="1" customWidth="1"/>
    <col min="2823" max="2823" width="7.25" style="1" customWidth="1"/>
    <col min="2824" max="2824" width="47.5" style="1" customWidth="1"/>
    <col min="2825" max="2827" width="9" style="1"/>
    <col min="2828" max="2828" width="8.625" style="1" bestFit="1" customWidth="1"/>
    <col min="2829" max="2829" width="8.125" style="1" bestFit="1" customWidth="1"/>
    <col min="2830" max="3072" width="9" style="1"/>
    <col min="3073" max="3073" width="0.625" style="1" customWidth="1"/>
    <col min="3074" max="3075" width="3.625" style="1" customWidth="1"/>
    <col min="3076" max="3076" width="25.75" style="1" customWidth="1"/>
    <col min="3077" max="3077" width="6.125" style="1" customWidth="1"/>
    <col min="3078" max="3078" width="20.625" style="1" customWidth="1"/>
    <col min="3079" max="3079" width="7.25" style="1" customWidth="1"/>
    <col min="3080" max="3080" width="47.5" style="1" customWidth="1"/>
    <col min="3081" max="3083" width="9" style="1"/>
    <col min="3084" max="3084" width="8.625" style="1" bestFit="1" customWidth="1"/>
    <col min="3085" max="3085" width="8.125" style="1" bestFit="1" customWidth="1"/>
    <col min="3086" max="3328" width="9" style="1"/>
    <col min="3329" max="3329" width="0.625" style="1" customWidth="1"/>
    <col min="3330" max="3331" width="3.625" style="1" customWidth="1"/>
    <col min="3332" max="3332" width="25.75" style="1" customWidth="1"/>
    <col min="3333" max="3333" width="6.125" style="1" customWidth="1"/>
    <col min="3334" max="3334" width="20.625" style="1" customWidth="1"/>
    <col min="3335" max="3335" width="7.25" style="1" customWidth="1"/>
    <col min="3336" max="3336" width="47.5" style="1" customWidth="1"/>
    <col min="3337" max="3339" width="9" style="1"/>
    <col min="3340" max="3340" width="8.625" style="1" bestFit="1" customWidth="1"/>
    <col min="3341" max="3341" width="8.125" style="1" bestFit="1" customWidth="1"/>
    <col min="3342" max="3584" width="9" style="1"/>
    <col min="3585" max="3585" width="0.625" style="1" customWidth="1"/>
    <col min="3586" max="3587" width="3.625" style="1" customWidth="1"/>
    <col min="3588" max="3588" width="25.75" style="1" customWidth="1"/>
    <col min="3589" max="3589" width="6.125" style="1" customWidth="1"/>
    <col min="3590" max="3590" width="20.625" style="1" customWidth="1"/>
    <col min="3591" max="3591" width="7.25" style="1" customWidth="1"/>
    <col min="3592" max="3592" width="47.5" style="1" customWidth="1"/>
    <col min="3593" max="3595" width="9" style="1"/>
    <col min="3596" max="3596" width="8.625" style="1" bestFit="1" customWidth="1"/>
    <col min="3597" max="3597" width="8.125" style="1" bestFit="1" customWidth="1"/>
    <col min="3598" max="3840" width="9" style="1"/>
    <col min="3841" max="3841" width="0.625" style="1" customWidth="1"/>
    <col min="3842" max="3843" width="3.625" style="1" customWidth="1"/>
    <col min="3844" max="3844" width="25.75" style="1" customWidth="1"/>
    <col min="3845" max="3845" width="6.125" style="1" customWidth="1"/>
    <col min="3846" max="3846" width="20.625" style="1" customWidth="1"/>
    <col min="3847" max="3847" width="7.25" style="1" customWidth="1"/>
    <col min="3848" max="3848" width="47.5" style="1" customWidth="1"/>
    <col min="3849" max="3851" width="9" style="1"/>
    <col min="3852" max="3852" width="8.625" style="1" bestFit="1" customWidth="1"/>
    <col min="3853" max="3853" width="8.125" style="1" bestFit="1" customWidth="1"/>
    <col min="3854" max="4096" width="9" style="1"/>
    <col min="4097" max="4097" width="0.625" style="1" customWidth="1"/>
    <col min="4098" max="4099" width="3.625" style="1" customWidth="1"/>
    <col min="4100" max="4100" width="25.75" style="1" customWidth="1"/>
    <col min="4101" max="4101" width="6.125" style="1" customWidth="1"/>
    <col min="4102" max="4102" width="20.625" style="1" customWidth="1"/>
    <col min="4103" max="4103" width="7.25" style="1" customWidth="1"/>
    <col min="4104" max="4104" width="47.5" style="1" customWidth="1"/>
    <col min="4105" max="4107" width="9" style="1"/>
    <col min="4108" max="4108" width="8.625" style="1" bestFit="1" customWidth="1"/>
    <col min="4109" max="4109" width="8.125" style="1" bestFit="1" customWidth="1"/>
    <col min="4110" max="4352" width="9" style="1"/>
    <col min="4353" max="4353" width="0.625" style="1" customWidth="1"/>
    <col min="4354" max="4355" width="3.625" style="1" customWidth="1"/>
    <col min="4356" max="4356" width="25.75" style="1" customWidth="1"/>
    <col min="4357" max="4357" width="6.125" style="1" customWidth="1"/>
    <col min="4358" max="4358" width="20.625" style="1" customWidth="1"/>
    <col min="4359" max="4359" width="7.25" style="1" customWidth="1"/>
    <col min="4360" max="4360" width="47.5" style="1" customWidth="1"/>
    <col min="4361" max="4363" width="9" style="1"/>
    <col min="4364" max="4364" width="8.625" style="1" bestFit="1" customWidth="1"/>
    <col min="4365" max="4365" width="8.125" style="1" bestFit="1" customWidth="1"/>
    <col min="4366" max="4608" width="9" style="1"/>
    <col min="4609" max="4609" width="0.625" style="1" customWidth="1"/>
    <col min="4610" max="4611" width="3.625" style="1" customWidth="1"/>
    <col min="4612" max="4612" width="25.75" style="1" customWidth="1"/>
    <col min="4613" max="4613" width="6.125" style="1" customWidth="1"/>
    <col min="4614" max="4614" width="20.625" style="1" customWidth="1"/>
    <col min="4615" max="4615" width="7.25" style="1" customWidth="1"/>
    <col min="4616" max="4616" width="47.5" style="1" customWidth="1"/>
    <col min="4617" max="4619" width="9" style="1"/>
    <col min="4620" max="4620" width="8.625" style="1" bestFit="1" customWidth="1"/>
    <col min="4621" max="4621" width="8.125" style="1" bestFit="1" customWidth="1"/>
    <col min="4622" max="4864" width="9" style="1"/>
    <col min="4865" max="4865" width="0.625" style="1" customWidth="1"/>
    <col min="4866" max="4867" width="3.625" style="1" customWidth="1"/>
    <col min="4868" max="4868" width="25.75" style="1" customWidth="1"/>
    <col min="4869" max="4869" width="6.125" style="1" customWidth="1"/>
    <col min="4870" max="4870" width="20.625" style="1" customWidth="1"/>
    <col min="4871" max="4871" width="7.25" style="1" customWidth="1"/>
    <col min="4872" max="4872" width="47.5" style="1" customWidth="1"/>
    <col min="4873" max="4875" width="9" style="1"/>
    <col min="4876" max="4876" width="8.625" style="1" bestFit="1" customWidth="1"/>
    <col min="4877" max="4877" width="8.125" style="1" bestFit="1" customWidth="1"/>
    <col min="4878" max="5120" width="9" style="1"/>
    <col min="5121" max="5121" width="0.625" style="1" customWidth="1"/>
    <col min="5122" max="5123" width="3.625" style="1" customWidth="1"/>
    <col min="5124" max="5124" width="25.75" style="1" customWidth="1"/>
    <col min="5125" max="5125" width="6.125" style="1" customWidth="1"/>
    <col min="5126" max="5126" width="20.625" style="1" customWidth="1"/>
    <col min="5127" max="5127" width="7.25" style="1" customWidth="1"/>
    <col min="5128" max="5128" width="47.5" style="1" customWidth="1"/>
    <col min="5129" max="5131" width="9" style="1"/>
    <col min="5132" max="5132" width="8.625" style="1" bestFit="1" customWidth="1"/>
    <col min="5133" max="5133" width="8.125" style="1" bestFit="1" customWidth="1"/>
    <col min="5134" max="5376" width="9" style="1"/>
    <col min="5377" max="5377" width="0.625" style="1" customWidth="1"/>
    <col min="5378" max="5379" width="3.625" style="1" customWidth="1"/>
    <col min="5380" max="5380" width="25.75" style="1" customWidth="1"/>
    <col min="5381" max="5381" width="6.125" style="1" customWidth="1"/>
    <col min="5382" max="5382" width="20.625" style="1" customWidth="1"/>
    <col min="5383" max="5383" width="7.25" style="1" customWidth="1"/>
    <col min="5384" max="5384" width="47.5" style="1" customWidth="1"/>
    <col min="5385" max="5387" width="9" style="1"/>
    <col min="5388" max="5388" width="8.625" style="1" bestFit="1" customWidth="1"/>
    <col min="5389" max="5389" width="8.125" style="1" bestFit="1" customWidth="1"/>
    <col min="5390" max="5632" width="9" style="1"/>
    <col min="5633" max="5633" width="0.625" style="1" customWidth="1"/>
    <col min="5634" max="5635" width="3.625" style="1" customWidth="1"/>
    <col min="5636" max="5636" width="25.75" style="1" customWidth="1"/>
    <col min="5637" max="5637" width="6.125" style="1" customWidth="1"/>
    <col min="5638" max="5638" width="20.625" style="1" customWidth="1"/>
    <col min="5639" max="5639" width="7.25" style="1" customWidth="1"/>
    <col min="5640" max="5640" width="47.5" style="1" customWidth="1"/>
    <col min="5641" max="5643" width="9" style="1"/>
    <col min="5644" max="5644" width="8.625" style="1" bestFit="1" customWidth="1"/>
    <col min="5645" max="5645" width="8.125" style="1" bestFit="1" customWidth="1"/>
    <col min="5646" max="5888" width="9" style="1"/>
    <col min="5889" max="5889" width="0.625" style="1" customWidth="1"/>
    <col min="5890" max="5891" width="3.625" style="1" customWidth="1"/>
    <col min="5892" max="5892" width="25.75" style="1" customWidth="1"/>
    <col min="5893" max="5893" width="6.125" style="1" customWidth="1"/>
    <col min="5894" max="5894" width="20.625" style="1" customWidth="1"/>
    <col min="5895" max="5895" width="7.25" style="1" customWidth="1"/>
    <col min="5896" max="5896" width="47.5" style="1" customWidth="1"/>
    <col min="5897" max="5899" width="9" style="1"/>
    <col min="5900" max="5900" width="8.625" style="1" bestFit="1" customWidth="1"/>
    <col min="5901" max="5901" width="8.125" style="1" bestFit="1" customWidth="1"/>
    <col min="5902" max="6144" width="9" style="1"/>
    <col min="6145" max="6145" width="0.625" style="1" customWidth="1"/>
    <col min="6146" max="6147" width="3.625" style="1" customWidth="1"/>
    <col min="6148" max="6148" width="25.75" style="1" customWidth="1"/>
    <col min="6149" max="6149" width="6.125" style="1" customWidth="1"/>
    <col min="6150" max="6150" width="20.625" style="1" customWidth="1"/>
    <col min="6151" max="6151" width="7.25" style="1" customWidth="1"/>
    <col min="6152" max="6152" width="47.5" style="1" customWidth="1"/>
    <col min="6153" max="6155" width="9" style="1"/>
    <col min="6156" max="6156" width="8.625" style="1" bestFit="1" customWidth="1"/>
    <col min="6157" max="6157" width="8.125" style="1" bestFit="1" customWidth="1"/>
    <col min="6158" max="6400" width="9" style="1"/>
    <col min="6401" max="6401" width="0.625" style="1" customWidth="1"/>
    <col min="6402" max="6403" width="3.625" style="1" customWidth="1"/>
    <col min="6404" max="6404" width="25.75" style="1" customWidth="1"/>
    <col min="6405" max="6405" width="6.125" style="1" customWidth="1"/>
    <col min="6406" max="6406" width="20.625" style="1" customWidth="1"/>
    <col min="6407" max="6407" width="7.25" style="1" customWidth="1"/>
    <col min="6408" max="6408" width="47.5" style="1" customWidth="1"/>
    <col min="6409" max="6411" width="9" style="1"/>
    <col min="6412" max="6412" width="8.625" style="1" bestFit="1" customWidth="1"/>
    <col min="6413" max="6413" width="8.125" style="1" bestFit="1" customWidth="1"/>
    <col min="6414" max="6656" width="9" style="1"/>
    <col min="6657" max="6657" width="0.625" style="1" customWidth="1"/>
    <col min="6658" max="6659" width="3.625" style="1" customWidth="1"/>
    <col min="6660" max="6660" width="25.75" style="1" customWidth="1"/>
    <col min="6661" max="6661" width="6.125" style="1" customWidth="1"/>
    <col min="6662" max="6662" width="20.625" style="1" customWidth="1"/>
    <col min="6663" max="6663" width="7.25" style="1" customWidth="1"/>
    <col min="6664" max="6664" width="47.5" style="1" customWidth="1"/>
    <col min="6665" max="6667" width="9" style="1"/>
    <col min="6668" max="6668" width="8.625" style="1" bestFit="1" customWidth="1"/>
    <col min="6669" max="6669" width="8.125" style="1" bestFit="1" customWidth="1"/>
    <col min="6670" max="6912" width="9" style="1"/>
    <col min="6913" max="6913" width="0.625" style="1" customWidth="1"/>
    <col min="6914" max="6915" width="3.625" style="1" customWidth="1"/>
    <col min="6916" max="6916" width="25.75" style="1" customWidth="1"/>
    <col min="6917" max="6917" width="6.125" style="1" customWidth="1"/>
    <col min="6918" max="6918" width="20.625" style="1" customWidth="1"/>
    <col min="6919" max="6919" width="7.25" style="1" customWidth="1"/>
    <col min="6920" max="6920" width="47.5" style="1" customWidth="1"/>
    <col min="6921" max="6923" width="9" style="1"/>
    <col min="6924" max="6924" width="8.625" style="1" bestFit="1" customWidth="1"/>
    <col min="6925" max="6925" width="8.125" style="1" bestFit="1" customWidth="1"/>
    <col min="6926" max="7168" width="9" style="1"/>
    <col min="7169" max="7169" width="0.625" style="1" customWidth="1"/>
    <col min="7170" max="7171" width="3.625" style="1" customWidth="1"/>
    <col min="7172" max="7172" width="25.75" style="1" customWidth="1"/>
    <col min="7173" max="7173" width="6.125" style="1" customWidth="1"/>
    <col min="7174" max="7174" width="20.625" style="1" customWidth="1"/>
    <col min="7175" max="7175" width="7.25" style="1" customWidth="1"/>
    <col min="7176" max="7176" width="47.5" style="1" customWidth="1"/>
    <col min="7177" max="7179" width="9" style="1"/>
    <col min="7180" max="7180" width="8.625" style="1" bestFit="1" customWidth="1"/>
    <col min="7181" max="7181" width="8.125" style="1" bestFit="1" customWidth="1"/>
    <col min="7182" max="7424" width="9" style="1"/>
    <col min="7425" max="7425" width="0.625" style="1" customWidth="1"/>
    <col min="7426" max="7427" width="3.625" style="1" customWidth="1"/>
    <col min="7428" max="7428" width="25.75" style="1" customWidth="1"/>
    <col min="7429" max="7429" width="6.125" style="1" customWidth="1"/>
    <col min="7430" max="7430" width="20.625" style="1" customWidth="1"/>
    <col min="7431" max="7431" width="7.25" style="1" customWidth="1"/>
    <col min="7432" max="7432" width="47.5" style="1" customWidth="1"/>
    <col min="7433" max="7435" width="9" style="1"/>
    <col min="7436" max="7436" width="8.625" style="1" bestFit="1" customWidth="1"/>
    <col min="7437" max="7437" width="8.125" style="1" bestFit="1" customWidth="1"/>
    <col min="7438" max="7680" width="9" style="1"/>
    <col min="7681" max="7681" width="0.625" style="1" customWidth="1"/>
    <col min="7682" max="7683" width="3.625" style="1" customWidth="1"/>
    <col min="7684" max="7684" width="25.75" style="1" customWidth="1"/>
    <col min="7685" max="7685" width="6.125" style="1" customWidth="1"/>
    <col min="7686" max="7686" width="20.625" style="1" customWidth="1"/>
    <col min="7687" max="7687" width="7.25" style="1" customWidth="1"/>
    <col min="7688" max="7688" width="47.5" style="1" customWidth="1"/>
    <col min="7689" max="7691" width="9" style="1"/>
    <col min="7692" max="7692" width="8.625" style="1" bestFit="1" customWidth="1"/>
    <col min="7693" max="7693" width="8.125" style="1" bestFit="1" customWidth="1"/>
    <col min="7694" max="7936" width="9" style="1"/>
    <col min="7937" max="7937" width="0.625" style="1" customWidth="1"/>
    <col min="7938" max="7939" width="3.625" style="1" customWidth="1"/>
    <col min="7940" max="7940" width="25.75" style="1" customWidth="1"/>
    <col min="7941" max="7941" width="6.125" style="1" customWidth="1"/>
    <col min="7942" max="7942" width="20.625" style="1" customWidth="1"/>
    <col min="7943" max="7943" width="7.25" style="1" customWidth="1"/>
    <col min="7944" max="7944" width="47.5" style="1" customWidth="1"/>
    <col min="7945" max="7947" width="9" style="1"/>
    <col min="7948" max="7948" width="8.625" style="1" bestFit="1" customWidth="1"/>
    <col min="7949" max="7949" width="8.125" style="1" bestFit="1" customWidth="1"/>
    <col min="7950" max="8192" width="9" style="1"/>
    <col min="8193" max="8193" width="0.625" style="1" customWidth="1"/>
    <col min="8194" max="8195" width="3.625" style="1" customWidth="1"/>
    <col min="8196" max="8196" width="25.75" style="1" customWidth="1"/>
    <col min="8197" max="8197" width="6.125" style="1" customWidth="1"/>
    <col min="8198" max="8198" width="20.625" style="1" customWidth="1"/>
    <col min="8199" max="8199" width="7.25" style="1" customWidth="1"/>
    <col min="8200" max="8200" width="47.5" style="1" customWidth="1"/>
    <col min="8201" max="8203" width="9" style="1"/>
    <col min="8204" max="8204" width="8.625" style="1" bestFit="1" customWidth="1"/>
    <col min="8205" max="8205" width="8.125" style="1" bestFit="1" customWidth="1"/>
    <col min="8206" max="8448" width="9" style="1"/>
    <col min="8449" max="8449" width="0.625" style="1" customWidth="1"/>
    <col min="8450" max="8451" width="3.625" style="1" customWidth="1"/>
    <col min="8452" max="8452" width="25.75" style="1" customWidth="1"/>
    <col min="8453" max="8453" width="6.125" style="1" customWidth="1"/>
    <col min="8454" max="8454" width="20.625" style="1" customWidth="1"/>
    <col min="8455" max="8455" width="7.25" style="1" customWidth="1"/>
    <col min="8456" max="8456" width="47.5" style="1" customWidth="1"/>
    <col min="8457" max="8459" width="9" style="1"/>
    <col min="8460" max="8460" width="8.625" style="1" bestFit="1" customWidth="1"/>
    <col min="8461" max="8461" width="8.125" style="1" bestFit="1" customWidth="1"/>
    <col min="8462" max="8704" width="9" style="1"/>
    <col min="8705" max="8705" width="0.625" style="1" customWidth="1"/>
    <col min="8706" max="8707" width="3.625" style="1" customWidth="1"/>
    <col min="8708" max="8708" width="25.75" style="1" customWidth="1"/>
    <col min="8709" max="8709" width="6.125" style="1" customWidth="1"/>
    <col min="8710" max="8710" width="20.625" style="1" customWidth="1"/>
    <col min="8711" max="8711" width="7.25" style="1" customWidth="1"/>
    <col min="8712" max="8712" width="47.5" style="1" customWidth="1"/>
    <col min="8713" max="8715" width="9" style="1"/>
    <col min="8716" max="8716" width="8.625" style="1" bestFit="1" customWidth="1"/>
    <col min="8717" max="8717" width="8.125" style="1" bestFit="1" customWidth="1"/>
    <col min="8718" max="8960" width="9" style="1"/>
    <col min="8961" max="8961" width="0.625" style="1" customWidth="1"/>
    <col min="8962" max="8963" width="3.625" style="1" customWidth="1"/>
    <col min="8964" max="8964" width="25.75" style="1" customWidth="1"/>
    <col min="8965" max="8965" width="6.125" style="1" customWidth="1"/>
    <col min="8966" max="8966" width="20.625" style="1" customWidth="1"/>
    <col min="8967" max="8967" width="7.25" style="1" customWidth="1"/>
    <col min="8968" max="8968" width="47.5" style="1" customWidth="1"/>
    <col min="8969" max="8971" width="9" style="1"/>
    <col min="8972" max="8972" width="8.625" style="1" bestFit="1" customWidth="1"/>
    <col min="8973" max="8973" width="8.125" style="1" bestFit="1" customWidth="1"/>
    <col min="8974" max="9216" width="9" style="1"/>
    <col min="9217" max="9217" width="0.625" style="1" customWidth="1"/>
    <col min="9218" max="9219" width="3.625" style="1" customWidth="1"/>
    <col min="9220" max="9220" width="25.75" style="1" customWidth="1"/>
    <col min="9221" max="9221" width="6.125" style="1" customWidth="1"/>
    <col min="9222" max="9222" width="20.625" style="1" customWidth="1"/>
    <col min="9223" max="9223" width="7.25" style="1" customWidth="1"/>
    <col min="9224" max="9224" width="47.5" style="1" customWidth="1"/>
    <col min="9225" max="9227" width="9" style="1"/>
    <col min="9228" max="9228" width="8.625" style="1" bestFit="1" customWidth="1"/>
    <col min="9229" max="9229" width="8.125" style="1" bestFit="1" customWidth="1"/>
    <col min="9230" max="9472" width="9" style="1"/>
    <col min="9473" max="9473" width="0.625" style="1" customWidth="1"/>
    <col min="9474" max="9475" width="3.625" style="1" customWidth="1"/>
    <col min="9476" max="9476" width="25.75" style="1" customWidth="1"/>
    <col min="9477" max="9477" width="6.125" style="1" customWidth="1"/>
    <col min="9478" max="9478" width="20.625" style="1" customWidth="1"/>
    <col min="9479" max="9479" width="7.25" style="1" customWidth="1"/>
    <col min="9480" max="9480" width="47.5" style="1" customWidth="1"/>
    <col min="9481" max="9483" width="9" style="1"/>
    <col min="9484" max="9484" width="8.625" style="1" bestFit="1" customWidth="1"/>
    <col min="9485" max="9485" width="8.125" style="1" bestFit="1" customWidth="1"/>
    <col min="9486" max="9728" width="9" style="1"/>
    <col min="9729" max="9729" width="0.625" style="1" customWidth="1"/>
    <col min="9730" max="9731" width="3.625" style="1" customWidth="1"/>
    <col min="9732" max="9732" width="25.75" style="1" customWidth="1"/>
    <col min="9733" max="9733" width="6.125" style="1" customWidth="1"/>
    <col min="9734" max="9734" width="20.625" style="1" customWidth="1"/>
    <col min="9735" max="9735" width="7.25" style="1" customWidth="1"/>
    <col min="9736" max="9736" width="47.5" style="1" customWidth="1"/>
    <col min="9737" max="9739" width="9" style="1"/>
    <col min="9740" max="9740" width="8.625" style="1" bestFit="1" customWidth="1"/>
    <col min="9741" max="9741" width="8.125" style="1" bestFit="1" customWidth="1"/>
    <col min="9742" max="9984" width="9" style="1"/>
    <col min="9985" max="9985" width="0.625" style="1" customWidth="1"/>
    <col min="9986" max="9987" width="3.625" style="1" customWidth="1"/>
    <col min="9988" max="9988" width="25.75" style="1" customWidth="1"/>
    <col min="9989" max="9989" width="6.125" style="1" customWidth="1"/>
    <col min="9990" max="9990" width="20.625" style="1" customWidth="1"/>
    <col min="9991" max="9991" width="7.25" style="1" customWidth="1"/>
    <col min="9992" max="9992" width="47.5" style="1" customWidth="1"/>
    <col min="9993" max="9995" width="9" style="1"/>
    <col min="9996" max="9996" width="8.625" style="1" bestFit="1" customWidth="1"/>
    <col min="9997" max="9997" width="8.125" style="1" bestFit="1" customWidth="1"/>
    <col min="9998" max="10240" width="9" style="1"/>
    <col min="10241" max="10241" width="0.625" style="1" customWidth="1"/>
    <col min="10242" max="10243" width="3.625" style="1" customWidth="1"/>
    <col min="10244" max="10244" width="25.75" style="1" customWidth="1"/>
    <col min="10245" max="10245" width="6.125" style="1" customWidth="1"/>
    <col min="10246" max="10246" width="20.625" style="1" customWidth="1"/>
    <col min="10247" max="10247" width="7.25" style="1" customWidth="1"/>
    <col min="10248" max="10248" width="47.5" style="1" customWidth="1"/>
    <col min="10249" max="10251" width="9" style="1"/>
    <col min="10252" max="10252" width="8.625" style="1" bestFit="1" customWidth="1"/>
    <col min="10253" max="10253" width="8.125" style="1" bestFit="1" customWidth="1"/>
    <col min="10254" max="10496" width="9" style="1"/>
    <col min="10497" max="10497" width="0.625" style="1" customWidth="1"/>
    <col min="10498" max="10499" width="3.625" style="1" customWidth="1"/>
    <col min="10500" max="10500" width="25.75" style="1" customWidth="1"/>
    <col min="10501" max="10501" width="6.125" style="1" customWidth="1"/>
    <col min="10502" max="10502" width="20.625" style="1" customWidth="1"/>
    <col min="10503" max="10503" width="7.25" style="1" customWidth="1"/>
    <col min="10504" max="10504" width="47.5" style="1" customWidth="1"/>
    <col min="10505" max="10507" width="9" style="1"/>
    <col min="10508" max="10508" width="8.625" style="1" bestFit="1" customWidth="1"/>
    <col min="10509" max="10509" width="8.125" style="1" bestFit="1" customWidth="1"/>
    <col min="10510" max="10752" width="9" style="1"/>
    <col min="10753" max="10753" width="0.625" style="1" customWidth="1"/>
    <col min="10754" max="10755" width="3.625" style="1" customWidth="1"/>
    <col min="10756" max="10756" width="25.75" style="1" customWidth="1"/>
    <col min="10757" max="10757" width="6.125" style="1" customWidth="1"/>
    <col min="10758" max="10758" width="20.625" style="1" customWidth="1"/>
    <col min="10759" max="10759" width="7.25" style="1" customWidth="1"/>
    <col min="10760" max="10760" width="47.5" style="1" customWidth="1"/>
    <col min="10761" max="10763" width="9" style="1"/>
    <col min="10764" max="10764" width="8.625" style="1" bestFit="1" customWidth="1"/>
    <col min="10765" max="10765" width="8.125" style="1" bestFit="1" customWidth="1"/>
    <col min="10766" max="11008" width="9" style="1"/>
    <col min="11009" max="11009" width="0.625" style="1" customWidth="1"/>
    <col min="11010" max="11011" width="3.625" style="1" customWidth="1"/>
    <col min="11012" max="11012" width="25.75" style="1" customWidth="1"/>
    <col min="11013" max="11013" width="6.125" style="1" customWidth="1"/>
    <col min="11014" max="11014" width="20.625" style="1" customWidth="1"/>
    <col min="11015" max="11015" width="7.25" style="1" customWidth="1"/>
    <col min="11016" max="11016" width="47.5" style="1" customWidth="1"/>
    <col min="11017" max="11019" width="9" style="1"/>
    <col min="11020" max="11020" width="8.625" style="1" bestFit="1" customWidth="1"/>
    <col min="11021" max="11021" width="8.125" style="1" bestFit="1" customWidth="1"/>
    <col min="11022" max="11264" width="9" style="1"/>
    <col min="11265" max="11265" width="0.625" style="1" customWidth="1"/>
    <col min="11266" max="11267" width="3.625" style="1" customWidth="1"/>
    <col min="11268" max="11268" width="25.75" style="1" customWidth="1"/>
    <col min="11269" max="11269" width="6.125" style="1" customWidth="1"/>
    <col min="11270" max="11270" width="20.625" style="1" customWidth="1"/>
    <col min="11271" max="11271" width="7.25" style="1" customWidth="1"/>
    <col min="11272" max="11272" width="47.5" style="1" customWidth="1"/>
    <col min="11273" max="11275" width="9" style="1"/>
    <col min="11276" max="11276" width="8.625" style="1" bestFit="1" customWidth="1"/>
    <col min="11277" max="11277" width="8.125" style="1" bestFit="1" customWidth="1"/>
    <col min="11278" max="11520" width="9" style="1"/>
    <col min="11521" max="11521" width="0.625" style="1" customWidth="1"/>
    <col min="11522" max="11523" width="3.625" style="1" customWidth="1"/>
    <col min="11524" max="11524" width="25.75" style="1" customWidth="1"/>
    <col min="11525" max="11525" width="6.125" style="1" customWidth="1"/>
    <col min="11526" max="11526" width="20.625" style="1" customWidth="1"/>
    <col min="11527" max="11527" width="7.25" style="1" customWidth="1"/>
    <col min="11528" max="11528" width="47.5" style="1" customWidth="1"/>
    <col min="11529" max="11531" width="9" style="1"/>
    <col min="11532" max="11532" width="8.625" style="1" bestFit="1" customWidth="1"/>
    <col min="11533" max="11533" width="8.125" style="1" bestFit="1" customWidth="1"/>
    <col min="11534" max="11776" width="9" style="1"/>
    <col min="11777" max="11777" width="0.625" style="1" customWidth="1"/>
    <col min="11778" max="11779" width="3.625" style="1" customWidth="1"/>
    <col min="11780" max="11780" width="25.75" style="1" customWidth="1"/>
    <col min="11781" max="11781" width="6.125" style="1" customWidth="1"/>
    <col min="11782" max="11782" width="20.625" style="1" customWidth="1"/>
    <col min="11783" max="11783" width="7.25" style="1" customWidth="1"/>
    <col min="11784" max="11784" width="47.5" style="1" customWidth="1"/>
    <col min="11785" max="11787" width="9" style="1"/>
    <col min="11788" max="11788" width="8.625" style="1" bestFit="1" customWidth="1"/>
    <col min="11789" max="11789" width="8.125" style="1" bestFit="1" customWidth="1"/>
    <col min="11790" max="12032" width="9" style="1"/>
    <col min="12033" max="12033" width="0.625" style="1" customWidth="1"/>
    <col min="12034" max="12035" width="3.625" style="1" customWidth="1"/>
    <col min="12036" max="12036" width="25.75" style="1" customWidth="1"/>
    <col min="12037" max="12037" width="6.125" style="1" customWidth="1"/>
    <col min="12038" max="12038" width="20.625" style="1" customWidth="1"/>
    <col min="12039" max="12039" width="7.25" style="1" customWidth="1"/>
    <col min="12040" max="12040" width="47.5" style="1" customWidth="1"/>
    <col min="12041" max="12043" width="9" style="1"/>
    <col min="12044" max="12044" width="8.625" style="1" bestFit="1" customWidth="1"/>
    <col min="12045" max="12045" width="8.125" style="1" bestFit="1" customWidth="1"/>
    <col min="12046" max="12288" width="9" style="1"/>
    <col min="12289" max="12289" width="0.625" style="1" customWidth="1"/>
    <col min="12290" max="12291" width="3.625" style="1" customWidth="1"/>
    <col min="12292" max="12292" width="25.75" style="1" customWidth="1"/>
    <col min="12293" max="12293" width="6.125" style="1" customWidth="1"/>
    <col min="12294" max="12294" width="20.625" style="1" customWidth="1"/>
    <col min="12295" max="12295" width="7.25" style="1" customWidth="1"/>
    <col min="12296" max="12296" width="47.5" style="1" customWidth="1"/>
    <col min="12297" max="12299" width="9" style="1"/>
    <col min="12300" max="12300" width="8.625" style="1" bestFit="1" customWidth="1"/>
    <col min="12301" max="12301" width="8.125" style="1" bestFit="1" customWidth="1"/>
    <col min="12302" max="12544" width="9" style="1"/>
    <col min="12545" max="12545" width="0.625" style="1" customWidth="1"/>
    <col min="12546" max="12547" width="3.625" style="1" customWidth="1"/>
    <col min="12548" max="12548" width="25.75" style="1" customWidth="1"/>
    <col min="12549" max="12549" width="6.125" style="1" customWidth="1"/>
    <col min="12550" max="12550" width="20.625" style="1" customWidth="1"/>
    <col min="12551" max="12551" width="7.25" style="1" customWidth="1"/>
    <col min="12552" max="12552" width="47.5" style="1" customWidth="1"/>
    <col min="12553" max="12555" width="9" style="1"/>
    <col min="12556" max="12556" width="8.625" style="1" bestFit="1" customWidth="1"/>
    <col min="12557" max="12557" width="8.125" style="1" bestFit="1" customWidth="1"/>
    <col min="12558" max="12800" width="9" style="1"/>
    <col min="12801" max="12801" width="0.625" style="1" customWidth="1"/>
    <col min="12802" max="12803" width="3.625" style="1" customWidth="1"/>
    <col min="12804" max="12804" width="25.75" style="1" customWidth="1"/>
    <col min="12805" max="12805" width="6.125" style="1" customWidth="1"/>
    <col min="12806" max="12806" width="20.625" style="1" customWidth="1"/>
    <col min="12807" max="12807" width="7.25" style="1" customWidth="1"/>
    <col min="12808" max="12808" width="47.5" style="1" customWidth="1"/>
    <col min="12809" max="12811" width="9" style="1"/>
    <col min="12812" max="12812" width="8.625" style="1" bestFit="1" customWidth="1"/>
    <col min="12813" max="12813" width="8.125" style="1" bestFit="1" customWidth="1"/>
    <col min="12814" max="13056" width="9" style="1"/>
    <col min="13057" max="13057" width="0.625" style="1" customWidth="1"/>
    <col min="13058" max="13059" width="3.625" style="1" customWidth="1"/>
    <col min="13060" max="13060" width="25.75" style="1" customWidth="1"/>
    <col min="13061" max="13061" width="6.125" style="1" customWidth="1"/>
    <col min="13062" max="13062" width="20.625" style="1" customWidth="1"/>
    <col min="13063" max="13063" width="7.25" style="1" customWidth="1"/>
    <col min="13064" max="13064" width="47.5" style="1" customWidth="1"/>
    <col min="13065" max="13067" width="9" style="1"/>
    <col min="13068" max="13068" width="8.625" style="1" bestFit="1" customWidth="1"/>
    <col min="13069" max="13069" width="8.125" style="1" bestFit="1" customWidth="1"/>
    <col min="13070" max="13312" width="9" style="1"/>
    <col min="13313" max="13313" width="0.625" style="1" customWidth="1"/>
    <col min="13314" max="13315" width="3.625" style="1" customWidth="1"/>
    <col min="13316" max="13316" width="25.75" style="1" customWidth="1"/>
    <col min="13317" max="13317" width="6.125" style="1" customWidth="1"/>
    <col min="13318" max="13318" width="20.625" style="1" customWidth="1"/>
    <col min="13319" max="13319" width="7.25" style="1" customWidth="1"/>
    <col min="13320" max="13320" width="47.5" style="1" customWidth="1"/>
    <col min="13321" max="13323" width="9" style="1"/>
    <col min="13324" max="13324" width="8.625" style="1" bestFit="1" customWidth="1"/>
    <col min="13325" max="13325" width="8.125" style="1" bestFit="1" customWidth="1"/>
    <col min="13326" max="13568" width="9" style="1"/>
    <col min="13569" max="13569" width="0.625" style="1" customWidth="1"/>
    <col min="13570" max="13571" width="3.625" style="1" customWidth="1"/>
    <col min="13572" max="13572" width="25.75" style="1" customWidth="1"/>
    <col min="13573" max="13573" width="6.125" style="1" customWidth="1"/>
    <col min="13574" max="13574" width="20.625" style="1" customWidth="1"/>
    <col min="13575" max="13575" width="7.25" style="1" customWidth="1"/>
    <col min="13576" max="13576" width="47.5" style="1" customWidth="1"/>
    <col min="13577" max="13579" width="9" style="1"/>
    <col min="13580" max="13580" width="8.625" style="1" bestFit="1" customWidth="1"/>
    <col min="13581" max="13581" width="8.125" style="1" bestFit="1" customWidth="1"/>
    <col min="13582" max="13824" width="9" style="1"/>
    <col min="13825" max="13825" width="0.625" style="1" customWidth="1"/>
    <col min="13826" max="13827" width="3.625" style="1" customWidth="1"/>
    <col min="13828" max="13828" width="25.75" style="1" customWidth="1"/>
    <col min="13829" max="13829" width="6.125" style="1" customWidth="1"/>
    <col min="13830" max="13830" width="20.625" style="1" customWidth="1"/>
    <col min="13831" max="13831" width="7.25" style="1" customWidth="1"/>
    <col min="13832" max="13832" width="47.5" style="1" customWidth="1"/>
    <col min="13833" max="13835" width="9" style="1"/>
    <col min="13836" max="13836" width="8.625" style="1" bestFit="1" customWidth="1"/>
    <col min="13837" max="13837" width="8.125" style="1" bestFit="1" customWidth="1"/>
    <col min="13838" max="14080" width="9" style="1"/>
    <col min="14081" max="14081" width="0.625" style="1" customWidth="1"/>
    <col min="14082" max="14083" width="3.625" style="1" customWidth="1"/>
    <col min="14084" max="14084" width="25.75" style="1" customWidth="1"/>
    <col min="14085" max="14085" width="6.125" style="1" customWidth="1"/>
    <col min="14086" max="14086" width="20.625" style="1" customWidth="1"/>
    <col min="14087" max="14087" width="7.25" style="1" customWidth="1"/>
    <col min="14088" max="14088" width="47.5" style="1" customWidth="1"/>
    <col min="14089" max="14091" width="9" style="1"/>
    <col min="14092" max="14092" width="8.625" style="1" bestFit="1" customWidth="1"/>
    <col min="14093" max="14093" width="8.125" style="1" bestFit="1" customWidth="1"/>
    <col min="14094" max="14336" width="9" style="1"/>
    <col min="14337" max="14337" width="0.625" style="1" customWidth="1"/>
    <col min="14338" max="14339" width="3.625" style="1" customWidth="1"/>
    <col min="14340" max="14340" width="25.75" style="1" customWidth="1"/>
    <col min="14341" max="14341" width="6.125" style="1" customWidth="1"/>
    <col min="14342" max="14342" width="20.625" style="1" customWidth="1"/>
    <col min="14343" max="14343" width="7.25" style="1" customWidth="1"/>
    <col min="14344" max="14344" width="47.5" style="1" customWidth="1"/>
    <col min="14345" max="14347" width="9" style="1"/>
    <col min="14348" max="14348" width="8.625" style="1" bestFit="1" customWidth="1"/>
    <col min="14349" max="14349" width="8.125" style="1" bestFit="1" customWidth="1"/>
    <col min="14350" max="14592" width="9" style="1"/>
    <col min="14593" max="14593" width="0.625" style="1" customWidth="1"/>
    <col min="14594" max="14595" width="3.625" style="1" customWidth="1"/>
    <col min="14596" max="14596" width="25.75" style="1" customWidth="1"/>
    <col min="14597" max="14597" width="6.125" style="1" customWidth="1"/>
    <col min="14598" max="14598" width="20.625" style="1" customWidth="1"/>
    <col min="14599" max="14599" width="7.25" style="1" customWidth="1"/>
    <col min="14600" max="14600" width="47.5" style="1" customWidth="1"/>
    <col min="14601" max="14603" width="9" style="1"/>
    <col min="14604" max="14604" width="8.625" style="1" bestFit="1" customWidth="1"/>
    <col min="14605" max="14605" width="8.125" style="1" bestFit="1" customWidth="1"/>
    <col min="14606" max="14848" width="9" style="1"/>
    <col min="14849" max="14849" width="0.625" style="1" customWidth="1"/>
    <col min="14850" max="14851" width="3.625" style="1" customWidth="1"/>
    <col min="14852" max="14852" width="25.75" style="1" customWidth="1"/>
    <col min="14853" max="14853" width="6.125" style="1" customWidth="1"/>
    <col min="14854" max="14854" width="20.625" style="1" customWidth="1"/>
    <col min="14855" max="14855" width="7.25" style="1" customWidth="1"/>
    <col min="14856" max="14856" width="47.5" style="1" customWidth="1"/>
    <col min="14857" max="14859" width="9" style="1"/>
    <col min="14860" max="14860" width="8.625" style="1" bestFit="1" customWidth="1"/>
    <col min="14861" max="14861" width="8.125" style="1" bestFit="1" customWidth="1"/>
    <col min="14862" max="15104" width="9" style="1"/>
    <col min="15105" max="15105" width="0.625" style="1" customWidth="1"/>
    <col min="15106" max="15107" width="3.625" style="1" customWidth="1"/>
    <col min="15108" max="15108" width="25.75" style="1" customWidth="1"/>
    <col min="15109" max="15109" width="6.125" style="1" customWidth="1"/>
    <col min="15110" max="15110" width="20.625" style="1" customWidth="1"/>
    <col min="15111" max="15111" width="7.25" style="1" customWidth="1"/>
    <col min="15112" max="15112" width="47.5" style="1" customWidth="1"/>
    <col min="15113" max="15115" width="9" style="1"/>
    <col min="15116" max="15116" width="8.625" style="1" bestFit="1" customWidth="1"/>
    <col min="15117" max="15117" width="8.125" style="1" bestFit="1" customWidth="1"/>
    <col min="15118" max="15360" width="9" style="1"/>
    <col min="15361" max="15361" width="0.625" style="1" customWidth="1"/>
    <col min="15362" max="15363" width="3.625" style="1" customWidth="1"/>
    <col min="15364" max="15364" width="25.75" style="1" customWidth="1"/>
    <col min="15365" max="15365" width="6.125" style="1" customWidth="1"/>
    <col min="15366" max="15366" width="20.625" style="1" customWidth="1"/>
    <col min="15367" max="15367" width="7.25" style="1" customWidth="1"/>
    <col min="15368" max="15368" width="47.5" style="1" customWidth="1"/>
    <col min="15369" max="15371" width="9" style="1"/>
    <col min="15372" max="15372" width="8.625" style="1" bestFit="1" customWidth="1"/>
    <col min="15373" max="15373" width="8.125" style="1" bestFit="1" customWidth="1"/>
    <col min="15374" max="15616" width="9" style="1"/>
    <col min="15617" max="15617" width="0.625" style="1" customWidth="1"/>
    <col min="15618" max="15619" width="3.625" style="1" customWidth="1"/>
    <col min="15620" max="15620" width="25.75" style="1" customWidth="1"/>
    <col min="15621" max="15621" width="6.125" style="1" customWidth="1"/>
    <col min="15622" max="15622" width="20.625" style="1" customWidth="1"/>
    <col min="15623" max="15623" width="7.25" style="1" customWidth="1"/>
    <col min="15624" max="15624" width="47.5" style="1" customWidth="1"/>
    <col min="15625" max="15627" width="9" style="1"/>
    <col min="15628" max="15628" width="8.625" style="1" bestFit="1" customWidth="1"/>
    <col min="15629" max="15629" width="8.125" style="1" bestFit="1" customWidth="1"/>
    <col min="15630" max="15872" width="9" style="1"/>
    <col min="15873" max="15873" width="0.625" style="1" customWidth="1"/>
    <col min="15874" max="15875" width="3.625" style="1" customWidth="1"/>
    <col min="15876" max="15876" width="25.75" style="1" customWidth="1"/>
    <col min="15877" max="15877" width="6.125" style="1" customWidth="1"/>
    <col min="15878" max="15878" width="20.625" style="1" customWidth="1"/>
    <col min="15879" max="15879" width="7.25" style="1" customWidth="1"/>
    <col min="15880" max="15880" width="47.5" style="1" customWidth="1"/>
    <col min="15881" max="15883" width="9" style="1"/>
    <col min="15884" max="15884" width="8.625" style="1" bestFit="1" customWidth="1"/>
    <col min="15885" max="15885" width="8.125" style="1" bestFit="1" customWidth="1"/>
    <col min="15886" max="16128" width="9" style="1"/>
    <col min="16129" max="16129" width="0.625" style="1" customWidth="1"/>
    <col min="16130" max="16131" width="3.625" style="1" customWidth="1"/>
    <col min="16132" max="16132" width="25.75" style="1" customWidth="1"/>
    <col min="16133" max="16133" width="6.125" style="1" customWidth="1"/>
    <col min="16134" max="16134" width="20.625" style="1" customWidth="1"/>
    <col min="16135" max="16135" width="7.25" style="1" customWidth="1"/>
    <col min="16136" max="16136" width="47.5" style="1" customWidth="1"/>
    <col min="16137" max="16139" width="9" style="1"/>
    <col min="16140" max="16140" width="8.625" style="1" bestFit="1" customWidth="1"/>
    <col min="16141" max="16141" width="8.125" style="1" bestFit="1" customWidth="1"/>
    <col min="16142" max="16384" width="9" style="1"/>
  </cols>
  <sheetData>
    <row r="1" spans="2:8" ht="24.95" customHeight="1" x14ac:dyDescent="0.2">
      <c r="B1" s="63" t="s">
        <v>0</v>
      </c>
      <c r="C1" s="63"/>
      <c r="D1" s="63"/>
      <c r="E1" s="63"/>
      <c r="F1" s="63"/>
      <c r="G1" s="63"/>
      <c r="H1" s="63"/>
    </row>
    <row r="2" spans="2:8" ht="9.9499999999999993" customHeight="1" x14ac:dyDescent="0.2">
      <c r="B2" s="64"/>
      <c r="C2" s="64"/>
      <c r="D2" s="64"/>
      <c r="E2" s="64"/>
      <c r="F2" s="64"/>
      <c r="G2" s="64"/>
      <c r="H2" s="64"/>
    </row>
    <row r="3" spans="2:8" ht="22.35" customHeight="1" x14ac:dyDescent="0.2">
      <c r="B3" s="65" t="s">
        <v>1</v>
      </c>
      <c r="C3" s="66"/>
      <c r="D3" s="66"/>
      <c r="E3" s="2" t="s">
        <v>2</v>
      </c>
      <c r="F3" s="3" t="s">
        <v>3</v>
      </c>
      <c r="G3" s="3" t="s">
        <v>4</v>
      </c>
      <c r="H3" s="4" t="s">
        <v>5</v>
      </c>
    </row>
    <row r="4" spans="2:8" ht="14.1" customHeight="1" x14ac:dyDescent="0.2">
      <c r="B4" s="5" t="s">
        <v>6</v>
      </c>
      <c r="C4" s="6" t="s">
        <v>7</v>
      </c>
      <c r="D4" s="7" t="s">
        <v>8</v>
      </c>
      <c r="E4" s="8" t="s">
        <v>9</v>
      </c>
      <c r="F4" s="9">
        <f>내역서!L118</f>
        <v>0</v>
      </c>
      <c r="G4" s="9" t="s">
        <v>6</v>
      </c>
      <c r="H4" s="10" t="s">
        <v>6</v>
      </c>
    </row>
    <row r="5" spans="2:8" ht="14.1" customHeight="1" x14ac:dyDescent="0.2">
      <c r="B5" s="5" t="s">
        <v>6</v>
      </c>
      <c r="C5" s="6" t="s">
        <v>10</v>
      </c>
      <c r="D5" s="7" t="s">
        <v>11</v>
      </c>
      <c r="E5" s="8" t="s">
        <v>12</v>
      </c>
      <c r="F5" s="11"/>
      <c r="G5" s="9" t="s">
        <v>6</v>
      </c>
      <c r="H5" s="10" t="s">
        <v>6</v>
      </c>
    </row>
    <row r="6" spans="2:8" ht="14.1" customHeight="1" x14ac:dyDescent="0.2">
      <c r="B6" s="5" t="s">
        <v>6</v>
      </c>
      <c r="C6" s="6" t="s">
        <v>13</v>
      </c>
      <c r="D6" s="12" t="s">
        <v>14</v>
      </c>
      <c r="E6" s="13" t="s">
        <v>15</v>
      </c>
      <c r="F6" s="14"/>
      <c r="G6" s="15" t="s">
        <v>6</v>
      </c>
      <c r="H6" s="16" t="s">
        <v>6</v>
      </c>
    </row>
    <row r="7" spans="2:8" ht="14.1" customHeight="1" x14ac:dyDescent="0.2">
      <c r="B7" s="5" t="s">
        <v>6</v>
      </c>
      <c r="C7" s="17" t="s">
        <v>6</v>
      </c>
      <c r="D7" s="12" t="s">
        <v>16</v>
      </c>
      <c r="E7" s="13" t="s">
        <v>17</v>
      </c>
      <c r="F7" s="14">
        <f>TRUNC((F4+F5+F6),0)</f>
        <v>0</v>
      </c>
      <c r="G7" s="15" t="s">
        <v>6</v>
      </c>
      <c r="H7" s="16" t="s">
        <v>18</v>
      </c>
    </row>
    <row r="8" spans="2:8" ht="14.1" customHeight="1" x14ac:dyDescent="0.2">
      <c r="B8" s="5" t="s">
        <v>19</v>
      </c>
      <c r="C8" s="6" t="s">
        <v>20</v>
      </c>
      <c r="D8" s="7" t="s">
        <v>21</v>
      </c>
      <c r="E8" s="8" t="s">
        <v>22</v>
      </c>
      <c r="F8" s="9">
        <f>내역서!J118</f>
        <v>0</v>
      </c>
      <c r="G8" s="9" t="s">
        <v>6</v>
      </c>
      <c r="H8" s="10" t="s">
        <v>6</v>
      </c>
    </row>
    <row r="9" spans="2:8" ht="14.1" customHeight="1" x14ac:dyDescent="0.2">
      <c r="B9" s="5" t="s">
        <v>23</v>
      </c>
      <c r="C9" s="6" t="s">
        <v>24</v>
      </c>
      <c r="D9" s="12" t="s">
        <v>25</v>
      </c>
      <c r="E9" s="13" t="s">
        <v>26</v>
      </c>
      <c r="F9" s="14">
        <f>TRUNC(F8*0.184,0)</f>
        <v>0</v>
      </c>
      <c r="G9" s="15" t="s">
        <v>27</v>
      </c>
      <c r="H9" s="16" t="s">
        <v>28</v>
      </c>
    </row>
    <row r="10" spans="2:8" ht="14.1" customHeight="1" x14ac:dyDescent="0.2">
      <c r="B10" s="5" t="s">
        <v>19</v>
      </c>
      <c r="C10" s="17" t="s">
        <v>13</v>
      </c>
      <c r="D10" s="12" t="s">
        <v>16</v>
      </c>
      <c r="E10" s="13" t="s">
        <v>29</v>
      </c>
      <c r="F10" s="14">
        <f>TRUNC((F8+F9),0)</f>
        <v>0</v>
      </c>
      <c r="G10" s="15" t="s">
        <v>6</v>
      </c>
      <c r="H10" s="16" t="s">
        <v>30</v>
      </c>
    </row>
    <row r="11" spans="2:8" ht="14.1" customHeight="1" x14ac:dyDescent="0.2">
      <c r="B11" s="5" t="s">
        <v>31</v>
      </c>
      <c r="C11" s="6" t="s">
        <v>6</v>
      </c>
      <c r="D11" s="7" t="s">
        <v>32</v>
      </c>
      <c r="E11" s="8" t="s">
        <v>33</v>
      </c>
      <c r="F11" s="9">
        <f>내역서!N118</f>
        <v>0</v>
      </c>
      <c r="G11" s="9" t="s">
        <v>6</v>
      </c>
      <c r="H11" s="10" t="s">
        <v>6</v>
      </c>
    </row>
    <row r="12" spans="2:8" ht="14.1" customHeight="1" x14ac:dyDescent="0.2">
      <c r="B12" s="5" t="s">
        <v>19</v>
      </c>
      <c r="C12" s="6" t="s">
        <v>6</v>
      </c>
      <c r="D12" s="7" t="s">
        <v>34</v>
      </c>
      <c r="E12" s="8" t="s">
        <v>35</v>
      </c>
      <c r="F12" s="11">
        <f>TRUNC(F10*0.0356,0)</f>
        <v>0</v>
      </c>
      <c r="G12" s="9" t="s">
        <v>36</v>
      </c>
      <c r="H12" s="10" t="s">
        <v>37</v>
      </c>
    </row>
    <row r="13" spans="2:8" ht="14.1" customHeight="1" x14ac:dyDescent="0.2">
      <c r="B13" s="5" t="s">
        <v>38</v>
      </c>
      <c r="C13" s="6" t="s">
        <v>6</v>
      </c>
      <c r="D13" s="7" t="s">
        <v>39</v>
      </c>
      <c r="E13" s="8" t="s">
        <v>40</v>
      </c>
      <c r="F13" s="11">
        <f>TRUNC(F10*0.0101,0)</f>
        <v>0</v>
      </c>
      <c r="G13" s="9" t="s">
        <v>41</v>
      </c>
      <c r="H13" s="10" t="s">
        <v>42</v>
      </c>
    </row>
    <row r="14" spans="2:8" ht="14.1" customHeight="1" x14ac:dyDescent="0.2">
      <c r="B14" s="5" t="s">
        <v>19</v>
      </c>
      <c r="C14" s="6" t="s">
        <v>43</v>
      </c>
      <c r="D14" s="7" t="s">
        <v>44</v>
      </c>
      <c r="E14" s="8" t="s">
        <v>45</v>
      </c>
      <c r="F14" s="11">
        <f>TRUNC(F8*0.03595,0)</f>
        <v>0</v>
      </c>
      <c r="G14" s="9" t="s">
        <v>46</v>
      </c>
      <c r="H14" s="10" t="s">
        <v>47</v>
      </c>
    </row>
    <row r="15" spans="2:8" ht="14.1" customHeight="1" x14ac:dyDescent="0.2">
      <c r="B15" s="5" t="s">
        <v>48</v>
      </c>
      <c r="C15" s="6" t="s">
        <v>6</v>
      </c>
      <c r="D15" s="7" t="s">
        <v>49</v>
      </c>
      <c r="E15" s="8" t="s">
        <v>50</v>
      </c>
      <c r="F15" s="11">
        <f>TRUNC(F8*0.0475,0)</f>
        <v>0</v>
      </c>
      <c r="G15" s="9" t="s">
        <v>51</v>
      </c>
      <c r="H15" s="10" t="s">
        <v>52</v>
      </c>
    </row>
    <row r="16" spans="2:8" ht="14.1" customHeight="1" x14ac:dyDescent="0.2">
      <c r="B16" s="5" t="s">
        <v>6</v>
      </c>
      <c r="C16" s="6" t="s">
        <v>6</v>
      </c>
      <c r="D16" s="7" t="s">
        <v>53</v>
      </c>
      <c r="E16" s="8" t="s">
        <v>54</v>
      </c>
      <c r="F16" s="11">
        <f>TRUNC(F14*0.1314,0)</f>
        <v>0</v>
      </c>
      <c r="G16" s="9" t="s">
        <v>55</v>
      </c>
      <c r="H16" s="10" t="s">
        <v>56</v>
      </c>
    </row>
    <row r="17" spans="2:12" ht="14.1" customHeight="1" x14ac:dyDescent="0.2">
      <c r="B17" s="5" t="s">
        <v>57</v>
      </c>
      <c r="C17" s="6" t="s">
        <v>6</v>
      </c>
      <c r="D17" s="7" t="s">
        <v>58</v>
      </c>
      <c r="E17" s="8" t="s">
        <v>59</v>
      </c>
      <c r="F17" s="11">
        <f>TRUNC(F8*0.023,0)</f>
        <v>0</v>
      </c>
      <c r="G17" s="9" t="s">
        <v>60</v>
      </c>
      <c r="H17" s="10" t="s">
        <v>61</v>
      </c>
    </row>
    <row r="18" spans="2:12" ht="14.1" customHeight="1" x14ac:dyDescent="0.2">
      <c r="B18" s="5" t="s">
        <v>6</v>
      </c>
      <c r="C18" s="6" t="s">
        <v>6</v>
      </c>
      <c r="D18" s="7" t="s">
        <v>62</v>
      </c>
      <c r="E18" s="8" t="s">
        <v>63</v>
      </c>
      <c r="F18" s="11">
        <f>TRUNC((F7+F8+F11)*0.0018,0)</f>
        <v>0</v>
      </c>
      <c r="G18" s="9" t="s">
        <v>64</v>
      </c>
      <c r="H18" s="10" t="s">
        <v>65</v>
      </c>
    </row>
    <row r="19" spans="2:12" ht="14.1" customHeight="1" x14ac:dyDescent="0.2">
      <c r="B19" s="5" t="s">
        <v>19</v>
      </c>
      <c r="C19" s="6" t="s">
        <v>6</v>
      </c>
      <c r="D19" s="7" t="s">
        <v>66</v>
      </c>
      <c r="E19" s="8" t="s">
        <v>67</v>
      </c>
      <c r="F19" s="11">
        <f>TRUNC(((F7+F8)+F35/1.1)*0.0207,0)</f>
        <v>0</v>
      </c>
      <c r="G19" s="9" t="s">
        <v>68</v>
      </c>
      <c r="H19" s="10" t="s">
        <v>69</v>
      </c>
    </row>
    <row r="20" spans="2:12" ht="14.1" customHeight="1" x14ac:dyDescent="0.2">
      <c r="B20" s="5" t="s">
        <v>6</v>
      </c>
      <c r="C20" s="6" t="s">
        <v>6</v>
      </c>
      <c r="D20" s="7" t="s">
        <v>66</v>
      </c>
      <c r="E20" s="8" t="s">
        <v>6</v>
      </c>
      <c r="F20" s="11">
        <f>TRUNC((F7+F8)*0.0207*1.2,0)</f>
        <v>0</v>
      </c>
      <c r="G20" s="9" t="s">
        <v>68</v>
      </c>
      <c r="H20" s="10" t="s">
        <v>70</v>
      </c>
    </row>
    <row r="21" spans="2:12" ht="14.1" customHeight="1" x14ac:dyDescent="0.2">
      <c r="B21" s="5" t="s">
        <v>6</v>
      </c>
      <c r="C21" s="6" t="s">
        <v>6</v>
      </c>
      <c r="D21" s="7" t="s">
        <v>71</v>
      </c>
      <c r="E21" s="8" t="s">
        <v>72</v>
      </c>
      <c r="F21" s="11">
        <f>TRUNC((F7+F8+F11)*0.003,0)</f>
        <v>0</v>
      </c>
      <c r="G21" s="9" t="s">
        <v>73</v>
      </c>
      <c r="H21" s="10" t="s">
        <v>74</v>
      </c>
    </row>
    <row r="22" spans="2:12" ht="14.1" customHeight="1" x14ac:dyDescent="0.2">
      <c r="B22" s="5" t="s">
        <v>6</v>
      </c>
      <c r="C22" s="6" t="s">
        <v>6</v>
      </c>
      <c r="D22" s="7" t="s">
        <v>75</v>
      </c>
      <c r="E22" s="8" t="s">
        <v>76</v>
      </c>
      <c r="F22" s="11"/>
      <c r="G22" s="9" t="s">
        <v>6</v>
      </c>
      <c r="H22" s="10" t="s">
        <v>6</v>
      </c>
    </row>
    <row r="23" spans="2:12" ht="14.1" customHeight="1" x14ac:dyDescent="0.2">
      <c r="B23" s="5" t="s">
        <v>6</v>
      </c>
      <c r="C23" s="6" t="s">
        <v>13</v>
      </c>
      <c r="D23" s="7" t="s">
        <v>77</v>
      </c>
      <c r="E23" s="8" t="s">
        <v>78</v>
      </c>
      <c r="F23" s="11">
        <f>TRUNC((F7+F8+F11)*0.00081,0)</f>
        <v>0</v>
      </c>
      <c r="G23" s="9" t="s">
        <v>79</v>
      </c>
      <c r="H23" s="10" t="s">
        <v>80</v>
      </c>
    </row>
    <row r="24" spans="2:12" ht="14.1" customHeight="1" x14ac:dyDescent="0.2">
      <c r="B24" s="5" t="s">
        <v>6</v>
      </c>
      <c r="C24" s="6" t="s">
        <v>6</v>
      </c>
      <c r="D24" s="7" t="s">
        <v>81</v>
      </c>
      <c r="E24" s="8" t="s">
        <v>82</v>
      </c>
      <c r="F24" s="11">
        <f>TRUNC(F10*0.00006,0)</f>
        <v>0</v>
      </c>
      <c r="G24" s="9" t="s">
        <v>83</v>
      </c>
      <c r="H24" s="10" t="s">
        <v>84</v>
      </c>
    </row>
    <row r="25" spans="2:12" ht="14.1" customHeight="1" x14ac:dyDescent="0.2">
      <c r="B25" s="5" t="s">
        <v>6</v>
      </c>
      <c r="C25" s="6" t="s">
        <v>6</v>
      </c>
      <c r="D25" s="7" t="s">
        <v>85</v>
      </c>
      <c r="E25" s="8" t="s">
        <v>86</v>
      </c>
      <c r="F25" s="11">
        <f>TRUNC(F10*0.0009,0)</f>
        <v>0</v>
      </c>
      <c r="G25" s="9" t="s">
        <v>87</v>
      </c>
      <c r="H25" s="10" t="s">
        <v>88</v>
      </c>
    </row>
    <row r="26" spans="2:12" ht="14.1" customHeight="1" x14ac:dyDescent="0.2">
      <c r="B26" s="5" t="s">
        <v>6</v>
      </c>
      <c r="C26" s="6" t="s">
        <v>6</v>
      </c>
      <c r="D26" s="12" t="s">
        <v>89</v>
      </c>
      <c r="E26" s="13" t="s">
        <v>90</v>
      </c>
      <c r="F26" s="14">
        <f>TRUNC((F7+F10)*0.049,0)</f>
        <v>0</v>
      </c>
      <c r="G26" s="15" t="s">
        <v>91</v>
      </c>
      <c r="H26" s="16" t="s">
        <v>92</v>
      </c>
    </row>
    <row r="27" spans="2:12" ht="14.1" customHeight="1" x14ac:dyDescent="0.2">
      <c r="B27" s="18" t="s">
        <v>6</v>
      </c>
      <c r="C27" s="17" t="s">
        <v>6</v>
      </c>
      <c r="D27" s="12" t="s">
        <v>16</v>
      </c>
      <c r="E27" s="13" t="s">
        <v>93</v>
      </c>
      <c r="F27" s="14">
        <f>TRUNC((F11+F12+F13+F14+F15+F16+F17+F18+F19+F21+F22+F23+F24+F25+F26),0)</f>
        <v>0</v>
      </c>
      <c r="G27" s="15" t="s">
        <v>6</v>
      </c>
      <c r="H27" s="16" t="s">
        <v>94</v>
      </c>
    </row>
    <row r="28" spans="2:12" ht="14.1" customHeight="1" x14ac:dyDescent="0.2">
      <c r="B28" s="19" t="s">
        <v>6</v>
      </c>
      <c r="C28" s="12" t="s">
        <v>6</v>
      </c>
      <c r="D28" s="12" t="s">
        <v>95</v>
      </c>
      <c r="E28" s="13" t="s">
        <v>96</v>
      </c>
      <c r="F28" s="14">
        <f>TRUNC((F7+F10+F27),0)</f>
        <v>0</v>
      </c>
      <c r="G28" s="15" t="s">
        <v>6</v>
      </c>
      <c r="H28" s="16" t="s">
        <v>97</v>
      </c>
    </row>
    <row r="29" spans="2:12" ht="14.1" customHeight="1" x14ac:dyDescent="0.2">
      <c r="B29" s="19" t="s">
        <v>6</v>
      </c>
      <c r="C29" s="12" t="s">
        <v>6</v>
      </c>
      <c r="D29" s="12" t="s">
        <v>98</v>
      </c>
      <c r="E29" s="13" t="s">
        <v>99</v>
      </c>
      <c r="F29" s="14">
        <f>TRUNC(F28*0.08,0)</f>
        <v>0</v>
      </c>
      <c r="G29" s="15" t="s">
        <v>100</v>
      </c>
      <c r="H29" s="16" t="s">
        <v>101</v>
      </c>
    </row>
    <row r="30" spans="2:12" ht="14.1" customHeight="1" x14ac:dyDescent="0.2">
      <c r="B30" s="19" t="s">
        <v>6</v>
      </c>
      <c r="C30" s="12" t="s">
        <v>6</v>
      </c>
      <c r="D30" s="12" t="s">
        <v>102</v>
      </c>
      <c r="E30" s="13" t="s">
        <v>103</v>
      </c>
      <c r="F30" s="14">
        <f>TRUNC((F10+F27+F29)*0.1499,0)</f>
        <v>0</v>
      </c>
      <c r="G30" s="15" t="s">
        <v>104</v>
      </c>
      <c r="H30" s="16" t="s">
        <v>105</v>
      </c>
    </row>
    <row r="31" spans="2:12" ht="14.1" customHeight="1" x14ac:dyDescent="0.2">
      <c r="B31" s="19" t="s">
        <v>6</v>
      </c>
      <c r="C31" s="12" t="s">
        <v>6</v>
      </c>
      <c r="D31" s="12" t="s">
        <v>106</v>
      </c>
      <c r="E31" s="13" t="s">
        <v>107</v>
      </c>
      <c r="F31" s="15">
        <f>내역서!H152</f>
        <v>0</v>
      </c>
      <c r="G31" s="15" t="s">
        <v>6</v>
      </c>
      <c r="H31" s="16" t="s">
        <v>6</v>
      </c>
      <c r="L31" s="1">
        <f>내역서!H152</f>
        <v>0</v>
      </c>
    </row>
    <row r="32" spans="2:12" ht="14.1" customHeight="1" x14ac:dyDescent="0.2">
      <c r="B32" s="19" t="s">
        <v>6</v>
      </c>
      <c r="C32" s="12" t="s">
        <v>6</v>
      </c>
      <c r="D32" s="12" t="s">
        <v>108</v>
      </c>
      <c r="E32" s="13" t="s">
        <v>109</v>
      </c>
      <c r="F32" s="14">
        <f>TRUNC((F28+F29+F30+F31),0)</f>
        <v>0</v>
      </c>
      <c r="G32" s="15" t="s">
        <v>6</v>
      </c>
      <c r="H32" s="16" t="s">
        <v>110</v>
      </c>
    </row>
    <row r="33" spans="2:13" ht="14.1" customHeight="1" x14ac:dyDescent="0.2">
      <c r="B33" s="19" t="s">
        <v>6</v>
      </c>
      <c r="C33" s="12" t="s">
        <v>6</v>
      </c>
      <c r="D33" s="12" t="s">
        <v>111</v>
      </c>
      <c r="E33" s="13" t="s">
        <v>112</v>
      </c>
      <c r="F33" s="14">
        <f>IF(L52&lt;&gt; "0.9",TRUNC(F32*0.1,0),TRUNC(F32*0.1,0)+1)</f>
        <v>0</v>
      </c>
      <c r="G33" s="15" t="s">
        <v>113</v>
      </c>
      <c r="H33" s="16" t="s">
        <v>114</v>
      </c>
    </row>
    <row r="34" spans="2:13" ht="14.1" customHeight="1" x14ac:dyDescent="0.2">
      <c r="B34" s="19" t="s">
        <v>6</v>
      </c>
      <c r="C34" s="12" t="s">
        <v>6</v>
      </c>
      <c r="D34" s="12" t="s">
        <v>115</v>
      </c>
      <c r="E34" s="13" t="s">
        <v>116</v>
      </c>
      <c r="F34" s="14">
        <f>TRUNC((F32+F33),0)</f>
        <v>0</v>
      </c>
      <c r="G34" s="15" t="s">
        <v>6</v>
      </c>
      <c r="H34" s="16" t="s">
        <v>117</v>
      </c>
    </row>
    <row r="35" spans="2:13" ht="14.1" customHeight="1" x14ac:dyDescent="0.2">
      <c r="B35" s="19" t="s">
        <v>6</v>
      </c>
      <c r="C35" s="12" t="s">
        <v>6</v>
      </c>
      <c r="D35" s="12" t="s">
        <v>118</v>
      </c>
      <c r="E35" s="13" t="s">
        <v>119</v>
      </c>
      <c r="F35" s="15">
        <f>내역서!H161</f>
        <v>0</v>
      </c>
      <c r="G35" s="15" t="s">
        <v>6</v>
      </c>
      <c r="H35" s="16" t="s">
        <v>6</v>
      </c>
      <c r="L35" s="1">
        <f>내역서!H161</f>
        <v>0</v>
      </c>
      <c r="M35" s="1">
        <f>내역서!H171</f>
        <v>0</v>
      </c>
    </row>
    <row r="36" spans="2:13" ht="14.1" customHeight="1" x14ac:dyDescent="0.2">
      <c r="B36" s="19" t="s">
        <v>6</v>
      </c>
      <c r="C36" s="12" t="s">
        <v>6</v>
      </c>
      <c r="D36" s="12" t="s">
        <v>120</v>
      </c>
      <c r="E36" s="13" t="s">
        <v>121</v>
      </c>
      <c r="F36" s="15">
        <f>내역서!H173</f>
        <v>0</v>
      </c>
      <c r="G36" s="15" t="s">
        <v>6</v>
      </c>
      <c r="H36" s="16" t="s">
        <v>6</v>
      </c>
      <c r="L36" s="1">
        <f>내역서!H173</f>
        <v>0</v>
      </c>
      <c r="M36" s="1">
        <f>내역서!H171</f>
        <v>0</v>
      </c>
    </row>
    <row r="37" spans="2:13" ht="14.1" customHeight="1" x14ac:dyDescent="0.2">
      <c r="B37" s="20" t="s">
        <v>6</v>
      </c>
      <c r="C37" s="21" t="s">
        <v>6</v>
      </c>
      <c r="D37" s="21" t="s">
        <v>122</v>
      </c>
      <c r="E37" s="22" t="s">
        <v>123</v>
      </c>
      <c r="F37" s="23">
        <f>TRUNC((F34+F35+F36),5)</f>
        <v>0</v>
      </c>
      <c r="G37" s="24" t="s">
        <v>6</v>
      </c>
      <c r="H37" s="25" t="s">
        <v>124</v>
      </c>
    </row>
    <row r="38" spans="2:13" x14ac:dyDescent="0.2">
      <c r="B38" s="26"/>
      <c r="C38" s="26"/>
      <c r="D38" s="26"/>
      <c r="E38" s="26"/>
      <c r="F38" s="26"/>
      <c r="G38" s="26"/>
      <c r="H38" s="26"/>
    </row>
    <row r="52" spans="12:12" x14ac:dyDescent="0.2">
      <c r="L52" s="1" t="str">
        <f>RIGHT(F32*0.1,3)</f>
        <v>0</v>
      </c>
    </row>
  </sheetData>
  <mergeCells count="2">
    <mergeCell ref="B1:H2"/>
    <mergeCell ref="B3:D3"/>
  </mergeCells>
  <phoneticPr fontId="3" type="noConversion"/>
  <pageMargins left="0.98425196850393704" right="7.874015748031496E-2" top="0.6692913385826772" bottom="0.59055118110236215" header="0.5" footer="0.5"/>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8FF9C4-7B76-401F-B479-65355A088236}">
  <dimension ref="B1:K54"/>
  <sheetViews>
    <sheetView view="pageBreakPreview" zoomScale="145" zoomScaleNormal="100" zoomScaleSheetLayoutView="145" workbookViewId="0">
      <pane ySplit="3" topLeftCell="A4" activePane="bottomLeft" state="frozen"/>
      <selection activeCell="B1" sqref="B1:O2"/>
      <selection pane="bottomLeft" activeCell="G45" sqref="G45"/>
    </sheetView>
  </sheetViews>
  <sheetFormatPr defaultRowHeight="12.75" x14ac:dyDescent="0.2"/>
  <cols>
    <col min="1" max="1" width="0.625" style="1" customWidth="1"/>
    <col min="2" max="2" width="6.375" style="1" customWidth="1"/>
    <col min="3" max="3" width="19.25" style="1" customWidth="1"/>
    <col min="4" max="4" width="17.625" style="1" customWidth="1"/>
    <col min="5" max="5" width="11.25" style="1" customWidth="1"/>
    <col min="6" max="6" width="6.375" style="1" customWidth="1"/>
    <col min="7" max="7" width="15.25" style="1" customWidth="1"/>
    <col min="8" max="8" width="13.375" style="1" customWidth="1"/>
    <col min="9" max="9" width="12.875" style="1" customWidth="1"/>
    <col min="10" max="10" width="13.5" style="1" customWidth="1"/>
    <col min="11" max="11" width="11.25" style="1" customWidth="1"/>
    <col min="12" max="256" width="9" style="1"/>
    <col min="257" max="257" width="0.625" style="1" customWidth="1"/>
    <col min="258" max="258" width="6.375" style="1" customWidth="1"/>
    <col min="259" max="259" width="19.25" style="1" customWidth="1"/>
    <col min="260" max="260" width="17.625" style="1" customWidth="1"/>
    <col min="261" max="261" width="11.25" style="1" customWidth="1"/>
    <col min="262" max="262" width="6.375" style="1" customWidth="1"/>
    <col min="263" max="263" width="15.25" style="1" customWidth="1"/>
    <col min="264" max="264" width="13.375" style="1" customWidth="1"/>
    <col min="265" max="265" width="12.875" style="1" customWidth="1"/>
    <col min="266" max="266" width="13.5" style="1" customWidth="1"/>
    <col min="267" max="267" width="11.25" style="1" customWidth="1"/>
    <col min="268" max="512" width="9" style="1"/>
    <col min="513" max="513" width="0.625" style="1" customWidth="1"/>
    <col min="514" max="514" width="6.375" style="1" customWidth="1"/>
    <col min="515" max="515" width="19.25" style="1" customWidth="1"/>
    <col min="516" max="516" width="17.625" style="1" customWidth="1"/>
    <col min="517" max="517" width="11.25" style="1" customWidth="1"/>
    <col min="518" max="518" width="6.375" style="1" customWidth="1"/>
    <col min="519" max="519" width="15.25" style="1" customWidth="1"/>
    <col min="520" max="520" width="13.375" style="1" customWidth="1"/>
    <col min="521" max="521" width="12.875" style="1" customWidth="1"/>
    <col min="522" max="522" width="13.5" style="1" customWidth="1"/>
    <col min="523" max="523" width="11.25" style="1" customWidth="1"/>
    <col min="524" max="768" width="9" style="1"/>
    <col min="769" max="769" width="0.625" style="1" customWidth="1"/>
    <col min="770" max="770" width="6.375" style="1" customWidth="1"/>
    <col min="771" max="771" width="19.25" style="1" customWidth="1"/>
    <col min="772" max="772" width="17.625" style="1" customWidth="1"/>
    <col min="773" max="773" width="11.25" style="1" customWidth="1"/>
    <col min="774" max="774" width="6.375" style="1" customWidth="1"/>
    <col min="775" max="775" width="15.25" style="1" customWidth="1"/>
    <col min="776" max="776" width="13.375" style="1" customWidth="1"/>
    <col min="777" max="777" width="12.875" style="1" customWidth="1"/>
    <col min="778" max="778" width="13.5" style="1" customWidth="1"/>
    <col min="779" max="779" width="11.25" style="1" customWidth="1"/>
    <col min="780" max="1024" width="9" style="1"/>
    <col min="1025" max="1025" width="0.625" style="1" customWidth="1"/>
    <col min="1026" max="1026" width="6.375" style="1" customWidth="1"/>
    <col min="1027" max="1027" width="19.25" style="1" customWidth="1"/>
    <col min="1028" max="1028" width="17.625" style="1" customWidth="1"/>
    <col min="1029" max="1029" width="11.25" style="1" customWidth="1"/>
    <col min="1030" max="1030" width="6.375" style="1" customWidth="1"/>
    <col min="1031" max="1031" width="15.25" style="1" customWidth="1"/>
    <col min="1032" max="1032" width="13.375" style="1" customWidth="1"/>
    <col min="1033" max="1033" width="12.875" style="1" customWidth="1"/>
    <col min="1034" max="1034" width="13.5" style="1" customWidth="1"/>
    <col min="1035" max="1035" width="11.25" style="1" customWidth="1"/>
    <col min="1036" max="1280" width="9" style="1"/>
    <col min="1281" max="1281" width="0.625" style="1" customWidth="1"/>
    <col min="1282" max="1282" width="6.375" style="1" customWidth="1"/>
    <col min="1283" max="1283" width="19.25" style="1" customWidth="1"/>
    <col min="1284" max="1284" width="17.625" style="1" customWidth="1"/>
    <col min="1285" max="1285" width="11.25" style="1" customWidth="1"/>
    <col min="1286" max="1286" width="6.375" style="1" customWidth="1"/>
    <col min="1287" max="1287" width="15.25" style="1" customWidth="1"/>
    <col min="1288" max="1288" width="13.375" style="1" customWidth="1"/>
    <col min="1289" max="1289" width="12.875" style="1" customWidth="1"/>
    <col min="1290" max="1290" width="13.5" style="1" customWidth="1"/>
    <col min="1291" max="1291" width="11.25" style="1" customWidth="1"/>
    <col min="1292" max="1536" width="9" style="1"/>
    <col min="1537" max="1537" width="0.625" style="1" customWidth="1"/>
    <col min="1538" max="1538" width="6.375" style="1" customWidth="1"/>
    <col min="1539" max="1539" width="19.25" style="1" customWidth="1"/>
    <col min="1540" max="1540" width="17.625" style="1" customWidth="1"/>
    <col min="1541" max="1541" width="11.25" style="1" customWidth="1"/>
    <col min="1542" max="1542" width="6.375" style="1" customWidth="1"/>
    <col min="1543" max="1543" width="15.25" style="1" customWidth="1"/>
    <col min="1544" max="1544" width="13.375" style="1" customWidth="1"/>
    <col min="1545" max="1545" width="12.875" style="1" customWidth="1"/>
    <col min="1546" max="1546" width="13.5" style="1" customWidth="1"/>
    <col min="1547" max="1547" width="11.25" style="1" customWidth="1"/>
    <col min="1548" max="1792" width="9" style="1"/>
    <col min="1793" max="1793" width="0.625" style="1" customWidth="1"/>
    <col min="1794" max="1794" width="6.375" style="1" customWidth="1"/>
    <col min="1795" max="1795" width="19.25" style="1" customWidth="1"/>
    <col min="1796" max="1796" width="17.625" style="1" customWidth="1"/>
    <col min="1797" max="1797" width="11.25" style="1" customWidth="1"/>
    <col min="1798" max="1798" width="6.375" style="1" customWidth="1"/>
    <col min="1799" max="1799" width="15.25" style="1" customWidth="1"/>
    <col min="1800" max="1800" width="13.375" style="1" customWidth="1"/>
    <col min="1801" max="1801" width="12.875" style="1" customWidth="1"/>
    <col min="1802" max="1802" width="13.5" style="1" customWidth="1"/>
    <col min="1803" max="1803" width="11.25" style="1" customWidth="1"/>
    <col min="1804" max="2048" width="9" style="1"/>
    <col min="2049" max="2049" width="0.625" style="1" customWidth="1"/>
    <col min="2050" max="2050" width="6.375" style="1" customWidth="1"/>
    <col min="2051" max="2051" width="19.25" style="1" customWidth="1"/>
    <col min="2052" max="2052" width="17.625" style="1" customWidth="1"/>
    <col min="2053" max="2053" width="11.25" style="1" customWidth="1"/>
    <col min="2054" max="2054" width="6.375" style="1" customWidth="1"/>
    <col min="2055" max="2055" width="15.25" style="1" customWidth="1"/>
    <col min="2056" max="2056" width="13.375" style="1" customWidth="1"/>
    <col min="2057" max="2057" width="12.875" style="1" customWidth="1"/>
    <col min="2058" max="2058" width="13.5" style="1" customWidth="1"/>
    <col min="2059" max="2059" width="11.25" style="1" customWidth="1"/>
    <col min="2060" max="2304" width="9" style="1"/>
    <col min="2305" max="2305" width="0.625" style="1" customWidth="1"/>
    <col min="2306" max="2306" width="6.375" style="1" customWidth="1"/>
    <col min="2307" max="2307" width="19.25" style="1" customWidth="1"/>
    <col min="2308" max="2308" width="17.625" style="1" customWidth="1"/>
    <col min="2309" max="2309" width="11.25" style="1" customWidth="1"/>
    <col min="2310" max="2310" width="6.375" style="1" customWidth="1"/>
    <col min="2311" max="2311" width="15.25" style="1" customWidth="1"/>
    <col min="2312" max="2312" width="13.375" style="1" customWidth="1"/>
    <col min="2313" max="2313" width="12.875" style="1" customWidth="1"/>
    <col min="2314" max="2314" width="13.5" style="1" customWidth="1"/>
    <col min="2315" max="2315" width="11.25" style="1" customWidth="1"/>
    <col min="2316" max="2560" width="9" style="1"/>
    <col min="2561" max="2561" width="0.625" style="1" customWidth="1"/>
    <col min="2562" max="2562" width="6.375" style="1" customWidth="1"/>
    <col min="2563" max="2563" width="19.25" style="1" customWidth="1"/>
    <col min="2564" max="2564" width="17.625" style="1" customWidth="1"/>
    <col min="2565" max="2565" width="11.25" style="1" customWidth="1"/>
    <col min="2566" max="2566" width="6.375" style="1" customWidth="1"/>
    <col min="2567" max="2567" width="15.25" style="1" customWidth="1"/>
    <col min="2568" max="2568" width="13.375" style="1" customWidth="1"/>
    <col min="2569" max="2569" width="12.875" style="1" customWidth="1"/>
    <col min="2570" max="2570" width="13.5" style="1" customWidth="1"/>
    <col min="2571" max="2571" width="11.25" style="1" customWidth="1"/>
    <col min="2572" max="2816" width="9" style="1"/>
    <col min="2817" max="2817" width="0.625" style="1" customWidth="1"/>
    <col min="2818" max="2818" width="6.375" style="1" customWidth="1"/>
    <col min="2819" max="2819" width="19.25" style="1" customWidth="1"/>
    <col min="2820" max="2820" width="17.625" style="1" customWidth="1"/>
    <col min="2821" max="2821" width="11.25" style="1" customWidth="1"/>
    <col min="2822" max="2822" width="6.375" style="1" customWidth="1"/>
    <col min="2823" max="2823" width="15.25" style="1" customWidth="1"/>
    <col min="2824" max="2824" width="13.375" style="1" customWidth="1"/>
    <col min="2825" max="2825" width="12.875" style="1" customWidth="1"/>
    <col min="2826" max="2826" width="13.5" style="1" customWidth="1"/>
    <col min="2827" max="2827" width="11.25" style="1" customWidth="1"/>
    <col min="2828" max="3072" width="9" style="1"/>
    <col min="3073" max="3073" width="0.625" style="1" customWidth="1"/>
    <col min="3074" max="3074" width="6.375" style="1" customWidth="1"/>
    <col min="3075" max="3075" width="19.25" style="1" customWidth="1"/>
    <col min="3076" max="3076" width="17.625" style="1" customWidth="1"/>
    <col min="3077" max="3077" width="11.25" style="1" customWidth="1"/>
    <col min="3078" max="3078" width="6.375" style="1" customWidth="1"/>
    <col min="3079" max="3079" width="15.25" style="1" customWidth="1"/>
    <col min="3080" max="3080" width="13.375" style="1" customWidth="1"/>
    <col min="3081" max="3081" width="12.875" style="1" customWidth="1"/>
    <col min="3082" max="3082" width="13.5" style="1" customWidth="1"/>
    <col min="3083" max="3083" width="11.25" style="1" customWidth="1"/>
    <col min="3084" max="3328" width="9" style="1"/>
    <col min="3329" max="3329" width="0.625" style="1" customWidth="1"/>
    <col min="3330" max="3330" width="6.375" style="1" customWidth="1"/>
    <col min="3331" max="3331" width="19.25" style="1" customWidth="1"/>
    <col min="3332" max="3332" width="17.625" style="1" customWidth="1"/>
    <col min="3333" max="3333" width="11.25" style="1" customWidth="1"/>
    <col min="3334" max="3334" width="6.375" style="1" customWidth="1"/>
    <col min="3335" max="3335" width="15.25" style="1" customWidth="1"/>
    <col min="3336" max="3336" width="13.375" style="1" customWidth="1"/>
    <col min="3337" max="3337" width="12.875" style="1" customWidth="1"/>
    <col min="3338" max="3338" width="13.5" style="1" customWidth="1"/>
    <col min="3339" max="3339" width="11.25" style="1" customWidth="1"/>
    <col min="3340" max="3584" width="9" style="1"/>
    <col min="3585" max="3585" width="0.625" style="1" customWidth="1"/>
    <col min="3586" max="3586" width="6.375" style="1" customWidth="1"/>
    <col min="3587" max="3587" width="19.25" style="1" customWidth="1"/>
    <col min="3588" max="3588" width="17.625" style="1" customWidth="1"/>
    <col min="3589" max="3589" width="11.25" style="1" customWidth="1"/>
    <col min="3590" max="3590" width="6.375" style="1" customWidth="1"/>
    <col min="3591" max="3591" width="15.25" style="1" customWidth="1"/>
    <col min="3592" max="3592" width="13.375" style="1" customWidth="1"/>
    <col min="3593" max="3593" width="12.875" style="1" customWidth="1"/>
    <col min="3594" max="3594" width="13.5" style="1" customWidth="1"/>
    <col min="3595" max="3595" width="11.25" style="1" customWidth="1"/>
    <col min="3596" max="3840" width="9" style="1"/>
    <col min="3841" max="3841" width="0.625" style="1" customWidth="1"/>
    <col min="3842" max="3842" width="6.375" style="1" customWidth="1"/>
    <col min="3843" max="3843" width="19.25" style="1" customWidth="1"/>
    <col min="3844" max="3844" width="17.625" style="1" customWidth="1"/>
    <col min="3845" max="3845" width="11.25" style="1" customWidth="1"/>
    <col min="3846" max="3846" width="6.375" style="1" customWidth="1"/>
    <col min="3847" max="3847" width="15.25" style="1" customWidth="1"/>
    <col min="3848" max="3848" width="13.375" style="1" customWidth="1"/>
    <col min="3849" max="3849" width="12.875" style="1" customWidth="1"/>
    <col min="3850" max="3850" width="13.5" style="1" customWidth="1"/>
    <col min="3851" max="3851" width="11.25" style="1" customWidth="1"/>
    <col min="3852" max="4096" width="9" style="1"/>
    <col min="4097" max="4097" width="0.625" style="1" customWidth="1"/>
    <col min="4098" max="4098" width="6.375" style="1" customWidth="1"/>
    <col min="4099" max="4099" width="19.25" style="1" customWidth="1"/>
    <col min="4100" max="4100" width="17.625" style="1" customWidth="1"/>
    <col min="4101" max="4101" width="11.25" style="1" customWidth="1"/>
    <col min="4102" max="4102" width="6.375" style="1" customWidth="1"/>
    <col min="4103" max="4103" width="15.25" style="1" customWidth="1"/>
    <col min="4104" max="4104" width="13.375" style="1" customWidth="1"/>
    <col min="4105" max="4105" width="12.875" style="1" customWidth="1"/>
    <col min="4106" max="4106" width="13.5" style="1" customWidth="1"/>
    <col min="4107" max="4107" width="11.25" style="1" customWidth="1"/>
    <col min="4108" max="4352" width="9" style="1"/>
    <col min="4353" max="4353" width="0.625" style="1" customWidth="1"/>
    <col min="4354" max="4354" width="6.375" style="1" customWidth="1"/>
    <col min="4355" max="4355" width="19.25" style="1" customWidth="1"/>
    <col min="4356" max="4356" width="17.625" style="1" customWidth="1"/>
    <col min="4357" max="4357" width="11.25" style="1" customWidth="1"/>
    <col min="4358" max="4358" width="6.375" style="1" customWidth="1"/>
    <col min="4359" max="4359" width="15.25" style="1" customWidth="1"/>
    <col min="4360" max="4360" width="13.375" style="1" customWidth="1"/>
    <col min="4361" max="4361" width="12.875" style="1" customWidth="1"/>
    <col min="4362" max="4362" width="13.5" style="1" customWidth="1"/>
    <col min="4363" max="4363" width="11.25" style="1" customWidth="1"/>
    <col min="4364" max="4608" width="9" style="1"/>
    <col min="4609" max="4609" width="0.625" style="1" customWidth="1"/>
    <col min="4610" max="4610" width="6.375" style="1" customWidth="1"/>
    <col min="4611" max="4611" width="19.25" style="1" customWidth="1"/>
    <col min="4612" max="4612" width="17.625" style="1" customWidth="1"/>
    <col min="4613" max="4613" width="11.25" style="1" customWidth="1"/>
    <col min="4614" max="4614" width="6.375" style="1" customWidth="1"/>
    <col min="4615" max="4615" width="15.25" style="1" customWidth="1"/>
    <col min="4616" max="4616" width="13.375" style="1" customWidth="1"/>
    <col min="4617" max="4617" width="12.875" style="1" customWidth="1"/>
    <col min="4618" max="4618" width="13.5" style="1" customWidth="1"/>
    <col min="4619" max="4619" width="11.25" style="1" customWidth="1"/>
    <col min="4620" max="4864" width="9" style="1"/>
    <col min="4865" max="4865" width="0.625" style="1" customWidth="1"/>
    <col min="4866" max="4866" width="6.375" style="1" customWidth="1"/>
    <col min="4867" max="4867" width="19.25" style="1" customWidth="1"/>
    <col min="4868" max="4868" width="17.625" style="1" customWidth="1"/>
    <col min="4869" max="4869" width="11.25" style="1" customWidth="1"/>
    <col min="4870" max="4870" width="6.375" style="1" customWidth="1"/>
    <col min="4871" max="4871" width="15.25" style="1" customWidth="1"/>
    <col min="4872" max="4872" width="13.375" style="1" customWidth="1"/>
    <col min="4873" max="4873" width="12.875" style="1" customWidth="1"/>
    <col min="4874" max="4874" width="13.5" style="1" customWidth="1"/>
    <col min="4875" max="4875" width="11.25" style="1" customWidth="1"/>
    <col min="4876" max="5120" width="9" style="1"/>
    <col min="5121" max="5121" width="0.625" style="1" customWidth="1"/>
    <col min="5122" max="5122" width="6.375" style="1" customWidth="1"/>
    <col min="5123" max="5123" width="19.25" style="1" customWidth="1"/>
    <col min="5124" max="5124" width="17.625" style="1" customWidth="1"/>
    <col min="5125" max="5125" width="11.25" style="1" customWidth="1"/>
    <col min="5126" max="5126" width="6.375" style="1" customWidth="1"/>
    <col min="5127" max="5127" width="15.25" style="1" customWidth="1"/>
    <col min="5128" max="5128" width="13.375" style="1" customWidth="1"/>
    <col min="5129" max="5129" width="12.875" style="1" customWidth="1"/>
    <col min="5130" max="5130" width="13.5" style="1" customWidth="1"/>
    <col min="5131" max="5131" width="11.25" style="1" customWidth="1"/>
    <col min="5132" max="5376" width="9" style="1"/>
    <col min="5377" max="5377" width="0.625" style="1" customWidth="1"/>
    <col min="5378" max="5378" width="6.375" style="1" customWidth="1"/>
    <col min="5379" max="5379" width="19.25" style="1" customWidth="1"/>
    <col min="5380" max="5380" width="17.625" style="1" customWidth="1"/>
    <col min="5381" max="5381" width="11.25" style="1" customWidth="1"/>
    <col min="5382" max="5382" width="6.375" style="1" customWidth="1"/>
    <col min="5383" max="5383" width="15.25" style="1" customWidth="1"/>
    <col min="5384" max="5384" width="13.375" style="1" customWidth="1"/>
    <col min="5385" max="5385" width="12.875" style="1" customWidth="1"/>
    <col min="5386" max="5386" width="13.5" style="1" customWidth="1"/>
    <col min="5387" max="5387" width="11.25" style="1" customWidth="1"/>
    <col min="5388" max="5632" width="9" style="1"/>
    <col min="5633" max="5633" width="0.625" style="1" customWidth="1"/>
    <col min="5634" max="5634" width="6.375" style="1" customWidth="1"/>
    <col min="5635" max="5635" width="19.25" style="1" customWidth="1"/>
    <col min="5636" max="5636" width="17.625" style="1" customWidth="1"/>
    <col min="5637" max="5637" width="11.25" style="1" customWidth="1"/>
    <col min="5638" max="5638" width="6.375" style="1" customWidth="1"/>
    <col min="5639" max="5639" width="15.25" style="1" customWidth="1"/>
    <col min="5640" max="5640" width="13.375" style="1" customWidth="1"/>
    <col min="5641" max="5641" width="12.875" style="1" customWidth="1"/>
    <col min="5642" max="5642" width="13.5" style="1" customWidth="1"/>
    <col min="5643" max="5643" width="11.25" style="1" customWidth="1"/>
    <col min="5644" max="5888" width="9" style="1"/>
    <col min="5889" max="5889" width="0.625" style="1" customWidth="1"/>
    <col min="5890" max="5890" width="6.375" style="1" customWidth="1"/>
    <col min="5891" max="5891" width="19.25" style="1" customWidth="1"/>
    <col min="5892" max="5892" width="17.625" style="1" customWidth="1"/>
    <col min="5893" max="5893" width="11.25" style="1" customWidth="1"/>
    <col min="5894" max="5894" width="6.375" style="1" customWidth="1"/>
    <col min="5895" max="5895" width="15.25" style="1" customWidth="1"/>
    <col min="5896" max="5896" width="13.375" style="1" customWidth="1"/>
    <col min="5897" max="5897" width="12.875" style="1" customWidth="1"/>
    <col min="5898" max="5898" width="13.5" style="1" customWidth="1"/>
    <col min="5899" max="5899" width="11.25" style="1" customWidth="1"/>
    <col min="5900" max="6144" width="9" style="1"/>
    <col min="6145" max="6145" width="0.625" style="1" customWidth="1"/>
    <col min="6146" max="6146" width="6.375" style="1" customWidth="1"/>
    <col min="6147" max="6147" width="19.25" style="1" customWidth="1"/>
    <col min="6148" max="6148" width="17.625" style="1" customWidth="1"/>
    <col min="6149" max="6149" width="11.25" style="1" customWidth="1"/>
    <col min="6150" max="6150" width="6.375" style="1" customWidth="1"/>
    <col min="6151" max="6151" width="15.25" style="1" customWidth="1"/>
    <col min="6152" max="6152" width="13.375" style="1" customWidth="1"/>
    <col min="6153" max="6153" width="12.875" style="1" customWidth="1"/>
    <col min="6154" max="6154" width="13.5" style="1" customWidth="1"/>
    <col min="6155" max="6155" width="11.25" style="1" customWidth="1"/>
    <col min="6156" max="6400" width="9" style="1"/>
    <col min="6401" max="6401" width="0.625" style="1" customWidth="1"/>
    <col min="6402" max="6402" width="6.375" style="1" customWidth="1"/>
    <col min="6403" max="6403" width="19.25" style="1" customWidth="1"/>
    <col min="6404" max="6404" width="17.625" style="1" customWidth="1"/>
    <col min="6405" max="6405" width="11.25" style="1" customWidth="1"/>
    <col min="6406" max="6406" width="6.375" style="1" customWidth="1"/>
    <col min="6407" max="6407" width="15.25" style="1" customWidth="1"/>
    <col min="6408" max="6408" width="13.375" style="1" customWidth="1"/>
    <col min="6409" max="6409" width="12.875" style="1" customWidth="1"/>
    <col min="6410" max="6410" width="13.5" style="1" customWidth="1"/>
    <col min="6411" max="6411" width="11.25" style="1" customWidth="1"/>
    <col min="6412" max="6656" width="9" style="1"/>
    <col min="6657" max="6657" width="0.625" style="1" customWidth="1"/>
    <col min="6658" max="6658" width="6.375" style="1" customWidth="1"/>
    <col min="6659" max="6659" width="19.25" style="1" customWidth="1"/>
    <col min="6660" max="6660" width="17.625" style="1" customWidth="1"/>
    <col min="6661" max="6661" width="11.25" style="1" customWidth="1"/>
    <col min="6662" max="6662" width="6.375" style="1" customWidth="1"/>
    <col min="6663" max="6663" width="15.25" style="1" customWidth="1"/>
    <col min="6664" max="6664" width="13.375" style="1" customWidth="1"/>
    <col min="6665" max="6665" width="12.875" style="1" customWidth="1"/>
    <col min="6666" max="6666" width="13.5" style="1" customWidth="1"/>
    <col min="6667" max="6667" width="11.25" style="1" customWidth="1"/>
    <col min="6668" max="6912" width="9" style="1"/>
    <col min="6913" max="6913" width="0.625" style="1" customWidth="1"/>
    <col min="6914" max="6914" width="6.375" style="1" customWidth="1"/>
    <col min="6915" max="6915" width="19.25" style="1" customWidth="1"/>
    <col min="6916" max="6916" width="17.625" style="1" customWidth="1"/>
    <col min="6917" max="6917" width="11.25" style="1" customWidth="1"/>
    <col min="6918" max="6918" width="6.375" style="1" customWidth="1"/>
    <col min="6919" max="6919" width="15.25" style="1" customWidth="1"/>
    <col min="6920" max="6920" width="13.375" style="1" customWidth="1"/>
    <col min="6921" max="6921" width="12.875" style="1" customWidth="1"/>
    <col min="6922" max="6922" width="13.5" style="1" customWidth="1"/>
    <col min="6923" max="6923" width="11.25" style="1" customWidth="1"/>
    <col min="6924" max="7168" width="9" style="1"/>
    <col min="7169" max="7169" width="0.625" style="1" customWidth="1"/>
    <col min="7170" max="7170" width="6.375" style="1" customWidth="1"/>
    <col min="7171" max="7171" width="19.25" style="1" customWidth="1"/>
    <col min="7172" max="7172" width="17.625" style="1" customWidth="1"/>
    <col min="7173" max="7173" width="11.25" style="1" customWidth="1"/>
    <col min="7174" max="7174" width="6.375" style="1" customWidth="1"/>
    <col min="7175" max="7175" width="15.25" style="1" customWidth="1"/>
    <col min="7176" max="7176" width="13.375" style="1" customWidth="1"/>
    <col min="7177" max="7177" width="12.875" style="1" customWidth="1"/>
    <col min="7178" max="7178" width="13.5" style="1" customWidth="1"/>
    <col min="7179" max="7179" width="11.25" style="1" customWidth="1"/>
    <col min="7180" max="7424" width="9" style="1"/>
    <col min="7425" max="7425" width="0.625" style="1" customWidth="1"/>
    <col min="7426" max="7426" width="6.375" style="1" customWidth="1"/>
    <col min="7427" max="7427" width="19.25" style="1" customWidth="1"/>
    <col min="7428" max="7428" width="17.625" style="1" customWidth="1"/>
    <col min="7429" max="7429" width="11.25" style="1" customWidth="1"/>
    <col min="7430" max="7430" width="6.375" style="1" customWidth="1"/>
    <col min="7431" max="7431" width="15.25" style="1" customWidth="1"/>
    <col min="7432" max="7432" width="13.375" style="1" customWidth="1"/>
    <col min="7433" max="7433" width="12.875" style="1" customWidth="1"/>
    <col min="7434" max="7434" width="13.5" style="1" customWidth="1"/>
    <col min="7435" max="7435" width="11.25" style="1" customWidth="1"/>
    <col min="7436" max="7680" width="9" style="1"/>
    <col min="7681" max="7681" width="0.625" style="1" customWidth="1"/>
    <col min="7682" max="7682" width="6.375" style="1" customWidth="1"/>
    <col min="7683" max="7683" width="19.25" style="1" customWidth="1"/>
    <col min="7684" max="7684" width="17.625" style="1" customWidth="1"/>
    <col min="7685" max="7685" width="11.25" style="1" customWidth="1"/>
    <col min="7686" max="7686" width="6.375" style="1" customWidth="1"/>
    <col min="7687" max="7687" width="15.25" style="1" customWidth="1"/>
    <col min="7688" max="7688" width="13.375" style="1" customWidth="1"/>
    <col min="7689" max="7689" width="12.875" style="1" customWidth="1"/>
    <col min="7690" max="7690" width="13.5" style="1" customWidth="1"/>
    <col min="7691" max="7691" width="11.25" style="1" customWidth="1"/>
    <col min="7692" max="7936" width="9" style="1"/>
    <col min="7937" max="7937" width="0.625" style="1" customWidth="1"/>
    <col min="7938" max="7938" width="6.375" style="1" customWidth="1"/>
    <col min="7939" max="7939" width="19.25" style="1" customWidth="1"/>
    <col min="7940" max="7940" width="17.625" style="1" customWidth="1"/>
    <col min="7941" max="7941" width="11.25" style="1" customWidth="1"/>
    <col min="7942" max="7942" width="6.375" style="1" customWidth="1"/>
    <col min="7943" max="7943" width="15.25" style="1" customWidth="1"/>
    <col min="7944" max="7944" width="13.375" style="1" customWidth="1"/>
    <col min="7945" max="7945" width="12.875" style="1" customWidth="1"/>
    <col min="7946" max="7946" width="13.5" style="1" customWidth="1"/>
    <col min="7947" max="7947" width="11.25" style="1" customWidth="1"/>
    <col min="7948" max="8192" width="9" style="1"/>
    <col min="8193" max="8193" width="0.625" style="1" customWidth="1"/>
    <col min="8194" max="8194" width="6.375" style="1" customWidth="1"/>
    <col min="8195" max="8195" width="19.25" style="1" customWidth="1"/>
    <col min="8196" max="8196" width="17.625" style="1" customWidth="1"/>
    <col min="8197" max="8197" width="11.25" style="1" customWidth="1"/>
    <col min="8198" max="8198" width="6.375" style="1" customWidth="1"/>
    <col min="8199" max="8199" width="15.25" style="1" customWidth="1"/>
    <col min="8200" max="8200" width="13.375" style="1" customWidth="1"/>
    <col min="8201" max="8201" width="12.875" style="1" customWidth="1"/>
    <col min="8202" max="8202" width="13.5" style="1" customWidth="1"/>
    <col min="8203" max="8203" width="11.25" style="1" customWidth="1"/>
    <col min="8204" max="8448" width="9" style="1"/>
    <col min="8449" max="8449" width="0.625" style="1" customWidth="1"/>
    <col min="8450" max="8450" width="6.375" style="1" customWidth="1"/>
    <col min="8451" max="8451" width="19.25" style="1" customWidth="1"/>
    <col min="8452" max="8452" width="17.625" style="1" customWidth="1"/>
    <col min="8453" max="8453" width="11.25" style="1" customWidth="1"/>
    <col min="8454" max="8454" width="6.375" style="1" customWidth="1"/>
    <col min="8455" max="8455" width="15.25" style="1" customWidth="1"/>
    <col min="8456" max="8456" width="13.375" style="1" customWidth="1"/>
    <col min="8457" max="8457" width="12.875" style="1" customWidth="1"/>
    <col min="8458" max="8458" width="13.5" style="1" customWidth="1"/>
    <col min="8459" max="8459" width="11.25" style="1" customWidth="1"/>
    <col min="8460" max="8704" width="9" style="1"/>
    <col min="8705" max="8705" width="0.625" style="1" customWidth="1"/>
    <col min="8706" max="8706" width="6.375" style="1" customWidth="1"/>
    <col min="8707" max="8707" width="19.25" style="1" customWidth="1"/>
    <col min="8708" max="8708" width="17.625" style="1" customWidth="1"/>
    <col min="8709" max="8709" width="11.25" style="1" customWidth="1"/>
    <col min="8710" max="8710" width="6.375" style="1" customWidth="1"/>
    <col min="8711" max="8711" width="15.25" style="1" customWidth="1"/>
    <col min="8712" max="8712" width="13.375" style="1" customWidth="1"/>
    <col min="8713" max="8713" width="12.875" style="1" customWidth="1"/>
    <col min="8714" max="8714" width="13.5" style="1" customWidth="1"/>
    <col min="8715" max="8715" width="11.25" style="1" customWidth="1"/>
    <col min="8716" max="8960" width="9" style="1"/>
    <col min="8961" max="8961" width="0.625" style="1" customWidth="1"/>
    <col min="8962" max="8962" width="6.375" style="1" customWidth="1"/>
    <col min="8963" max="8963" width="19.25" style="1" customWidth="1"/>
    <col min="8964" max="8964" width="17.625" style="1" customWidth="1"/>
    <col min="8965" max="8965" width="11.25" style="1" customWidth="1"/>
    <col min="8966" max="8966" width="6.375" style="1" customWidth="1"/>
    <col min="8967" max="8967" width="15.25" style="1" customWidth="1"/>
    <col min="8968" max="8968" width="13.375" style="1" customWidth="1"/>
    <col min="8969" max="8969" width="12.875" style="1" customWidth="1"/>
    <col min="8970" max="8970" width="13.5" style="1" customWidth="1"/>
    <col min="8971" max="8971" width="11.25" style="1" customWidth="1"/>
    <col min="8972" max="9216" width="9" style="1"/>
    <col min="9217" max="9217" width="0.625" style="1" customWidth="1"/>
    <col min="9218" max="9218" width="6.375" style="1" customWidth="1"/>
    <col min="9219" max="9219" width="19.25" style="1" customWidth="1"/>
    <col min="9220" max="9220" width="17.625" style="1" customWidth="1"/>
    <col min="9221" max="9221" width="11.25" style="1" customWidth="1"/>
    <col min="9222" max="9222" width="6.375" style="1" customWidth="1"/>
    <col min="9223" max="9223" width="15.25" style="1" customWidth="1"/>
    <col min="9224" max="9224" width="13.375" style="1" customWidth="1"/>
    <col min="9225" max="9225" width="12.875" style="1" customWidth="1"/>
    <col min="9226" max="9226" width="13.5" style="1" customWidth="1"/>
    <col min="9227" max="9227" width="11.25" style="1" customWidth="1"/>
    <col min="9228" max="9472" width="9" style="1"/>
    <col min="9473" max="9473" width="0.625" style="1" customWidth="1"/>
    <col min="9474" max="9474" width="6.375" style="1" customWidth="1"/>
    <col min="9475" max="9475" width="19.25" style="1" customWidth="1"/>
    <col min="9476" max="9476" width="17.625" style="1" customWidth="1"/>
    <col min="9477" max="9477" width="11.25" style="1" customWidth="1"/>
    <col min="9478" max="9478" width="6.375" style="1" customWidth="1"/>
    <col min="9479" max="9479" width="15.25" style="1" customWidth="1"/>
    <col min="9480" max="9480" width="13.375" style="1" customWidth="1"/>
    <col min="9481" max="9481" width="12.875" style="1" customWidth="1"/>
    <col min="9482" max="9482" width="13.5" style="1" customWidth="1"/>
    <col min="9483" max="9483" width="11.25" style="1" customWidth="1"/>
    <col min="9484" max="9728" width="9" style="1"/>
    <col min="9729" max="9729" width="0.625" style="1" customWidth="1"/>
    <col min="9730" max="9730" width="6.375" style="1" customWidth="1"/>
    <col min="9731" max="9731" width="19.25" style="1" customWidth="1"/>
    <col min="9732" max="9732" width="17.625" style="1" customWidth="1"/>
    <col min="9733" max="9733" width="11.25" style="1" customWidth="1"/>
    <col min="9734" max="9734" width="6.375" style="1" customWidth="1"/>
    <col min="9735" max="9735" width="15.25" style="1" customWidth="1"/>
    <col min="9736" max="9736" width="13.375" style="1" customWidth="1"/>
    <col min="9737" max="9737" width="12.875" style="1" customWidth="1"/>
    <col min="9738" max="9738" width="13.5" style="1" customWidth="1"/>
    <col min="9739" max="9739" width="11.25" style="1" customWidth="1"/>
    <col min="9740" max="9984" width="9" style="1"/>
    <col min="9985" max="9985" width="0.625" style="1" customWidth="1"/>
    <col min="9986" max="9986" width="6.375" style="1" customWidth="1"/>
    <col min="9987" max="9987" width="19.25" style="1" customWidth="1"/>
    <col min="9988" max="9988" width="17.625" style="1" customWidth="1"/>
    <col min="9989" max="9989" width="11.25" style="1" customWidth="1"/>
    <col min="9990" max="9990" width="6.375" style="1" customWidth="1"/>
    <col min="9991" max="9991" width="15.25" style="1" customWidth="1"/>
    <col min="9992" max="9992" width="13.375" style="1" customWidth="1"/>
    <col min="9993" max="9993" width="12.875" style="1" customWidth="1"/>
    <col min="9994" max="9994" width="13.5" style="1" customWidth="1"/>
    <col min="9995" max="9995" width="11.25" style="1" customWidth="1"/>
    <col min="9996" max="10240" width="9" style="1"/>
    <col min="10241" max="10241" width="0.625" style="1" customWidth="1"/>
    <col min="10242" max="10242" width="6.375" style="1" customWidth="1"/>
    <col min="10243" max="10243" width="19.25" style="1" customWidth="1"/>
    <col min="10244" max="10244" width="17.625" style="1" customWidth="1"/>
    <col min="10245" max="10245" width="11.25" style="1" customWidth="1"/>
    <col min="10246" max="10246" width="6.375" style="1" customWidth="1"/>
    <col min="10247" max="10247" width="15.25" style="1" customWidth="1"/>
    <col min="10248" max="10248" width="13.375" style="1" customWidth="1"/>
    <col min="10249" max="10249" width="12.875" style="1" customWidth="1"/>
    <col min="10250" max="10250" width="13.5" style="1" customWidth="1"/>
    <col min="10251" max="10251" width="11.25" style="1" customWidth="1"/>
    <col min="10252" max="10496" width="9" style="1"/>
    <col min="10497" max="10497" width="0.625" style="1" customWidth="1"/>
    <col min="10498" max="10498" width="6.375" style="1" customWidth="1"/>
    <col min="10499" max="10499" width="19.25" style="1" customWidth="1"/>
    <col min="10500" max="10500" width="17.625" style="1" customWidth="1"/>
    <col min="10501" max="10501" width="11.25" style="1" customWidth="1"/>
    <col min="10502" max="10502" width="6.375" style="1" customWidth="1"/>
    <col min="10503" max="10503" width="15.25" style="1" customWidth="1"/>
    <col min="10504" max="10504" width="13.375" style="1" customWidth="1"/>
    <col min="10505" max="10505" width="12.875" style="1" customWidth="1"/>
    <col min="10506" max="10506" width="13.5" style="1" customWidth="1"/>
    <col min="10507" max="10507" width="11.25" style="1" customWidth="1"/>
    <col min="10508" max="10752" width="9" style="1"/>
    <col min="10753" max="10753" width="0.625" style="1" customWidth="1"/>
    <col min="10754" max="10754" width="6.375" style="1" customWidth="1"/>
    <col min="10755" max="10755" width="19.25" style="1" customWidth="1"/>
    <col min="10756" max="10756" width="17.625" style="1" customWidth="1"/>
    <col min="10757" max="10757" width="11.25" style="1" customWidth="1"/>
    <col min="10758" max="10758" width="6.375" style="1" customWidth="1"/>
    <col min="10759" max="10759" width="15.25" style="1" customWidth="1"/>
    <col min="10760" max="10760" width="13.375" style="1" customWidth="1"/>
    <col min="10761" max="10761" width="12.875" style="1" customWidth="1"/>
    <col min="10762" max="10762" width="13.5" style="1" customWidth="1"/>
    <col min="10763" max="10763" width="11.25" style="1" customWidth="1"/>
    <col min="10764" max="11008" width="9" style="1"/>
    <col min="11009" max="11009" width="0.625" style="1" customWidth="1"/>
    <col min="11010" max="11010" width="6.375" style="1" customWidth="1"/>
    <col min="11011" max="11011" width="19.25" style="1" customWidth="1"/>
    <col min="11012" max="11012" width="17.625" style="1" customWidth="1"/>
    <col min="11013" max="11013" width="11.25" style="1" customWidth="1"/>
    <col min="11014" max="11014" width="6.375" style="1" customWidth="1"/>
    <col min="11015" max="11015" width="15.25" style="1" customWidth="1"/>
    <col min="11016" max="11016" width="13.375" style="1" customWidth="1"/>
    <col min="11017" max="11017" width="12.875" style="1" customWidth="1"/>
    <col min="11018" max="11018" width="13.5" style="1" customWidth="1"/>
    <col min="11019" max="11019" width="11.25" style="1" customWidth="1"/>
    <col min="11020" max="11264" width="9" style="1"/>
    <col min="11265" max="11265" width="0.625" style="1" customWidth="1"/>
    <col min="11266" max="11266" width="6.375" style="1" customWidth="1"/>
    <col min="11267" max="11267" width="19.25" style="1" customWidth="1"/>
    <col min="11268" max="11268" width="17.625" style="1" customWidth="1"/>
    <col min="11269" max="11269" width="11.25" style="1" customWidth="1"/>
    <col min="11270" max="11270" width="6.375" style="1" customWidth="1"/>
    <col min="11271" max="11271" width="15.25" style="1" customWidth="1"/>
    <col min="11272" max="11272" width="13.375" style="1" customWidth="1"/>
    <col min="11273" max="11273" width="12.875" style="1" customWidth="1"/>
    <col min="11274" max="11274" width="13.5" style="1" customWidth="1"/>
    <col min="11275" max="11275" width="11.25" style="1" customWidth="1"/>
    <col min="11276" max="11520" width="9" style="1"/>
    <col min="11521" max="11521" width="0.625" style="1" customWidth="1"/>
    <col min="11522" max="11522" width="6.375" style="1" customWidth="1"/>
    <col min="11523" max="11523" width="19.25" style="1" customWidth="1"/>
    <col min="11524" max="11524" width="17.625" style="1" customWidth="1"/>
    <col min="11525" max="11525" width="11.25" style="1" customWidth="1"/>
    <col min="11526" max="11526" width="6.375" style="1" customWidth="1"/>
    <col min="11527" max="11527" width="15.25" style="1" customWidth="1"/>
    <col min="11528" max="11528" width="13.375" style="1" customWidth="1"/>
    <col min="11529" max="11529" width="12.875" style="1" customWidth="1"/>
    <col min="11530" max="11530" width="13.5" style="1" customWidth="1"/>
    <col min="11531" max="11531" width="11.25" style="1" customWidth="1"/>
    <col min="11532" max="11776" width="9" style="1"/>
    <col min="11777" max="11777" width="0.625" style="1" customWidth="1"/>
    <col min="11778" max="11778" width="6.375" style="1" customWidth="1"/>
    <col min="11779" max="11779" width="19.25" style="1" customWidth="1"/>
    <col min="11780" max="11780" width="17.625" style="1" customWidth="1"/>
    <col min="11781" max="11781" width="11.25" style="1" customWidth="1"/>
    <col min="11782" max="11782" width="6.375" style="1" customWidth="1"/>
    <col min="11783" max="11783" width="15.25" style="1" customWidth="1"/>
    <col min="11784" max="11784" width="13.375" style="1" customWidth="1"/>
    <col min="11785" max="11785" width="12.875" style="1" customWidth="1"/>
    <col min="11786" max="11786" width="13.5" style="1" customWidth="1"/>
    <col min="11787" max="11787" width="11.25" style="1" customWidth="1"/>
    <col min="11788" max="12032" width="9" style="1"/>
    <col min="12033" max="12033" width="0.625" style="1" customWidth="1"/>
    <col min="12034" max="12034" width="6.375" style="1" customWidth="1"/>
    <col min="12035" max="12035" width="19.25" style="1" customWidth="1"/>
    <col min="12036" max="12036" width="17.625" style="1" customWidth="1"/>
    <col min="12037" max="12037" width="11.25" style="1" customWidth="1"/>
    <col min="12038" max="12038" width="6.375" style="1" customWidth="1"/>
    <col min="12039" max="12039" width="15.25" style="1" customWidth="1"/>
    <col min="12040" max="12040" width="13.375" style="1" customWidth="1"/>
    <col min="12041" max="12041" width="12.875" style="1" customWidth="1"/>
    <col min="12042" max="12042" width="13.5" style="1" customWidth="1"/>
    <col min="12043" max="12043" width="11.25" style="1" customWidth="1"/>
    <col min="12044" max="12288" width="9" style="1"/>
    <col min="12289" max="12289" width="0.625" style="1" customWidth="1"/>
    <col min="12290" max="12290" width="6.375" style="1" customWidth="1"/>
    <col min="12291" max="12291" width="19.25" style="1" customWidth="1"/>
    <col min="12292" max="12292" width="17.625" style="1" customWidth="1"/>
    <col min="12293" max="12293" width="11.25" style="1" customWidth="1"/>
    <col min="12294" max="12294" width="6.375" style="1" customWidth="1"/>
    <col min="12295" max="12295" width="15.25" style="1" customWidth="1"/>
    <col min="12296" max="12296" width="13.375" style="1" customWidth="1"/>
    <col min="12297" max="12297" width="12.875" style="1" customWidth="1"/>
    <col min="12298" max="12298" width="13.5" style="1" customWidth="1"/>
    <col min="12299" max="12299" width="11.25" style="1" customWidth="1"/>
    <col min="12300" max="12544" width="9" style="1"/>
    <col min="12545" max="12545" width="0.625" style="1" customWidth="1"/>
    <col min="12546" max="12546" width="6.375" style="1" customWidth="1"/>
    <col min="12547" max="12547" width="19.25" style="1" customWidth="1"/>
    <col min="12548" max="12548" width="17.625" style="1" customWidth="1"/>
    <col min="12549" max="12549" width="11.25" style="1" customWidth="1"/>
    <col min="12550" max="12550" width="6.375" style="1" customWidth="1"/>
    <col min="12551" max="12551" width="15.25" style="1" customWidth="1"/>
    <col min="12552" max="12552" width="13.375" style="1" customWidth="1"/>
    <col min="12553" max="12553" width="12.875" style="1" customWidth="1"/>
    <col min="12554" max="12554" width="13.5" style="1" customWidth="1"/>
    <col min="12555" max="12555" width="11.25" style="1" customWidth="1"/>
    <col min="12556" max="12800" width="9" style="1"/>
    <col min="12801" max="12801" width="0.625" style="1" customWidth="1"/>
    <col min="12802" max="12802" width="6.375" style="1" customWidth="1"/>
    <col min="12803" max="12803" width="19.25" style="1" customWidth="1"/>
    <col min="12804" max="12804" width="17.625" style="1" customWidth="1"/>
    <col min="12805" max="12805" width="11.25" style="1" customWidth="1"/>
    <col min="12806" max="12806" width="6.375" style="1" customWidth="1"/>
    <col min="12807" max="12807" width="15.25" style="1" customWidth="1"/>
    <col min="12808" max="12808" width="13.375" style="1" customWidth="1"/>
    <col min="12809" max="12809" width="12.875" style="1" customWidth="1"/>
    <col min="12810" max="12810" width="13.5" style="1" customWidth="1"/>
    <col min="12811" max="12811" width="11.25" style="1" customWidth="1"/>
    <col min="12812" max="13056" width="9" style="1"/>
    <col min="13057" max="13057" width="0.625" style="1" customWidth="1"/>
    <col min="13058" max="13058" width="6.375" style="1" customWidth="1"/>
    <col min="13059" max="13059" width="19.25" style="1" customWidth="1"/>
    <col min="13060" max="13060" width="17.625" style="1" customWidth="1"/>
    <col min="13061" max="13061" width="11.25" style="1" customWidth="1"/>
    <col min="13062" max="13062" width="6.375" style="1" customWidth="1"/>
    <col min="13063" max="13063" width="15.25" style="1" customWidth="1"/>
    <col min="13064" max="13064" width="13.375" style="1" customWidth="1"/>
    <col min="13065" max="13065" width="12.875" style="1" customWidth="1"/>
    <col min="13066" max="13066" width="13.5" style="1" customWidth="1"/>
    <col min="13067" max="13067" width="11.25" style="1" customWidth="1"/>
    <col min="13068" max="13312" width="9" style="1"/>
    <col min="13313" max="13313" width="0.625" style="1" customWidth="1"/>
    <col min="13314" max="13314" width="6.375" style="1" customWidth="1"/>
    <col min="13315" max="13315" width="19.25" style="1" customWidth="1"/>
    <col min="13316" max="13316" width="17.625" style="1" customWidth="1"/>
    <col min="13317" max="13317" width="11.25" style="1" customWidth="1"/>
    <col min="13318" max="13318" width="6.375" style="1" customWidth="1"/>
    <col min="13319" max="13319" width="15.25" style="1" customWidth="1"/>
    <col min="13320" max="13320" width="13.375" style="1" customWidth="1"/>
    <col min="13321" max="13321" width="12.875" style="1" customWidth="1"/>
    <col min="13322" max="13322" width="13.5" style="1" customWidth="1"/>
    <col min="13323" max="13323" width="11.25" style="1" customWidth="1"/>
    <col min="13324" max="13568" width="9" style="1"/>
    <col min="13569" max="13569" width="0.625" style="1" customWidth="1"/>
    <col min="13570" max="13570" width="6.375" style="1" customWidth="1"/>
    <col min="13571" max="13571" width="19.25" style="1" customWidth="1"/>
    <col min="13572" max="13572" width="17.625" style="1" customWidth="1"/>
    <col min="13573" max="13573" width="11.25" style="1" customWidth="1"/>
    <col min="13574" max="13574" width="6.375" style="1" customWidth="1"/>
    <col min="13575" max="13575" width="15.25" style="1" customWidth="1"/>
    <col min="13576" max="13576" width="13.375" style="1" customWidth="1"/>
    <col min="13577" max="13577" width="12.875" style="1" customWidth="1"/>
    <col min="13578" max="13578" width="13.5" style="1" customWidth="1"/>
    <col min="13579" max="13579" width="11.25" style="1" customWidth="1"/>
    <col min="13580" max="13824" width="9" style="1"/>
    <col min="13825" max="13825" width="0.625" style="1" customWidth="1"/>
    <col min="13826" max="13826" width="6.375" style="1" customWidth="1"/>
    <col min="13827" max="13827" width="19.25" style="1" customWidth="1"/>
    <col min="13828" max="13828" width="17.625" style="1" customWidth="1"/>
    <col min="13829" max="13829" width="11.25" style="1" customWidth="1"/>
    <col min="13830" max="13830" width="6.375" style="1" customWidth="1"/>
    <col min="13831" max="13831" width="15.25" style="1" customWidth="1"/>
    <col min="13832" max="13832" width="13.375" style="1" customWidth="1"/>
    <col min="13833" max="13833" width="12.875" style="1" customWidth="1"/>
    <col min="13834" max="13834" width="13.5" style="1" customWidth="1"/>
    <col min="13835" max="13835" width="11.25" style="1" customWidth="1"/>
    <col min="13836" max="14080" width="9" style="1"/>
    <col min="14081" max="14081" width="0.625" style="1" customWidth="1"/>
    <col min="14082" max="14082" width="6.375" style="1" customWidth="1"/>
    <col min="14083" max="14083" width="19.25" style="1" customWidth="1"/>
    <col min="14084" max="14084" width="17.625" style="1" customWidth="1"/>
    <col min="14085" max="14085" width="11.25" style="1" customWidth="1"/>
    <col min="14086" max="14086" width="6.375" style="1" customWidth="1"/>
    <col min="14087" max="14087" width="15.25" style="1" customWidth="1"/>
    <col min="14088" max="14088" width="13.375" style="1" customWidth="1"/>
    <col min="14089" max="14089" width="12.875" style="1" customWidth="1"/>
    <col min="14090" max="14090" width="13.5" style="1" customWidth="1"/>
    <col min="14091" max="14091" width="11.25" style="1" customWidth="1"/>
    <col min="14092" max="14336" width="9" style="1"/>
    <col min="14337" max="14337" width="0.625" style="1" customWidth="1"/>
    <col min="14338" max="14338" width="6.375" style="1" customWidth="1"/>
    <col min="14339" max="14339" width="19.25" style="1" customWidth="1"/>
    <col min="14340" max="14340" width="17.625" style="1" customWidth="1"/>
    <col min="14341" max="14341" width="11.25" style="1" customWidth="1"/>
    <col min="14342" max="14342" width="6.375" style="1" customWidth="1"/>
    <col min="14343" max="14343" width="15.25" style="1" customWidth="1"/>
    <col min="14344" max="14344" width="13.375" style="1" customWidth="1"/>
    <col min="14345" max="14345" width="12.875" style="1" customWidth="1"/>
    <col min="14346" max="14346" width="13.5" style="1" customWidth="1"/>
    <col min="14347" max="14347" width="11.25" style="1" customWidth="1"/>
    <col min="14348" max="14592" width="9" style="1"/>
    <col min="14593" max="14593" width="0.625" style="1" customWidth="1"/>
    <col min="14594" max="14594" width="6.375" style="1" customWidth="1"/>
    <col min="14595" max="14595" width="19.25" style="1" customWidth="1"/>
    <col min="14596" max="14596" width="17.625" style="1" customWidth="1"/>
    <col min="14597" max="14597" width="11.25" style="1" customWidth="1"/>
    <col min="14598" max="14598" width="6.375" style="1" customWidth="1"/>
    <col min="14599" max="14599" width="15.25" style="1" customWidth="1"/>
    <col min="14600" max="14600" width="13.375" style="1" customWidth="1"/>
    <col min="14601" max="14601" width="12.875" style="1" customWidth="1"/>
    <col min="14602" max="14602" width="13.5" style="1" customWidth="1"/>
    <col min="14603" max="14603" width="11.25" style="1" customWidth="1"/>
    <col min="14604" max="14848" width="9" style="1"/>
    <col min="14849" max="14849" width="0.625" style="1" customWidth="1"/>
    <col min="14850" max="14850" width="6.375" style="1" customWidth="1"/>
    <col min="14851" max="14851" width="19.25" style="1" customWidth="1"/>
    <col min="14852" max="14852" width="17.625" style="1" customWidth="1"/>
    <col min="14853" max="14853" width="11.25" style="1" customWidth="1"/>
    <col min="14854" max="14854" width="6.375" style="1" customWidth="1"/>
    <col min="14855" max="14855" width="15.25" style="1" customWidth="1"/>
    <col min="14856" max="14856" width="13.375" style="1" customWidth="1"/>
    <col min="14857" max="14857" width="12.875" style="1" customWidth="1"/>
    <col min="14858" max="14858" width="13.5" style="1" customWidth="1"/>
    <col min="14859" max="14859" width="11.25" style="1" customWidth="1"/>
    <col min="14860" max="15104" width="9" style="1"/>
    <col min="15105" max="15105" width="0.625" style="1" customWidth="1"/>
    <col min="15106" max="15106" width="6.375" style="1" customWidth="1"/>
    <col min="15107" max="15107" width="19.25" style="1" customWidth="1"/>
    <col min="15108" max="15108" width="17.625" style="1" customWidth="1"/>
    <col min="15109" max="15109" width="11.25" style="1" customWidth="1"/>
    <col min="15110" max="15110" width="6.375" style="1" customWidth="1"/>
    <col min="15111" max="15111" width="15.25" style="1" customWidth="1"/>
    <col min="15112" max="15112" width="13.375" style="1" customWidth="1"/>
    <col min="15113" max="15113" width="12.875" style="1" customWidth="1"/>
    <col min="15114" max="15114" width="13.5" style="1" customWidth="1"/>
    <col min="15115" max="15115" width="11.25" style="1" customWidth="1"/>
    <col min="15116" max="15360" width="9" style="1"/>
    <col min="15361" max="15361" width="0.625" style="1" customWidth="1"/>
    <col min="15362" max="15362" width="6.375" style="1" customWidth="1"/>
    <col min="15363" max="15363" width="19.25" style="1" customWidth="1"/>
    <col min="15364" max="15364" width="17.625" style="1" customWidth="1"/>
    <col min="15365" max="15365" width="11.25" style="1" customWidth="1"/>
    <col min="15366" max="15366" width="6.375" style="1" customWidth="1"/>
    <col min="15367" max="15367" width="15.25" style="1" customWidth="1"/>
    <col min="15368" max="15368" width="13.375" style="1" customWidth="1"/>
    <col min="15369" max="15369" width="12.875" style="1" customWidth="1"/>
    <col min="15370" max="15370" width="13.5" style="1" customWidth="1"/>
    <col min="15371" max="15371" width="11.25" style="1" customWidth="1"/>
    <col min="15372" max="15616" width="9" style="1"/>
    <col min="15617" max="15617" width="0.625" style="1" customWidth="1"/>
    <col min="15618" max="15618" width="6.375" style="1" customWidth="1"/>
    <col min="15619" max="15619" width="19.25" style="1" customWidth="1"/>
    <col min="15620" max="15620" width="17.625" style="1" customWidth="1"/>
    <col min="15621" max="15621" width="11.25" style="1" customWidth="1"/>
    <col min="15622" max="15622" width="6.375" style="1" customWidth="1"/>
    <col min="15623" max="15623" width="15.25" style="1" customWidth="1"/>
    <col min="15624" max="15624" width="13.375" style="1" customWidth="1"/>
    <col min="15625" max="15625" width="12.875" style="1" customWidth="1"/>
    <col min="15626" max="15626" width="13.5" style="1" customWidth="1"/>
    <col min="15627" max="15627" width="11.25" style="1" customWidth="1"/>
    <col min="15628" max="15872" width="9" style="1"/>
    <col min="15873" max="15873" width="0.625" style="1" customWidth="1"/>
    <col min="15874" max="15874" width="6.375" style="1" customWidth="1"/>
    <col min="15875" max="15875" width="19.25" style="1" customWidth="1"/>
    <col min="15876" max="15876" width="17.625" style="1" customWidth="1"/>
    <col min="15877" max="15877" width="11.25" style="1" customWidth="1"/>
    <col min="15878" max="15878" width="6.375" style="1" customWidth="1"/>
    <col min="15879" max="15879" width="15.25" style="1" customWidth="1"/>
    <col min="15880" max="15880" width="13.375" style="1" customWidth="1"/>
    <col min="15881" max="15881" width="12.875" style="1" customWidth="1"/>
    <col min="15882" max="15882" width="13.5" style="1" customWidth="1"/>
    <col min="15883" max="15883" width="11.25" style="1" customWidth="1"/>
    <col min="15884" max="16128" width="9" style="1"/>
    <col min="16129" max="16129" width="0.625" style="1" customWidth="1"/>
    <col min="16130" max="16130" width="6.375" style="1" customWidth="1"/>
    <col min="16131" max="16131" width="19.25" style="1" customWidth="1"/>
    <col min="16132" max="16132" width="17.625" style="1" customWidth="1"/>
    <col min="16133" max="16133" width="11.25" style="1" customWidth="1"/>
    <col min="16134" max="16134" width="6.375" style="1" customWidth="1"/>
    <col min="16135" max="16135" width="15.25" style="1" customWidth="1"/>
    <col min="16136" max="16136" width="13.375" style="1" customWidth="1"/>
    <col min="16137" max="16137" width="12.875" style="1" customWidth="1"/>
    <col min="16138" max="16138" width="13.5" style="1" customWidth="1"/>
    <col min="16139" max="16139" width="11.25" style="1" customWidth="1"/>
    <col min="16140" max="16384" width="9" style="1"/>
  </cols>
  <sheetData>
    <row r="1" spans="2:11" ht="24.95" customHeight="1" x14ac:dyDescent="0.2">
      <c r="B1" s="63" t="s">
        <v>125</v>
      </c>
      <c r="C1" s="63"/>
      <c r="D1" s="63"/>
      <c r="E1" s="63"/>
      <c r="F1" s="63"/>
      <c r="G1" s="63"/>
      <c r="H1" s="63"/>
      <c r="I1" s="63"/>
      <c r="J1" s="63"/>
      <c r="K1" s="63"/>
    </row>
    <row r="2" spans="2:11" ht="9.9499999999999993" customHeight="1" x14ac:dyDescent="0.2">
      <c r="B2" s="64"/>
      <c r="C2" s="64"/>
      <c r="D2" s="64"/>
      <c r="E2" s="64"/>
      <c r="F2" s="64"/>
      <c r="G2" s="64"/>
      <c r="H2" s="64"/>
      <c r="I2" s="64"/>
      <c r="J2" s="64"/>
      <c r="K2" s="64"/>
    </row>
    <row r="3" spans="2:11" ht="30.75" customHeight="1" x14ac:dyDescent="0.2">
      <c r="B3" s="27" t="s">
        <v>126</v>
      </c>
      <c r="C3" s="3" t="s">
        <v>127</v>
      </c>
      <c r="D3" s="3" t="s">
        <v>128</v>
      </c>
      <c r="E3" s="3" t="s">
        <v>129</v>
      </c>
      <c r="F3" s="3" t="s">
        <v>130</v>
      </c>
      <c r="G3" s="3" t="s">
        <v>131</v>
      </c>
      <c r="H3" s="3" t="s">
        <v>132</v>
      </c>
      <c r="I3" s="3" t="s">
        <v>133</v>
      </c>
      <c r="J3" s="3" t="s">
        <v>134</v>
      </c>
      <c r="K3" s="4" t="s">
        <v>135</v>
      </c>
    </row>
    <row r="4" spans="2:11" ht="19.7" customHeight="1" x14ac:dyDescent="0.2">
      <c r="B4" s="18" t="s">
        <v>136</v>
      </c>
      <c r="C4" s="17" t="s">
        <v>137</v>
      </c>
      <c r="D4" s="17" t="s">
        <v>6</v>
      </c>
      <c r="E4" s="14"/>
      <c r="F4" s="28" t="s">
        <v>6</v>
      </c>
      <c r="G4" s="15">
        <f t="shared" ref="G4:G20" si="0">H4+I4+J4</f>
        <v>0</v>
      </c>
      <c r="H4" s="15">
        <f>내역서!J5</f>
        <v>0</v>
      </c>
      <c r="I4" s="15">
        <f>내역서!L5</f>
        <v>0</v>
      </c>
      <c r="J4" s="15">
        <f>내역서!N5</f>
        <v>0</v>
      </c>
      <c r="K4" s="16" t="s">
        <v>6</v>
      </c>
    </row>
    <row r="5" spans="2:11" ht="19.7" customHeight="1" x14ac:dyDescent="0.2">
      <c r="B5" s="18" t="s">
        <v>138</v>
      </c>
      <c r="C5" s="17" t="s">
        <v>137</v>
      </c>
      <c r="D5" s="17" t="s">
        <v>6</v>
      </c>
      <c r="E5" s="14"/>
      <c r="F5" s="28" t="s">
        <v>6</v>
      </c>
      <c r="G5" s="15">
        <f t="shared" si="0"/>
        <v>0</v>
      </c>
      <c r="H5" s="15">
        <f>내역서!J6</f>
        <v>0</v>
      </c>
      <c r="I5" s="15">
        <f>내역서!L6</f>
        <v>0</v>
      </c>
      <c r="J5" s="15">
        <f>내역서!N6</f>
        <v>0</v>
      </c>
      <c r="K5" s="16" t="s">
        <v>6</v>
      </c>
    </row>
    <row r="6" spans="2:11" ht="19.7" customHeight="1" x14ac:dyDescent="0.2">
      <c r="B6" s="18" t="s">
        <v>139</v>
      </c>
      <c r="C6" s="17" t="s">
        <v>140</v>
      </c>
      <c r="D6" s="17" t="s">
        <v>6</v>
      </c>
      <c r="E6" s="14"/>
      <c r="F6" s="28" t="s">
        <v>6</v>
      </c>
      <c r="G6" s="15">
        <f t="shared" si="0"/>
        <v>0</v>
      </c>
      <c r="H6" s="15">
        <f>내역서!J22</f>
        <v>0</v>
      </c>
      <c r="I6" s="15">
        <f>내역서!L22</f>
        <v>0</v>
      </c>
      <c r="J6" s="15">
        <f>내역서!N22</f>
        <v>0</v>
      </c>
      <c r="K6" s="16" t="s">
        <v>6</v>
      </c>
    </row>
    <row r="7" spans="2:11" ht="19.7" customHeight="1" x14ac:dyDescent="0.2">
      <c r="B7" s="18" t="s">
        <v>141</v>
      </c>
      <c r="C7" s="17" t="s">
        <v>142</v>
      </c>
      <c r="D7" s="17" t="s">
        <v>6</v>
      </c>
      <c r="E7" s="14"/>
      <c r="F7" s="28" t="s">
        <v>6</v>
      </c>
      <c r="G7" s="15">
        <f t="shared" si="0"/>
        <v>0</v>
      </c>
      <c r="H7" s="15">
        <f>내역서!J23</f>
        <v>0</v>
      </c>
      <c r="I7" s="15">
        <f>내역서!L23</f>
        <v>0</v>
      </c>
      <c r="J7" s="15">
        <f>내역서!N23</f>
        <v>0</v>
      </c>
      <c r="K7" s="16" t="s">
        <v>6</v>
      </c>
    </row>
    <row r="8" spans="2:11" ht="19.7" customHeight="1" x14ac:dyDescent="0.2">
      <c r="B8" s="18" t="s">
        <v>143</v>
      </c>
      <c r="C8" s="17" t="s">
        <v>144</v>
      </c>
      <c r="D8" s="17" t="s">
        <v>6</v>
      </c>
      <c r="E8" s="14"/>
      <c r="F8" s="28" t="s">
        <v>6</v>
      </c>
      <c r="G8" s="15">
        <f t="shared" si="0"/>
        <v>0</v>
      </c>
      <c r="H8" s="15">
        <f>내역서!J30</f>
        <v>0</v>
      </c>
      <c r="I8" s="15">
        <f>내역서!L30</f>
        <v>0</v>
      </c>
      <c r="J8" s="15">
        <f>내역서!N30</f>
        <v>0</v>
      </c>
      <c r="K8" s="16" t="s">
        <v>6</v>
      </c>
    </row>
    <row r="9" spans="2:11" ht="19.7" customHeight="1" x14ac:dyDescent="0.2">
      <c r="B9" s="18" t="s">
        <v>145</v>
      </c>
      <c r="C9" s="17" t="s">
        <v>146</v>
      </c>
      <c r="D9" s="17" t="s">
        <v>6</v>
      </c>
      <c r="E9" s="14"/>
      <c r="F9" s="28" t="s">
        <v>6</v>
      </c>
      <c r="G9" s="15">
        <f t="shared" si="0"/>
        <v>0</v>
      </c>
      <c r="H9" s="15">
        <f>내역서!J35</f>
        <v>0</v>
      </c>
      <c r="I9" s="15">
        <f>내역서!L35</f>
        <v>0</v>
      </c>
      <c r="J9" s="15">
        <f>내역서!N35</f>
        <v>0</v>
      </c>
      <c r="K9" s="16" t="s">
        <v>6</v>
      </c>
    </row>
    <row r="10" spans="2:11" ht="19.7" customHeight="1" x14ac:dyDescent="0.2">
      <c r="B10" s="18" t="s">
        <v>147</v>
      </c>
      <c r="C10" s="17" t="s">
        <v>148</v>
      </c>
      <c r="D10" s="17" t="s">
        <v>6</v>
      </c>
      <c r="E10" s="14"/>
      <c r="F10" s="28" t="s">
        <v>6</v>
      </c>
      <c r="G10" s="15">
        <f t="shared" si="0"/>
        <v>0</v>
      </c>
      <c r="H10" s="15">
        <f>내역서!J41</f>
        <v>0</v>
      </c>
      <c r="I10" s="15">
        <f>내역서!L41</f>
        <v>0</v>
      </c>
      <c r="J10" s="15">
        <f>내역서!N41</f>
        <v>0</v>
      </c>
      <c r="K10" s="16" t="s">
        <v>6</v>
      </c>
    </row>
    <row r="11" spans="2:11" ht="19.7" customHeight="1" x14ac:dyDescent="0.2">
      <c r="B11" s="18" t="s">
        <v>149</v>
      </c>
      <c r="C11" s="17" t="s">
        <v>150</v>
      </c>
      <c r="D11" s="17" t="s">
        <v>6</v>
      </c>
      <c r="E11" s="14"/>
      <c r="F11" s="28" t="s">
        <v>6</v>
      </c>
      <c r="G11" s="15">
        <f t="shared" si="0"/>
        <v>0</v>
      </c>
      <c r="H11" s="15">
        <f>내역서!J47</f>
        <v>0</v>
      </c>
      <c r="I11" s="15">
        <f>내역서!L47</f>
        <v>0</v>
      </c>
      <c r="J11" s="15">
        <f>내역서!N47</f>
        <v>0</v>
      </c>
      <c r="K11" s="16" t="s">
        <v>6</v>
      </c>
    </row>
    <row r="12" spans="2:11" ht="19.7" customHeight="1" x14ac:dyDescent="0.2">
      <c r="B12" s="18" t="s">
        <v>151</v>
      </c>
      <c r="C12" s="17" t="s">
        <v>152</v>
      </c>
      <c r="D12" s="17" t="s">
        <v>6</v>
      </c>
      <c r="E12" s="14"/>
      <c r="F12" s="28" t="s">
        <v>6</v>
      </c>
      <c r="G12" s="15">
        <f t="shared" si="0"/>
        <v>0</v>
      </c>
      <c r="H12" s="15">
        <f>내역서!J53</f>
        <v>0</v>
      </c>
      <c r="I12" s="15">
        <f>내역서!L53</f>
        <v>0</v>
      </c>
      <c r="J12" s="15">
        <f>내역서!N53</f>
        <v>0</v>
      </c>
      <c r="K12" s="16" t="s">
        <v>6</v>
      </c>
    </row>
    <row r="13" spans="2:11" ht="19.7" customHeight="1" x14ac:dyDescent="0.2">
      <c r="B13" s="18" t="s">
        <v>153</v>
      </c>
      <c r="C13" s="17" t="s">
        <v>154</v>
      </c>
      <c r="D13" s="17" t="s">
        <v>6</v>
      </c>
      <c r="E13" s="14"/>
      <c r="F13" s="28" t="s">
        <v>6</v>
      </c>
      <c r="G13" s="15">
        <f t="shared" si="0"/>
        <v>0</v>
      </c>
      <c r="H13" s="15">
        <f>내역서!J60</f>
        <v>0</v>
      </c>
      <c r="I13" s="15">
        <f>내역서!L60</f>
        <v>0</v>
      </c>
      <c r="J13" s="15">
        <f>내역서!N60</f>
        <v>0</v>
      </c>
      <c r="K13" s="16" t="s">
        <v>6</v>
      </c>
    </row>
    <row r="14" spans="2:11" ht="19.7" customHeight="1" x14ac:dyDescent="0.2">
      <c r="B14" s="18" t="s">
        <v>155</v>
      </c>
      <c r="C14" s="17" t="s">
        <v>156</v>
      </c>
      <c r="D14" s="17" t="s">
        <v>6</v>
      </c>
      <c r="E14" s="14"/>
      <c r="F14" s="28" t="s">
        <v>6</v>
      </c>
      <c r="G14" s="15">
        <f t="shared" si="0"/>
        <v>0</v>
      </c>
      <c r="H14" s="15">
        <f>내역서!J61</f>
        <v>0</v>
      </c>
      <c r="I14" s="15">
        <f>내역서!L61</f>
        <v>0</v>
      </c>
      <c r="J14" s="15">
        <f>내역서!N61</f>
        <v>0</v>
      </c>
      <c r="K14" s="16" t="s">
        <v>6</v>
      </c>
    </row>
    <row r="15" spans="2:11" ht="19.7" customHeight="1" x14ac:dyDescent="0.2">
      <c r="B15" s="18" t="s">
        <v>157</v>
      </c>
      <c r="C15" s="17" t="s">
        <v>158</v>
      </c>
      <c r="D15" s="17" t="s">
        <v>6</v>
      </c>
      <c r="E15" s="14"/>
      <c r="F15" s="28" t="s">
        <v>6</v>
      </c>
      <c r="G15" s="15">
        <f t="shared" si="0"/>
        <v>0</v>
      </c>
      <c r="H15" s="15">
        <f>내역서!J67</f>
        <v>0</v>
      </c>
      <c r="I15" s="15">
        <f>내역서!L67</f>
        <v>0</v>
      </c>
      <c r="J15" s="15">
        <f>내역서!N67</f>
        <v>0</v>
      </c>
      <c r="K15" s="16" t="s">
        <v>6</v>
      </c>
    </row>
    <row r="16" spans="2:11" ht="19.7" customHeight="1" x14ac:dyDescent="0.2">
      <c r="B16" s="18" t="s">
        <v>159</v>
      </c>
      <c r="C16" s="17" t="s">
        <v>160</v>
      </c>
      <c r="D16" s="17" t="s">
        <v>6</v>
      </c>
      <c r="E16" s="14"/>
      <c r="F16" s="28" t="s">
        <v>6</v>
      </c>
      <c r="G16" s="15">
        <f t="shared" si="0"/>
        <v>0</v>
      </c>
      <c r="H16" s="15">
        <f>내역서!J84</f>
        <v>0</v>
      </c>
      <c r="I16" s="15">
        <f>내역서!L84</f>
        <v>0</v>
      </c>
      <c r="J16" s="15">
        <f>내역서!N84</f>
        <v>0</v>
      </c>
      <c r="K16" s="16" t="s">
        <v>6</v>
      </c>
    </row>
    <row r="17" spans="2:11" ht="19.7" customHeight="1" x14ac:dyDescent="0.2">
      <c r="B17" s="18" t="s">
        <v>161</v>
      </c>
      <c r="C17" s="17" t="s">
        <v>162</v>
      </c>
      <c r="D17" s="17" t="s">
        <v>6</v>
      </c>
      <c r="E17" s="14"/>
      <c r="F17" s="28" t="s">
        <v>6</v>
      </c>
      <c r="G17" s="15">
        <f t="shared" si="0"/>
        <v>0</v>
      </c>
      <c r="H17" s="15">
        <f>내역서!J88</f>
        <v>0</v>
      </c>
      <c r="I17" s="15">
        <f>내역서!L88</f>
        <v>0</v>
      </c>
      <c r="J17" s="15">
        <f>내역서!N88</f>
        <v>0</v>
      </c>
      <c r="K17" s="16" t="s">
        <v>6</v>
      </c>
    </row>
    <row r="18" spans="2:11" ht="19.7" customHeight="1" x14ac:dyDescent="0.2">
      <c r="B18" s="18" t="s">
        <v>163</v>
      </c>
      <c r="C18" s="17" t="s">
        <v>164</v>
      </c>
      <c r="D18" s="17" t="s">
        <v>6</v>
      </c>
      <c r="E18" s="14"/>
      <c r="F18" s="28" t="s">
        <v>6</v>
      </c>
      <c r="G18" s="15">
        <f t="shared" si="0"/>
        <v>0</v>
      </c>
      <c r="H18" s="15">
        <f>내역서!J97</f>
        <v>0</v>
      </c>
      <c r="I18" s="15">
        <f>내역서!L97</f>
        <v>0</v>
      </c>
      <c r="J18" s="15">
        <f>내역서!N97</f>
        <v>0</v>
      </c>
      <c r="K18" s="16" t="s">
        <v>6</v>
      </c>
    </row>
    <row r="19" spans="2:11" ht="19.7" customHeight="1" x14ac:dyDescent="0.2">
      <c r="B19" s="18" t="s">
        <v>165</v>
      </c>
      <c r="C19" s="17" t="s">
        <v>166</v>
      </c>
      <c r="D19" s="17" t="s">
        <v>6</v>
      </c>
      <c r="E19" s="14"/>
      <c r="F19" s="28" t="s">
        <v>6</v>
      </c>
      <c r="G19" s="15">
        <f t="shared" si="0"/>
        <v>0</v>
      </c>
      <c r="H19" s="15">
        <f>내역서!J115</f>
        <v>0</v>
      </c>
      <c r="I19" s="15">
        <f>내역서!L115</f>
        <v>0</v>
      </c>
      <c r="J19" s="15">
        <f>내역서!N115</f>
        <v>0</v>
      </c>
      <c r="K19" s="16" t="s">
        <v>6</v>
      </c>
    </row>
    <row r="20" spans="2:11" ht="19.7" customHeight="1" x14ac:dyDescent="0.2">
      <c r="B20" s="18" t="s">
        <v>6</v>
      </c>
      <c r="C20" s="17" t="s">
        <v>167</v>
      </c>
      <c r="D20" s="17" t="s">
        <v>6</v>
      </c>
      <c r="E20" s="14"/>
      <c r="F20" s="28" t="s">
        <v>6</v>
      </c>
      <c r="G20" s="15">
        <f t="shared" si="0"/>
        <v>0</v>
      </c>
      <c r="H20" s="15">
        <f>내역서!J118</f>
        <v>0</v>
      </c>
      <c r="I20" s="15">
        <f>내역서!L118</f>
        <v>0</v>
      </c>
      <c r="J20" s="15">
        <f>내역서!N118</f>
        <v>0</v>
      </c>
      <c r="K20" s="16" t="s">
        <v>6</v>
      </c>
    </row>
    <row r="21" spans="2:11" ht="19.7" customHeight="1" x14ac:dyDescent="0.2">
      <c r="B21" s="18" t="s">
        <v>6</v>
      </c>
      <c r="C21" s="17" t="s">
        <v>168</v>
      </c>
      <c r="D21" s="17" t="s">
        <v>6</v>
      </c>
      <c r="E21" s="14"/>
      <c r="F21" s="28" t="s">
        <v>6</v>
      </c>
      <c r="G21" s="15">
        <f>원가계산서!F4</f>
        <v>0</v>
      </c>
      <c r="H21" s="14"/>
      <c r="I21" s="14"/>
      <c r="J21" s="14"/>
      <c r="K21" s="16" t="s">
        <v>6</v>
      </c>
    </row>
    <row r="22" spans="2:11" ht="19.7" customHeight="1" x14ac:dyDescent="0.2">
      <c r="B22" s="18" t="s">
        <v>6</v>
      </c>
      <c r="C22" s="17" t="s">
        <v>169</v>
      </c>
      <c r="D22" s="17" t="s">
        <v>6</v>
      </c>
      <c r="E22" s="14"/>
      <c r="F22" s="28" t="s">
        <v>6</v>
      </c>
      <c r="G22" s="15">
        <f>원가계산서!F5</f>
        <v>0</v>
      </c>
      <c r="H22" s="14"/>
      <c r="I22" s="14"/>
      <c r="J22" s="14"/>
      <c r="K22" s="16" t="s">
        <v>6</v>
      </c>
    </row>
    <row r="23" spans="2:11" ht="19.7" customHeight="1" x14ac:dyDescent="0.2">
      <c r="B23" s="18" t="s">
        <v>6</v>
      </c>
      <c r="C23" s="17" t="s">
        <v>14</v>
      </c>
      <c r="D23" s="17" t="s">
        <v>6</v>
      </c>
      <c r="E23" s="14"/>
      <c r="F23" s="28" t="s">
        <v>6</v>
      </c>
      <c r="G23" s="15">
        <f>원가계산서!F6</f>
        <v>0</v>
      </c>
      <c r="H23" s="14"/>
      <c r="I23" s="14"/>
      <c r="J23" s="14"/>
      <c r="K23" s="16" t="s">
        <v>6</v>
      </c>
    </row>
    <row r="24" spans="2:11" ht="19.7" customHeight="1" x14ac:dyDescent="0.2">
      <c r="B24" s="18" t="s">
        <v>6</v>
      </c>
      <c r="C24" s="17" t="s">
        <v>170</v>
      </c>
      <c r="D24" s="17" t="s">
        <v>6</v>
      </c>
      <c r="E24" s="14"/>
      <c r="F24" s="28" t="s">
        <v>6</v>
      </c>
      <c r="G24" s="15">
        <f>원가계산서!F7</f>
        <v>0</v>
      </c>
      <c r="H24" s="14"/>
      <c r="I24" s="14"/>
      <c r="J24" s="14"/>
      <c r="K24" s="16" t="s">
        <v>6</v>
      </c>
    </row>
    <row r="25" spans="2:11" ht="19.7" customHeight="1" x14ac:dyDescent="0.2">
      <c r="B25" s="18" t="s">
        <v>6</v>
      </c>
      <c r="C25" s="17" t="s">
        <v>171</v>
      </c>
      <c r="D25" s="17" t="s">
        <v>6</v>
      </c>
      <c r="E25" s="14"/>
      <c r="F25" s="28" t="s">
        <v>6</v>
      </c>
      <c r="G25" s="15">
        <f>원가계산서!F8</f>
        <v>0</v>
      </c>
      <c r="H25" s="14"/>
      <c r="I25" s="14"/>
      <c r="J25" s="14"/>
      <c r="K25" s="16" t="s">
        <v>6</v>
      </c>
    </row>
    <row r="26" spans="2:11" ht="19.7" customHeight="1" x14ac:dyDescent="0.2">
      <c r="B26" s="18" t="s">
        <v>6</v>
      </c>
      <c r="C26" s="17" t="s">
        <v>172</v>
      </c>
      <c r="D26" s="17" t="s">
        <v>6</v>
      </c>
      <c r="E26" s="29">
        <v>18.399999999999999</v>
      </c>
      <c r="F26" s="28" t="s">
        <v>173</v>
      </c>
      <c r="G26" s="15">
        <f>원가계산서!F9</f>
        <v>0</v>
      </c>
      <c r="H26" s="14"/>
      <c r="I26" s="14"/>
      <c r="J26" s="14"/>
      <c r="K26" s="16" t="s">
        <v>6</v>
      </c>
    </row>
    <row r="27" spans="2:11" ht="19.7" customHeight="1" x14ac:dyDescent="0.2">
      <c r="B27" s="18" t="s">
        <v>6</v>
      </c>
      <c r="C27" s="17" t="s">
        <v>170</v>
      </c>
      <c r="D27" s="17" t="s">
        <v>6</v>
      </c>
      <c r="E27" s="14"/>
      <c r="F27" s="28" t="s">
        <v>6</v>
      </c>
      <c r="G27" s="15">
        <f>원가계산서!F10</f>
        <v>0</v>
      </c>
      <c r="H27" s="14"/>
      <c r="I27" s="14"/>
      <c r="J27" s="14"/>
      <c r="K27" s="16" t="s">
        <v>6</v>
      </c>
    </row>
    <row r="28" spans="2:11" ht="19.7" customHeight="1" x14ac:dyDescent="0.2">
      <c r="B28" s="18" t="s">
        <v>6</v>
      </c>
      <c r="C28" s="17" t="s">
        <v>174</v>
      </c>
      <c r="D28" s="17" t="s">
        <v>6</v>
      </c>
      <c r="E28" s="14"/>
      <c r="F28" s="28" t="s">
        <v>6</v>
      </c>
      <c r="G28" s="15">
        <f>원가계산서!F11</f>
        <v>0</v>
      </c>
      <c r="H28" s="14"/>
      <c r="I28" s="14"/>
      <c r="J28" s="14"/>
      <c r="K28" s="16" t="s">
        <v>6</v>
      </c>
    </row>
    <row r="29" spans="2:11" ht="19.7" customHeight="1" x14ac:dyDescent="0.2">
      <c r="B29" s="30" t="s">
        <v>6</v>
      </c>
      <c r="C29" s="31" t="s">
        <v>175</v>
      </c>
      <c r="D29" s="31" t="s">
        <v>6</v>
      </c>
      <c r="E29" s="32">
        <v>3.56</v>
      </c>
      <c r="F29" s="33" t="s">
        <v>173</v>
      </c>
      <c r="G29" s="24">
        <f>원가계산서!F12</f>
        <v>0</v>
      </c>
      <c r="H29" s="23"/>
      <c r="I29" s="23"/>
      <c r="J29" s="23"/>
      <c r="K29" s="25" t="s">
        <v>6</v>
      </c>
    </row>
    <row r="30" spans="2:11" ht="19.7" customHeight="1" x14ac:dyDescent="0.2">
      <c r="B30" s="18" t="s">
        <v>6</v>
      </c>
      <c r="C30" s="17" t="s">
        <v>176</v>
      </c>
      <c r="D30" s="17" t="s">
        <v>6</v>
      </c>
      <c r="E30" s="29">
        <v>1.01</v>
      </c>
      <c r="F30" s="28" t="s">
        <v>173</v>
      </c>
      <c r="G30" s="15">
        <f>원가계산서!F13</f>
        <v>0</v>
      </c>
      <c r="H30" s="14"/>
      <c r="I30" s="14"/>
      <c r="J30" s="14"/>
      <c r="K30" s="16" t="s">
        <v>6</v>
      </c>
    </row>
    <row r="31" spans="2:11" ht="19.7" customHeight="1" x14ac:dyDescent="0.2">
      <c r="B31" s="18" t="s">
        <v>6</v>
      </c>
      <c r="C31" s="17" t="s">
        <v>177</v>
      </c>
      <c r="D31" s="17" t="s">
        <v>6</v>
      </c>
      <c r="E31" s="29">
        <v>3.5950000000000002</v>
      </c>
      <c r="F31" s="28" t="s">
        <v>173</v>
      </c>
      <c r="G31" s="15">
        <f>원가계산서!F14</f>
        <v>0</v>
      </c>
      <c r="H31" s="14"/>
      <c r="I31" s="14"/>
      <c r="J31" s="14"/>
      <c r="K31" s="16" t="s">
        <v>6</v>
      </c>
    </row>
    <row r="32" spans="2:11" ht="19.7" customHeight="1" x14ac:dyDescent="0.2">
      <c r="B32" s="18" t="s">
        <v>6</v>
      </c>
      <c r="C32" s="17" t="s">
        <v>178</v>
      </c>
      <c r="D32" s="17" t="s">
        <v>6</v>
      </c>
      <c r="E32" s="29">
        <v>4.75</v>
      </c>
      <c r="F32" s="28" t="s">
        <v>173</v>
      </c>
      <c r="G32" s="15">
        <f>원가계산서!F15</f>
        <v>0</v>
      </c>
      <c r="H32" s="14"/>
      <c r="I32" s="14"/>
      <c r="J32" s="14"/>
      <c r="K32" s="16" t="s">
        <v>6</v>
      </c>
    </row>
    <row r="33" spans="2:11" ht="19.7" customHeight="1" x14ac:dyDescent="0.2">
      <c r="B33" s="18" t="s">
        <v>6</v>
      </c>
      <c r="C33" s="17" t="s">
        <v>179</v>
      </c>
      <c r="D33" s="17" t="s">
        <v>6</v>
      </c>
      <c r="E33" s="29">
        <v>13.14</v>
      </c>
      <c r="F33" s="28" t="s">
        <v>173</v>
      </c>
      <c r="G33" s="15">
        <f>원가계산서!F16</f>
        <v>0</v>
      </c>
      <c r="H33" s="14"/>
      <c r="I33" s="14"/>
      <c r="J33" s="14"/>
      <c r="K33" s="16" t="s">
        <v>6</v>
      </c>
    </row>
    <row r="34" spans="2:11" ht="19.7" customHeight="1" x14ac:dyDescent="0.2">
      <c r="B34" s="18" t="s">
        <v>6</v>
      </c>
      <c r="C34" s="17" t="s">
        <v>180</v>
      </c>
      <c r="D34" s="17" t="s">
        <v>6</v>
      </c>
      <c r="E34" s="29">
        <v>2.2999999999999998</v>
      </c>
      <c r="F34" s="28" t="s">
        <v>173</v>
      </c>
      <c r="G34" s="15">
        <f>원가계산서!F17</f>
        <v>0</v>
      </c>
      <c r="H34" s="14"/>
      <c r="I34" s="14"/>
      <c r="J34" s="14"/>
      <c r="K34" s="16" t="s">
        <v>6</v>
      </c>
    </row>
    <row r="35" spans="2:11" ht="19.7" customHeight="1" x14ac:dyDescent="0.2">
      <c r="B35" s="18" t="s">
        <v>6</v>
      </c>
      <c r="C35" s="17" t="s">
        <v>62</v>
      </c>
      <c r="D35" s="17" t="s">
        <v>6</v>
      </c>
      <c r="E35" s="29">
        <v>0.18</v>
      </c>
      <c r="F35" s="28" t="s">
        <v>173</v>
      </c>
      <c r="G35" s="15">
        <f>원가계산서!F18</f>
        <v>0</v>
      </c>
      <c r="H35" s="14"/>
      <c r="I35" s="14"/>
      <c r="J35" s="14"/>
      <c r="K35" s="16" t="s">
        <v>6</v>
      </c>
    </row>
    <row r="36" spans="2:11" ht="19.7" customHeight="1" x14ac:dyDescent="0.2">
      <c r="B36" s="18" t="s">
        <v>6</v>
      </c>
      <c r="C36" s="17" t="s">
        <v>181</v>
      </c>
      <c r="D36" s="17" t="s">
        <v>6</v>
      </c>
      <c r="E36" s="29">
        <v>2.0699999999999998</v>
      </c>
      <c r="F36" s="28" t="s">
        <v>173</v>
      </c>
      <c r="G36" s="15">
        <f>원가계산서!F19</f>
        <v>0</v>
      </c>
      <c r="H36" s="14"/>
      <c r="I36" s="14"/>
      <c r="J36" s="14"/>
      <c r="K36" s="16" t="s">
        <v>6</v>
      </c>
    </row>
    <row r="37" spans="2:11" ht="19.7" customHeight="1" x14ac:dyDescent="0.2">
      <c r="B37" s="18" t="s">
        <v>6</v>
      </c>
      <c r="C37" s="17" t="s">
        <v>182</v>
      </c>
      <c r="D37" s="17" t="s">
        <v>6</v>
      </c>
      <c r="E37" s="29">
        <v>0.3</v>
      </c>
      <c r="F37" s="28" t="s">
        <v>173</v>
      </c>
      <c r="G37" s="15">
        <f>원가계산서!F21</f>
        <v>0</v>
      </c>
      <c r="H37" s="14"/>
      <c r="I37" s="14"/>
      <c r="J37" s="14"/>
      <c r="K37" s="16" t="s">
        <v>6</v>
      </c>
    </row>
    <row r="38" spans="2:11" ht="19.7" customHeight="1" x14ac:dyDescent="0.2">
      <c r="B38" s="18" t="s">
        <v>6</v>
      </c>
      <c r="C38" s="17" t="s">
        <v>77</v>
      </c>
      <c r="D38" s="17" t="s">
        <v>6</v>
      </c>
      <c r="E38" s="29">
        <v>8.1000000000000003E-2</v>
      </c>
      <c r="F38" s="28" t="s">
        <v>173</v>
      </c>
      <c r="G38" s="15">
        <f>원가계산서!F23</f>
        <v>0</v>
      </c>
      <c r="H38" s="14"/>
      <c r="I38" s="14"/>
      <c r="J38" s="14"/>
      <c r="K38" s="16" t="s">
        <v>6</v>
      </c>
    </row>
    <row r="39" spans="2:11" ht="19.7" customHeight="1" x14ac:dyDescent="0.2">
      <c r="B39" s="18" t="s">
        <v>6</v>
      </c>
      <c r="C39" s="17" t="s">
        <v>183</v>
      </c>
      <c r="D39" s="17" t="s">
        <v>6</v>
      </c>
      <c r="E39" s="29">
        <v>6.0000000000000001E-3</v>
      </c>
      <c r="F39" s="28" t="s">
        <v>173</v>
      </c>
      <c r="G39" s="15">
        <f>원가계산서!F24</f>
        <v>0</v>
      </c>
      <c r="H39" s="14"/>
      <c r="I39" s="14"/>
      <c r="J39" s="14"/>
      <c r="K39" s="16" t="s">
        <v>6</v>
      </c>
    </row>
    <row r="40" spans="2:11" ht="19.7" customHeight="1" x14ac:dyDescent="0.2">
      <c r="B40" s="18" t="s">
        <v>6</v>
      </c>
      <c r="C40" s="17" t="s">
        <v>184</v>
      </c>
      <c r="D40" s="17" t="s">
        <v>6</v>
      </c>
      <c r="E40" s="29">
        <v>0.09</v>
      </c>
      <c r="F40" s="28" t="s">
        <v>173</v>
      </c>
      <c r="G40" s="15">
        <f>원가계산서!F25</f>
        <v>0</v>
      </c>
      <c r="H40" s="14"/>
      <c r="I40" s="14"/>
      <c r="J40" s="14"/>
      <c r="K40" s="16" t="s">
        <v>6</v>
      </c>
    </row>
    <row r="41" spans="2:11" ht="19.7" customHeight="1" x14ac:dyDescent="0.2">
      <c r="B41" s="18" t="s">
        <v>6</v>
      </c>
      <c r="C41" s="17" t="s">
        <v>185</v>
      </c>
      <c r="D41" s="17" t="s">
        <v>6</v>
      </c>
      <c r="E41" s="29">
        <v>4.9000000000000004</v>
      </c>
      <c r="F41" s="28" t="s">
        <v>173</v>
      </c>
      <c r="G41" s="15">
        <f>원가계산서!F26</f>
        <v>0</v>
      </c>
      <c r="H41" s="14"/>
      <c r="I41" s="14"/>
      <c r="J41" s="14"/>
      <c r="K41" s="16" t="s">
        <v>6</v>
      </c>
    </row>
    <row r="42" spans="2:11" ht="19.7" customHeight="1" x14ac:dyDescent="0.2">
      <c r="B42" s="18" t="s">
        <v>6</v>
      </c>
      <c r="C42" s="17" t="s">
        <v>170</v>
      </c>
      <c r="D42" s="17" t="s">
        <v>6</v>
      </c>
      <c r="E42" s="14"/>
      <c r="F42" s="28" t="s">
        <v>6</v>
      </c>
      <c r="G42" s="15">
        <f>원가계산서!F27</f>
        <v>0</v>
      </c>
      <c r="H42" s="14"/>
      <c r="I42" s="14"/>
      <c r="J42" s="14"/>
      <c r="K42" s="16" t="s">
        <v>6</v>
      </c>
    </row>
    <row r="43" spans="2:11" ht="19.7" customHeight="1" x14ac:dyDescent="0.2">
      <c r="B43" s="18" t="s">
        <v>6</v>
      </c>
      <c r="C43" s="17" t="s">
        <v>186</v>
      </c>
      <c r="D43" s="17" t="s">
        <v>6</v>
      </c>
      <c r="E43" s="14"/>
      <c r="F43" s="28" t="s">
        <v>6</v>
      </c>
      <c r="G43" s="15">
        <f>원가계산서!F28</f>
        <v>0</v>
      </c>
      <c r="H43" s="14"/>
      <c r="I43" s="14"/>
      <c r="J43" s="14"/>
      <c r="K43" s="16" t="s">
        <v>6</v>
      </c>
    </row>
    <row r="44" spans="2:11" ht="19.7" customHeight="1" x14ac:dyDescent="0.2">
      <c r="B44" s="18" t="s">
        <v>6</v>
      </c>
      <c r="C44" s="17" t="s">
        <v>187</v>
      </c>
      <c r="D44" s="17" t="s">
        <v>6</v>
      </c>
      <c r="E44" s="14">
        <v>8</v>
      </c>
      <c r="F44" s="28" t="s">
        <v>173</v>
      </c>
      <c r="G44" s="15">
        <f>원가계산서!F29</f>
        <v>0</v>
      </c>
      <c r="H44" s="14"/>
      <c r="I44" s="14"/>
      <c r="J44" s="14"/>
      <c r="K44" s="16" t="s">
        <v>6</v>
      </c>
    </row>
    <row r="45" spans="2:11" ht="19.7" customHeight="1" x14ac:dyDescent="0.2">
      <c r="B45" s="18" t="s">
        <v>6</v>
      </c>
      <c r="C45" s="17" t="s">
        <v>188</v>
      </c>
      <c r="D45" s="17" t="s">
        <v>6</v>
      </c>
      <c r="E45" s="29">
        <v>14.99</v>
      </c>
      <c r="F45" s="28" t="s">
        <v>173</v>
      </c>
      <c r="G45" s="15">
        <f>원가계산서!F30</f>
        <v>0</v>
      </c>
      <c r="H45" s="14"/>
      <c r="I45" s="14"/>
      <c r="J45" s="14"/>
      <c r="K45" s="16" t="s">
        <v>6</v>
      </c>
    </row>
    <row r="46" spans="2:11" ht="19.7" customHeight="1" x14ac:dyDescent="0.2">
      <c r="B46" s="18" t="s">
        <v>6</v>
      </c>
      <c r="C46" s="17" t="s">
        <v>106</v>
      </c>
      <c r="D46" s="17" t="s">
        <v>6</v>
      </c>
      <c r="E46" s="14"/>
      <c r="F46" s="28" t="s">
        <v>6</v>
      </c>
      <c r="G46" s="15">
        <f>원가계산서!F31</f>
        <v>0</v>
      </c>
      <c r="H46" s="14"/>
      <c r="I46" s="14"/>
      <c r="J46" s="14"/>
      <c r="K46" s="16" t="s">
        <v>6</v>
      </c>
    </row>
    <row r="47" spans="2:11" ht="19.7" customHeight="1" x14ac:dyDescent="0.2">
      <c r="B47" s="18" t="s">
        <v>6</v>
      </c>
      <c r="C47" s="17" t="s">
        <v>189</v>
      </c>
      <c r="D47" s="17" t="s">
        <v>6</v>
      </c>
      <c r="E47" s="14"/>
      <c r="F47" s="28" t="s">
        <v>6</v>
      </c>
      <c r="G47" s="15">
        <f>원가계산서!F32</f>
        <v>0</v>
      </c>
      <c r="H47" s="14"/>
      <c r="I47" s="14"/>
      <c r="J47" s="14"/>
      <c r="K47" s="16" t="s">
        <v>6</v>
      </c>
    </row>
    <row r="48" spans="2:11" ht="19.7" customHeight="1" x14ac:dyDescent="0.2">
      <c r="B48" s="18" t="s">
        <v>6</v>
      </c>
      <c r="C48" s="17" t="s">
        <v>190</v>
      </c>
      <c r="D48" s="17" t="s">
        <v>6</v>
      </c>
      <c r="E48" s="14">
        <v>10</v>
      </c>
      <c r="F48" s="28" t="s">
        <v>173</v>
      </c>
      <c r="G48" s="15">
        <f>원가계산서!F33</f>
        <v>0</v>
      </c>
      <c r="H48" s="14"/>
      <c r="I48" s="14"/>
      <c r="J48" s="14"/>
      <c r="K48" s="16" t="s">
        <v>6</v>
      </c>
    </row>
    <row r="49" spans="2:11" ht="19.7" customHeight="1" x14ac:dyDescent="0.2">
      <c r="B49" s="18" t="s">
        <v>6</v>
      </c>
      <c r="C49" s="17" t="s">
        <v>191</v>
      </c>
      <c r="D49" s="17" t="s">
        <v>6</v>
      </c>
      <c r="E49" s="14"/>
      <c r="F49" s="28" t="s">
        <v>6</v>
      </c>
      <c r="G49" s="15">
        <f>원가계산서!F34</f>
        <v>0</v>
      </c>
      <c r="H49" s="14"/>
      <c r="I49" s="14"/>
      <c r="J49" s="14"/>
      <c r="K49" s="16" t="s">
        <v>6</v>
      </c>
    </row>
    <row r="50" spans="2:11" ht="19.7" customHeight="1" x14ac:dyDescent="0.2">
      <c r="B50" s="18" t="s">
        <v>6</v>
      </c>
      <c r="C50" s="17" t="s">
        <v>118</v>
      </c>
      <c r="D50" s="17" t="s">
        <v>6</v>
      </c>
      <c r="E50" s="14"/>
      <c r="F50" s="28" t="s">
        <v>6</v>
      </c>
      <c r="G50" s="15">
        <f>원가계산서!F35</f>
        <v>0</v>
      </c>
      <c r="H50" s="14"/>
      <c r="I50" s="14"/>
      <c r="J50" s="14"/>
      <c r="K50" s="16" t="s">
        <v>6</v>
      </c>
    </row>
    <row r="51" spans="2:11" ht="19.7" customHeight="1" x14ac:dyDescent="0.2">
      <c r="B51" s="18" t="s">
        <v>6</v>
      </c>
      <c r="C51" s="17" t="s">
        <v>120</v>
      </c>
      <c r="D51" s="17" t="s">
        <v>6</v>
      </c>
      <c r="E51" s="14"/>
      <c r="F51" s="28" t="s">
        <v>6</v>
      </c>
      <c r="G51" s="15">
        <f>원가계산서!F36</f>
        <v>0</v>
      </c>
      <c r="H51" s="14"/>
      <c r="I51" s="14"/>
      <c r="J51" s="14"/>
      <c r="K51" s="16" t="s">
        <v>6</v>
      </c>
    </row>
    <row r="52" spans="2:11" ht="19.7" customHeight="1" x14ac:dyDescent="0.2">
      <c r="B52" s="18" t="s">
        <v>6</v>
      </c>
      <c r="C52" s="17" t="s">
        <v>192</v>
      </c>
      <c r="D52" s="17" t="s">
        <v>6</v>
      </c>
      <c r="E52" s="14"/>
      <c r="F52" s="28" t="s">
        <v>6</v>
      </c>
      <c r="G52" s="15">
        <f>원가계산서!F37</f>
        <v>0</v>
      </c>
      <c r="H52" s="14"/>
      <c r="I52" s="14"/>
      <c r="J52" s="14"/>
      <c r="K52" s="16" t="s">
        <v>6</v>
      </c>
    </row>
    <row r="53" spans="2:11" ht="19.7" customHeight="1" x14ac:dyDescent="0.2">
      <c r="B53" s="34"/>
      <c r="C53" s="23"/>
      <c r="D53" s="23"/>
      <c r="E53" s="23"/>
      <c r="F53" s="23"/>
      <c r="G53" s="23"/>
      <c r="H53" s="23"/>
      <c r="I53" s="23"/>
      <c r="J53" s="23"/>
      <c r="K53" s="35"/>
    </row>
    <row r="54" spans="2:11" x14ac:dyDescent="0.2">
      <c r="B54" s="26"/>
      <c r="C54" s="26"/>
      <c r="D54" s="26"/>
      <c r="E54" s="26"/>
      <c r="F54" s="26"/>
      <c r="G54" s="26"/>
      <c r="H54" s="26"/>
      <c r="I54" s="26"/>
      <c r="J54" s="26"/>
      <c r="K54" s="26"/>
    </row>
  </sheetData>
  <mergeCells count="1">
    <mergeCell ref="B1:K2"/>
  </mergeCells>
  <phoneticPr fontId="3" type="noConversion"/>
  <pageMargins left="0.98425196850393704" right="7.874015748031496E-2" top="0.6692913385826772" bottom="0.59055118110236215" header="0.5" footer="0.5"/>
  <pageSetup paperSize="9" scale="90" orientation="landscape" r:id="rId1"/>
  <headerFooter alignWithMargins="0"/>
  <rowBreaks count="1" manualBreakCount="1">
    <brk id="29" min="2"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36F30-9BCD-4B62-B49A-BD97F26885E1}">
  <dimension ref="B1:O180"/>
  <sheetViews>
    <sheetView view="pageBreakPreview" zoomScale="130" zoomScaleNormal="100" zoomScaleSheetLayoutView="130" workbookViewId="0">
      <pane ySplit="4" topLeftCell="A5" activePane="bottomLeft" state="frozen"/>
      <selection activeCell="B1" sqref="B1:H2"/>
      <selection pane="bottomLeft" activeCell="K171" sqref="K171"/>
    </sheetView>
  </sheetViews>
  <sheetFormatPr defaultRowHeight="12.75" x14ac:dyDescent="0.2"/>
  <cols>
    <col min="1" max="1" width="0.625" style="36" customWidth="1"/>
    <col min="2" max="2" width="4.125" style="36" customWidth="1"/>
    <col min="3" max="3" width="16.75" style="36" customWidth="1"/>
    <col min="4" max="4" width="14" style="36" customWidth="1"/>
    <col min="5" max="5" width="5.625" style="36" customWidth="1"/>
    <col min="6" max="6" width="3.625" style="36" customWidth="1"/>
    <col min="7" max="7" width="9.25" style="36" customWidth="1"/>
    <col min="8" max="8" width="10" style="36" customWidth="1"/>
    <col min="9" max="9" width="9.125" style="36" customWidth="1"/>
    <col min="10" max="10" width="10" style="36" customWidth="1"/>
    <col min="11" max="11" width="8.875" style="36" customWidth="1"/>
    <col min="12" max="12" width="9.875" style="36" customWidth="1"/>
    <col min="13" max="13" width="9.125" style="36" customWidth="1"/>
    <col min="14" max="14" width="9.875" style="36" customWidth="1"/>
    <col min="15" max="15" width="7.125" style="36" customWidth="1"/>
    <col min="16" max="256" width="9" style="36"/>
    <col min="257" max="257" width="0.625" style="36" customWidth="1"/>
    <col min="258" max="258" width="4.125" style="36" customWidth="1"/>
    <col min="259" max="259" width="16.75" style="36" customWidth="1"/>
    <col min="260" max="260" width="14" style="36" customWidth="1"/>
    <col min="261" max="261" width="5.625" style="36" customWidth="1"/>
    <col min="262" max="262" width="3.625" style="36" customWidth="1"/>
    <col min="263" max="263" width="9.25" style="36" customWidth="1"/>
    <col min="264" max="264" width="10" style="36" customWidth="1"/>
    <col min="265" max="265" width="9.125" style="36" customWidth="1"/>
    <col min="266" max="266" width="10" style="36" customWidth="1"/>
    <col min="267" max="267" width="8.875" style="36" customWidth="1"/>
    <col min="268" max="268" width="9.875" style="36" customWidth="1"/>
    <col min="269" max="269" width="9.125" style="36" customWidth="1"/>
    <col min="270" max="270" width="9.875" style="36" customWidth="1"/>
    <col min="271" max="271" width="7.125" style="36" customWidth="1"/>
    <col min="272" max="512" width="9" style="36"/>
    <col min="513" max="513" width="0.625" style="36" customWidth="1"/>
    <col min="514" max="514" width="4.125" style="36" customWidth="1"/>
    <col min="515" max="515" width="16.75" style="36" customWidth="1"/>
    <col min="516" max="516" width="14" style="36" customWidth="1"/>
    <col min="517" max="517" width="5.625" style="36" customWidth="1"/>
    <col min="518" max="518" width="3.625" style="36" customWidth="1"/>
    <col min="519" max="519" width="9.25" style="36" customWidth="1"/>
    <col min="520" max="520" width="10" style="36" customWidth="1"/>
    <col min="521" max="521" width="9.125" style="36" customWidth="1"/>
    <col min="522" max="522" width="10" style="36" customWidth="1"/>
    <col min="523" max="523" width="8.875" style="36" customWidth="1"/>
    <col min="524" max="524" width="9.875" style="36" customWidth="1"/>
    <col min="525" max="525" width="9.125" style="36" customWidth="1"/>
    <col min="526" max="526" width="9.875" style="36" customWidth="1"/>
    <col min="527" max="527" width="7.125" style="36" customWidth="1"/>
    <col min="528" max="768" width="9" style="36"/>
    <col min="769" max="769" width="0.625" style="36" customWidth="1"/>
    <col min="770" max="770" width="4.125" style="36" customWidth="1"/>
    <col min="771" max="771" width="16.75" style="36" customWidth="1"/>
    <col min="772" max="772" width="14" style="36" customWidth="1"/>
    <col min="773" max="773" width="5.625" style="36" customWidth="1"/>
    <col min="774" max="774" width="3.625" style="36" customWidth="1"/>
    <col min="775" max="775" width="9.25" style="36" customWidth="1"/>
    <col min="776" max="776" width="10" style="36" customWidth="1"/>
    <col min="777" max="777" width="9.125" style="36" customWidth="1"/>
    <col min="778" max="778" width="10" style="36" customWidth="1"/>
    <col min="779" max="779" width="8.875" style="36" customWidth="1"/>
    <col min="780" max="780" width="9.875" style="36" customWidth="1"/>
    <col min="781" max="781" width="9.125" style="36" customWidth="1"/>
    <col min="782" max="782" width="9.875" style="36" customWidth="1"/>
    <col min="783" max="783" width="7.125" style="36" customWidth="1"/>
    <col min="784" max="1024" width="9" style="36"/>
    <col min="1025" max="1025" width="0.625" style="36" customWidth="1"/>
    <col min="1026" max="1026" width="4.125" style="36" customWidth="1"/>
    <col min="1027" max="1027" width="16.75" style="36" customWidth="1"/>
    <col min="1028" max="1028" width="14" style="36" customWidth="1"/>
    <col min="1029" max="1029" width="5.625" style="36" customWidth="1"/>
    <col min="1030" max="1030" width="3.625" style="36" customWidth="1"/>
    <col min="1031" max="1031" width="9.25" style="36" customWidth="1"/>
    <col min="1032" max="1032" width="10" style="36" customWidth="1"/>
    <col min="1033" max="1033" width="9.125" style="36" customWidth="1"/>
    <col min="1034" max="1034" width="10" style="36" customWidth="1"/>
    <col min="1035" max="1035" width="8.875" style="36" customWidth="1"/>
    <col min="1036" max="1036" width="9.875" style="36" customWidth="1"/>
    <col min="1037" max="1037" width="9.125" style="36" customWidth="1"/>
    <col min="1038" max="1038" width="9.875" style="36" customWidth="1"/>
    <col min="1039" max="1039" width="7.125" style="36" customWidth="1"/>
    <col min="1040" max="1280" width="9" style="36"/>
    <col min="1281" max="1281" width="0.625" style="36" customWidth="1"/>
    <col min="1282" max="1282" width="4.125" style="36" customWidth="1"/>
    <col min="1283" max="1283" width="16.75" style="36" customWidth="1"/>
    <col min="1284" max="1284" width="14" style="36" customWidth="1"/>
    <col min="1285" max="1285" width="5.625" style="36" customWidth="1"/>
    <col min="1286" max="1286" width="3.625" style="36" customWidth="1"/>
    <col min="1287" max="1287" width="9.25" style="36" customWidth="1"/>
    <col min="1288" max="1288" width="10" style="36" customWidth="1"/>
    <col min="1289" max="1289" width="9.125" style="36" customWidth="1"/>
    <col min="1290" max="1290" width="10" style="36" customWidth="1"/>
    <col min="1291" max="1291" width="8.875" style="36" customWidth="1"/>
    <col min="1292" max="1292" width="9.875" style="36" customWidth="1"/>
    <col min="1293" max="1293" width="9.125" style="36" customWidth="1"/>
    <col min="1294" max="1294" width="9.875" style="36" customWidth="1"/>
    <col min="1295" max="1295" width="7.125" style="36" customWidth="1"/>
    <col min="1296" max="1536" width="9" style="36"/>
    <col min="1537" max="1537" width="0.625" style="36" customWidth="1"/>
    <col min="1538" max="1538" width="4.125" style="36" customWidth="1"/>
    <col min="1539" max="1539" width="16.75" style="36" customWidth="1"/>
    <col min="1540" max="1540" width="14" style="36" customWidth="1"/>
    <col min="1541" max="1541" width="5.625" style="36" customWidth="1"/>
    <col min="1542" max="1542" width="3.625" style="36" customWidth="1"/>
    <col min="1543" max="1543" width="9.25" style="36" customWidth="1"/>
    <col min="1544" max="1544" width="10" style="36" customWidth="1"/>
    <col min="1545" max="1545" width="9.125" style="36" customWidth="1"/>
    <col min="1546" max="1546" width="10" style="36" customWidth="1"/>
    <col min="1547" max="1547" width="8.875" style="36" customWidth="1"/>
    <col min="1548" max="1548" width="9.875" style="36" customWidth="1"/>
    <col min="1549" max="1549" width="9.125" style="36" customWidth="1"/>
    <col min="1550" max="1550" width="9.875" style="36" customWidth="1"/>
    <col min="1551" max="1551" width="7.125" style="36" customWidth="1"/>
    <col min="1552" max="1792" width="9" style="36"/>
    <col min="1793" max="1793" width="0.625" style="36" customWidth="1"/>
    <col min="1794" max="1794" width="4.125" style="36" customWidth="1"/>
    <col min="1795" max="1795" width="16.75" style="36" customWidth="1"/>
    <col min="1796" max="1796" width="14" style="36" customWidth="1"/>
    <col min="1797" max="1797" width="5.625" style="36" customWidth="1"/>
    <col min="1798" max="1798" width="3.625" style="36" customWidth="1"/>
    <col min="1799" max="1799" width="9.25" style="36" customWidth="1"/>
    <col min="1800" max="1800" width="10" style="36" customWidth="1"/>
    <col min="1801" max="1801" width="9.125" style="36" customWidth="1"/>
    <col min="1802" max="1802" width="10" style="36" customWidth="1"/>
    <col min="1803" max="1803" width="8.875" style="36" customWidth="1"/>
    <col min="1804" max="1804" width="9.875" style="36" customWidth="1"/>
    <col min="1805" max="1805" width="9.125" style="36" customWidth="1"/>
    <col min="1806" max="1806" width="9.875" style="36" customWidth="1"/>
    <col min="1807" max="1807" width="7.125" style="36" customWidth="1"/>
    <col min="1808" max="2048" width="9" style="36"/>
    <col min="2049" max="2049" width="0.625" style="36" customWidth="1"/>
    <col min="2050" max="2050" width="4.125" style="36" customWidth="1"/>
    <col min="2051" max="2051" width="16.75" style="36" customWidth="1"/>
    <col min="2052" max="2052" width="14" style="36" customWidth="1"/>
    <col min="2053" max="2053" width="5.625" style="36" customWidth="1"/>
    <col min="2054" max="2054" width="3.625" style="36" customWidth="1"/>
    <col min="2055" max="2055" width="9.25" style="36" customWidth="1"/>
    <col min="2056" max="2056" width="10" style="36" customWidth="1"/>
    <col min="2057" max="2057" width="9.125" style="36" customWidth="1"/>
    <col min="2058" max="2058" width="10" style="36" customWidth="1"/>
    <col min="2059" max="2059" width="8.875" style="36" customWidth="1"/>
    <col min="2060" max="2060" width="9.875" style="36" customWidth="1"/>
    <col min="2061" max="2061" width="9.125" style="36" customWidth="1"/>
    <col min="2062" max="2062" width="9.875" style="36" customWidth="1"/>
    <col min="2063" max="2063" width="7.125" style="36" customWidth="1"/>
    <col min="2064" max="2304" width="9" style="36"/>
    <col min="2305" max="2305" width="0.625" style="36" customWidth="1"/>
    <col min="2306" max="2306" width="4.125" style="36" customWidth="1"/>
    <col min="2307" max="2307" width="16.75" style="36" customWidth="1"/>
    <col min="2308" max="2308" width="14" style="36" customWidth="1"/>
    <col min="2309" max="2309" width="5.625" style="36" customWidth="1"/>
    <col min="2310" max="2310" width="3.625" style="36" customWidth="1"/>
    <col min="2311" max="2311" width="9.25" style="36" customWidth="1"/>
    <col min="2312" max="2312" width="10" style="36" customWidth="1"/>
    <col min="2313" max="2313" width="9.125" style="36" customWidth="1"/>
    <col min="2314" max="2314" width="10" style="36" customWidth="1"/>
    <col min="2315" max="2315" width="8.875" style="36" customWidth="1"/>
    <col min="2316" max="2316" width="9.875" style="36" customWidth="1"/>
    <col min="2317" max="2317" width="9.125" style="36" customWidth="1"/>
    <col min="2318" max="2318" width="9.875" style="36" customWidth="1"/>
    <col min="2319" max="2319" width="7.125" style="36" customWidth="1"/>
    <col min="2320" max="2560" width="9" style="36"/>
    <col min="2561" max="2561" width="0.625" style="36" customWidth="1"/>
    <col min="2562" max="2562" width="4.125" style="36" customWidth="1"/>
    <col min="2563" max="2563" width="16.75" style="36" customWidth="1"/>
    <col min="2564" max="2564" width="14" style="36" customWidth="1"/>
    <col min="2565" max="2565" width="5.625" style="36" customWidth="1"/>
    <col min="2566" max="2566" width="3.625" style="36" customWidth="1"/>
    <col min="2567" max="2567" width="9.25" style="36" customWidth="1"/>
    <col min="2568" max="2568" width="10" style="36" customWidth="1"/>
    <col min="2569" max="2569" width="9.125" style="36" customWidth="1"/>
    <col min="2570" max="2570" width="10" style="36" customWidth="1"/>
    <col min="2571" max="2571" width="8.875" style="36" customWidth="1"/>
    <col min="2572" max="2572" width="9.875" style="36" customWidth="1"/>
    <col min="2573" max="2573" width="9.125" style="36" customWidth="1"/>
    <col min="2574" max="2574" width="9.875" style="36" customWidth="1"/>
    <col min="2575" max="2575" width="7.125" style="36" customWidth="1"/>
    <col min="2576" max="2816" width="9" style="36"/>
    <col min="2817" max="2817" width="0.625" style="36" customWidth="1"/>
    <col min="2818" max="2818" width="4.125" style="36" customWidth="1"/>
    <col min="2819" max="2819" width="16.75" style="36" customWidth="1"/>
    <col min="2820" max="2820" width="14" style="36" customWidth="1"/>
    <col min="2821" max="2821" width="5.625" style="36" customWidth="1"/>
    <col min="2822" max="2822" width="3.625" style="36" customWidth="1"/>
    <col min="2823" max="2823" width="9.25" style="36" customWidth="1"/>
    <col min="2824" max="2824" width="10" style="36" customWidth="1"/>
    <col min="2825" max="2825" width="9.125" style="36" customWidth="1"/>
    <col min="2826" max="2826" width="10" style="36" customWidth="1"/>
    <col min="2827" max="2827" width="8.875" style="36" customWidth="1"/>
    <col min="2828" max="2828" width="9.875" style="36" customWidth="1"/>
    <col min="2829" max="2829" width="9.125" style="36" customWidth="1"/>
    <col min="2830" max="2830" width="9.875" style="36" customWidth="1"/>
    <col min="2831" max="2831" width="7.125" style="36" customWidth="1"/>
    <col min="2832" max="3072" width="9" style="36"/>
    <col min="3073" max="3073" width="0.625" style="36" customWidth="1"/>
    <col min="3074" max="3074" width="4.125" style="36" customWidth="1"/>
    <col min="3075" max="3075" width="16.75" style="36" customWidth="1"/>
    <col min="3076" max="3076" width="14" style="36" customWidth="1"/>
    <col min="3077" max="3077" width="5.625" style="36" customWidth="1"/>
    <col min="3078" max="3078" width="3.625" style="36" customWidth="1"/>
    <col min="3079" max="3079" width="9.25" style="36" customWidth="1"/>
    <col min="3080" max="3080" width="10" style="36" customWidth="1"/>
    <col min="3081" max="3081" width="9.125" style="36" customWidth="1"/>
    <col min="3082" max="3082" width="10" style="36" customWidth="1"/>
    <col min="3083" max="3083" width="8.875" style="36" customWidth="1"/>
    <col min="3084" max="3084" width="9.875" style="36" customWidth="1"/>
    <col min="3085" max="3085" width="9.125" style="36" customWidth="1"/>
    <col min="3086" max="3086" width="9.875" style="36" customWidth="1"/>
    <col min="3087" max="3087" width="7.125" style="36" customWidth="1"/>
    <col min="3088" max="3328" width="9" style="36"/>
    <col min="3329" max="3329" width="0.625" style="36" customWidth="1"/>
    <col min="3330" max="3330" width="4.125" style="36" customWidth="1"/>
    <col min="3331" max="3331" width="16.75" style="36" customWidth="1"/>
    <col min="3332" max="3332" width="14" style="36" customWidth="1"/>
    <col min="3333" max="3333" width="5.625" style="36" customWidth="1"/>
    <col min="3334" max="3334" width="3.625" style="36" customWidth="1"/>
    <col min="3335" max="3335" width="9.25" style="36" customWidth="1"/>
    <col min="3336" max="3336" width="10" style="36" customWidth="1"/>
    <col min="3337" max="3337" width="9.125" style="36" customWidth="1"/>
    <col min="3338" max="3338" width="10" style="36" customWidth="1"/>
    <col min="3339" max="3339" width="8.875" style="36" customWidth="1"/>
    <col min="3340" max="3340" width="9.875" style="36" customWidth="1"/>
    <col min="3341" max="3341" width="9.125" style="36" customWidth="1"/>
    <col min="3342" max="3342" width="9.875" style="36" customWidth="1"/>
    <col min="3343" max="3343" width="7.125" style="36" customWidth="1"/>
    <col min="3344" max="3584" width="9" style="36"/>
    <col min="3585" max="3585" width="0.625" style="36" customWidth="1"/>
    <col min="3586" max="3586" width="4.125" style="36" customWidth="1"/>
    <col min="3587" max="3587" width="16.75" style="36" customWidth="1"/>
    <col min="3588" max="3588" width="14" style="36" customWidth="1"/>
    <col min="3589" max="3589" width="5.625" style="36" customWidth="1"/>
    <col min="3590" max="3590" width="3.625" style="36" customWidth="1"/>
    <col min="3591" max="3591" width="9.25" style="36" customWidth="1"/>
    <col min="3592" max="3592" width="10" style="36" customWidth="1"/>
    <col min="3593" max="3593" width="9.125" style="36" customWidth="1"/>
    <col min="3594" max="3594" width="10" style="36" customWidth="1"/>
    <col min="3595" max="3595" width="8.875" style="36" customWidth="1"/>
    <col min="3596" max="3596" width="9.875" style="36" customWidth="1"/>
    <col min="3597" max="3597" width="9.125" style="36" customWidth="1"/>
    <col min="3598" max="3598" width="9.875" style="36" customWidth="1"/>
    <col min="3599" max="3599" width="7.125" style="36" customWidth="1"/>
    <col min="3600" max="3840" width="9" style="36"/>
    <col min="3841" max="3841" width="0.625" style="36" customWidth="1"/>
    <col min="3842" max="3842" width="4.125" style="36" customWidth="1"/>
    <col min="3843" max="3843" width="16.75" style="36" customWidth="1"/>
    <col min="3844" max="3844" width="14" style="36" customWidth="1"/>
    <col min="3845" max="3845" width="5.625" style="36" customWidth="1"/>
    <col min="3846" max="3846" width="3.625" style="36" customWidth="1"/>
    <col min="3847" max="3847" width="9.25" style="36" customWidth="1"/>
    <col min="3848" max="3848" width="10" style="36" customWidth="1"/>
    <col min="3849" max="3849" width="9.125" style="36" customWidth="1"/>
    <col min="3850" max="3850" width="10" style="36" customWidth="1"/>
    <col min="3851" max="3851" width="8.875" style="36" customWidth="1"/>
    <col min="3852" max="3852" width="9.875" style="36" customWidth="1"/>
    <col min="3853" max="3853" width="9.125" style="36" customWidth="1"/>
    <col min="3854" max="3854" width="9.875" style="36" customWidth="1"/>
    <col min="3855" max="3855" width="7.125" style="36" customWidth="1"/>
    <col min="3856" max="4096" width="9" style="36"/>
    <col min="4097" max="4097" width="0.625" style="36" customWidth="1"/>
    <col min="4098" max="4098" width="4.125" style="36" customWidth="1"/>
    <col min="4099" max="4099" width="16.75" style="36" customWidth="1"/>
    <col min="4100" max="4100" width="14" style="36" customWidth="1"/>
    <col min="4101" max="4101" width="5.625" style="36" customWidth="1"/>
    <col min="4102" max="4102" width="3.625" style="36" customWidth="1"/>
    <col min="4103" max="4103" width="9.25" style="36" customWidth="1"/>
    <col min="4104" max="4104" width="10" style="36" customWidth="1"/>
    <col min="4105" max="4105" width="9.125" style="36" customWidth="1"/>
    <col min="4106" max="4106" width="10" style="36" customWidth="1"/>
    <col min="4107" max="4107" width="8.875" style="36" customWidth="1"/>
    <col min="4108" max="4108" width="9.875" style="36" customWidth="1"/>
    <col min="4109" max="4109" width="9.125" style="36" customWidth="1"/>
    <col min="4110" max="4110" width="9.875" style="36" customWidth="1"/>
    <col min="4111" max="4111" width="7.125" style="36" customWidth="1"/>
    <col min="4112" max="4352" width="9" style="36"/>
    <col min="4353" max="4353" width="0.625" style="36" customWidth="1"/>
    <col min="4354" max="4354" width="4.125" style="36" customWidth="1"/>
    <col min="4355" max="4355" width="16.75" style="36" customWidth="1"/>
    <col min="4356" max="4356" width="14" style="36" customWidth="1"/>
    <col min="4357" max="4357" width="5.625" style="36" customWidth="1"/>
    <col min="4358" max="4358" width="3.625" style="36" customWidth="1"/>
    <col min="4359" max="4359" width="9.25" style="36" customWidth="1"/>
    <col min="4360" max="4360" width="10" style="36" customWidth="1"/>
    <col min="4361" max="4361" width="9.125" style="36" customWidth="1"/>
    <col min="4362" max="4362" width="10" style="36" customWidth="1"/>
    <col min="4363" max="4363" width="8.875" style="36" customWidth="1"/>
    <col min="4364" max="4364" width="9.875" style="36" customWidth="1"/>
    <col min="4365" max="4365" width="9.125" style="36" customWidth="1"/>
    <col min="4366" max="4366" width="9.875" style="36" customWidth="1"/>
    <col min="4367" max="4367" width="7.125" style="36" customWidth="1"/>
    <col min="4368" max="4608" width="9" style="36"/>
    <col min="4609" max="4609" width="0.625" style="36" customWidth="1"/>
    <col min="4610" max="4610" width="4.125" style="36" customWidth="1"/>
    <col min="4611" max="4611" width="16.75" style="36" customWidth="1"/>
    <col min="4612" max="4612" width="14" style="36" customWidth="1"/>
    <col min="4613" max="4613" width="5.625" style="36" customWidth="1"/>
    <col min="4614" max="4614" width="3.625" style="36" customWidth="1"/>
    <col min="4615" max="4615" width="9.25" style="36" customWidth="1"/>
    <col min="4616" max="4616" width="10" style="36" customWidth="1"/>
    <col min="4617" max="4617" width="9.125" style="36" customWidth="1"/>
    <col min="4618" max="4618" width="10" style="36" customWidth="1"/>
    <col min="4619" max="4619" width="8.875" style="36" customWidth="1"/>
    <col min="4620" max="4620" width="9.875" style="36" customWidth="1"/>
    <col min="4621" max="4621" width="9.125" style="36" customWidth="1"/>
    <col min="4622" max="4622" width="9.875" style="36" customWidth="1"/>
    <col min="4623" max="4623" width="7.125" style="36" customWidth="1"/>
    <col min="4624" max="4864" width="9" style="36"/>
    <col min="4865" max="4865" width="0.625" style="36" customWidth="1"/>
    <col min="4866" max="4866" width="4.125" style="36" customWidth="1"/>
    <col min="4867" max="4867" width="16.75" style="36" customWidth="1"/>
    <col min="4868" max="4868" width="14" style="36" customWidth="1"/>
    <col min="4869" max="4869" width="5.625" style="36" customWidth="1"/>
    <col min="4870" max="4870" width="3.625" style="36" customWidth="1"/>
    <col min="4871" max="4871" width="9.25" style="36" customWidth="1"/>
    <col min="4872" max="4872" width="10" style="36" customWidth="1"/>
    <col min="4873" max="4873" width="9.125" style="36" customWidth="1"/>
    <col min="4874" max="4874" width="10" style="36" customWidth="1"/>
    <col min="4875" max="4875" width="8.875" style="36" customWidth="1"/>
    <col min="4876" max="4876" width="9.875" style="36" customWidth="1"/>
    <col min="4877" max="4877" width="9.125" style="36" customWidth="1"/>
    <col min="4878" max="4878" width="9.875" style="36" customWidth="1"/>
    <col min="4879" max="4879" width="7.125" style="36" customWidth="1"/>
    <col min="4880" max="5120" width="9" style="36"/>
    <col min="5121" max="5121" width="0.625" style="36" customWidth="1"/>
    <col min="5122" max="5122" width="4.125" style="36" customWidth="1"/>
    <col min="5123" max="5123" width="16.75" style="36" customWidth="1"/>
    <col min="5124" max="5124" width="14" style="36" customWidth="1"/>
    <col min="5125" max="5125" width="5.625" style="36" customWidth="1"/>
    <col min="5126" max="5126" width="3.625" style="36" customWidth="1"/>
    <col min="5127" max="5127" width="9.25" style="36" customWidth="1"/>
    <col min="5128" max="5128" width="10" style="36" customWidth="1"/>
    <col min="5129" max="5129" width="9.125" style="36" customWidth="1"/>
    <col min="5130" max="5130" width="10" style="36" customWidth="1"/>
    <col min="5131" max="5131" width="8.875" style="36" customWidth="1"/>
    <col min="5132" max="5132" width="9.875" style="36" customWidth="1"/>
    <col min="5133" max="5133" width="9.125" style="36" customWidth="1"/>
    <col min="5134" max="5134" width="9.875" style="36" customWidth="1"/>
    <col min="5135" max="5135" width="7.125" style="36" customWidth="1"/>
    <col min="5136" max="5376" width="9" style="36"/>
    <col min="5377" max="5377" width="0.625" style="36" customWidth="1"/>
    <col min="5378" max="5378" width="4.125" style="36" customWidth="1"/>
    <col min="5379" max="5379" width="16.75" style="36" customWidth="1"/>
    <col min="5380" max="5380" width="14" style="36" customWidth="1"/>
    <col min="5381" max="5381" width="5.625" style="36" customWidth="1"/>
    <col min="5382" max="5382" width="3.625" style="36" customWidth="1"/>
    <col min="5383" max="5383" width="9.25" style="36" customWidth="1"/>
    <col min="5384" max="5384" width="10" style="36" customWidth="1"/>
    <col min="5385" max="5385" width="9.125" style="36" customWidth="1"/>
    <col min="5386" max="5386" width="10" style="36" customWidth="1"/>
    <col min="5387" max="5387" width="8.875" style="36" customWidth="1"/>
    <col min="5388" max="5388" width="9.875" style="36" customWidth="1"/>
    <col min="5389" max="5389" width="9.125" style="36" customWidth="1"/>
    <col min="5390" max="5390" width="9.875" style="36" customWidth="1"/>
    <col min="5391" max="5391" width="7.125" style="36" customWidth="1"/>
    <col min="5392" max="5632" width="9" style="36"/>
    <col min="5633" max="5633" width="0.625" style="36" customWidth="1"/>
    <col min="5634" max="5634" width="4.125" style="36" customWidth="1"/>
    <col min="5635" max="5635" width="16.75" style="36" customWidth="1"/>
    <col min="5636" max="5636" width="14" style="36" customWidth="1"/>
    <col min="5637" max="5637" width="5.625" style="36" customWidth="1"/>
    <col min="5638" max="5638" width="3.625" style="36" customWidth="1"/>
    <col min="5639" max="5639" width="9.25" style="36" customWidth="1"/>
    <col min="5640" max="5640" width="10" style="36" customWidth="1"/>
    <col min="5641" max="5641" width="9.125" style="36" customWidth="1"/>
    <col min="5642" max="5642" width="10" style="36" customWidth="1"/>
    <col min="5643" max="5643" width="8.875" style="36" customWidth="1"/>
    <col min="5644" max="5644" width="9.875" style="36" customWidth="1"/>
    <col min="5645" max="5645" width="9.125" style="36" customWidth="1"/>
    <col min="5646" max="5646" width="9.875" style="36" customWidth="1"/>
    <col min="5647" max="5647" width="7.125" style="36" customWidth="1"/>
    <col min="5648" max="5888" width="9" style="36"/>
    <col min="5889" max="5889" width="0.625" style="36" customWidth="1"/>
    <col min="5890" max="5890" width="4.125" style="36" customWidth="1"/>
    <col min="5891" max="5891" width="16.75" style="36" customWidth="1"/>
    <col min="5892" max="5892" width="14" style="36" customWidth="1"/>
    <col min="5893" max="5893" width="5.625" style="36" customWidth="1"/>
    <col min="5894" max="5894" width="3.625" style="36" customWidth="1"/>
    <col min="5895" max="5895" width="9.25" style="36" customWidth="1"/>
    <col min="5896" max="5896" width="10" style="36" customWidth="1"/>
    <col min="5897" max="5897" width="9.125" style="36" customWidth="1"/>
    <col min="5898" max="5898" width="10" style="36" customWidth="1"/>
    <col min="5899" max="5899" width="8.875" style="36" customWidth="1"/>
    <col min="5900" max="5900" width="9.875" style="36" customWidth="1"/>
    <col min="5901" max="5901" width="9.125" style="36" customWidth="1"/>
    <col min="5902" max="5902" width="9.875" style="36" customWidth="1"/>
    <col min="5903" max="5903" width="7.125" style="36" customWidth="1"/>
    <col min="5904" max="6144" width="9" style="36"/>
    <col min="6145" max="6145" width="0.625" style="36" customWidth="1"/>
    <col min="6146" max="6146" width="4.125" style="36" customWidth="1"/>
    <col min="6147" max="6147" width="16.75" style="36" customWidth="1"/>
    <col min="6148" max="6148" width="14" style="36" customWidth="1"/>
    <col min="6149" max="6149" width="5.625" style="36" customWidth="1"/>
    <col min="6150" max="6150" width="3.625" style="36" customWidth="1"/>
    <col min="6151" max="6151" width="9.25" style="36" customWidth="1"/>
    <col min="6152" max="6152" width="10" style="36" customWidth="1"/>
    <col min="6153" max="6153" width="9.125" style="36" customWidth="1"/>
    <col min="6154" max="6154" width="10" style="36" customWidth="1"/>
    <col min="6155" max="6155" width="8.875" style="36" customWidth="1"/>
    <col min="6156" max="6156" width="9.875" style="36" customWidth="1"/>
    <col min="6157" max="6157" width="9.125" style="36" customWidth="1"/>
    <col min="6158" max="6158" width="9.875" style="36" customWidth="1"/>
    <col min="6159" max="6159" width="7.125" style="36" customWidth="1"/>
    <col min="6160" max="6400" width="9" style="36"/>
    <col min="6401" max="6401" width="0.625" style="36" customWidth="1"/>
    <col min="6402" max="6402" width="4.125" style="36" customWidth="1"/>
    <col min="6403" max="6403" width="16.75" style="36" customWidth="1"/>
    <col min="6404" max="6404" width="14" style="36" customWidth="1"/>
    <col min="6405" max="6405" width="5.625" style="36" customWidth="1"/>
    <col min="6406" max="6406" width="3.625" style="36" customWidth="1"/>
    <col min="6407" max="6407" width="9.25" style="36" customWidth="1"/>
    <col min="6408" max="6408" width="10" style="36" customWidth="1"/>
    <col min="6409" max="6409" width="9.125" style="36" customWidth="1"/>
    <col min="6410" max="6410" width="10" style="36" customWidth="1"/>
    <col min="6411" max="6411" width="8.875" style="36" customWidth="1"/>
    <col min="6412" max="6412" width="9.875" style="36" customWidth="1"/>
    <col min="6413" max="6413" width="9.125" style="36" customWidth="1"/>
    <col min="6414" max="6414" width="9.875" style="36" customWidth="1"/>
    <col min="6415" max="6415" width="7.125" style="36" customWidth="1"/>
    <col min="6416" max="6656" width="9" style="36"/>
    <col min="6657" max="6657" width="0.625" style="36" customWidth="1"/>
    <col min="6658" max="6658" width="4.125" style="36" customWidth="1"/>
    <col min="6659" max="6659" width="16.75" style="36" customWidth="1"/>
    <col min="6660" max="6660" width="14" style="36" customWidth="1"/>
    <col min="6661" max="6661" width="5.625" style="36" customWidth="1"/>
    <col min="6662" max="6662" width="3.625" style="36" customWidth="1"/>
    <col min="6663" max="6663" width="9.25" style="36" customWidth="1"/>
    <col min="6664" max="6664" width="10" style="36" customWidth="1"/>
    <col min="6665" max="6665" width="9.125" style="36" customWidth="1"/>
    <col min="6666" max="6666" width="10" style="36" customWidth="1"/>
    <col min="6667" max="6667" width="8.875" style="36" customWidth="1"/>
    <col min="6668" max="6668" width="9.875" style="36" customWidth="1"/>
    <col min="6669" max="6669" width="9.125" style="36" customWidth="1"/>
    <col min="6670" max="6670" width="9.875" style="36" customWidth="1"/>
    <col min="6671" max="6671" width="7.125" style="36" customWidth="1"/>
    <col min="6672" max="6912" width="9" style="36"/>
    <col min="6913" max="6913" width="0.625" style="36" customWidth="1"/>
    <col min="6914" max="6914" width="4.125" style="36" customWidth="1"/>
    <col min="6915" max="6915" width="16.75" style="36" customWidth="1"/>
    <col min="6916" max="6916" width="14" style="36" customWidth="1"/>
    <col min="6917" max="6917" width="5.625" style="36" customWidth="1"/>
    <col min="6918" max="6918" width="3.625" style="36" customWidth="1"/>
    <col min="6919" max="6919" width="9.25" style="36" customWidth="1"/>
    <col min="6920" max="6920" width="10" style="36" customWidth="1"/>
    <col min="6921" max="6921" width="9.125" style="36" customWidth="1"/>
    <col min="6922" max="6922" width="10" style="36" customWidth="1"/>
    <col min="6923" max="6923" width="8.875" style="36" customWidth="1"/>
    <col min="6924" max="6924" width="9.875" style="36" customWidth="1"/>
    <col min="6925" max="6925" width="9.125" style="36" customWidth="1"/>
    <col min="6926" max="6926" width="9.875" style="36" customWidth="1"/>
    <col min="6927" max="6927" width="7.125" style="36" customWidth="1"/>
    <col min="6928" max="7168" width="9" style="36"/>
    <col min="7169" max="7169" width="0.625" style="36" customWidth="1"/>
    <col min="7170" max="7170" width="4.125" style="36" customWidth="1"/>
    <col min="7171" max="7171" width="16.75" style="36" customWidth="1"/>
    <col min="7172" max="7172" width="14" style="36" customWidth="1"/>
    <col min="7173" max="7173" width="5.625" style="36" customWidth="1"/>
    <col min="7174" max="7174" width="3.625" style="36" customWidth="1"/>
    <col min="7175" max="7175" width="9.25" style="36" customWidth="1"/>
    <col min="7176" max="7176" width="10" style="36" customWidth="1"/>
    <col min="7177" max="7177" width="9.125" style="36" customWidth="1"/>
    <col min="7178" max="7178" width="10" style="36" customWidth="1"/>
    <col min="7179" max="7179" width="8.875" style="36" customWidth="1"/>
    <col min="7180" max="7180" width="9.875" style="36" customWidth="1"/>
    <col min="7181" max="7181" width="9.125" style="36" customWidth="1"/>
    <col min="7182" max="7182" width="9.875" style="36" customWidth="1"/>
    <col min="7183" max="7183" width="7.125" style="36" customWidth="1"/>
    <col min="7184" max="7424" width="9" style="36"/>
    <col min="7425" max="7425" width="0.625" style="36" customWidth="1"/>
    <col min="7426" max="7426" width="4.125" style="36" customWidth="1"/>
    <col min="7427" max="7427" width="16.75" style="36" customWidth="1"/>
    <col min="7428" max="7428" width="14" style="36" customWidth="1"/>
    <col min="7429" max="7429" width="5.625" style="36" customWidth="1"/>
    <col min="7430" max="7430" width="3.625" style="36" customWidth="1"/>
    <col min="7431" max="7431" width="9.25" style="36" customWidth="1"/>
    <col min="7432" max="7432" width="10" style="36" customWidth="1"/>
    <col min="7433" max="7433" width="9.125" style="36" customWidth="1"/>
    <col min="7434" max="7434" width="10" style="36" customWidth="1"/>
    <col min="7435" max="7435" width="8.875" style="36" customWidth="1"/>
    <col min="7436" max="7436" width="9.875" style="36" customWidth="1"/>
    <col min="7437" max="7437" width="9.125" style="36" customWidth="1"/>
    <col min="7438" max="7438" width="9.875" style="36" customWidth="1"/>
    <col min="7439" max="7439" width="7.125" style="36" customWidth="1"/>
    <col min="7440" max="7680" width="9" style="36"/>
    <col min="7681" max="7681" width="0.625" style="36" customWidth="1"/>
    <col min="7682" max="7682" width="4.125" style="36" customWidth="1"/>
    <col min="7683" max="7683" width="16.75" style="36" customWidth="1"/>
    <col min="7684" max="7684" width="14" style="36" customWidth="1"/>
    <col min="7685" max="7685" width="5.625" style="36" customWidth="1"/>
    <col min="7686" max="7686" width="3.625" style="36" customWidth="1"/>
    <col min="7687" max="7687" width="9.25" style="36" customWidth="1"/>
    <col min="7688" max="7688" width="10" style="36" customWidth="1"/>
    <col min="7689" max="7689" width="9.125" style="36" customWidth="1"/>
    <col min="7690" max="7690" width="10" style="36" customWidth="1"/>
    <col min="7691" max="7691" width="8.875" style="36" customWidth="1"/>
    <col min="7692" max="7692" width="9.875" style="36" customWidth="1"/>
    <col min="7693" max="7693" width="9.125" style="36" customWidth="1"/>
    <col min="7694" max="7694" width="9.875" style="36" customWidth="1"/>
    <col min="7695" max="7695" width="7.125" style="36" customWidth="1"/>
    <col min="7696" max="7936" width="9" style="36"/>
    <col min="7937" max="7937" width="0.625" style="36" customWidth="1"/>
    <col min="7938" max="7938" width="4.125" style="36" customWidth="1"/>
    <col min="7939" max="7939" width="16.75" style="36" customWidth="1"/>
    <col min="7940" max="7940" width="14" style="36" customWidth="1"/>
    <col min="7941" max="7941" width="5.625" style="36" customWidth="1"/>
    <col min="7942" max="7942" width="3.625" style="36" customWidth="1"/>
    <col min="7943" max="7943" width="9.25" style="36" customWidth="1"/>
    <col min="7944" max="7944" width="10" style="36" customWidth="1"/>
    <col min="7945" max="7945" width="9.125" style="36" customWidth="1"/>
    <col min="7946" max="7946" width="10" style="36" customWidth="1"/>
    <col min="7947" max="7947" width="8.875" style="36" customWidth="1"/>
    <col min="7948" max="7948" width="9.875" style="36" customWidth="1"/>
    <col min="7949" max="7949" width="9.125" style="36" customWidth="1"/>
    <col min="7950" max="7950" width="9.875" style="36" customWidth="1"/>
    <col min="7951" max="7951" width="7.125" style="36" customWidth="1"/>
    <col min="7952" max="8192" width="9" style="36"/>
    <col min="8193" max="8193" width="0.625" style="36" customWidth="1"/>
    <col min="8194" max="8194" width="4.125" style="36" customWidth="1"/>
    <col min="8195" max="8195" width="16.75" style="36" customWidth="1"/>
    <col min="8196" max="8196" width="14" style="36" customWidth="1"/>
    <col min="8197" max="8197" width="5.625" style="36" customWidth="1"/>
    <col min="8198" max="8198" width="3.625" style="36" customWidth="1"/>
    <col min="8199" max="8199" width="9.25" style="36" customWidth="1"/>
    <col min="8200" max="8200" width="10" style="36" customWidth="1"/>
    <col min="8201" max="8201" width="9.125" style="36" customWidth="1"/>
    <col min="8202" max="8202" width="10" style="36" customWidth="1"/>
    <col min="8203" max="8203" width="8.875" style="36" customWidth="1"/>
    <col min="8204" max="8204" width="9.875" style="36" customWidth="1"/>
    <col min="8205" max="8205" width="9.125" style="36" customWidth="1"/>
    <col min="8206" max="8206" width="9.875" style="36" customWidth="1"/>
    <col min="8207" max="8207" width="7.125" style="36" customWidth="1"/>
    <col min="8208" max="8448" width="9" style="36"/>
    <col min="8449" max="8449" width="0.625" style="36" customWidth="1"/>
    <col min="8450" max="8450" width="4.125" style="36" customWidth="1"/>
    <col min="8451" max="8451" width="16.75" style="36" customWidth="1"/>
    <col min="8452" max="8452" width="14" style="36" customWidth="1"/>
    <col min="8453" max="8453" width="5.625" style="36" customWidth="1"/>
    <col min="8454" max="8454" width="3.625" style="36" customWidth="1"/>
    <col min="8455" max="8455" width="9.25" style="36" customWidth="1"/>
    <col min="8456" max="8456" width="10" style="36" customWidth="1"/>
    <col min="8457" max="8457" width="9.125" style="36" customWidth="1"/>
    <col min="8458" max="8458" width="10" style="36" customWidth="1"/>
    <col min="8459" max="8459" width="8.875" style="36" customWidth="1"/>
    <col min="8460" max="8460" width="9.875" style="36" customWidth="1"/>
    <col min="8461" max="8461" width="9.125" style="36" customWidth="1"/>
    <col min="8462" max="8462" width="9.875" style="36" customWidth="1"/>
    <col min="8463" max="8463" width="7.125" style="36" customWidth="1"/>
    <col min="8464" max="8704" width="9" style="36"/>
    <col min="8705" max="8705" width="0.625" style="36" customWidth="1"/>
    <col min="8706" max="8706" width="4.125" style="36" customWidth="1"/>
    <col min="8707" max="8707" width="16.75" style="36" customWidth="1"/>
    <col min="8708" max="8708" width="14" style="36" customWidth="1"/>
    <col min="8709" max="8709" width="5.625" style="36" customWidth="1"/>
    <col min="8710" max="8710" width="3.625" style="36" customWidth="1"/>
    <col min="8711" max="8711" width="9.25" style="36" customWidth="1"/>
    <col min="8712" max="8712" width="10" style="36" customWidth="1"/>
    <col min="8713" max="8713" width="9.125" style="36" customWidth="1"/>
    <col min="8714" max="8714" width="10" style="36" customWidth="1"/>
    <col min="8715" max="8715" width="8.875" style="36" customWidth="1"/>
    <col min="8716" max="8716" width="9.875" style="36" customWidth="1"/>
    <col min="8717" max="8717" width="9.125" style="36" customWidth="1"/>
    <col min="8718" max="8718" width="9.875" style="36" customWidth="1"/>
    <col min="8719" max="8719" width="7.125" style="36" customWidth="1"/>
    <col min="8720" max="8960" width="9" style="36"/>
    <col min="8961" max="8961" width="0.625" style="36" customWidth="1"/>
    <col min="8962" max="8962" width="4.125" style="36" customWidth="1"/>
    <col min="8963" max="8963" width="16.75" style="36" customWidth="1"/>
    <col min="8964" max="8964" width="14" style="36" customWidth="1"/>
    <col min="8965" max="8965" width="5.625" style="36" customWidth="1"/>
    <col min="8966" max="8966" width="3.625" style="36" customWidth="1"/>
    <col min="8967" max="8967" width="9.25" style="36" customWidth="1"/>
    <col min="8968" max="8968" width="10" style="36" customWidth="1"/>
    <col min="8969" max="8969" width="9.125" style="36" customWidth="1"/>
    <col min="8970" max="8970" width="10" style="36" customWidth="1"/>
    <col min="8971" max="8971" width="8.875" style="36" customWidth="1"/>
    <col min="8972" max="8972" width="9.875" style="36" customWidth="1"/>
    <col min="8973" max="8973" width="9.125" style="36" customWidth="1"/>
    <col min="8974" max="8974" width="9.875" style="36" customWidth="1"/>
    <col min="8975" max="8975" width="7.125" style="36" customWidth="1"/>
    <col min="8976" max="9216" width="9" style="36"/>
    <col min="9217" max="9217" width="0.625" style="36" customWidth="1"/>
    <col min="9218" max="9218" width="4.125" style="36" customWidth="1"/>
    <col min="9219" max="9219" width="16.75" style="36" customWidth="1"/>
    <col min="9220" max="9220" width="14" style="36" customWidth="1"/>
    <col min="9221" max="9221" width="5.625" style="36" customWidth="1"/>
    <col min="9222" max="9222" width="3.625" style="36" customWidth="1"/>
    <col min="9223" max="9223" width="9.25" style="36" customWidth="1"/>
    <col min="9224" max="9224" width="10" style="36" customWidth="1"/>
    <col min="9225" max="9225" width="9.125" style="36" customWidth="1"/>
    <col min="9226" max="9226" width="10" style="36" customWidth="1"/>
    <col min="9227" max="9227" width="8.875" style="36" customWidth="1"/>
    <col min="9228" max="9228" width="9.875" style="36" customWidth="1"/>
    <col min="9229" max="9229" width="9.125" style="36" customWidth="1"/>
    <col min="9230" max="9230" width="9.875" style="36" customWidth="1"/>
    <col min="9231" max="9231" width="7.125" style="36" customWidth="1"/>
    <col min="9232" max="9472" width="9" style="36"/>
    <col min="9473" max="9473" width="0.625" style="36" customWidth="1"/>
    <col min="9474" max="9474" width="4.125" style="36" customWidth="1"/>
    <col min="9475" max="9475" width="16.75" style="36" customWidth="1"/>
    <col min="9476" max="9476" width="14" style="36" customWidth="1"/>
    <col min="9477" max="9477" width="5.625" style="36" customWidth="1"/>
    <col min="9478" max="9478" width="3.625" style="36" customWidth="1"/>
    <col min="9479" max="9479" width="9.25" style="36" customWidth="1"/>
    <col min="9480" max="9480" width="10" style="36" customWidth="1"/>
    <col min="9481" max="9481" width="9.125" style="36" customWidth="1"/>
    <col min="9482" max="9482" width="10" style="36" customWidth="1"/>
    <col min="9483" max="9483" width="8.875" style="36" customWidth="1"/>
    <col min="9484" max="9484" width="9.875" style="36" customWidth="1"/>
    <col min="9485" max="9485" width="9.125" style="36" customWidth="1"/>
    <col min="9486" max="9486" width="9.875" style="36" customWidth="1"/>
    <col min="9487" max="9487" width="7.125" style="36" customWidth="1"/>
    <col min="9488" max="9728" width="9" style="36"/>
    <col min="9729" max="9729" width="0.625" style="36" customWidth="1"/>
    <col min="9730" max="9730" width="4.125" style="36" customWidth="1"/>
    <col min="9731" max="9731" width="16.75" style="36" customWidth="1"/>
    <col min="9732" max="9732" width="14" style="36" customWidth="1"/>
    <col min="9733" max="9733" width="5.625" style="36" customWidth="1"/>
    <col min="9734" max="9734" width="3.625" style="36" customWidth="1"/>
    <col min="9735" max="9735" width="9.25" style="36" customWidth="1"/>
    <col min="9736" max="9736" width="10" style="36" customWidth="1"/>
    <col min="9737" max="9737" width="9.125" style="36" customWidth="1"/>
    <col min="9738" max="9738" width="10" style="36" customWidth="1"/>
    <col min="9739" max="9739" width="8.875" style="36" customWidth="1"/>
    <col min="9740" max="9740" width="9.875" style="36" customWidth="1"/>
    <col min="9741" max="9741" width="9.125" style="36" customWidth="1"/>
    <col min="9742" max="9742" width="9.875" style="36" customWidth="1"/>
    <col min="9743" max="9743" width="7.125" style="36" customWidth="1"/>
    <col min="9744" max="9984" width="9" style="36"/>
    <col min="9985" max="9985" width="0.625" style="36" customWidth="1"/>
    <col min="9986" max="9986" width="4.125" style="36" customWidth="1"/>
    <col min="9987" max="9987" width="16.75" style="36" customWidth="1"/>
    <col min="9988" max="9988" width="14" style="36" customWidth="1"/>
    <col min="9989" max="9989" width="5.625" style="36" customWidth="1"/>
    <col min="9990" max="9990" width="3.625" style="36" customWidth="1"/>
    <col min="9991" max="9991" width="9.25" style="36" customWidth="1"/>
    <col min="9992" max="9992" width="10" style="36" customWidth="1"/>
    <col min="9993" max="9993" width="9.125" style="36" customWidth="1"/>
    <col min="9994" max="9994" width="10" style="36" customWidth="1"/>
    <col min="9995" max="9995" width="8.875" style="36" customWidth="1"/>
    <col min="9996" max="9996" width="9.875" style="36" customWidth="1"/>
    <col min="9997" max="9997" width="9.125" style="36" customWidth="1"/>
    <col min="9998" max="9998" width="9.875" style="36" customWidth="1"/>
    <col min="9999" max="9999" width="7.125" style="36" customWidth="1"/>
    <col min="10000" max="10240" width="9" style="36"/>
    <col min="10241" max="10241" width="0.625" style="36" customWidth="1"/>
    <col min="10242" max="10242" width="4.125" style="36" customWidth="1"/>
    <col min="10243" max="10243" width="16.75" style="36" customWidth="1"/>
    <col min="10244" max="10244" width="14" style="36" customWidth="1"/>
    <col min="10245" max="10245" width="5.625" style="36" customWidth="1"/>
    <col min="10246" max="10246" width="3.625" style="36" customWidth="1"/>
    <col min="10247" max="10247" width="9.25" style="36" customWidth="1"/>
    <col min="10248" max="10248" width="10" style="36" customWidth="1"/>
    <col min="10249" max="10249" width="9.125" style="36" customWidth="1"/>
    <col min="10250" max="10250" width="10" style="36" customWidth="1"/>
    <col min="10251" max="10251" width="8.875" style="36" customWidth="1"/>
    <col min="10252" max="10252" width="9.875" style="36" customWidth="1"/>
    <col min="10253" max="10253" width="9.125" style="36" customWidth="1"/>
    <col min="10254" max="10254" width="9.875" style="36" customWidth="1"/>
    <col min="10255" max="10255" width="7.125" style="36" customWidth="1"/>
    <col min="10256" max="10496" width="9" style="36"/>
    <col min="10497" max="10497" width="0.625" style="36" customWidth="1"/>
    <col min="10498" max="10498" width="4.125" style="36" customWidth="1"/>
    <col min="10499" max="10499" width="16.75" style="36" customWidth="1"/>
    <col min="10500" max="10500" width="14" style="36" customWidth="1"/>
    <col min="10501" max="10501" width="5.625" style="36" customWidth="1"/>
    <col min="10502" max="10502" width="3.625" style="36" customWidth="1"/>
    <col min="10503" max="10503" width="9.25" style="36" customWidth="1"/>
    <col min="10504" max="10504" width="10" style="36" customWidth="1"/>
    <col min="10505" max="10505" width="9.125" style="36" customWidth="1"/>
    <col min="10506" max="10506" width="10" style="36" customWidth="1"/>
    <col min="10507" max="10507" width="8.875" style="36" customWidth="1"/>
    <col min="10508" max="10508" width="9.875" style="36" customWidth="1"/>
    <col min="10509" max="10509" width="9.125" style="36" customWidth="1"/>
    <col min="10510" max="10510" width="9.875" style="36" customWidth="1"/>
    <col min="10511" max="10511" width="7.125" style="36" customWidth="1"/>
    <col min="10512" max="10752" width="9" style="36"/>
    <col min="10753" max="10753" width="0.625" style="36" customWidth="1"/>
    <col min="10754" max="10754" width="4.125" style="36" customWidth="1"/>
    <col min="10755" max="10755" width="16.75" style="36" customWidth="1"/>
    <col min="10756" max="10756" width="14" style="36" customWidth="1"/>
    <col min="10757" max="10757" width="5.625" style="36" customWidth="1"/>
    <col min="10758" max="10758" width="3.625" style="36" customWidth="1"/>
    <col min="10759" max="10759" width="9.25" style="36" customWidth="1"/>
    <col min="10760" max="10760" width="10" style="36" customWidth="1"/>
    <col min="10761" max="10761" width="9.125" style="36" customWidth="1"/>
    <col min="10762" max="10762" width="10" style="36" customWidth="1"/>
    <col min="10763" max="10763" width="8.875" style="36" customWidth="1"/>
    <col min="10764" max="10764" width="9.875" style="36" customWidth="1"/>
    <col min="10765" max="10765" width="9.125" style="36" customWidth="1"/>
    <col min="10766" max="10766" width="9.875" style="36" customWidth="1"/>
    <col min="10767" max="10767" width="7.125" style="36" customWidth="1"/>
    <col min="10768" max="11008" width="9" style="36"/>
    <col min="11009" max="11009" width="0.625" style="36" customWidth="1"/>
    <col min="11010" max="11010" width="4.125" style="36" customWidth="1"/>
    <col min="11011" max="11011" width="16.75" style="36" customWidth="1"/>
    <col min="11012" max="11012" width="14" style="36" customWidth="1"/>
    <col min="11013" max="11013" width="5.625" style="36" customWidth="1"/>
    <col min="11014" max="11014" width="3.625" style="36" customWidth="1"/>
    <col min="11015" max="11015" width="9.25" style="36" customWidth="1"/>
    <col min="11016" max="11016" width="10" style="36" customWidth="1"/>
    <col min="11017" max="11017" width="9.125" style="36" customWidth="1"/>
    <col min="11018" max="11018" width="10" style="36" customWidth="1"/>
    <col min="11019" max="11019" width="8.875" style="36" customWidth="1"/>
    <col min="11020" max="11020" width="9.875" style="36" customWidth="1"/>
    <col min="11021" max="11021" width="9.125" style="36" customWidth="1"/>
    <col min="11022" max="11022" width="9.875" style="36" customWidth="1"/>
    <col min="11023" max="11023" width="7.125" style="36" customWidth="1"/>
    <col min="11024" max="11264" width="9" style="36"/>
    <col min="11265" max="11265" width="0.625" style="36" customWidth="1"/>
    <col min="11266" max="11266" width="4.125" style="36" customWidth="1"/>
    <col min="11267" max="11267" width="16.75" style="36" customWidth="1"/>
    <col min="11268" max="11268" width="14" style="36" customWidth="1"/>
    <col min="11269" max="11269" width="5.625" style="36" customWidth="1"/>
    <col min="11270" max="11270" width="3.625" style="36" customWidth="1"/>
    <col min="11271" max="11271" width="9.25" style="36" customWidth="1"/>
    <col min="11272" max="11272" width="10" style="36" customWidth="1"/>
    <col min="11273" max="11273" width="9.125" style="36" customWidth="1"/>
    <col min="11274" max="11274" width="10" style="36" customWidth="1"/>
    <col min="11275" max="11275" width="8.875" style="36" customWidth="1"/>
    <col min="11276" max="11276" width="9.875" style="36" customWidth="1"/>
    <col min="11277" max="11277" width="9.125" style="36" customWidth="1"/>
    <col min="11278" max="11278" width="9.875" style="36" customWidth="1"/>
    <col min="11279" max="11279" width="7.125" style="36" customWidth="1"/>
    <col min="11280" max="11520" width="9" style="36"/>
    <col min="11521" max="11521" width="0.625" style="36" customWidth="1"/>
    <col min="11522" max="11522" width="4.125" style="36" customWidth="1"/>
    <col min="11523" max="11523" width="16.75" style="36" customWidth="1"/>
    <col min="11524" max="11524" width="14" style="36" customWidth="1"/>
    <col min="11525" max="11525" width="5.625" style="36" customWidth="1"/>
    <col min="11526" max="11526" width="3.625" style="36" customWidth="1"/>
    <col min="11527" max="11527" width="9.25" style="36" customWidth="1"/>
    <col min="11528" max="11528" width="10" style="36" customWidth="1"/>
    <col min="11529" max="11529" width="9.125" style="36" customWidth="1"/>
    <col min="11530" max="11530" width="10" style="36" customWidth="1"/>
    <col min="11531" max="11531" width="8.875" style="36" customWidth="1"/>
    <col min="11532" max="11532" width="9.875" style="36" customWidth="1"/>
    <col min="11533" max="11533" width="9.125" style="36" customWidth="1"/>
    <col min="11534" max="11534" width="9.875" style="36" customWidth="1"/>
    <col min="11535" max="11535" width="7.125" style="36" customWidth="1"/>
    <col min="11536" max="11776" width="9" style="36"/>
    <col min="11777" max="11777" width="0.625" style="36" customWidth="1"/>
    <col min="11778" max="11778" width="4.125" style="36" customWidth="1"/>
    <col min="11779" max="11779" width="16.75" style="36" customWidth="1"/>
    <col min="11780" max="11780" width="14" style="36" customWidth="1"/>
    <col min="11781" max="11781" width="5.625" style="36" customWidth="1"/>
    <col min="11782" max="11782" width="3.625" style="36" customWidth="1"/>
    <col min="11783" max="11783" width="9.25" style="36" customWidth="1"/>
    <col min="11784" max="11784" width="10" style="36" customWidth="1"/>
    <col min="11785" max="11785" width="9.125" style="36" customWidth="1"/>
    <col min="11786" max="11786" width="10" style="36" customWidth="1"/>
    <col min="11787" max="11787" width="8.875" style="36" customWidth="1"/>
    <col min="11788" max="11788" width="9.875" style="36" customWidth="1"/>
    <col min="11789" max="11789" width="9.125" style="36" customWidth="1"/>
    <col min="11790" max="11790" width="9.875" style="36" customWidth="1"/>
    <col min="11791" max="11791" width="7.125" style="36" customWidth="1"/>
    <col min="11792" max="12032" width="9" style="36"/>
    <col min="12033" max="12033" width="0.625" style="36" customWidth="1"/>
    <col min="12034" max="12034" width="4.125" style="36" customWidth="1"/>
    <col min="12035" max="12035" width="16.75" style="36" customWidth="1"/>
    <col min="12036" max="12036" width="14" style="36" customWidth="1"/>
    <col min="12037" max="12037" width="5.625" style="36" customWidth="1"/>
    <col min="12038" max="12038" width="3.625" style="36" customWidth="1"/>
    <col min="12039" max="12039" width="9.25" style="36" customWidth="1"/>
    <col min="12040" max="12040" width="10" style="36" customWidth="1"/>
    <col min="12041" max="12041" width="9.125" style="36" customWidth="1"/>
    <col min="12042" max="12042" width="10" style="36" customWidth="1"/>
    <col min="12043" max="12043" width="8.875" style="36" customWidth="1"/>
    <col min="12044" max="12044" width="9.875" style="36" customWidth="1"/>
    <col min="12045" max="12045" width="9.125" style="36" customWidth="1"/>
    <col min="12046" max="12046" width="9.875" style="36" customWidth="1"/>
    <col min="12047" max="12047" width="7.125" style="36" customWidth="1"/>
    <col min="12048" max="12288" width="9" style="36"/>
    <col min="12289" max="12289" width="0.625" style="36" customWidth="1"/>
    <col min="12290" max="12290" width="4.125" style="36" customWidth="1"/>
    <col min="12291" max="12291" width="16.75" style="36" customWidth="1"/>
    <col min="12292" max="12292" width="14" style="36" customWidth="1"/>
    <col min="12293" max="12293" width="5.625" style="36" customWidth="1"/>
    <col min="12294" max="12294" width="3.625" style="36" customWidth="1"/>
    <col min="12295" max="12295" width="9.25" style="36" customWidth="1"/>
    <col min="12296" max="12296" width="10" style="36" customWidth="1"/>
    <col min="12297" max="12297" width="9.125" style="36" customWidth="1"/>
    <col min="12298" max="12298" width="10" style="36" customWidth="1"/>
    <col min="12299" max="12299" width="8.875" style="36" customWidth="1"/>
    <col min="12300" max="12300" width="9.875" style="36" customWidth="1"/>
    <col min="12301" max="12301" width="9.125" style="36" customWidth="1"/>
    <col min="12302" max="12302" width="9.875" style="36" customWidth="1"/>
    <col min="12303" max="12303" width="7.125" style="36" customWidth="1"/>
    <col min="12304" max="12544" width="9" style="36"/>
    <col min="12545" max="12545" width="0.625" style="36" customWidth="1"/>
    <col min="12546" max="12546" width="4.125" style="36" customWidth="1"/>
    <col min="12547" max="12547" width="16.75" style="36" customWidth="1"/>
    <col min="12548" max="12548" width="14" style="36" customWidth="1"/>
    <col min="12549" max="12549" width="5.625" style="36" customWidth="1"/>
    <col min="12550" max="12550" width="3.625" style="36" customWidth="1"/>
    <col min="12551" max="12551" width="9.25" style="36" customWidth="1"/>
    <col min="12552" max="12552" width="10" style="36" customWidth="1"/>
    <col min="12553" max="12553" width="9.125" style="36" customWidth="1"/>
    <col min="12554" max="12554" width="10" style="36" customWidth="1"/>
    <col min="12555" max="12555" width="8.875" style="36" customWidth="1"/>
    <col min="12556" max="12556" width="9.875" style="36" customWidth="1"/>
    <col min="12557" max="12557" width="9.125" style="36" customWidth="1"/>
    <col min="12558" max="12558" width="9.875" style="36" customWidth="1"/>
    <col min="12559" max="12559" width="7.125" style="36" customWidth="1"/>
    <col min="12560" max="12800" width="9" style="36"/>
    <col min="12801" max="12801" width="0.625" style="36" customWidth="1"/>
    <col min="12802" max="12802" width="4.125" style="36" customWidth="1"/>
    <col min="12803" max="12803" width="16.75" style="36" customWidth="1"/>
    <col min="12804" max="12804" width="14" style="36" customWidth="1"/>
    <col min="12805" max="12805" width="5.625" style="36" customWidth="1"/>
    <col min="12806" max="12806" width="3.625" style="36" customWidth="1"/>
    <col min="12807" max="12807" width="9.25" style="36" customWidth="1"/>
    <col min="12808" max="12808" width="10" style="36" customWidth="1"/>
    <col min="12809" max="12809" width="9.125" style="36" customWidth="1"/>
    <col min="12810" max="12810" width="10" style="36" customWidth="1"/>
    <col min="12811" max="12811" width="8.875" style="36" customWidth="1"/>
    <col min="12812" max="12812" width="9.875" style="36" customWidth="1"/>
    <col min="12813" max="12813" width="9.125" style="36" customWidth="1"/>
    <col min="12814" max="12814" width="9.875" style="36" customWidth="1"/>
    <col min="12815" max="12815" width="7.125" style="36" customWidth="1"/>
    <col min="12816" max="13056" width="9" style="36"/>
    <col min="13057" max="13057" width="0.625" style="36" customWidth="1"/>
    <col min="13058" max="13058" width="4.125" style="36" customWidth="1"/>
    <col min="13059" max="13059" width="16.75" style="36" customWidth="1"/>
    <col min="13060" max="13060" width="14" style="36" customWidth="1"/>
    <col min="13061" max="13061" width="5.625" style="36" customWidth="1"/>
    <col min="13062" max="13062" width="3.625" style="36" customWidth="1"/>
    <col min="13063" max="13063" width="9.25" style="36" customWidth="1"/>
    <col min="13064" max="13064" width="10" style="36" customWidth="1"/>
    <col min="13065" max="13065" width="9.125" style="36" customWidth="1"/>
    <col min="13066" max="13066" width="10" style="36" customWidth="1"/>
    <col min="13067" max="13067" width="8.875" style="36" customWidth="1"/>
    <col min="13068" max="13068" width="9.875" style="36" customWidth="1"/>
    <col min="13069" max="13069" width="9.125" style="36" customWidth="1"/>
    <col min="13070" max="13070" width="9.875" style="36" customWidth="1"/>
    <col min="13071" max="13071" width="7.125" style="36" customWidth="1"/>
    <col min="13072" max="13312" width="9" style="36"/>
    <col min="13313" max="13313" width="0.625" style="36" customWidth="1"/>
    <col min="13314" max="13314" width="4.125" style="36" customWidth="1"/>
    <col min="13315" max="13315" width="16.75" style="36" customWidth="1"/>
    <col min="13316" max="13316" width="14" style="36" customWidth="1"/>
    <col min="13317" max="13317" width="5.625" style="36" customWidth="1"/>
    <col min="13318" max="13318" width="3.625" style="36" customWidth="1"/>
    <col min="13319" max="13319" width="9.25" style="36" customWidth="1"/>
    <col min="13320" max="13320" width="10" style="36" customWidth="1"/>
    <col min="13321" max="13321" width="9.125" style="36" customWidth="1"/>
    <col min="13322" max="13322" width="10" style="36" customWidth="1"/>
    <col min="13323" max="13323" width="8.875" style="36" customWidth="1"/>
    <col min="13324" max="13324" width="9.875" style="36" customWidth="1"/>
    <col min="13325" max="13325" width="9.125" style="36" customWidth="1"/>
    <col min="13326" max="13326" width="9.875" style="36" customWidth="1"/>
    <col min="13327" max="13327" width="7.125" style="36" customWidth="1"/>
    <col min="13328" max="13568" width="9" style="36"/>
    <col min="13569" max="13569" width="0.625" style="36" customWidth="1"/>
    <col min="13570" max="13570" width="4.125" style="36" customWidth="1"/>
    <col min="13571" max="13571" width="16.75" style="36" customWidth="1"/>
    <col min="13572" max="13572" width="14" style="36" customWidth="1"/>
    <col min="13573" max="13573" width="5.625" style="36" customWidth="1"/>
    <col min="13574" max="13574" width="3.625" style="36" customWidth="1"/>
    <col min="13575" max="13575" width="9.25" style="36" customWidth="1"/>
    <col min="13576" max="13576" width="10" style="36" customWidth="1"/>
    <col min="13577" max="13577" width="9.125" style="36" customWidth="1"/>
    <col min="13578" max="13578" width="10" style="36" customWidth="1"/>
    <col min="13579" max="13579" width="8.875" style="36" customWidth="1"/>
    <col min="13580" max="13580" width="9.875" style="36" customWidth="1"/>
    <col min="13581" max="13581" width="9.125" style="36" customWidth="1"/>
    <col min="13582" max="13582" width="9.875" style="36" customWidth="1"/>
    <col min="13583" max="13583" width="7.125" style="36" customWidth="1"/>
    <col min="13584" max="13824" width="9" style="36"/>
    <col min="13825" max="13825" width="0.625" style="36" customWidth="1"/>
    <col min="13826" max="13826" width="4.125" style="36" customWidth="1"/>
    <col min="13827" max="13827" width="16.75" style="36" customWidth="1"/>
    <col min="13828" max="13828" width="14" style="36" customWidth="1"/>
    <col min="13829" max="13829" width="5.625" style="36" customWidth="1"/>
    <col min="13830" max="13830" width="3.625" style="36" customWidth="1"/>
    <col min="13831" max="13831" width="9.25" style="36" customWidth="1"/>
    <col min="13832" max="13832" width="10" style="36" customWidth="1"/>
    <col min="13833" max="13833" width="9.125" style="36" customWidth="1"/>
    <col min="13834" max="13834" width="10" style="36" customWidth="1"/>
    <col min="13835" max="13835" width="8.875" style="36" customWidth="1"/>
    <col min="13836" max="13836" width="9.875" style="36" customWidth="1"/>
    <col min="13837" max="13837" width="9.125" style="36" customWidth="1"/>
    <col min="13838" max="13838" width="9.875" style="36" customWidth="1"/>
    <col min="13839" max="13839" width="7.125" style="36" customWidth="1"/>
    <col min="13840" max="14080" width="9" style="36"/>
    <col min="14081" max="14081" width="0.625" style="36" customWidth="1"/>
    <col min="14082" max="14082" width="4.125" style="36" customWidth="1"/>
    <col min="14083" max="14083" width="16.75" style="36" customWidth="1"/>
    <col min="14084" max="14084" width="14" style="36" customWidth="1"/>
    <col min="14085" max="14085" width="5.625" style="36" customWidth="1"/>
    <col min="14086" max="14086" width="3.625" style="36" customWidth="1"/>
    <col min="14087" max="14087" width="9.25" style="36" customWidth="1"/>
    <col min="14088" max="14088" width="10" style="36" customWidth="1"/>
    <col min="14089" max="14089" width="9.125" style="36" customWidth="1"/>
    <col min="14090" max="14090" width="10" style="36" customWidth="1"/>
    <col min="14091" max="14091" width="8.875" style="36" customWidth="1"/>
    <col min="14092" max="14092" width="9.875" style="36" customWidth="1"/>
    <col min="14093" max="14093" width="9.125" style="36" customWidth="1"/>
    <col min="14094" max="14094" width="9.875" style="36" customWidth="1"/>
    <col min="14095" max="14095" width="7.125" style="36" customWidth="1"/>
    <col min="14096" max="14336" width="9" style="36"/>
    <col min="14337" max="14337" width="0.625" style="36" customWidth="1"/>
    <col min="14338" max="14338" width="4.125" style="36" customWidth="1"/>
    <col min="14339" max="14339" width="16.75" style="36" customWidth="1"/>
    <col min="14340" max="14340" width="14" style="36" customWidth="1"/>
    <col min="14341" max="14341" width="5.625" style="36" customWidth="1"/>
    <col min="14342" max="14342" width="3.625" style="36" customWidth="1"/>
    <col min="14343" max="14343" width="9.25" style="36" customWidth="1"/>
    <col min="14344" max="14344" width="10" style="36" customWidth="1"/>
    <col min="14345" max="14345" width="9.125" style="36" customWidth="1"/>
    <col min="14346" max="14346" width="10" style="36" customWidth="1"/>
    <col min="14347" max="14347" width="8.875" style="36" customWidth="1"/>
    <col min="14348" max="14348" width="9.875" style="36" customWidth="1"/>
    <col min="14349" max="14349" width="9.125" style="36" customWidth="1"/>
    <col min="14350" max="14350" width="9.875" style="36" customWidth="1"/>
    <col min="14351" max="14351" width="7.125" style="36" customWidth="1"/>
    <col min="14352" max="14592" width="9" style="36"/>
    <col min="14593" max="14593" width="0.625" style="36" customWidth="1"/>
    <col min="14594" max="14594" width="4.125" style="36" customWidth="1"/>
    <col min="14595" max="14595" width="16.75" style="36" customWidth="1"/>
    <col min="14596" max="14596" width="14" style="36" customWidth="1"/>
    <col min="14597" max="14597" width="5.625" style="36" customWidth="1"/>
    <col min="14598" max="14598" width="3.625" style="36" customWidth="1"/>
    <col min="14599" max="14599" width="9.25" style="36" customWidth="1"/>
    <col min="14600" max="14600" width="10" style="36" customWidth="1"/>
    <col min="14601" max="14601" width="9.125" style="36" customWidth="1"/>
    <col min="14602" max="14602" width="10" style="36" customWidth="1"/>
    <col min="14603" max="14603" width="8.875" style="36" customWidth="1"/>
    <col min="14604" max="14604" width="9.875" style="36" customWidth="1"/>
    <col min="14605" max="14605" width="9.125" style="36" customWidth="1"/>
    <col min="14606" max="14606" width="9.875" style="36" customWidth="1"/>
    <col min="14607" max="14607" width="7.125" style="36" customWidth="1"/>
    <col min="14608" max="14848" width="9" style="36"/>
    <col min="14849" max="14849" width="0.625" style="36" customWidth="1"/>
    <col min="14850" max="14850" width="4.125" style="36" customWidth="1"/>
    <col min="14851" max="14851" width="16.75" style="36" customWidth="1"/>
    <col min="14852" max="14852" width="14" style="36" customWidth="1"/>
    <col min="14853" max="14853" width="5.625" style="36" customWidth="1"/>
    <col min="14854" max="14854" width="3.625" style="36" customWidth="1"/>
    <col min="14855" max="14855" width="9.25" style="36" customWidth="1"/>
    <col min="14856" max="14856" width="10" style="36" customWidth="1"/>
    <col min="14857" max="14857" width="9.125" style="36" customWidth="1"/>
    <col min="14858" max="14858" width="10" style="36" customWidth="1"/>
    <col min="14859" max="14859" width="8.875" style="36" customWidth="1"/>
    <col min="14860" max="14860" width="9.875" style="36" customWidth="1"/>
    <col min="14861" max="14861" width="9.125" style="36" customWidth="1"/>
    <col min="14862" max="14862" width="9.875" style="36" customWidth="1"/>
    <col min="14863" max="14863" width="7.125" style="36" customWidth="1"/>
    <col min="14864" max="15104" width="9" style="36"/>
    <col min="15105" max="15105" width="0.625" style="36" customWidth="1"/>
    <col min="15106" max="15106" width="4.125" style="36" customWidth="1"/>
    <col min="15107" max="15107" width="16.75" style="36" customWidth="1"/>
    <col min="15108" max="15108" width="14" style="36" customWidth="1"/>
    <col min="15109" max="15109" width="5.625" style="36" customWidth="1"/>
    <col min="15110" max="15110" width="3.625" style="36" customWidth="1"/>
    <col min="15111" max="15111" width="9.25" style="36" customWidth="1"/>
    <col min="15112" max="15112" width="10" style="36" customWidth="1"/>
    <col min="15113" max="15113" width="9.125" style="36" customWidth="1"/>
    <col min="15114" max="15114" width="10" style="36" customWidth="1"/>
    <col min="15115" max="15115" width="8.875" style="36" customWidth="1"/>
    <col min="15116" max="15116" width="9.875" style="36" customWidth="1"/>
    <col min="15117" max="15117" width="9.125" style="36" customWidth="1"/>
    <col min="15118" max="15118" width="9.875" style="36" customWidth="1"/>
    <col min="15119" max="15119" width="7.125" style="36" customWidth="1"/>
    <col min="15120" max="15360" width="9" style="36"/>
    <col min="15361" max="15361" width="0.625" style="36" customWidth="1"/>
    <col min="15362" max="15362" width="4.125" style="36" customWidth="1"/>
    <col min="15363" max="15363" width="16.75" style="36" customWidth="1"/>
    <col min="15364" max="15364" width="14" style="36" customWidth="1"/>
    <col min="15365" max="15365" width="5.625" style="36" customWidth="1"/>
    <col min="15366" max="15366" width="3.625" style="36" customWidth="1"/>
    <col min="15367" max="15367" width="9.25" style="36" customWidth="1"/>
    <col min="15368" max="15368" width="10" style="36" customWidth="1"/>
    <col min="15369" max="15369" width="9.125" style="36" customWidth="1"/>
    <col min="15370" max="15370" width="10" style="36" customWidth="1"/>
    <col min="15371" max="15371" width="8.875" style="36" customWidth="1"/>
    <col min="15372" max="15372" width="9.875" style="36" customWidth="1"/>
    <col min="15373" max="15373" width="9.125" style="36" customWidth="1"/>
    <col min="15374" max="15374" width="9.875" style="36" customWidth="1"/>
    <col min="15375" max="15375" width="7.125" style="36" customWidth="1"/>
    <col min="15376" max="15616" width="9" style="36"/>
    <col min="15617" max="15617" width="0.625" style="36" customWidth="1"/>
    <col min="15618" max="15618" width="4.125" style="36" customWidth="1"/>
    <col min="15619" max="15619" width="16.75" style="36" customWidth="1"/>
    <col min="15620" max="15620" width="14" style="36" customWidth="1"/>
    <col min="15621" max="15621" width="5.625" style="36" customWidth="1"/>
    <col min="15622" max="15622" width="3.625" style="36" customWidth="1"/>
    <col min="15623" max="15623" width="9.25" style="36" customWidth="1"/>
    <col min="15624" max="15624" width="10" style="36" customWidth="1"/>
    <col min="15625" max="15625" width="9.125" style="36" customWidth="1"/>
    <col min="15626" max="15626" width="10" style="36" customWidth="1"/>
    <col min="15627" max="15627" width="8.875" style="36" customWidth="1"/>
    <col min="15628" max="15628" width="9.875" style="36" customWidth="1"/>
    <col min="15629" max="15629" width="9.125" style="36" customWidth="1"/>
    <col min="15630" max="15630" width="9.875" style="36" customWidth="1"/>
    <col min="15631" max="15631" width="7.125" style="36" customWidth="1"/>
    <col min="15632" max="15872" width="9" style="36"/>
    <col min="15873" max="15873" width="0.625" style="36" customWidth="1"/>
    <col min="15874" max="15874" width="4.125" style="36" customWidth="1"/>
    <col min="15875" max="15875" width="16.75" style="36" customWidth="1"/>
    <col min="15876" max="15876" width="14" style="36" customWidth="1"/>
    <col min="15877" max="15877" width="5.625" style="36" customWidth="1"/>
    <col min="15878" max="15878" width="3.625" style="36" customWidth="1"/>
    <col min="15879" max="15879" width="9.25" style="36" customWidth="1"/>
    <col min="15880" max="15880" width="10" style="36" customWidth="1"/>
    <col min="15881" max="15881" width="9.125" style="36" customWidth="1"/>
    <col min="15882" max="15882" width="10" style="36" customWidth="1"/>
    <col min="15883" max="15883" width="8.875" style="36" customWidth="1"/>
    <col min="15884" max="15884" width="9.875" style="36" customWidth="1"/>
    <col min="15885" max="15885" width="9.125" style="36" customWidth="1"/>
    <col min="15886" max="15886" width="9.875" style="36" customWidth="1"/>
    <col min="15887" max="15887" width="7.125" style="36" customWidth="1"/>
    <col min="15888" max="16128" width="9" style="36"/>
    <col min="16129" max="16129" width="0.625" style="36" customWidth="1"/>
    <col min="16130" max="16130" width="4.125" style="36" customWidth="1"/>
    <col min="16131" max="16131" width="16.75" style="36" customWidth="1"/>
    <col min="16132" max="16132" width="14" style="36" customWidth="1"/>
    <col min="16133" max="16133" width="5.625" style="36" customWidth="1"/>
    <col min="16134" max="16134" width="3.625" style="36" customWidth="1"/>
    <col min="16135" max="16135" width="9.25" style="36" customWidth="1"/>
    <col min="16136" max="16136" width="10" style="36" customWidth="1"/>
    <col min="16137" max="16137" width="9.125" style="36" customWidth="1"/>
    <col min="16138" max="16138" width="10" style="36" customWidth="1"/>
    <col min="16139" max="16139" width="8.875" style="36" customWidth="1"/>
    <col min="16140" max="16140" width="9.875" style="36" customWidth="1"/>
    <col min="16141" max="16141" width="9.125" style="36" customWidth="1"/>
    <col min="16142" max="16142" width="9.875" style="36" customWidth="1"/>
    <col min="16143" max="16143" width="7.125" style="36" customWidth="1"/>
    <col min="16144" max="16384" width="9" style="36"/>
  </cols>
  <sheetData>
    <row r="1" spans="2:15" ht="24.95" customHeight="1" x14ac:dyDescent="0.2">
      <c r="B1" s="69" t="s">
        <v>193</v>
      </c>
      <c r="C1" s="69"/>
      <c r="D1" s="69"/>
      <c r="E1" s="69"/>
      <c r="F1" s="69"/>
      <c r="G1" s="69"/>
      <c r="H1" s="69"/>
      <c r="I1" s="69"/>
      <c r="J1" s="69"/>
      <c r="K1" s="69"/>
      <c r="L1" s="69"/>
      <c r="M1" s="69"/>
      <c r="N1" s="69"/>
      <c r="O1" s="69"/>
    </row>
    <row r="2" spans="2:15" ht="9.9499999999999993" customHeight="1" x14ac:dyDescent="0.2">
      <c r="B2" s="70"/>
      <c r="C2" s="70"/>
      <c r="D2" s="70"/>
      <c r="E2" s="70"/>
      <c r="F2" s="70"/>
      <c r="G2" s="70"/>
      <c r="H2" s="70"/>
      <c r="I2" s="70"/>
      <c r="J2" s="70"/>
      <c r="K2" s="70"/>
      <c r="L2" s="70"/>
      <c r="M2" s="70"/>
      <c r="N2" s="70"/>
      <c r="O2" s="70"/>
    </row>
    <row r="3" spans="2:15" ht="15.4" customHeight="1" x14ac:dyDescent="0.2">
      <c r="B3" s="71" t="s">
        <v>126</v>
      </c>
      <c r="C3" s="73" t="s">
        <v>127</v>
      </c>
      <c r="D3" s="73" t="s">
        <v>128</v>
      </c>
      <c r="E3" s="73" t="s">
        <v>129</v>
      </c>
      <c r="F3" s="73" t="s">
        <v>130</v>
      </c>
      <c r="G3" s="75" t="s">
        <v>131</v>
      </c>
      <c r="H3" s="76"/>
      <c r="I3" s="75" t="s">
        <v>132</v>
      </c>
      <c r="J3" s="76"/>
      <c r="K3" s="75" t="s">
        <v>133</v>
      </c>
      <c r="L3" s="76"/>
      <c r="M3" s="75" t="s">
        <v>134</v>
      </c>
      <c r="N3" s="76"/>
      <c r="O3" s="67" t="s">
        <v>135</v>
      </c>
    </row>
    <row r="4" spans="2:15" ht="19.7" customHeight="1" x14ac:dyDescent="0.2">
      <c r="B4" s="72"/>
      <c r="C4" s="74"/>
      <c r="D4" s="74"/>
      <c r="E4" s="74"/>
      <c r="F4" s="74"/>
      <c r="G4" s="37" t="s">
        <v>194</v>
      </c>
      <c r="H4" s="38" t="s">
        <v>195</v>
      </c>
      <c r="I4" s="37" t="s">
        <v>194</v>
      </c>
      <c r="J4" s="38" t="s">
        <v>195</v>
      </c>
      <c r="K4" s="37" t="s">
        <v>194</v>
      </c>
      <c r="L4" s="38" t="s">
        <v>195</v>
      </c>
      <c r="M4" s="37" t="s">
        <v>194</v>
      </c>
      <c r="N4" s="38" t="s">
        <v>195</v>
      </c>
      <c r="O4" s="68"/>
    </row>
    <row r="5" spans="2:15" ht="19.7" customHeight="1" x14ac:dyDescent="0.2">
      <c r="B5" s="39" t="s">
        <v>136</v>
      </c>
      <c r="C5" s="40" t="s">
        <v>137</v>
      </c>
      <c r="D5" s="40" t="s">
        <v>6</v>
      </c>
      <c r="E5" s="41"/>
      <c r="F5" s="42" t="s">
        <v>6</v>
      </c>
      <c r="G5" s="43"/>
      <c r="H5" s="44"/>
      <c r="I5" s="43"/>
      <c r="J5" s="44"/>
      <c r="K5" s="43"/>
      <c r="L5" s="44"/>
      <c r="M5" s="43"/>
      <c r="N5" s="44"/>
      <c r="O5" s="45"/>
    </row>
    <row r="6" spans="2:15" ht="19.7" customHeight="1" x14ac:dyDescent="0.2">
      <c r="B6" s="39" t="s">
        <v>138</v>
      </c>
      <c r="C6" s="40" t="s">
        <v>137</v>
      </c>
      <c r="D6" s="40" t="s">
        <v>6</v>
      </c>
      <c r="E6" s="41"/>
      <c r="F6" s="42" t="s">
        <v>6</v>
      </c>
      <c r="G6" s="43"/>
      <c r="H6" s="44"/>
      <c r="I6" s="43"/>
      <c r="J6" s="44"/>
      <c r="K6" s="43"/>
      <c r="L6" s="44"/>
      <c r="M6" s="43"/>
      <c r="N6" s="44"/>
      <c r="O6" s="45"/>
    </row>
    <row r="7" spans="2:15" ht="19.7" customHeight="1" x14ac:dyDescent="0.2">
      <c r="B7" s="46" t="s">
        <v>6</v>
      </c>
      <c r="C7" s="47" t="s">
        <v>196</v>
      </c>
      <c r="D7" s="47" t="s">
        <v>197</v>
      </c>
      <c r="E7" s="41">
        <v>3</v>
      </c>
      <c r="F7" s="48" t="s">
        <v>198</v>
      </c>
      <c r="G7" s="43"/>
      <c r="H7" s="49"/>
      <c r="I7" s="50"/>
      <c r="J7" s="49"/>
      <c r="K7" s="50"/>
      <c r="L7" s="49"/>
      <c r="M7" s="50"/>
      <c r="N7" s="49"/>
      <c r="O7" s="51"/>
    </row>
    <row r="8" spans="2:15" ht="19.7" customHeight="1" x14ac:dyDescent="0.2">
      <c r="B8" s="46" t="s">
        <v>6</v>
      </c>
      <c r="C8" s="47" t="s">
        <v>199</v>
      </c>
      <c r="D8" s="47" t="s">
        <v>200</v>
      </c>
      <c r="E8" s="52">
        <v>98.57</v>
      </c>
      <c r="F8" s="48" t="s">
        <v>201</v>
      </c>
      <c r="G8" s="43"/>
      <c r="H8" s="49"/>
      <c r="I8" s="50"/>
      <c r="J8" s="49"/>
      <c r="K8" s="50"/>
      <c r="L8" s="49"/>
      <c r="M8" s="50"/>
      <c r="N8" s="49"/>
      <c r="O8" s="51"/>
    </row>
    <row r="9" spans="2:15" ht="19.7" customHeight="1" x14ac:dyDescent="0.2">
      <c r="B9" s="46" t="s">
        <v>6</v>
      </c>
      <c r="C9" s="47" t="s">
        <v>202</v>
      </c>
      <c r="D9" s="47" t="s">
        <v>203</v>
      </c>
      <c r="E9" s="52">
        <v>98.57</v>
      </c>
      <c r="F9" s="48" t="s">
        <v>201</v>
      </c>
      <c r="G9" s="43"/>
      <c r="H9" s="49"/>
      <c r="I9" s="50"/>
      <c r="J9" s="49"/>
      <c r="K9" s="50"/>
      <c r="L9" s="49"/>
      <c r="M9" s="50"/>
      <c r="N9" s="49"/>
      <c r="O9" s="51"/>
    </row>
    <row r="10" spans="2:15" ht="19.7" customHeight="1" x14ac:dyDescent="0.2">
      <c r="B10" s="46" t="s">
        <v>6</v>
      </c>
      <c r="C10" s="47" t="s">
        <v>204</v>
      </c>
      <c r="D10" s="47" t="s">
        <v>205</v>
      </c>
      <c r="E10" s="52">
        <v>89.2</v>
      </c>
      <c r="F10" s="48" t="s">
        <v>201</v>
      </c>
      <c r="G10" s="43"/>
      <c r="H10" s="49"/>
      <c r="I10" s="50"/>
      <c r="J10" s="49"/>
      <c r="K10" s="50"/>
      <c r="L10" s="49"/>
      <c r="M10" s="50"/>
      <c r="N10" s="49"/>
      <c r="O10" s="51"/>
    </row>
    <row r="11" spans="2:15" ht="19.7" customHeight="1" x14ac:dyDescent="0.2">
      <c r="B11" s="46" t="s">
        <v>6</v>
      </c>
      <c r="C11" s="47" t="s">
        <v>206</v>
      </c>
      <c r="D11" s="47" t="s">
        <v>207</v>
      </c>
      <c r="E11" s="52">
        <v>195.7</v>
      </c>
      <c r="F11" s="48" t="s">
        <v>201</v>
      </c>
      <c r="G11" s="43"/>
      <c r="H11" s="49"/>
      <c r="I11" s="50"/>
      <c r="J11" s="49"/>
      <c r="K11" s="50"/>
      <c r="L11" s="49"/>
      <c r="M11" s="50"/>
      <c r="N11" s="49"/>
      <c r="O11" s="51"/>
    </row>
    <row r="12" spans="2:15" ht="19.7" customHeight="1" x14ac:dyDescent="0.2">
      <c r="B12" s="46" t="s">
        <v>6</v>
      </c>
      <c r="C12" s="47" t="s">
        <v>208</v>
      </c>
      <c r="D12" s="47" t="s">
        <v>209</v>
      </c>
      <c r="E12" s="52">
        <v>24.4</v>
      </c>
      <c r="F12" s="48" t="s">
        <v>123</v>
      </c>
      <c r="G12" s="43"/>
      <c r="H12" s="49"/>
      <c r="I12" s="50"/>
      <c r="J12" s="49"/>
      <c r="K12" s="50"/>
      <c r="L12" s="49"/>
      <c r="M12" s="50"/>
      <c r="N12" s="49"/>
      <c r="O12" s="51"/>
    </row>
    <row r="13" spans="2:15" ht="19.7" customHeight="1" x14ac:dyDescent="0.2">
      <c r="B13" s="46" t="s">
        <v>6</v>
      </c>
      <c r="C13" s="47" t="s">
        <v>210</v>
      </c>
      <c r="D13" s="47" t="s">
        <v>211</v>
      </c>
      <c r="E13" s="52">
        <v>3.7</v>
      </c>
      <c r="F13" s="48" t="s">
        <v>123</v>
      </c>
      <c r="G13" s="43"/>
      <c r="H13" s="49"/>
      <c r="I13" s="50"/>
      <c r="J13" s="49"/>
      <c r="K13" s="50"/>
      <c r="L13" s="49"/>
      <c r="M13" s="50"/>
      <c r="N13" s="49"/>
      <c r="O13" s="51"/>
    </row>
    <row r="14" spans="2:15" ht="19.7" customHeight="1" x14ac:dyDescent="0.2">
      <c r="B14" s="46" t="s">
        <v>6</v>
      </c>
      <c r="C14" s="47" t="s">
        <v>212</v>
      </c>
      <c r="D14" s="47" t="s">
        <v>213</v>
      </c>
      <c r="E14" s="52">
        <v>78.2</v>
      </c>
      <c r="F14" s="48" t="s">
        <v>123</v>
      </c>
      <c r="G14" s="43"/>
      <c r="H14" s="49"/>
      <c r="I14" s="50"/>
      <c r="J14" s="49"/>
      <c r="K14" s="50"/>
      <c r="L14" s="49"/>
      <c r="M14" s="50"/>
      <c r="N14" s="49"/>
      <c r="O14" s="51"/>
    </row>
    <row r="15" spans="2:15" ht="19.7" customHeight="1" x14ac:dyDescent="0.2">
      <c r="B15" s="46" t="s">
        <v>6</v>
      </c>
      <c r="C15" s="47" t="s">
        <v>214</v>
      </c>
      <c r="D15" s="47" t="s">
        <v>215</v>
      </c>
      <c r="E15" s="41">
        <v>36</v>
      </c>
      <c r="F15" s="48" t="s">
        <v>123</v>
      </c>
      <c r="G15" s="43"/>
      <c r="H15" s="49"/>
      <c r="I15" s="50"/>
      <c r="J15" s="49"/>
      <c r="K15" s="50"/>
      <c r="L15" s="49"/>
      <c r="M15" s="50"/>
      <c r="N15" s="49"/>
      <c r="O15" s="51"/>
    </row>
    <row r="16" spans="2:15" ht="19.7" customHeight="1" x14ac:dyDescent="0.2">
      <c r="B16" s="46" t="s">
        <v>6</v>
      </c>
      <c r="C16" s="47" t="s">
        <v>216</v>
      </c>
      <c r="D16" s="47" t="s">
        <v>217</v>
      </c>
      <c r="E16" s="52">
        <v>34.200000000000003</v>
      </c>
      <c r="F16" s="48" t="s">
        <v>123</v>
      </c>
      <c r="G16" s="43"/>
      <c r="H16" s="49"/>
      <c r="I16" s="50"/>
      <c r="J16" s="49"/>
      <c r="K16" s="50"/>
      <c r="L16" s="49"/>
      <c r="M16" s="50"/>
      <c r="N16" s="49"/>
      <c r="O16" s="51"/>
    </row>
    <row r="17" spans="2:15" ht="19.7" customHeight="1" x14ac:dyDescent="0.2">
      <c r="B17" s="46" t="s">
        <v>6</v>
      </c>
      <c r="C17" s="47" t="s">
        <v>218</v>
      </c>
      <c r="D17" s="47" t="s">
        <v>219</v>
      </c>
      <c r="E17" s="52">
        <v>49.3</v>
      </c>
      <c r="F17" s="48" t="s">
        <v>123</v>
      </c>
      <c r="G17" s="43"/>
      <c r="H17" s="49"/>
      <c r="I17" s="50"/>
      <c r="J17" s="49"/>
      <c r="K17" s="50"/>
      <c r="L17" s="49"/>
      <c r="M17" s="50"/>
      <c r="N17" s="49"/>
      <c r="O17" s="51"/>
    </row>
    <row r="18" spans="2:15" ht="19.7" customHeight="1" x14ac:dyDescent="0.2">
      <c r="B18" s="46" t="s">
        <v>6</v>
      </c>
      <c r="C18" s="47" t="s">
        <v>220</v>
      </c>
      <c r="D18" s="47" t="s">
        <v>221</v>
      </c>
      <c r="E18" s="41">
        <v>3</v>
      </c>
      <c r="F18" s="48" t="s">
        <v>198</v>
      </c>
      <c r="G18" s="43"/>
      <c r="H18" s="49"/>
      <c r="I18" s="50"/>
      <c r="J18" s="49"/>
      <c r="K18" s="50"/>
      <c r="L18" s="49"/>
      <c r="M18" s="50"/>
      <c r="N18" s="49"/>
      <c r="O18" s="51"/>
    </row>
    <row r="19" spans="2:15" ht="19.7" customHeight="1" x14ac:dyDescent="0.2">
      <c r="B19" s="46" t="s">
        <v>6</v>
      </c>
      <c r="C19" s="47" t="s">
        <v>222</v>
      </c>
      <c r="D19" s="47" t="s">
        <v>223</v>
      </c>
      <c r="E19" s="41">
        <v>1</v>
      </c>
      <c r="F19" s="48" t="s">
        <v>198</v>
      </c>
      <c r="G19" s="43"/>
      <c r="H19" s="49"/>
      <c r="I19" s="50"/>
      <c r="J19" s="49"/>
      <c r="K19" s="50"/>
      <c r="L19" s="49"/>
      <c r="M19" s="50"/>
      <c r="N19" s="49"/>
      <c r="O19" s="51"/>
    </row>
    <row r="20" spans="2:15" ht="19.7" customHeight="1" x14ac:dyDescent="0.2">
      <c r="B20" s="46" t="s">
        <v>6</v>
      </c>
      <c r="C20" s="47" t="s">
        <v>224</v>
      </c>
      <c r="D20" s="47" t="s">
        <v>225</v>
      </c>
      <c r="E20" s="41">
        <v>1</v>
      </c>
      <c r="F20" s="48" t="s">
        <v>198</v>
      </c>
      <c r="G20" s="43"/>
      <c r="H20" s="49"/>
      <c r="I20" s="50"/>
      <c r="J20" s="49"/>
      <c r="K20" s="50"/>
      <c r="L20" s="49"/>
      <c r="M20" s="50"/>
      <c r="N20" s="49"/>
      <c r="O20" s="51"/>
    </row>
    <row r="21" spans="2:15" ht="19.7" customHeight="1" x14ac:dyDescent="0.2">
      <c r="B21" s="46" t="s">
        <v>6</v>
      </c>
      <c r="C21" s="47" t="s">
        <v>6</v>
      </c>
      <c r="D21" s="47" t="s">
        <v>6</v>
      </c>
      <c r="E21" s="41"/>
      <c r="F21" s="48" t="s">
        <v>6</v>
      </c>
      <c r="G21" s="43"/>
      <c r="H21" s="49"/>
      <c r="I21" s="43"/>
      <c r="J21" s="41"/>
      <c r="K21" s="43"/>
      <c r="L21" s="41"/>
      <c r="M21" s="43"/>
      <c r="N21" s="41"/>
      <c r="O21" s="51"/>
    </row>
    <row r="22" spans="2:15" ht="19.7" customHeight="1" x14ac:dyDescent="0.2">
      <c r="B22" s="39" t="s">
        <v>139</v>
      </c>
      <c r="C22" s="40" t="s">
        <v>140</v>
      </c>
      <c r="D22" s="40" t="s">
        <v>6</v>
      </c>
      <c r="E22" s="41"/>
      <c r="F22" s="42" t="s">
        <v>6</v>
      </c>
      <c r="G22" s="43"/>
      <c r="H22" s="44"/>
      <c r="I22" s="43"/>
      <c r="J22" s="44"/>
      <c r="K22" s="43"/>
      <c r="L22" s="44"/>
      <c r="M22" s="43"/>
      <c r="N22" s="44"/>
      <c r="O22" s="45"/>
    </row>
    <row r="23" spans="2:15" ht="19.7" customHeight="1" x14ac:dyDescent="0.2">
      <c r="B23" s="39" t="s">
        <v>141</v>
      </c>
      <c r="C23" s="40" t="s">
        <v>142</v>
      </c>
      <c r="D23" s="40" t="s">
        <v>6</v>
      </c>
      <c r="E23" s="41"/>
      <c r="F23" s="42" t="s">
        <v>6</v>
      </c>
      <c r="G23" s="43"/>
      <c r="H23" s="44"/>
      <c r="I23" s="43"/>
      <c r="J23" s="44"/>
      <c r="K23" s="43"/>
      <c r="L23" s="44"/>
      <c r="M23" s="43"/>
      <c r="N23" s="44"/>
      <c r="O23" s="45"/>
    </row>
    <row r="24" spans="2:15" ht="19.7" customHeight="1" x14ac:dyDescent="0.2">
      <c r="B24" s="46" t="s">
        <v>6</v>
      </c>
      <c r="C24" s="47" t="s">
        <v>226</v>
      </c>
      <c r="D24" s="47" t="s">
        <v>227</v>
      </c>
      <c r="E24" s="41">
        <v>1</v>
      </c>
      <c r="F24" s="48" t="s">
        <v>228</v>
      </c>
      <c r="G24" s="43"/>
      <c r="H24" s="49"/>
      <c r="I24" s="50"/>
      <c r="J24" s="49"/>
      <c r="K24" s="50"/>
      <c r="L24" s="49"/>
      <c r="M24" s="50"/>
      <c r="N24" s="49"/>
      <c r="O24" s="51"/>
    </row>
    <row r="25" spans="2:15" ht="19.7" customHeight="1" x14ac:dyDescent="0.2">
      <c r="B25" s="46" t="s">
        <v>6</v>
      </c>
      <c r="C25" s="47" t="s">
        <v>226</v>
      </c>
      <c r="D25" s="47" t="s">
        <v>229</v>
      </c>
      <c r="E25" s="41">
        <v>1</v>
      </c>
      <c r="F25" s="48" t="s">
        <v>228</v>
      </c>
      <c r="G25" s="43"/>
      <c r="H25" s="49"/>
      <c r="I25" s="50"/>
      <c r="J25" s="49"/>
      <c r="K25" s="50"/>
      <c r="L25" s="49"/>
      <c r="M25" s="50"/>
      <c r="N25" s="49"/>
      <c r="O25" s="51"/>
    </row>
    <row r="26" spans="2:15" ht="19.7" customHeight="1" x14ac:dyDescent="0.2">
      <c r="B26" s="46" t="s">
        <v>6</v>
      </c>
      <c r="C26" s="47" t="s">
        <v>226</v>
      </c>
      <c r="D26" s="47" t="s">
        <v>230</v>
      </c>
      <c r="E26" s="41">
        <v>1</v>
      </c>
      <c r="F26" s="48" t="s">
        <v>228</v>
      </c>
      <c r="G26" s="43"/>
      <c r="H26" s="49"/>
      <c r="I26" s="50"/>
      <c r="J26" s="49"/>
      <c r="K26" s="50"/>
      <c r="L26" s="49"/>
      <c r="M26" s="50"/>
      <c r="N26" s="49"/>
      <c r="O26" s="51"/>
    </row>
    <row r="27" spans="2:15" ht="19.7" customHeight="1" x14ac:dyDescent="0.2">
      <c r="B27" s="46" t="s">
        <v>6</v>
      </c>
      <c r="C27" s="47" t="s">
        <v>226</v>
      </c>
      <c r="D27" s="47" t="s">
        <v>231</v>
      </c>
      <c r="E27" s="41">
        <v>1</v>
      </c>
      <c r="F27" s="48" t="s">
        <v>228</v>
      </c>
      <c r="G27" s="43"/>
      <c r="H27" s="49"/>
      <c r="I27" s="50"/>
      <c r="J27" s="49"/>
      <c r="K27" s="50"/>
      <c r="L27" s="49"/>
      <c r="M27" s="50"/>
      <c r="N27" s="49"/>
      <c r="O27" s="51"/>
    </row>
    <row r="28" spans="2:15" ht="19.7" customHeight="1" x14ac:dyDescent="0.2">
      <c r="B28" s="46" t="s">
        <v>6</v>
      </c>
      <c r="C28" s="47" t="s">
        <v>226</v>
      </c>
      <c r="D28" s="47" t="s">
        <v>232</v>
      </c>
      <c r="E28" s="41">
        <v>1</v>
      </c>
      <c r="F28" s="48" t="s">
        <v>228</v>
      </c>
      <c r="G28" s="43"/>
      <c r="H28" s="49"/>
      <c r="I28" s="50"/>
      <c r="J28" s="49"/>
      <c r="K28" s="50"/>
      <c r="L28" s="49"/>
      <c r="M28" s="50"/>
      <c r="N28" s="49"/>
      <c r="O28" s="51"/>
    </row>
    <row r="29" spans="2:15" ht="19.7" customHeight="1" x14ac:dyDescent="0.2">
      <c r="B29" s="53" t="s">
        <v>6</v>
      </c>
      <c r="C29" s="54" t="s">
        <v>233</v>
      </c>
      <c r="D29" s="54" t="s">
        <v>234</v>
      </c>
      <c r="E29" s="55">
        <v>88.6</v>
      </c>
      <c r="F29" s="56" t="s">
        <v>201</v>
      </c>
      <c r="G29" s="57"/>
      <c r="H29" s="58"/>
      <c r="I29" s="59"/>
      <c r="J29" s="58"/>
      <c r="K29" s="59"/>
      <c r="L29" s="58"/>
      <c r="M29" s="59"/>
      <c r="N29" s="58"/>
      <c r="O29" s="60"/>
    </row>
    <row r="30" spans="2:15" ht="19.7" customHeight="1" x14ac:dyDescent="0.2">
      <c r="B30" s="39" t="s">
        <v>143</v>
      </c>
      <c r="C30" s="40" t="s">
        <v>144</v>
      </c>
      <c r="D30" s="40" t="s">
        <v>6</v>
      </c>
      <c r="E30" s="41"/>
      <c r="F30" s="42" t="s">
        <v>6</v>
      </c>
      <c r="G30" s="43"/>
      <c r="H30" s="44"/>
      <c r="I30" s="43"/>
      <c r="J30" s="44"/>
      <c r="K30" s="43"/>
      <c r="L30" s="44"/>
      <c r="M30" s="43"/>
      <c r="N30" s="44"/>
      <c r="O30" s="45"/>
    </row>
    <row r="31" spans="2:15" ht="19.7" customHeight="1" x14ac:dyDescent="0.2">
      <c r="B31" s="46" t="s">
        <v>6</v>
      </c>
      <c r="C31" s="47" t="s">
        <v>235</v>
      </c>
      <c r="D31" s="47" t="s">
        <v>236</v>
      </c>
      <c r="E31" s="41">
        <v>12</v>
      </c>
      <c r="F31" s="48" t="s">
        <v>228</v>
      </c>
      <c r="G31" s="43"/>
      <c r="H31" s="49"/>
      <c r="I31" s="50"/>
      <c r="J31" s="49"/>
      <c r="K31" s="50"/>
      <c r="L31" s="49"/>
      <c r="M31" s="50"/>
      <c r="N31" s="49"/>
      <c r="O31" s="51"/>
    </row>
    <row r="32" spans="2:15" ht="19.7" customHeight="1" x14ac:dyDescent="0.2">
      <c r="B32" s="46" t="s">
        <v>6</v>
      </c>
      <c r="C32" s="47" t="s">
        <v>235</v>
      </c>
      <c r="D32" s="47" t="s">
        <v>237</v>
      </c>
      <c r="E32" s="41">
        <v>6</v>
      </c>
      <c r="F32" s="48" t="s">
        <v>228</v>
      </c>
      <c r="G32" s="43"/>
      <c r="H32" s="49"/>
      <c r="I32" s="50"/>
      <c r="J32" s="49"/>
      <c r="K32" s="50"/>
      <c r="L32" s="49"/>
      <c r="M32" s="50"/>
      <c r="N32" s="49"/>
      <c r="O32" s="51"/>
    </row>
    <row r="33" spans="2:15" ht="19.7" customHeight="1" x14ac:dyDescent="0.2">
      <c r="B33" s="46" t="s">
        <v>6</v>
      </c>
      <c r="C33" s="47" t="s">
        <v>238</v>
      </c>
      <c r="D33" s="47" t="s">
        <v>239</v>
      </c>
      <c r="E33" s="41">
        <v>6</v>
      </c>
      <c r="F33" s="48" t="s">
        <v>228</v>
      </c>
      <c r="G33" s="43"/>
      <c r="H33" s="49"/>
      <c r="I33" s="50"/>
      <c r="J33" s="49"/>
      <c r="K33" s="50"/>
      <c r="L33" s="49"/>
      <c r="M33" s="50"/>
      <c r="N33" s="49"/>
      <c r="O33" s="51"/>
    </row>
    <row r="34" spans="2:15" ht="19.7" customHeight="1" x14ac:dyDescent="0.2">
      <c r="B34" s="46" t="s">
        <v>6</v>
      </c>
      <c r="C34" s="47" t="s">
        <v>6</v>
      </c>
      <c r="D34" s="47" t="s">
        <v>6</v>
      </c>
      <c r="E34" s="41"/>
      <c r="F34" s="48" t="s">
        <v>6</v>
      </c>
      <c r="G34" s="43"/>
      <c r="H34" s="49"/>
      <c r="I34" s="43"/>
      <c r="J34" s="41"/>
      <c r="K34" s="43"/>
      <c r="L34" s="41"/>
      <c r="M34" s="43"/>
      <c r="N34" s="41"/>
      <c r="O34" s="51"/>
    </row>
    <row r="35" spans="2:15" ht="19.7" customHeight="1" x14ac:dyDescent="0.2">
      <c r="B35" s="39" t="s">
        <v>145</v>
      </c>
      <c r="C35" s="40" t="s">
        <v>146</v>
      </c>
      <c r="D35" s="40" t="s">
        <v>6</v>
      </c>
      <c r="E35" s="41"/>
      <c r="F35" s="42" t="s">
        <v>6</v>
      </c>
      <c r="G35" s="43"/>
      <c r="H35" s="44"/>
      <c r="I35" s="43"/>
      <c r="J35" s="44"/>
      <c r="K35" s="43"/>
      <c r="L35" s="44"/>
      <c r="M35" s="43"/>
      <c r="N35" s="44"/>
      <c r="O35" s="45"/>
    </row>
    <row r="36" spans="2:15" ht="19.7" customHeight="1" x14ac:dyDescent="0.2">
      <c r="B36" s="46" t="s">
        <v>6</v>
      </c>
      <c r="C36" s="47" t="s">
        <v>240</v>
      </c>
      <c r="D36" s="47" t="s">
        <v>241</v>
      </c>
      <c r="E36" s="52">
        <v>19.670000000000002</v>
      </c>
      <c r="F36" s="48" t="s">
        <v>242</v>
      </c>
      <c r="G36" s="43"/>
      <c r="H36" s="49"/>
      <c r="I36" s="50"/>
      <c r="J36" s="49"/>
      <c r="K36" s="50"/>
      <c r="L36" s="49"/>
      <c r="M36" s="50"/>
      <c r="N36" s="49"/>
      <c r="O36" s="51"/>
    </row>
    <row r="37" spans="2:15" ht="19.7" customHeight="1" x14ac:dyDescent="0.2">
      <c r="B37" s="46" t="s">
        <v>6</v>
      </c>
      <c r="C37" s="47" t="s">
        <v>243</v>
      </c>
      <c r="D37" s="47" t="s">
        <v>241</v>
      </c>
      <c r="E37" s="52">
        <v>30.87</v>
      </c>
      <c r="F37" s="48" t="s">
        <v>242</v>
      </c>
      <c r="G37" s="43"/>
      <c r="H37" s="49"/>
      <c r="I37" s="50"/>
      <c r="J37" s="49"/>
      <c r="K37" s="50"/>
      <c r="L37" s="49"/>
      <c r="M37" s="50"/>
      <c r="N37" s="49"/>
      <c r="O37" s="51"/>
    </row>
    <row r="38" spans="2:15" ht="19.7" customHeight="1" x14ac:dyDescent="0.2">
      <c r="B38" s="46" t="s">
        <v>6</v>
      </c>
      <c r="C38" s="47" t="s">
        <v>244</v>
      </c>
      <c r="D38" s="47" t="s">
        <v>245</v>
      </c>
      <c r="E38" s="52">
        <v>12.88</v>
      </c>
      <c r="F38" s="48" t="s">
        <v>242</v>
      </c>
      <c r="G38" s="43"/>
      <c r="H38" s="49"/>
      <c r="I38" s="50"/>
      <c r="J38" s="49"/>
      <c r="K38" s="50"/>
      <c r="L38" s="49"/>
      <c r="M38" s="50"/>
      <c r="N38" s="49"/>
      <c r="O38" s="51"/>
    </row>
    <row r="39" spans="2:15" ht="19.7" customHeight="1" x14ac:dyDescent="0.2">
      <c r="B39" s="46" t="s">
        <v>6</v>
      </c>
      <c r="C39" s="47" t="s">
        <v>246</v>
      </c>
      <c r="D39" s="47" t="s">
        <v>247</v>
      </c>
      <c r="E39" s="41">
        <v>100</v>
      </c>
      <c r="F39" s="48" t="s">
        <v>201</v>
      </c>
      <c r="G39" s="43"/>
      <c r="H39" s="49"/>
      <c r="I39" s="50"/>
      <c r="J39" s="49"/>
      <c r="K39" s="50"/>
      <c r="L39" s="49"/>
      <c r="M39" s="50"/>
      <c r="N39" s="49"/>
      <c r="O39" s="51"/>
    </row>
    <row r="40" spans="2:15" ht="19.7" customHeight="1" x14ac:dyDescent="0.2">
      <c r="B40" s="46" t="s">
        <v>6</v>
      </c>
      <c r="C40" s="47" t="s">
        <v>6</v>
      </c>
      <c r="D40" s="47" t="s">
        <v>6</v>
      </c>
      <c r="E40" s="41"/>
      <c r="F40" s="48" t="s">
        <v>6</v>
      </c>
      <c r="G40" s="43"/>
      <c r="H40" s="49"/>
      <c r="I40" s="43"/>
      <c r="J40" s="41"/>
      <c r="K40" s="43"/>
      <c r="L40" s="41"/>
      <c r="M40" s="43"/>
      <c r="N40" s="41"/>
      <c r="O40" s="51"/>
    </row>
    <row r="41" spans="2:15" ht="19.7" customHeight="1" x14ac:dyDescent="0.2">
      <c r="B41" s="39" t="s">
        <v>147</v>
      </c>
      <c r="C41" s="40" t="s">
        <v>148</v>
      </c>
      <c r="D41" s="40" t="s">
        <v>6</v>
      </c>
      <c r="E41" s="41"/>
      <c r="F41" s="42" t="s">
        <v>6</v>
      </c>
      <c r="G41" s="43"/>
      <c r="H41" s="44"/>
      <c r="I41" s="43"/>
      <c r="J41" s="44"/>
      <c r="K41" s="43"/>
      <c r="L41" s="44"/>
      <c r="M41" s="43"/>
      <c r="N41" s="44"/>
      <c r="O41" s="45"/>
    </row>
    <row r="42" spans="2:15" ht="19.7" customHeight="1" x14ac:dyDescent="0.2">
      <c r="B42" s="46" t="s">
        <v>6</v>
      </c>
      <c r="C42" s="47" t="s">
        <v>248</v>
      </c>
      <c r="D42" s="47" t="s">
        <v>249</v>
      </c>
      <c r="E42" s="52">
        <v>117.98</v>
      </c>
      <c r="F42" s="48" t="s">
        <v>201</v>
      </c>
      <c r="G42" s="43"/>
      <c r="H42" s="49"/>
      <c r="I42" s="50"/>
      <c r="J42" s="49"/>
      <c r="K42" s="50"/>
      <c r="L42" s="49"/>
      <c r="M42" s="50"/>
      <c r="N42" s="49"/>
      <c r="O42" s="51"/>
    </row>
    <row r="43" spans="2:15" ht="19.7" customHeight="1" x14ac:dyDescent="0.2">
      <c r="B43" s="46" t="s">
        <v>6</v>
      </c>
      <c r="C43" s="47" t="s">
        <v>250</v>
      </c>
      <c r="D43" s="47" t="s">
        <v>251</v>
      </c>
      <c r="E43" s="52">
        <v>84.65</v>
      </c>
      <c r="F43" s="48" t="s">
        <v>201</v>
      </c>
      <c r="G43" s="43"/>
      <c r="H43" s="49"/>
      <c r="I43" s="50"/>
      <c r="J43" s="49"/>
      <c r="K43" s="50"/>
      <c r="L43" s="49"/>
      <c r="M43" s="50"/>
      <c r="N43" s="49"/>
      <c r="O43" s="51"/>
    </row>
    <row r="44" spans="2:15" ht="19.7" customHeight="1" x14ac:dyDescent="0.2">
      <c r="B44" s="46" t="s">
        <v>6</v>
      </c>
      <c r="C44" s="47" t="s">
        <v>252</v>
      </c>
      <c r="D44" s="47" t="s">
        <v>253</v>
      </c>
      <c r="E44" s="52">
        <v>158.13999999999999</v>
      </c>
      <c r="F44" s="48" t="s">
        <v>201</v>
      </c>
      <c r="G44" s="43"/>
      <c r="H44" s="49"/>
      <c r="I44" s="50"/>
      <c r="J44" s="49"/>
      <c r="K44" s="50"/>
      <c r="L44" s="49"/>
      <c r="M44" s="50"/>
      <c r="N44" s="49"/>
      <c r="O44" s="51"/>
    </row>
    <row r="45" spans="2:15" ht="19.7" customHeight="1" x14ac:dyDescent="0.2">
      <c r="B45" s="46" t="s">
        <v>6</v>
      </c>
      <c r="C45" s="47" t="s">
        <v>254</v>
      </c>
      <c r="D45" s="47" t="s">
        <v>255</v>
      </c>
      <c r="E45" s="52">
        <v>137.37</v>
      </c>
      <c r="F45" s="48" t="s">
        <v>201</v>
      </c>
      <c r="G45" s="43"/>
      <c r="H45" s="49"/>
      <c r="I45" s="50"/>
      <c r="J45" s="49"/>
      <c r="K45" s="50"/>
      <c r="L45" s="49"/>
      <c r="M45" s="50"/>
      <c r="N45" s="49"/>
      <c r="O45" s="51"/>
    </row>
    <row r="46" spans="2:15" ht="19.7" customHeight="1" x14ac:dyDescent="0.2">
      <c r="B46" s="46" t="s">
        <v>6</v>
      </c>
      <c r="C46" s="47" t="s">
        <v>6</v>
      </c>
      <c r="D46" s="47" t="s">
        <v>6</v>
      </c>
      <c r="E46" s="41"/>
      <c r="F46" s="48" t="s">
        <v>6</v>
      </c>
      <c r="G46" s="43"/>
      <c r="H46" s="49"/>
      <c r="I46" s="43"/>
      <c r="J46" s="41"/>
      <c r="K46" s="43"/>
      <c r="L46" s="41"/>
      <c r="M46" s="43"/>
      <c r="N46" s="41"/>
      <c r="O46" s="51"/>
    </row>
    <row r="47" spans="2:15" ht="19.7" customHeight="1" x14ac:dyDescent="0.2">
      <c r="B47" s="39" t="s">
        <v>149</v>
      </c>
      <c r="C47" s="40" t="s">
        <v>150</v>
      </c>
      <c r="D47" s="40" t="s">
        <v>6</v>
      </c>
      <c r="E47" s="41"/>
      <c r="F47" s="42" t="s">
        <v>6</v>
      </c>
      <c r="G47" s="43"/>
      <c r="H47" s="44"/>
      <c r="I47" s="43"/>
      <c r="J47" s="44"/>
      <c r="K47" s="43"/>
      <c r="L47" s="44"/>
      <c r="M47" s="43"/>
      <c r="N47" s="44"/>
      <c r="O47" s="45"/>
    </row>
    <row r="48" spans="2:15" ht="19.7" customHeight="1" x14ac:dyDescent="0.2">
      <c r="B48" s="46" t="s">
        <v>6</v>
      </c>
      <c r="C48" s="47" t="s">
        <v>256</v>
      </c>
      <c r="D48" s="47" t="s">
        <v>257</v>
      </c>
      <c r="E48" s="41">
        <v>1</v>
      </c>
      <c r="F48" s="48" t="s">
        <v>258</v>
      </c>
      <c r="G48" s="43"/>
      <c r="H48" s="49"/>
      <c r="I48" s="50"/>
      <c r="J48" s="49"/>
      <c r="K48" s="50"/>
      <c r="L48" s="49"/>
      <c r="M48" s="50"/>
      <c r="N48" s="49"/>
      <c r="O48" s="51"/>
    </row>
    <row r="49" spans="2:15" ht="19.7" customHeight="1" x14ac:dyDescent="0.2">
      <c r="B49" s="46" t="s">
        <v>6</v>
      </c>
      <c r="C49" s="47" t="s">
        <v>259</v>
      </c>
      <c r="D49" s="47" t="s">
        <v>260</v>
      </c>
      <c r="E49" s="52">
        <v>4.7</v>
      </c>
      <c r="F49" s="48" t="s">
        <v>261</v>
      </c>
      <c r="G49" s="43"/>
      <c r="H49" s="49"/>
      <c r="I49" s="50"/>
      <c r="J49" s="49"/>
      <c r="K49" s="50"/>
      <c r="L49" s="49"/>
      <c r="M49" s="50"/>
      <c r="N49" s="49"/>
      <c r="O49" s="51"/>
    </row>
    <row r="50" spans="2:15" ht="19.7" customHeight="1" x14ac:dyDescent="0.2">
      <c r="B50" s="46" t="s">
        <v>6</v>
      </c>
      <c r="C50" s="47" t="s">
        <v>262</v>
      </c>
      <c r="D50" s="47" t="s">
        <v>260</v>
      </c>
      <c r="E50" s="52">
        <v>23.4</v>
      </c>
      <c r="F50" s="48" t="s">
        <v>261</v>
      </c>
      <c r="G50" s="43"/>
      <c r="H50" s="49"/>
      <c r="I50" s="50"/>
      <c r="J50" s="49"/>
      <c r="K50" s="50"/>
      <c r="L50" s="49"/>
      <c r="M50" s="50"/>
      <c r="N50" s="49"/>
      <c r="O50" s="51"/>
    </row>
    <row r="51" spans="2:15" ht="19.7" customHeight="1" x14ac:dyDescent="0.2">
      <c r="B51" s="46" t="s">
        <v>6</v>
      </c>
      <c r="C51" s="47" t="s">
        <v>263</v>
      </c>
      <c r="D51" s="47" t="s">
        <v>260</v>
      </c>
      <c r="E51" s="52">
        <v>53.2</v>
      </c>
      <c r="F51" s="48" t="s">
        <v>261</v>
      </c>
      <c r="G51" s="43"/>
      <c r="H51" s="49"/>
      <c r="I51" s="50"/>
      <c r="J51" s="49"/>
      <c r="K51" s="50"/>
      <c r="L51" s="49"/>
      <c r="M51" s="50"/>
      <c r="N51" s="49"/>
      <c r="O51" s="51"/>
    </row>
    <row r="52" spans="2:15" ht="19.7" customHeight="1" x14ac:dyDescent="0.2">
      <c r="B52" s="46" t="s">
        <v>6</v>
      </c>
      <c r="C52" s="47" t="s">
        <v>6</v>
      </c>
      <c r="D52" s="47" t="s">
        <v>6</v>
      </c>
      <c r="E52" s="41"/>
      <c r="F52" s="48" t="s">
        <v>6</v>
      </c>
      <c r="G52" s="43"/>
      <c r="H52" s="49"/>
      <c r="I52" s="43"/>
      <c r="J52" s="41"/>
      <c r="K52" s="43"/>
      <c r="L52" s="41"/>
      <c r="M52" s="43"/>
      <c r="N52" s="41"/>
      <c r="O52" s="51"/>
    </row>
    <row r="53" spans="2:15" ht="19.7" customHeight="1" x14ac:dyDescent="0.2">
      <c r="B53" s="39" t="s">
        <v>151</v>
      </c>
      <c r="C53" s="40" t="s">
        <v>152</v>
      </c>
      <c r="D53" s="40" t="s">
        <v>6</v>
      </c>
      <c r="E53" s="41"/>
      <c r="F53" s="42" t="s">
        <v>6</v>
      </c>
      <c r="G53" s="43"/>
      <c r="H53" s="44"/>
      <c r="I53" s="43"/>
      <c r="J53" s="44"/>
      <c r="K53" s="43"/>
      <c r="L53" s="44"/>
      <c r="M53" s="43"/>
      <c r="N53" s="49"/>
      <c r="O53" s="45"/>
    </row>
    <row r="54" spans="2:15" ht="19.7" customHeight="1" x14ac:dyDescent="0.2">
      <c r="B54" s="53" t="s">
        <v>6</v>
      </c>
      <c r="C54" s="54" t="s">
        <v>264</v>
      </c>
      <c r="D54" s="54" t="s">
        <v>265</v>
      </c>
      <c r="E54" s="61">
        <v>1</v>
      </c>
      <c r="F54" s="56" t="s">
        <v>266</v>
      </c>
      <c r="G54" s="57"/>
      <c r="H54" s="58"/>
      <c r="I54" s="59"/>
      <c r="J54" s="58"/>
      <c r="K54" s="59"/>
      <c r="L54" s="58"/>
      <c r="M54" s="59"/>
      <c r="N54" s="58"/>
      <c r="O54" s="60"/>
    </row>
    <row r="55" spans="2:15" ht="19.7" customHeight="1" x14ac:dyDescent="0.2">
      <c r="B55" s="46" t="s">
        <v>6</v>
      </c>
      <c r="C55" s="47" t="s">
        <v>267</v>
      </c>
      <c r="D55" s="47" t="s">
        <v>265</v>
      </c>
      <c r="E55" s="41">
        <v>2</v>
      </c>
      <c r="F55" s="48" t="s">
        <v>258</v>
      </c>
      <c r="G55" s="43"/>
      <c r="H55" s="49"/>
      <c r="I55" s="50"/>
      <c r="J55" s="49"/>
      <c r="K55" s="50"/>
      <c r="L55" s="49"/>
      <c r="M55" s="50"/>
      <c r="N55" s="49"/>
      <c r="O55" s="51"/>
    </row>
    <row r="56" spans="2:15" ht="19.7" customHeight="1" x14ac:dyDescent="0.2">
      <c r="B56" s="46" t="s">
        <v>6</v>
      </c>
      <c r="C56" s="47" t="s">
        <v>268</v>
      </c>
      <c r="D56" s="47" t="s">
        <v>269</v>
      </c>
      <c r="E56" s="41">
        <v>1</v>
      </c>
      <c r="F56" s="48" t="s">
        <v>258</v>
      </c>
      <c r="G56" s="43"/>
      <c r="H56" s="49"/>
      <c r="I56" s="50"/>
      <c r="J56" s="49"/>
      <c r="K56" s="50"/>
      <c r="L56" s="49"/>
      <c r="M56" s="50"/>
      <c r="N56" s="49"/>
      <c r="O56" s="51"/>
    </row>
    <row r="57" spans="2:15" ht="19.7" customHeight="1" x14ac:dyDescent="0.2">
      <c r="B57" s="46" t="s">
        <v>6</v>
      </c>
      <c r="C57" s="47" t="s">
        <v>270</v>
      </c>
      <c r="D57" s="47" t="s">
        <v>269</v>
      </c>
      <c r="E57" s="41">
        <v>1</v>
      </c>
      <c r="F57" s="48" t="s">
        <v>258</v>
      </c>
      <c r="G57" s="43"/>
      <c r="H57" s="49"/>
      <c r="I57" s="50"/>
      <c r="J57" s="49"/>
      <c r="K57" s="50"/>
      <c r="L57" s="49"/>
      <c r="M57" s="50"/>
      <c r="N57" s="49"/>
      <c r="O57" s="51"/>
    </row>
    <row r="58" spans="2:15" ht="19.7" customHeight="1" x14ac:dyDescent="0.2">
      <c r="B58" s="46" t="s">
        <v>6</v>
      </c>
      <c r="C58" s="47" t="s">
        <v>271</v>
      </c>
      <c r="D58" s="47" t="s">
        <v>265</v>
      </c>
      <c r="E58" s="52">
        <v>32.299999999999997</v>
      </c>
      <c r="F58" s="48" t="s">
        <v>261</v>
      </c>
      <c r="G58" s="43"/>
      <c r="H58" s="49"/>
      <c r="I58" s="50"/>
      <c r="J58" s="49"/>
      <c r="K58" s="50"/>
      <c r="L58" s="49"/>
      <c r="M58" s="50"/>
      <c r="N58" s="49"/>
      <c r="O58" s="51"/>
    </row>
    <row r="59" spans="2:15" ht="19.7" customHeight="1" x14ac:dyDescent="0.2">
      <c r="B59" s="46" t="s">
        <v>6</v>
      </c>
      <c r="C59" s="47" t="s">
        <v>6</v>
      </c>
      <c r="D59" s="47" t="s">
        <v>6</v>
      </c>
      <c r="E59" s="41"/>
      <c r="F59" s="48" t="s">
        <v>6</v>
      </c>
      <c r="G59" s="43"/>
      <c r="H59" s="49"/>
      <c r="I59" s="43"/>
      <c r="J59" s="41"/>
      <c r="K59" s="43"/>
      <c r="L59" s="41"/>
      <c r="M59" s="43"/>
      <c r="N59" s="41"/>
      <c r="O59" s="51"/>
    </row>
    <row r="60" spans="2:15" ht="19.7" customHeight="1" x14ac:dyDescent="0.2">
      <c r="B60" s="39" t="s">
        <v>153</v>
      </c>
      <c r="C60" s="40" t="s">
        <v>154</v>
      </c>
      <c r="D60" s="40" t="s">
        <v>6</v>
      </c>
      <c r="E60" s="41"/>
      <c r="F60" s="42" t="s">
        <v>6</v>
      </c>
      <c r="G60" s="43"/>
      <c r="H60" s="44"/>
      <c r="I60" s="43"/>
      <c r="J60" s="44"/>
      <c r="K60" s="43"/>
      <c r="L60" s="44"/>
      <c r="M60" s="43"/>
      <c r="N60" s="44"/>
      <c r="O60" s="45"/>
    </row>
    <row r="61" spans="2:15" ht="19.7" customHeight="1" x14ac:dyDescent="0.2">
      <c r="B61" s="39" t="s">
        <v>155</v>
      </c>
      <c r="C61" s="40" t="s">
        <v>156</v>
      </c>
      <c r="D61" s="40" t="s">
        <v>6</v>
      </c>
      <c r="E61" s="41"/>
      <c r="F61" s="42" t="s">
        <v>6</v>
      </c>
      <c r="G61" s="43"/>
      <c r="H61" s="44"/>
      <c r="I61" s="43"/>
      <c r="J61" s="44"/>
      <c r="K61" s="43"/>
      <c r="L61" s="44"/>
      <c r="M61" s="43"/>
      <c r="N61" s="44"/>
      <c r="O61" s="45"/>
    </row>
    <row r="62" spans="2:15" ht="19.7" customHeight="1" x14ac:dyDescent="0.2">
      <c r="B62" s="46" t="s">
        <v>6</v>
      </c>
      <c r="C62" s="47" t="s">
        <v>272</v>
      </c>
      <c r="D62" s="47" t="s">
        <v>273</v>
      </c>
      <c r="E62" s="41">
        <v>7</v>
      </c>
      <c r="F62" s="48" t="s">
        <v>228</v>
      </c>
      <c r="G62" s="43"/>
      <c r="H62" s="49"/>
      <c r="I62" s="50"/>
      <c r="J62" s="49"/>
      <c r="K62" s="50"/>
      <c r="L62" s="49"/>
      <c r="M62" s="50"/>
      <c r="N62" s="49"/>
      <c r="O62" s="51"/>
    </row>
    <row r="63" spans="2:15" ht="19.7" customHeight="1" x14ac:dyDescent="0.2">
      <c r="B63" s="46" t="s">
        <v>6</v>
      </c>
      <c r="C63" s="47" t="s">
        <v>274</v>
      </c>
      <c r="D63" s="47" t="s">
        <v>275</v>
      </c>
      <c r="E63" s="41">
        <v>1</v>
      </c>
      <c r="F63" s="48" t="s">
        <v>228</v>
      </c>
      <c r="G63" s="43"/>
      <c r="H63" s="49"/>
      <c r="I63" s="50"/>
      <c r="J63" s="49"/>
      <c r="K63" s="50"/>
      <c r="L63" s="49"/>
      <c r="M63" s="50"/>
      <c r="N63" s="49"/>
      <c r="O63" s="51"/>
    </row>
    <row r="64" spans="2:15" ht="19.7" customHeight="1" x14ac:dyDescent="0.2">
      <c r="B64" s="46" t="s">
        <v>6</v>
      </c>
      <c r="C64" s="47" t="s">
        <v>276</v>
      </c>
      <c r="D64" s="47" t="s">
        <v>277</v>
      </c>
      <c r="E64" s="41">
        <v>66</v>
      </c>
      <c r="F64" s="48" t="s">
        <v>228</v>
      </c>
      <c r="G64" s="43"/>
      <c r="H64" s="49"/>
      <c r="I64" s="50"/>
      <c r="J64" s="49"/>
      <c r="K64" s="50"/>
      <c r="L64" s="49"/>
      <c r="M64" s="50"/>
      <c r="N64" s="49"/>
      <c r="O64" s="51"/>
    </row>
    <row r="65" spans="2:15" ht="19.7" customHeight="1" x14ac:dyDescent="0.2">
      <c r="B65" s="46" t="s">
        <v>6</v>
      </c>
      <c r="C65" s="47" t="s">
        <v>278</v>
      </c>
      <c r="D65" s="47" t="s">
        <v>279</v>
      </c>
      <c r="E65" s="41">
        <v>13</v>
      </c>
      <c r="F65" s="48" t="s">
        <v>228</v>
      </c>
      <c r="G65" s="43"/>
      <c r="H65" s="49"/>
      <c r="I65" s="50"/>
      <c r="J65" s="49"/>
      <c r="K65" s="50"/>
      <c r="L65" s="49"/>
      <c r="M65" s="50"/>
      <c r="N65" s="49"/>
      <c r="O65" s="51"/>
    </row>
    <row r="66" spans="2:15" ht="19.7" customHeight="1" x14ac:dyDescent="0.2">
      <c r="B66" s="46" t="s">
        <v>6</v>
      </c>
      <c r="C66" s="47" t="s">
        <v>280</v>
      </c>
      <c r="D66" s="47" t="s">
        <v>281</v>
      </c>
      <c r="E66" s="41">
        <v>75</v>
      </c>
      <c r="F66" s="48" t="s">
        <v>228</v>
      </c>
      <c r="G66" s="43"/>
      <c r="H66" s="49"/>
      <c r="I66" s="50"/>
      <c r="J66" s="49"/>
      <c r="K66" s="50"/>
      <c r="L66" s="49"/>
      <c r="M66" s="50"/>
      <c r="N66" s="49"/>
      <c r="O66" s="51"/>
    </row>
    <row r="67" spans="2:15" ht="19.7" customHeight="1" x14ac:dyDescent="0.2">
      <c r="B67" s="39" t="s">
        <v>157</v>
      </c>
      <c r="C67" s="40" t="s">
        <v>158</v>
      </c>
      <c r="D67" s="40" t="s">
        <v>6</v>
      </c>
      <c r="E67" s="41"/>
      <c r="F67" s="42" t="s">
        <v>6</v>
      </c>
      <c r="G67" s="43"/>
      <c r="H67" s="44"/>
      <c r="I67" s="43"/>
      <c r="J67" s="44"/>
      <c r="K67" s="43"/>
      <c r="L67" s="44"/>
      <c r="M67" s="43"/>
      <c r="N67" s="44"/>
      <c r="O67" s="45"/>
    </row>
    <row r="68" spans="2:15" ht="19.7" customHeight="1" x14ac:dyDescent="0.2">
      <c r="B68" s="46" t="s">
        <v>6</v>
      </c>
      <c r="C68" s="47" t="s">
        <v>282</v>
      </c>
      <c r="D68" s="47" t="s">
        <v>283</v>
      </c>
      <c r="E68" s="41">
        <v>29</v>
      </c>
      <c r="F68" s="48" t="s">
        <v>284</v>
      </c>
      <c r="G68" s="43"/>
      <c r="H68" s="49"/>
      <c r="I68" s="50"/>
      <c r="J68" s="49"/>
      <c r="K68" s="50"/>
      <c r="L68" s="49"/>
      <c r="M68" s="50"/>
      <c r="N68" s="49"/>
      <c r="O68" s="51"/>
    </row>
    <row r="69" spans="2:15" ht="19.7" customHeight="1" x14ac:dyDescent="0.2">
      <c r="B69" s="46" t="s">
        <v>6</v>
      </c>
      <c r="C69" s="47" t="s">
        <v>285</v>
      </c>
      <c r="D69" s="47" t="s">
        <v>286</v>
      </c>
      <c r="E69" s="41">
        <v>32</v>
      </c>
      <c r="F69" s="48" t="s">
        <v>284</v>
      </c>
      <c r="G69" s="43"/>
      <c r="H69" s="49"/>
      <c r="I69" s="50"/>
      <c r="J69" s="49"/>
      <c r="K69" s="50"/>
      <c r="L69" s="49"/>
      <c r="M69" s="50"/>
      <c r="N69" s="49"/>
      <c r="O69" s="51"/>
    </row>
    <row r="70" spans="2:15" ht="19.7" customHeight="1" x14ac:dyDescent="0.2">
      <c r="B70" s="46" t="s">
        <v>6</v>
      </c>
      <c r="C70" s="47" t="s">
        <v>282</v>
      </c>
      <c r="D70" s="47" t="s">
        <v>283</v>
      </c>
      <c r="E70" s="41">
        <v>60</v>
      </c>
      <c r="F70" s="48" t="s">
        <v>284</v>
      </c>
      <c r="G70" s="43"/>
      <c r="H70" s="49"/>
      <c r="I70" s="50"/>
      <c r="J70" s="49"/>
      <c r="K70" s="50"/>
      <c r="L70" s="49"/>
      <c r="M70" s="50"/>
      <c r="N70" s="49"/>
      <c r="O70" s="51"/>
    </row>
    <row r="71" spans="2:15" ht="19.7" customHeight="1" x14ac:dyDescent="0.2">
      <c r="B71" s="46" t="s">
        <v>6</v>
      </c>
      <c r="C71" s="47" t="s">
        <v>287</v>
      </c>
      <c r="D71" s="47" t="s">
        <v>288</v>
      </c>
      <c r="E71" s="41">
        <v>210</v>
      </c>
      <c r="F71" s="48" t="s">
        <v>284</v>
      </c>
      <c r="G71" s="43"/>
      <c r="H71" s="49"/>
      <c r="I71" s="50"/>
      <c r="J71" s="49"/>
      <c r="K71" s="50"/>
      <c r="L71" s="49"/>
      <c r="M71" s="50"/>
      <c r="N71" s="49"/>
      <c r="O71" s="51"/>
    </row>
    <row r="72" spans="2:15" ht="19.7" customHeight="1" x14ac:dyDescent="0.2">
      <c r="B72" s="46" t="s">
        <v>6</v>
      </c>
      <c r="C72" s="47" t="s">
        <v>289</v>
      </c>
      <c r="D72" s="47" t="s">
        <v>290</v>
      </c>
      <c r="E72" s="41">
        <v>90</v>
      </c>
      <c r="F72" s="48" t="s">
        <v>284</v>
      </c>
      <c r="G72" s="43"/>
      <c r="H72" s="49"/>
      <c r="I72" s="50"/>
      <c r="J72" s="49"/>
      <c r="K72" s="50"/>
      <c r="L72" s="49"/>
      <c r="M72" s="50"/>
      <c r="N72" s="49"/>
      <c r="O72" s="51"/>
    </row>
    <row r="73" spans="2:15" ht="19.7" customHeight="1" x14ac:dyDescent="0.2">
      <c r="B73" s="46" t="s">
        <v>6</v>
      </c>
      <c r="C73" s="47" t="s">
        <v>291</v>
      </c>
      <c r="D73" s="47" t="s">
        <v>292</v>
      </c>
      <c r="E73" s="41">
        <v>290</v>
      </c>
      <c r="F73" s="48" t="s">
        <v>284</v>
      </c>
      <c r="G73" s="43"/>
      <c r="H73" s="49"/>
      <c r="I73" s="50"/>
      <c r="J73" s="49"/>
      <c r="K73" s="50"/>
      <c r="L73" s="49"/>
      <c r="M73" s="50"/>
      <c r="N73" s="49"/>
      <c r="O73" s="51"/>
    </row>
    <row r="74" spans="2:15" ht="19.7" customHeight="1" x14ac:dyDescent="0.2">
      <c r="B74" s="46" t="s">
        <v>6</v>
      </c>
      <c r="C74" s="47" t="s">
        <v>293</v>
      </c>
      <c r="D74" s="47" t="s">
        <v>294</v>
      </c>
      <c r="E74" s="41">
        <v>220</v>
      </c>
      <c r="F74" s="48" t="s">
        <v>284</v>
      </c>
      <c r="G74" s="43"/>
      <c r="H74" s="49"/>
      <c r="I74" s="50"/>
      <c r="J74" s="49"/>
      <c r="K74" s="50"/>
      <c r="L74" s="49"/>
      <c r="M74" s="50"/>
      <c r="N74" s="49"/>
      <c r="O74" s="51"/>
    </row>
    <row r="75" spans="2:15" ht="19.7" customHeight="1" x14ac:dyDescent="0.2">
      <c r="B75" s="46" t="s">
        <v>6</v>
      </c>
      <c r="C75" s="47" t="s">
        <v>295</v>
      </c>
      <c r="D75" s="47" t="s">
        <v>296</v>
      </c>
      <c r="E75" s="41">
        <v>350</v>
      </c>
      <c r="F75" s="48" t="s">
        <v>284</v>
      </c>
      <c r="G75" s="43"/>
      <c r="H75" s="49"/>
      <c r="I75" s="50"/>
      <c r="J75" s="49"/>
      <c r="K75" s="50"/>
      <c r="L75" s="49"/>
      <c r="M75" s="50"/>
      <c r="N75" s="49"/>
      <c r="O75" s="51"/>
    </row>
    <row r="76" spans="2:15" ht="19.7" customHeight="1" x14ac:dyDescent="0.2">
      <c r="B76" s="46" t="s">
        <v>6</v>
      </c>
      <c r="C76" s="47" t="s">
        <v>297</v>
      </c>
      <c r="D76" s="47" t="s">
        <v>290</v>
      </c>
      <c r="E76" s="41">
        <v>310</v>
      </c>
      <c r="F76" s="48" t="s">
        <v>284</v>
      </c>
      <c r="G76" s="43"/>
      <c r="H76" s="49"/>
      <c r="I76" s="50"/>
      <c r="J76" s="49"/>
      <c r="K76" s="50"/>
      <c r="L76" s="49"/>
      <c r="M76" s="50"/>
      <c r="N76" s="49"/>
      <c r="O76" s="51"/>
    </row>
    <row r="77" spans="2:15" ht="19.7" customHeight="1" x14ac:dyDescent="0.2">
      <c r="B77" s="46" t="s">
        <v>6</v>
      </c>
      <c r="C77" s="47" t="s">
        <v>298</v>
      </c>
      <c r="D77" s="47" t="s">
        <v>299</v>
      </c>
      <c r="E77" s="41">
        <v>270</v>
      </c>
      <c r="F77" s="48" t="s">
        <v>284</v>
      </c>
      <c r="G77" s="43"/>
      <c r="H77" s="49"/>
      <c r="I77" s="50"/>
      <c r="J77" s="49"/>
      <c r="K77" s="50"/>
      <c r="L77" s="49"/>
      <c r="M77" s="50"/>
      <c r="N77" s="49"/>
      <c r="O77" s="51"/>
    </row>
    <row r="78" spans="2:15" ht="19.7" customHeight="1" x14ac:dyDescent="0.2">
      <c r="B78" s="46" t="s">
        <v>6</v>
      </c>
      <c r="C78" s="47" t="s">
        <v>300</v>
      </c>
      <c r="D78" s="47" t="s">
        <v>301</v>
      </c>
      <c r="E78" s="41">
        <v>280</v>
      </c>
      <c r="F78" s="48" t="s">
        <v>284</v>
      </c>
      <c r="G78" s="43"/>
      <c r="H78" s="49"/>
      <c r="I78" s="50"/>
      <c r="J78" s="49"/>
      <c r="K78" s="50"/>
      <c r="L78" s="49"/>
      <c r="M78" s="50"/>
      <c r="N78" s="49"/>
      <c r="O78" s="51"/>
    </row>
    <row r="79" spans="2:15" ht="19.7" customHeight="1" x14ac:dyDescent="0.2">
      <c r="B79" s="53" t="s">
        <v>6</v>
      </c>
      <c r="C79" s="54" t="s">
        <v>302</v>
      </c>
      <c r="D79" s="54" t="s">
        <v>290</v>
      </c>
      <c r="E79" s="61">
        <v>510</v>
      </c>
      <c r="F79" s="56" t="s">
        <v>284</v>
      </c>
      <c r="G79" s="57"/>
      <c r="H79" s="58"/>
      <c r="I79" s="59"/>
      <c r="J79" s="58"/>
      <c r="K79" s="59"/>
      <c r="L79" s="58"/>
      <c r="M79" s="59"/>
      <c r="N79" s="58"/>
      <c r="O79" s="60"/>
    </row>
    <row r="80" spans="2:15" ht="19.7" customHeight="1" x14ac:dyDescent="0.2">
      <c r="B80" s="46" t="s">
        <v>6</v>
      </c>
      <c r="C80" s="47" t="s">
        <v>303</v>
      </c>
      <c r="D80" s="47" t="s">
        <v>299</v>
      </c>
      <c r="E80" s="41">
        <v>280</v>
      </c>
      <c r="F80" s="48" t="s">
        <v>284</v>
      </c>
      <c r="G80" s="43"/>
      <c r="H80" s="49"/>
      <c r="I80" s="50"/>
      <c r="J80" s="49"/>
      <c r="K80" s="50"/>
      <c r="L80" s="49"/>
      <c r="M80" s="50"/>
      <c r="N80" s="49"/>
      <c r="O80" s="51"/>
    </row>
    <row r="81" spans="2:15" ht="19.7" customHeight="1" x14ac:dyDescent="0.2">
      <c r="B81" s="46" t="s">
        <v>6</v>
      </c>
      <c r="C81" s="47" t="s">
        <v>304</v>
      </c>
      <c r="D81" s="47" t="s">
        <v>305</v>
      </c>
      <c r="E81" s="41">
        <v>360</v>
      </c>
      <c r="F81" s="48" t="s">
        <v>284</v>
      </c>
      <c r="G81" s="43"/>
      <c r="H81" s="49"/>
      <c r="I81" s="50"/>
      <c r="J81" s="49"/>
      <c r="K81" s="50"/>
      <c r="L81" s="49"/>
      <c r="M81" s="50"/>
      <c r="N81" s="49"/>
      <c r="O81" s="51"/>
    </row>
    <row r="82" spans="2:15" ht="19.7" customHeight="1" x14ac:dyDescent="0.2">
      <c r="B82" s="46" t="s">
        <v>6</v>
      </c>
      <c r="C82" s="47" t="s">
        <v>306</v>
      </c>
      <c r="D82" s="47" t="s">
        <v>307</v>
      </c>
      <c r="E82" s="41">
        <v>158</v>
      </c>
      <c r="F82" s="48" t="s">
        <v>201</v>
      </c>
      <c r="G82" s="43"/>
      <c r="H82" s="49"/>
      <c r="I82" s="50"/>
      <c r="J82" s="49"/>
      <c r="K82" s="50"/>
      <c r="L82" s="49"/>
      <c r="M82" s="50"/>
      <c r="N82" s="49"/>
      <c r="O82" s="51"/>
    </row>
    <row r="83" spans="2:15" ht="19.7" customHeight="1" x14ac:dyDescent="0.2">
      <c r="B83" s="46" t="s">
        <v>6</v>
      </c>
      <c r="C83" s="47" t="s">
        <v>6</v>
      </c>
      <c r="D83" s="47" t="s">
        <v>6</v>
      </c>
      <c r="E83" s="41"/>
      <c r="F83" s="48" t="s">
        <v>6</v>
      </c>
      <c r="G83" s="43"/>
      <c r="H83" s="49"/>
      <c r="I83" s="43"/>
      <c r="J83" s="41"/>
      <c r="K83" s="43"/>
      <c r="L83" s="41"/>
      <c r="M83" s="43"/>
      <c r="N83" s="41"/>
      <c r="O83" s="51"/>
    </row>
    <row r="84" spans="2:15" ht="19.7" customHeight="1" x14ac:dyDescent="0.2">
      <c r="B84" s="39" t="s">
        <v>159</v>
      </c>
      <c r="C84" s="40" t="s">
        <v>160</v>
      </c>
      <c r="D84" s="40" t="s">
        <v>6</v>
      </c>
      <c r="E84" s="41"/>
      <c r="F84" s="42" t="s">
        <v>6</v>
      </c>
      <c r="G84" s="43"/>
      <c r="H84" s="44"/>
      <c r="I84" s="43"/>
      <c r="J84" s="44"/>
      <c r="K84" s="43"/>
      <c r="L84" s="44"/>
      <c r="M84" s="43"/>
      <c r="N84" s="49"/>
      <c r="O84" s="45"/>
    </row>
    <row r="85" spans="2:15" ht="19.7" customHeight="1" x14ac:dyDescent="0.2">
      <c r="B85" s="46" t="s">
        <v>6</v>
      </c>
      <c r="C85" s="47" t="s">
        <v>308</v>
      </c>
      <c r="D85" s="47" t="s">
        <v>200</v>
      </c>
      <c r="E85" s="52">
        <v>261.61</v>
      </c>
      <c r="F85" s="48" t="s">
        <v>201</v>
      </c>
      <c r="G85" s="43"/>
      <c r="H85" s="49"/>
      <c r="I85" s="50"/>
      <c r="J85" s="49"/>
      <c r="K85" s="50"/>
      <c r="L85" s="49"/>
      <c r="M85" s="50"/>
      <c r="N85" s="49"/>
      <c r="O85" s="51"/>
    </row>
    <row r="86" spans="2:15" ht="19.7" customHeight="1" x14ac:dyDescent="0.2">
      <c r="B86" s="46" t="s">
        <v>6</v>
      </c>
      <c r="C86" s="47" t="s">
        <v>309</v>
      </c>
      <c r="D86" s="47" t="s">
        <v>200</v>
      </c>
      <c r="E86" s="52">
        <v>78.23</v>
      </c>
      <c r="F86" s="48" t="s">
        <v>201</v>
      </c>
      <c r="G86" s="43"/>
      <c r="H86" s="49"/>
      <c r="I86" s="50"/>
      <c r="J86" s="49"/>
      <c r="K86" s="50"/>
      <c r="L86" s="49"/>
      <c r="M86" s="50"/>
      <c r="N86" s="49"/>
      <c r="O86" s="51"/>
    </row>
    <row r="87" spans="2:15" ht="19.7" customHeight="1" x14ac:dyDescent="0.2">
      <c r="B87" s="46" t="s">
        <v>6</v>
      </c>
      <c r="C87" s="47" t="s">
        <v>6</v>
      </c>
      <c r="D87" s="47" t="s">
        <v>6</v>
      </c>
      <c r="E87" s="41"/>
      <c r="F87" s="48" t="s">
        <v>6</v>
      </c>
      <c r="G87" s="43"/>
      <c r="H87" s="49"/>
      <c r="I87" s="43"/>
      <c r="J87" s="41"/>
      <c r="K87" s="43"/>
      <c r="L87" s="41"/>
      <c r="M87" s="43"/>
      <c r="N87" s="41"/>
      <c r="O87" s="51"/>
    </row>
    <row r="88" spans="2:15" ht="19.7" customHeight="1" x14ac:dyDescent="0.2">
      <c r="B88" s="39" t="s">
        <v>161</v>
      </c>
      <c r="C88" s="40" t="s">
        <v>162</v>
      </c>
      <c r="D88" s="40" t="s">
        <v>6</v>
      </c>
      <c r="E88" s="41"/>
      <c r="F88" s="42" t="s">
        <v>6</v>
      </c>
      <c r="G88" s="43"/>
      <c r="H88" s="44"/>
      <c r="I88" s="43"/>
      <c r="J88" s="44"/>
      <c r="K88" s="43"/>
      <c r="L88" s="44"/>
      <c r="M88" s="43"/>
      <c r="N88" s="44"/>
      <c r="O88" s="45"/>
    </row>
    <row r="89" spans="2:15" ht="19.7" customHeight="1" x14ac:dyDescent="0.2">
      <c r="B89" s="46" t="s">
        <v>6</v>
      </c>
      <c r="C89" s="47" t="s">
        <v>310</v>
      </c>
      <c r="D89" s="47" t="s">
        <v>205</v>
      </c>
      <c r="E89" s="52">
        <v>19.21</v>
      </c>
      <c r="F89" s="48" t="s">
        <v>201</v>
      </c>
      <c r="G89" s="43"/>
      <c r="H89" s="49"/>
      <c r="I89" s="50"/>
      <c r="J89" s="49"/>
      <c r="K89" s="50"/>
      <c r="L89" s="49"/>
      <c r="M89" s="50"/>
      <c r="N89" s="49"/>
      <c r="O89" s="51"/>
    </row>
    <row r="90" spans="2:15" ht="19.7" customHeight="1" x14ac:dyDescent="0.2">
      <c r="B90" s="46" t="s">
        <v>6</v>
      </c>
      <c r="C90" s="47" t="s">
        <v>311</v>
      </c>
      <c r="D90" s="47" t="s">
        <v>312</v>
      </c>
      <c r="E90" s="41">
        <v>24</v>
      </c>
      <c r="F90" s="48" t="s">
        <v>258</v>
      </c>
      <c r="G90" s="43"/>
      <c r="H90" s="49"/>
      <c r="I90" s="50"/>
      <c r="J90" s="49"/>
      <c r="K90" s="50"/>
      <c r="L90" s="49"/>
      <c r="M90" s="50"/>
      <c r="N90" s="49"/>
      <c r="O90" s="51"/>
    </row>
    <row r="91" spans="2:15" ht="19.7" customHeight="1" x14ac:dyDescent="0.2">
      <c r="B91" s="46" t="s">
        <v>6</v>
      </c>
      <c r="C91" s="47" t="s">
        <v>313</v>
      </c>
      <c r="D91" s="47" t="s">
        <v>314</v>
      </c>
      <c r="E91" s="52">
        <v>81.709999999999994</v>
      </c>
      <c r="F91" s="48" t="s">
        <v>201</v>
      </c>
      <c r="G91" s="43"/>
      <c r="H91" s="49"/>
      <c r="I91" s="50"/>
      <c r="J91" s="49"/>
      <c r="K91" s="50"/>
      <c r="L91" s="49"/>
      <c r="M91" s="50"/>
      <c r="N91" s="49"/>
      <c r="O91" s="51"/>
    </row>
    <row r="92" spans="2:15" ht="19.7" customHeight="1" x14ac:dyDescent="0.2">
      <c r="B92" s="46" t="s">
        <v>6</v>
      </c>
      <c r="C92" s="47" t="s">
        <v>315</v>
      </c>
      <c r="D92" s="47" t="s">
        <v>316</v>
      </c>
      <c r="E92" s="52">
        <v>78.97</v>
      </c>
      <c r="F92" s="48" t="s">
        <v>201</v>
      </c>
      <c r="G92" s="43"/>
      <c r="H92" s="49"/>
      <c r="I92" s="50"/>
      <c r="J92" s="49"/>
      <c r="K92" s="50"/>
      <c r="L92" s="49"/>
      <c r="M92" s="50"/>
      <c r="N92" s="49"/>
      <c r="O92" s="51"/>
    </row>
    <row r="93" spans="2:15" ht="19.7" customHeight="1" x14ac:dyDescent="0.2">
      <c r="B93" s="46" t="s">
        <v>6</v>
      </c>
      <c r="C93" s="47" t="s">
        <v>317</v>
      </c>
      <c r="D93" s="47" t="s">
        <v>318</v>
      </c>
      <c r="E93" s="41">
        <v>6</v>
      </c>
      <c r="F93" s="48" t="s">
        <v>261</v>
      </c>
      <c r="G93" s="43"/>
      <c r="H93" s="49"/>
      <c r="I93" s="50"/>
      <c r="J93" s="49"/>
      <c r="K93" s="50"/>
      <c r="L93" s="49"/>
      <c r="M93" s="50"/>
      <c r="N93" s="49"/>
      <c r="O93" s="51"/>
    </row>
    <row r="94" spans="2:15" ht="19.7" customHeight="1" x14ac:dyDescent="0.2">
      <c r="B94" s="46" t="s">
        <v>6</v>
      </c>
      <c r="C94" s="47" t="s">
        <v>319</v>
      </c>
      <c r="D94" s="47" t="s">
        <v>320</v>
      </c>
      <c r="E94" s="52">
        <v>19.5</v>
      </c>
      <c r="F94" s="48" t="s">
        <v>261</v>
      </c>
      <c r="G94" s="43"/>
      <c r="H94" s="49"/>
      <c r="I94" s="50"/>
      <c r="J94" s="49"/>
      <c r="K94" s="50"/>
      <c r="L94" s="49"/>
      <c r="M94" s="50"/>
      <c r="N94" s="49"/>
      <c r="O94" s="51"/>
    </row>
    <row r="95" spans="2:15" ht="19.7" customHeight="1" x14ac:dyDescent="0.2">
      <c r="B95" s="46" t="s">
        <v>6</v>
      </c>
      <c r="C95" s="47" t="s">
        <v>321</v>
      </c>
      <c r="D95" s="47" t="s">
        <v>322</v>
      </c>
      <c r="E95" s="52">
        <v>34.26</v>
      </c>
      <c r="F95" s="48" t="s">
        <v>261</v>
      </c>
      <c r="G95" s="43"/>
      <c r="H95" s="49"/>
      <c r="I95" s="50"/>
      <c r="J95" s="49"/>
      <c r="K95" s="50"/>
      <c r="L95" s="49"/>
      <c r="M95" s="50"/>
      <c r="N95" s="49"/>
      <c r="O95" s="51"/>
    </row>
    <row r="96" spans="2:15" ht="19.7" customHeight="1" x14ac:dyDescent="0.2">
      <c r="B96" s="46" t="s">
        <v>6</v>
      </c>
      <c r="C96" s="47" t="s">
        <v>6</v>
      </c>
      <c r="D96" s="47" t="s">
        <v>6</v>
      </c>
      <c r="E96" s="41"/>
      <c r="F96" s="48" t="s">
        <v>6</v>
      </c>
      <c r="G96" s="43"/>
      <c r="H96" s="49"/>
      <c r="I96" s="43"/>
      <c r="J96" s="41"/>
      <c r="K96" s="43"/>
      <c r="L96" s="41"/>
      <c r="M96" s="43"/>
      <c r="N96" s="41"/>
      <c r="O96" s="51"/>
    </row>
    <row r="97" spans="2:15" ht="19.7" customHeight="1" x14ac:dyDescent="0.2">
      <c r="B97" s="39" t="s">
        <v>163</v>
      </c>
      <c r="C97" s="40" t="s">
        <v>164</v>
      </c>
      <c r="D97" s="40" t="s">
        <v>6</v>
      </c>
      <c r="E97" s="41"/>
      <c r="F97" s="42" t="s">
        <v>6</v>
      </c>
      <c r="G97" s="43"/>
      <c r="H97" s="44"/>
      <c r="I97" s="43"/>
      <c r="J97" s="44"/>
      <c r="K97" s="43"/>
      <c r="L97" s="44"/>
      <c r="M97" s="43"/>
      <c r="N97" s="44"/>
      <c r="O97" s="45"/>
    </row>
    <row r="98" spans="2:15" ht="19.7" customHeight="1" x14ac:dyDescent="0.2">
      <c r="B98" s="46" t="s">
        <v>6</v>
      </c>
      <c r="C98" s="47" t="s">
        <v>323</v>
      </c>
      <c r="D98" s="47" t="s">
        <v>324</v>
      </c>
      <c r="E98" s="41">
        <v>1</v>
      </c>
      <c r="F98" s="48" t="s">
        <v>325</v>
      </c>
      <c r="G98" s="43"/>
      <c r="H98" s="49"/>
      <c r="I98" s="50"/>
      <c r="J98" s="49"/>
      <c r="K98" s="50"/>
      <c r="L98" s="49"/>
      <c r="M98" s="50"/>
      <c r="N98" s="49"/>
      <c r="O98" s="51"/>
    </row>
    <row r="99" spans="2:15" ht="19.7" customHeight="1" x14ac:dyDescent="0.2">
      <c r="B99" s="46" t="s">
        <v>6</v>
      </c>
      <c r="C99" s="47" t="s">
        <v>326</v>
      </c>
      <c r="D99" s="47" t="s">
        <v>327</v>
      </c>
      <c r="E99" s="41">
        <v>1</v>
      </c>
      <c r="F99" s="48" t="s">
        <v>258</v>
      </c>
      <c r="G99" s="43"/>
      <c r="H99" s="49"/>
      <c r="I99" s="50"/>
      <c r="J99" s="49"/>
      <c r="K99" s="50"/>
      <c r="L99" s="49"/>
      <c r="M99" s="50"/>
      <c r="N99" s="49"/>
      <c r="O99" s="51"/>
    </row>
    <row r="100" spans="2:15" ht="19.7" customHeight="1" x14ac:dyDescent="0.2">
      <c r="B100" s="46" t="s">
        <v>6</v>
      </c>
      <c r="C100" s="47" t="s">
        <v>328</v>
      </c>
      <c r="D100" s="47" t="s">
        <v>329</v>
      </c>
      <c r="E100" s="41">
        <v>1</v>
      </c>
      <c r="F100" s="48" t="s">
        <v>258</v>
      </c>
      <c r="G100" s="43"/>
      <c r="H100" s="49"/>
      <c r="I100" s="50"/>
      <c r="J100" s="49"/>
      <c r="K100" s="50"/>
      <c r="L100" s="49"/>
      <c r="M100" s="50"/>
      <c r="N100" s="49"/>
      <c r="O100" s="51"/>
    </row>
    <row r="101" spans="2:15" ht="19.7" customHeight="1" x14ac:dyDescent="0.2">
      <c r="B101" s="46" t="s">
        <v>6</v>
      </c>
      <c r="C101" s="47" t="s">
        <v>330</v>
      </c>
      <c r="D101" s="47" t="s">
        <v>331</v>
      </c>
      <c r="E101" s="41">
        <v>5</v>
      </c>
      <c r="F101" s="48" t="s">
        <v>258</v>
      </c>
      <c r="G101" s="43"/>
      <c r="H101" s="49"/>
      <c r="I101" s="50"/>
      <c r="J101" s="49"/>
      <c r="K101" s="50"/>
      <c r="L101" s="49"/>
      <c r="M101" s="50"/>
      <c r="N101" s="49"/>
      <c r="O101" s="51"/>
    </row>
    <row r="102" spans="2:15" ht="19.7" customHeight="1" x14ac:dyDescent="0.2">
      <c r="B102" s="46" t="s">
        <v>6</v>
      </c>
      <c r="C102" s="47" t="s">
        <v>332</v>
      </c>
      <c r="D102" s="47" t="s">
        <v>333</v>
      </c>
      <c r="E102" s="41">
        <v>6</v>
      </c>
      <c r="F102" s="48" t="s">
        <v>123</v>
      </c>
      <c r="G102" s="43"/>
      <c r="H102" s="49"/>
      <c r="I102" s="50"/>
      <c r="J102" s="49"/>
      <c r="K102" s="50"/>
      <c r="L102" s="49"/>
      <c r="M102" s="50"/>
      <c r="N102" s="49"/>
      <c r="O102" s="51"/>
    </row>
    <row r="103" spans="2:15" ht="19.7" customHeight="1" x14ac:dyDescent="0.2">
      <c r="B103" s="46" t="s">
        <v>6</v>
      </c>
      <c r="C103" s="47" t="s">
        <v>334</v>
      </c>
      <c r="D103" s="47" t="s">
        <v>335</v>
      </c>
      <c r="E103" s="41">
        <v>1</v>
      </c>
      <c r="F103" s="48" t="s">
        <v>325</v>
      </c>
      <c r="G103" s="43"/>
      <c r="H103" s="49"/>
      <c r="I103" s="50"/>
      <c r="J103" s="49"/>
      <c r="K103" s="50"/>
      <c r="L103" s="49"/>
      <c r="M103" s="50"/>
      <c r="N103" s="49"/>
      <c r="O103" s="51"/>
    </row>
    <row r="104" spans="2:15" ht="19.7" customHeight="1" x14ac:dyDescent="0.2">
      <c r="B104" s="53" t="s">
        <v>6</v>
      </c>
      <c r="C104" s="54" t="s">
        <v>336</v>
      </c>
      <c r="D104" s="54" t="s">
        <v>337</v>
      </c>
      <c r="E104" s="61">
        <v>1</v>
      </c>
      <c r="F104" s="56" t="s">
        <v>325</v>
      </c>
      <c r="G104" s="57"/>
      <c r="H104" s="58"/>
      <c r="I104" s="59"/>
      <c r="J104" s="58"/>
      <c r="K104" s="59"/>
      <c r="L104" s="58"/>
      <c r="M104" s="59"/>
      <c r="N104" s="58"/>
      <c r="O104" s="60"/>
    </row>
    <row r="105" spans="2:15" ht="19.7" customHeight="1" x14ac:dyDescent="0.2">
      <c r="B105" s="46" t="s">
        <v>6</v>
      </c>
      <c r="C105" s="47" t="s">
        <v>338</v>
      </c>
      <c r="D105" s="47" t="s">
        <v>339</v>
      </c>
      <c r="E105" s="41">
        <v>2</v>
      </c>
      <c r="F105" s="48" t="s">
        <v>198</v>
      </c>
      <c r="G105" s="43"/>
      <c r="H105" s="49"/>
      <c r="I105" s="50"/>
      <c r="J105" s="49"/>
      <c r="K105" s="50"/>
      <c r="L105" s="49"/>
      <c r="M105" s="50"/>
      <c r="N105" s="49"/>
      <c r="O105" s="51"/>
    </row>
    <row r="106" spans="2:15" ht="19.7" customHeight="1" x14ac:dyDescent="0.2">
      <c r="B106" s="46" t="s">
        <v>6</v>
      </c>
      <c r="C106" s="47" t="s">
        <v>340</v>
      </c>
      <c r="D106" s="47" t="s">
        <v>341</v>
      </c>
      <c r="E106" s="41">
        <v>2</v>
      </c>
      <c r="F106" s="48" t="s">
        <v>258</v>
      </c>
      <c r="G106" s="43"/>
      <c r="H106" s="49"/>
      <c r="I106" s="50"/>
      <c r="J106" s="49"/>
      <c r="K106" s="50"/>
      <c r="L106" s="49"/>
      <c r="M106" s="50"/>
      <c r="N106" s="49"/>
      <c r="O106" s="51"/>
    </row>
    <row r="107" spans="2:15" ht="19.7" customHeight="1" x14ac:dyDescent="0.2">
      <c r="B107" s="46" t="s">
        <v>6</v>
      </c>
      <c r="C107" s="47" t="s">
        <v>342</v>
      </c>
      <c r="D107" s="47" t="s">
        <v>343</v>
      </c>
      <c r="E107" s="41">
        <v>3</v>
      </c>
      <c r="F107" s="48" t="s">
        <v>258</v>
      </c>
      <c r="G107" s="43"/>
      <c r="H107" s="49"/>
      <c r="I107" s="50"/>
      <c r="J107" s="49"/>
      <c r="K107" s="50"/>
      <c r="L107" s="49"/>
      <c r="M107" s="50"/>
      <c r="N107" s="49"/>
      <c r="O107" s="51"/>
    </row>
    <row r="108" spans="2:15" ht="19.7" customHeight="1" x14ac:dyDescent="0.2">
      <c r="B108" s="46" t="s">
        <v>6</v>
      </c>
      <c r="C108" s="47" t="s">
        <v>344</v>
      </c>
      <c r="D108" s="47" t="s">
        <v>345</v>
      </c>
      <c r="E108" s="41">
        <v>12</v>
      </c>
      <c r="F108" s="48" t="s">
        <v>258</v>
      </c>
      <c r="G108" s="43"/>
      <c r="H108" s="49"/>
      <c r="I108" s="50"/>
      <c r="J108" s="49"/>
      <c r="K108" s="50"/>
      <c r="L108" s="49"/>
      <c r="M108" s="50"/>
      <c r="N108" s="49"/>
      <c r="O108" s="51"/>
    </row>
    <row r="109" spans="2:15" ht="19.7" customHeight="1" x14ac:dyDescent="0.2">
      <c r="B109" s="46" t="s">
        <v>6</v>
      </c>
      <c r="C109" s="47" t="s">
        <v>346</v>
      </c>
      <c r="D109" s="47" t="s">
        <v>347</v>
      </c>
      <c r="E109" s="41">
        <v>1</v>
      </c>
      <c r="F109" s="48" t="s">
        <v>258</v>
      </c>
      <c r="G109" s="43"/>
      <c r="H109" s="49"/>
      <c r="I109" s="50"/>
      <c r="J109" s="49"/>
      <c r="K109" s="50"/>
      <c r="L109" s="49"/>
      <c r="M109" s="50"/>
      <c r="N109" s="49"/>
      <c r="O109" s="51"/>
    </row>
    <row r="110" spans="2:15" ht="19.7" customHeight="1" x14ac:dyDescent="0.2">
      <c r="B110" s="46" t="s">
        <v>6</v>
      </c>
      <c r="C110" s="47" t="s">
        <v>348</v>
      </c>
      <c r="D110" s="47" t="s">
        <v>349</v>
      </c>
      <c r="E110" s="41">
        <v>1</v>
      </c>
      <c r="F110" s="48" t="s">
        <v>258</v>
      </c>
      <c r="G110" s="43"/>
      <c r="H110" s="49"/>
      <c r="I110" s="50"/>
      <c r="J110" s="49"/>
      <c r="K110" s="50"/>
      <c r="L110" s="49"/>
      <c r="M110" s="50"/>
      <c r="N110" s="49"/>
      <c r="O110" s="51"/>
    </row>
    <row r="111" spans="2:15" ht="19.7" customHeight="1" x14ac:dyDescent="0.2">
      <c r="B111" s="46" t="s">
        <v>6</v>
      </c>
      <c r="C111" s="47" t="s">
        <v>350</v>
      </c>
      <c r="D111" s="47" t="s">
        <v>351</v>
      </c>
      <c r="E111" s="41">
        <v>2</v>
      </c>
      <c r="F111" s="48" t="s">
        <v>258</v>
      </c>
      <c r="G111" s="43"/>
      <c r="H111" s="49"/>
      <c r="I111" s="50"/>
      <c r="J111" s="49"/>
      <c r="K111" s="50"/>
      <c r="L111" s="49"/>
      <c r="M111" s="50"/>
      <c r="N111" s="49"/>
      <c r="O111" s="51"/>
    </row>
    <row r="112" spans="2:15" ht="19.7" customHeight="1" x14ac:dyDescent="0.2">
      <c r="B112" s="46" t="s">
        <v>6</v>
      </c>
      <c r="C112" s="47" t="s">
        <v>352</v>
      </c>
      <c r="D112" s="47" t="s">
        <v>353</v>
      </c>
      <c r="E112" s="41">
        <v>5</v>
      </c>
      <c r="F112" s="48" t="s">
        <v>258</v>
      </c>
      <c r="G112" s="43"/>
      <c r="H112" s="49"/>
      <c r="I112" s="50"/>
      <c r="J112" s="49"/>
      <c r="K112" s="50"/>
      <c r="L112" s="49"/>
      <c r="M112" s="50"/>
      <c r="N112" s="49"/>
      <c r="O112" s="51"/>
    </row>
    <row r="113" spans="2:15" ht="19.7" customHeight="1" x14ac:dyDescent="0.2">
      <c r="B113" s="46" t="s">
        <v>6</v>
      </c>
      <c r="C113" s="47" t="s">
        <v>354</v>
      </c>
      <c r="D113" s="47" t="s">
        <v>355</v>
      </c>
      <c r="E113" s="41">
        <v>17</v>
      </c>
      <c r="F113" s="48" t="s">
        <v>258</v>
      </c>
      <c r="G113" s="43"/>
      <c r="H113" s="49"/>
      <c r="I113" s="50"/>
      <c r="J113" s="49"/>
      <c r="K113" s="50"/>
      <c r="L113" s="49"/>
      <c r="M113" s="50"/>
      <c r="N113" s="49"/>
      <c r="O113" s="51"/>
    </row>
    <row r="114" spans="2:15" ht="19.7" customHeight="1" x14ac:dyDescent="0.2">
      <c r="B114" s="46" t="s">
        <v>6</v>
      </c>
      <c r="C114" s="47" t="s">
        <v>6</v>
      </c>
      <c r="D114" s="47" t="s">
        <v>6</v>
      </c>
      <c r="E114" s="41"/>
      <c r="F114" s="48" t="s">
        <v>6</v>
      </c>
      <c r="G114" s="43"/>
      <c r="H114" s="49"/>
      <c r="I114" s="43"/>
      <c r="J114" s="41"/>
      <c r="K114" s="43"/>
      <c r="L114" s="41"/>
      <c r="M114" s="43"/>
      <c r="N114" s="41"/>
      <c r="O114" s="51"/>
    </row>
    <row r="115" spans="2:15" ht="19.7" customHeight="1" x14ac:dyDescent="0.2">
      <c r="B115" s="39" t="s">
        <v>165</v>
      </c>
      <c r="C115" s="40" t="s">
        <v>166</v>
      </c>
      <c r="D115" s="40" t="s">
        <v>6</v>
      </c>
      <c r="E115" s="41"/>
      <c r="F115" s="42" t="s">
        <v>6</v>
      </c>
      <c r="G115" s="43"/>
      <c r="H115" s="44"/>
      <c r="I115" s="43"/>
      <c r="J115" s="49"/>
      <c r="K115" s="43"/>
      <c r="L115" s="49"/>
      <c r="M115" s="43"/>
      <c r="N115" s="44"/>
      <c r="O115" s="45"/>
    </row>
    <row r="116" spans="2:15" ht="19.7" customHeight="1" x14ac:dyDescent="0.2">
      <c r="B116" s="46" t="s">
        <v>6</v>
      </c>
      <c r="C116" s="47" t="s">
        <v>356</v>
      </c>
      <c r="D116" s="47" t="s">
        <v>6</v>
      </c>
      <c r="E116" s="41">
        <v>28</v>
      </c>
      <c r="F116" s="48" t="s">
        <v>198</v>
      </c>
      <c r="G116" s="43"/>
      <c r="H116" s="49"/>
      <c r="I116" s="50"/>
      <c r="J116" s="49"/>
      <c r="K116" s="50"/>
      <c r="L116" s="49"/>
      <c r="M116" s="50"/>
      <c r="N116" s="49"/>
      <c r="O116" s="51"/>
    </row>
    <row r="117" spans="2:15" ht="19.7" customHeight="1" x14ac:dyDescent="0.2">
      <c r="B117" s="46" t="s">
        <v>6</v>
      </c>
      <c r="C117" s="47" t="s">
        <v>6</v>
      </c>
      <c r="D117" s="47" t="s">
        <v>6</v>
      </c>
      <c r="E117" s="41"/>
      <c r="F117" s="48" t="s">
        <v>6</v>
      </c>
      <c r="G117" s="43"/>
      <c r="H117" s="49"/>
      <c r="I117" s="43"/>
      <c r="J117" s="41"/>
      <c r="K117" s="43"/>
      <c r="L117" s="41"/>
      <c r="M117" s="43"/>
      <c r="N117" s="41"/>
      <c r="O117" s="51"/>
    </row>
    <row r="118" spans="2:15" ht="19.7" customHeight="1" x14ac:dyDescent="0.2">
      <c r="B118" s="39" t="s">
        <v>6</v>
      </c>
      <c r="C118" s="40" t="s">
        <v>167</v>
      </c>
      <c r="D118" s="40" t="s">
        <v>6</v>
      </c>
      <c r="E118" s="41"/>
      <c r="F118" s="42" t="s">
        <v>6</v>
      </c>
      <c r="G118" s="43"/>
      <c r="H118" s="44"/>
      <c r="I118" s="43"/>
      <c r="J118" s="44"/>
      <c r="K118" s="43"/>
      <c r="L118" s="44"/>
      <c r="M118" s="43"/>
      <c r="N118" s="44"/>
      <c r="O118" s="45"/>
    </row>
    <row r="119" spans="2:15" ht="19.7" customHeight="1" x14ac:dyDescent="0.2">
      <c r="B119" s="46" t="s">
        <v>6</v>
      </c>
      <c r="C119" s="47" t="s">
        <v>168</v>
      </c>
      <c r="D119" s="47" t="s">
        <v>6</v>
      </c>
      <c r="E119" s="41"/>
      <c r="F119" s="48" t="s">
        <v>6</v>
      </c>
      <c r="G119" s="43"/>
      <c r="H119" s="49"/>
      <c r="I119" s="43"/>
      <c r="J119" s="41"/>
      <c r="K119" s="43"/>
      <c r="L119" s="41"/>
      <c r="M119" s="43"/>
      <c r="N119" s="41"/>
      <c r="O119" s="51"/>
    </row>
    <row r="120" spans="2:15" ht="19.7" customHeight="1" x14ac:dyDescent="0.2">
      <c r="B120" s="46" t="s">
        <v>6</v>
      </c>
      <c r="C120" s="47" t="s">
        <v>169</v>
      </c>
      <c r="D120" s="47" t="s">
        <v>6</v>
      </c>
      <c r="E120" s="41"/>
      <c r="F120" s="48" t="s">
        <v>6</v>
      </c>
      <c r="G120" s="43"/>
      <c r="H120" s="49"/>
      <c r="I120" s="43"/>
      <c r="J120" s="41"/>
      <c r="K120" s="43"/>
      <c r="L120" s="41"/>
      <c r="M120" s="43"/>
      <c r="N120" s="41"/>
      <c r="O120" s="51"/>
    </row>
    <row r="121" spans="2:15" ht="19.7" customHeight="1" x14ac:dyDescent="0.2">
      <c r="B121" s="46" t="s">
        <v>6</v>
      </c>
      <c r="C121" s="47" t="s">
        <v>14</v>
      </c>
      <c r="D121" s="47" t="s">
        <v>6</v>
      </c>
      <c r="E121" s="41"/>
      <c r="F121" s="48" t="s">
        <v>6</v>
      </c>
      <c r="G121" s="43"/>
      <c r="H121" s="49"/>
      <c r="I121" s="43"/>
      <c r="J121" s="41"/>
      <c r="K121" s="43"/>
      <c r="L121" s="41"/>
      <c r="M121" s="43"/>
      <c r="N121" s="41"/>
      <c r="O121" s="51"/>
    </row>
    <row r="122" spans="2:15" ht="19.7" customHeight="1" x14ac:dyDescent="0.2">
      <c r="B122" s="46" t="s">
        <v>6</v>
      </c>
      <c r="C122" s="47" t="s">
        <v>170</v>
      </c>
      <c r="D122" s="47" t="s">
        <v>6</v>
      </c>
      <c r="E122" s="41"/>
      <c r="F122" s="48" t="s">
        <v>6</v>
      </c>
      <c r="G122" s="43"/>
      <c r="H122" s="49"/>
      <c r="I122" s="43"/>
      <c r="J122" s="41"/>
      <c r="K122" s="43"/>
      <c r="L122" s="41"/>
      <c r="M122" s="43"/>
      <c r="N122" s="41"/>
      <c r="O122" s="51"/>
    </row>
    <row r="123" spans="2:15" ht="19.7" customHeight="1" x14ac:dyDescent="0.2">
      <c r="B123" s="46" t="s">
        <v>6</v>
      </c>
      <c r="C123" s="47" t="s">
        <v>171</v>
      </c>
      <c r="D123" s="47" t="s">
        <v>6</v>
      </c>
      <c r="E123" s="41"/>
      <c r="F123" s="48" t="s">
        <v>6</v>
      </c>
      <c r="G123" s="43"/>
      <c r="H123" s="49"/>
      <c r="I123" s="43"/>
      <c r="J123" s="41"/>
      <c r="K123" s="43"/>
      <c r="L123" s="41"/>
      <c r="M123" s="43"/>
      <c r="N123" s="41"/>
      <c r="O123" s="51"/>
    </row>
    <row r="124" spans="2:15" ht="19.7" customHeight="1" x14ac:dyDescent="0.2">
      <c r="B124" s="46" t="s">
        <v>6</v>
      </c>
      <c r="C124" s="47" t="s">
        <v>172</v>
      </c>
      <c r="D124" s="47" t="s">
        <v>6</v>
      </c>
      <c r="E124" s="52">
        <v>18.399999999999999</v>
      </c>
      <c r="F124" s="48" t="s">
        <v>173</v>
      </c>
      <c r="G124" s="43"/>
      <c r="H124" s="49"/>
      <c r="I124" s="43"/>
      <c r="J124" s="41"/>
      <c r="K124" s="43"/>
      <c r="L124" s="41"/>
      <c r="M124" s="43"/>
      <c r="N124" s="41"/>
      <c r="O124" s="51"/>
    </row>
    <row r="125" spans="2:15" ht="19.7" customHeight="1" x14ac:dyDescent="0.2">
      <c r="B125" s="46" t="s">
        <v>6</v>
      </c>
      <c r="C125" s="47" t="s">
        <v>170</v>
      </c>
      <c r="D125" s="47" t="s">
        <v>6</v>
      </c>
      <c r="E125" s="41"/>
      <c r="F125" s="48" t="s">
        <v>6</v>
      </c>
      <c r="G125" s="43"/>
      <c r="H125" s="49"/>
      <c r="I125" s="43"/>
      <c r="J125" s="41"/>
      <c r="K125" s="43"/>
      <c r="L125" s="41"/>
      <c r="M125" s="43"/>
      <c r="N125" s="41"/>
      <c r="O125" s="51"/>
    </row>
    <row r="126" spans="2:15" ht="19.7" customHeight="1" x14ac:dyDescent="0.2">
      <c r="B126" s="46" t="s">
        <v>6</v>
      </c>
      <c r="C126" s="47" t="s">
        <v>174</v>
      </c>
      <c r="D126" s="47" t="s">
        <v>6</v>
      </c>
      <c r="E126" s="41"/>
      <c r="F126" s="48" t="s">
        <v>6</v>
      </c>
      <c r="G126" s="43"/>
      <c r="H126" s="49"/>
      <c r="I126" s="43"/>
      <c r="J126" s="41"/>
      <c r="K126" s="43"/>
      <c r="L126" s="41"/>
      <c r="M126" s="43"/>
      <c r="N126" s="41"/>
      <c r="O126" s="51"/>
    </row>
    <row r="127" spans="2:15" ht="19.7" customHeight="1" x14ac:dyDescent="0.2">
      <c r="B127" s="46" t="s">
        <v>6</v>
      </c>
      <c r="C127" s="47" t="s">
        <v>175</v>
      </c>
      <c r="D127" s="47" t="s">
        <v>6</v>
      </c>
      <c r="E127" s="52">
        <v>3.56</v>
      </c>
      <c r="F127" s="48" t="s">
        <v>173</v>
      </c>
      <c r="G127" s="43"/>
      <c r="H127" s="49"/>
      <c r="I127" s="43"/>
      <c r="J127" s="41"/>
      <c r="K127" s="43"/>
      <c r="L127" s="41"/>
      <c r="M127" s="43"/>
      <c r="N127" s="41"/>
      <c r="O127" s="51"/>
    </row>
    <row r="128" spans="2:15" ht="19.7" customHeight="1" x14ac:dyDescent="0.2">
      <c r="B128" s="46" t="s">
        <v>6</v>
      </c>
      <c r="C128" s="47" t="s">
        <v>176</v>
      </c>
      <c r="D128" s="47" t="s">
        <v>6</v>
      </c>
      <c r="E128" s="52">
        <v>1.01</v>
      </c>
      <c r="F128" s="48" t="s">
        <v>173</v>
      </c>
      <c r="G128" s="43"/>
      <c r="H128" s="49"/>
      <c r="I128" s="43"/>
      <c r="J128" s="41"/>
      <c r="K128" s="43"/>
      <c r="L128" s="41"/>
      <c r="M128" s="43"/>
      <c r="N128" s="41"/>
      <c r="O128" s="51"/>
    </row>
    <row r="129" spans="2:15" ht="19.7" customHeight="1" x14ac:dyDescent="0.2">
      <c r="B129" s="53" t="s">
        <v>6</v>
      </c>
      <c r="C129" s="54" t="s">
        <v>177</v>
      </c>
      <c r="D129" s="54" t="s">
        <v>6</v>
      </c>
      <c r="E129" s="55">
        <v>3.5950000000000002</v>
      </c>
      <c r="F129" s="56" t="s">
        <v>173</v>
      </c>
      <c r="G129" s="57"/>
      <c r="H129" s="58"/>
      <c r="I129" s="57"/>
      <c r="J129" s="61"/>
      <c r="K129" s="57"/>
      <c r="L129" s="61"/>
      <c r="M129" s="57"/>
      <c r="N129" s="61"/>
      <c r="O129" s="60"/>
    </row>
    <row r="130" spans="2:15" ht="19.7" customHeight="1" x14ac:dyDescent="0.2">
      <c r="B130" s="46" t="s">
        <v>6</v>
      </c>
      <c r="C130" s="47" t="s">
        <v>178</v>
      </c>
      <c r="D130" s="47" t="s">
        <v>6</v>
      </c>
      <c r="E130" s="52">
        <v>4.75</v>
      </c>
      <c r="F130" s="48" t="s">
        <v>173</v>
      </c>
      <c r="G130" s="43"/>
      <c r="H130" s="49"/>
      <c r="I130" s="43"/>
      <c r="J130" s="41"/>
      <c r="K130" s="43"/>
      <c r="L130" s="41"/>
      <c r="M130" s="43"/>
      <c r="N130" s="41"/>
      <c r="O130" s="51"/>
    </row>
    <row r="131" spans="2:15" ht="19.7" customHeight="1" x14ac:dyDescent="0.2">
      <c r="B131" s="46" t="s">
        <v>6</v>
      </c>
      <c r="C131" s="47" t="s">
        <v>179</v>
      </c>
      <c r="D131" s="47" t="s">
        <v>6</v>
      </c>
      <c r="E131" s="52">
        <v>13.14</v>
      </c>
      <c r="F131" s="48" t="s">
        <v>173</v>
      </c>
      <c r="G131" s="43"/>
      <c r="H131" s="49"/>
      <c r="I131" s="43"/>
      <c r="J131" s="41"/>
      <c r="K131" s="43"/>
      <c r="L131" s="41"/>
      <c r="M131" s="43"/>
      <c r="N131" s="41"/>
      <c r="O131" s="51"/>
    </row>
    <row r="132" spans="2:15" ht="19.7" customHeight="1" x14ac:dyDescent="0.2">
      <c r="B132" s="46" t="s">
        <v>6</v>
      </c>
      <c r="C132" s="47" t="s">
        <v>180</v>
      </c>
      <c r="D132" s="47" t="s">
        <v>6</v>
      </c>
      <c r="E132" s="52">
        <v>2.2999999999999998</v>
      </c>
      <c r="F132" s="48" t="s">
        <v>173</v>
      </c>
      <c r="G132" s="43"/>
      <c r="H132" s="49"/>
      <c r="I132" s="43"/>
      <c r="J132" s="41"/>
      <c r="K132" s="43"/>
      <c r="L132" s="41"/>
      <c r="M132" s="43"/>
      <c r="N132" s="41"/>
      <c r="O132" s="51"/>
    </row>
    <row r="133" spans="2:15" ht="19.7" customHeight="1" x14ac:dyDescent="0.2">
      <c r="B133" s="46" t="s">
        <v>6</v>
      </c>
      <c r="C133" s="47" t="s">
        <v>62</v>
      </c>
      <c r="D133" s="47" t="s">
        <v>6</v>
      </c>
      <c r="E133" s="52">
        <v>0.18</v>
      </c>
      <c r="F133" s="48" t="s">
        <v>173</v>
      </c>
      <c r="G133" s="43"/>
      <c r="H133" s="49"/>
      <c r="I133" s="43"/>
      <c r="J133" s="41"/>
      <c r="K133" s="43"/>
      <c r="L133" s="41"/>
      <c r="M133" s="43"/>
      <c r="N133" s="41"/>
      <c r="O133" s="51"/>
    </row>
    <row r="134" spans="2:15" ht="19.7" customHeight="1" x14ac:dyDescent="0.2">
      <c r="B134" s="46" t="s">
        <v>6</v>
      </c>
      <c r="C134" s="47" t="s">
        <v>181</v>
      </c>
      <c r="D134" s="47" t="s">
        <v>6</v>
      </c>
      <c r="E134" s="52">
        <v>2.0699999999999998</v>
      </c>
      <c r="F134" s="48" t="s">
        <v>173</v>
      </c>
      <c r="G134" s="43"/>
      <c r="H134" s="49"/>
      <c r="I134" s="43"/>
      <c r="J134" s="41"/>
      <c r="K134" s="43"/>
      <c r="L134" s="41"/>
      <c r="M134" s="43"/>
      <c r="N134" s="41"/>
      <c r="O134" s="51"/>
    </row>
    <row r="135" spans="2:15" ht="19.7" customHeight="1" x14ac:dyDescent="0.2">
      <c r="B135" s="46" t="s">
        <v>6</v>
      </c>
      <c r="C135" s="47" t="s">
        <v>182</v>
      </c>
      <c r="D135" s="47" t="s">
        <v>6</v>
      </c>
      <c r="E135" s="52">
        <v>0.3</v>
      </c>
      <c r="F135" s="48" t="s">
        <v>173</v>
      </c>
      <c r="G135" s="43"/>
      <c r="H135" s="49"/>
      <c r="I135" s="43"/>
      <c r="J135" s="41"/>
      <c r="K135" s="43"/>
      <c r="L135" s="41"/>
      <c r="M135" s="43"/>
      <c r="N135" s="41"/>
      <c r="O135" s="51"/>
    </row>
    <row r="136" spans="2:15" ht="19.7" customHeight="1" x14ac:dyDescent="0.2">
      <c r="B136" s="46" t="s">
        <v>6</v>
      </c>
      <c r="C136" s="47" t="s">
        <v>77</v>
      </c>
      <c r="D136" s="47" t="s">
        <v>6</v>
      </c>
      <c r="E136" s="52">
        <v>8.1000000000000003E-2</v>
      </c>
      <c r="F136" s="48" t="s">
        <v>173</v>
      </c>
      <c r="G136" s="43"/>
      <c r="H136" s="49"/>
      <c r="I136" s="43"/>
      <c r="J136" s="41"/>
      <c r="K136" s="43"/>
      <c r="L136" s="41"/>
      <c r="M136" s="43"/>
      <c r="N136" s="41"/>
      <c r="O136" s="51"/>
    </row>
    <row r="137" spans="2:15" ht="19.7" customHeight="1" x14ac:dyDescent="0.2">
      <c r="B137" s="46" t="s">
        <v>6</v>
      </c>
      <c r="C137" s="47" t="s">
        <v>183</v>
      </c>
      <c r="D137" s="47" t="s">
        <v>6</v>
      </c>
      <c r="E137" s="52">
        <v>6.0000000000000001E-3</v>
      </c>
      <c r="F137" s="48" t="s">
        <v>173</v>
      </c>
      <c r="G137" s="43"/>
      <c r="H137" s="49"/>
      <c r="I137" s="43"/>
      <c r="J137" s="41"/>
      <c r="K137" s="43"/>
      <c r="L137" s="41"/>
      <c r="M137" s="43"/>
      <c r="N137" s="41"/>
      <c r="O137" s="51"/>
    </row>
    <row r="138" spans="2:15" ht="19.7" customHeight="1" x14ac:dyDescent="0.2">
      <c r="B138" s="46" t="s">
        <v>6</v>
      </c>
      <c r="C138" s="47" t="s">
        <v>184</v>
      </c>
      <c r="D138" s="47" t="s">
        <v>6</v>
      </c>
      <c r="E138" s="52">
        <v>0.09</v>
      </c>
      <c r="F138" s="48" t="s">
        <v>173</v>
      </c>
      <c r="G138" s="43"/>
      <c r="H138" s="49"/>
      <c r="I138" s="43"/>
      <c r="J138" s="41"/>
      <c r="K138" s="43"/>
      <c r="L138" s="41"/>
      <c r="M138" s="43"/>
      <c r="N138" s="41"/>
      <c r="O138" s="51"/>
    </row>
    <row r="139" spans="2:15" ht="19.7" customHeight="1" x14ac:dyDescent="0.2">
      <c r="B139" s="46" t="s">
        <v>6</v>
      </c>
      <c r="C139" s="47" t="s">
        <v>185</v>
      </c>
      <c r="D139" s="47" t="s">
        <v>6</v>
      </c>
      <c r="E139" s="52">
        <v>4.9000000000000004</v>
      </c>
      <c r="F139" s="48" t="s">
        <v>173</v>
      </c>
      <c r="G139" s="43"/>
      <c r="H139" s="49"/>
      <c r="I139" s="43"/>
      <c r="J139" s="41"/>
      <c r="K139" s="43"/>
      <c r="L139" s="41"/>
      <c r="M139" s="43"/>
      <c r="N139" s="41"/>
      <c r="O139" s="51"/>
    </row>
    <row r="140" spans="2:15" ht="19.7" customHeight="1" x14ac:dyDescent="0.2">
      <c r="B140" s="46" t="s">
        <v>6</v>
      </c>
      <c r="C140" s="47" t="s">
        <v>170</v>
      </c>
      <c r="D140" s="47" t="s">
        <v>6</v>
      </c>
      <c r="E140" s="41"/>
      <c r="F140" s="48" t="s">
        <v>6</v>
      </c>
      <c r="G140" s="43"/>
      <c r="H140" s="49"/>
      <c r="I140" s="43"/>
      <c r="J140" s="41"/>
      <c r="K140" s="43"/>
      <c r="L140" s="41"/>
      <c r="M140" s="43"/>
      <c r="N140" s="41"/>
      <c r="O140" s="51"/>
    </row>
    <row r="141" spans="2:15" ht="19.7" customHeight="1" x14ac:dyDescent="0.2">
      <c r="B141" s="46" t="s">
        <v>6</v>
      </c>
      <c r="C141" s="47" t="s">
        <v>186</v>
      </c>
      <c r="D141" s="47" t="s">
        <v>6</v>
      </c>
      <c r="E141" s="41"/>
      <c r="F141" s="48" t="s">
        <v>6</v>
      </c>
      <c r="G141" s="43"/>
      <c r="H141" s="49"/>
      <c r="I141" s="43"/>
      <c r="J141" s="41"/>
      <c r="K141" s="43"/>
      <c r="L141" s="41"/>
      <c r="M141" s="43"/>
      <c r="N141" s="41"/>
      <c r="O141" s="51"/>
    </row>
    <row r="142" spans="2:15" ht="19.7" customHeight="1" x14ac:dyDescent="0.2">
      <c r="B142" s="46" t="s">
        <v>6</v>
      </c>
      <c r="C142" s="47" t="s">
        <v>187</v>
      </c>
      <c r="D142" s="47" t="s">
        <v>6</v>
      </c>
      <c r="E142" s="41">
        <v>8</v>
      </c>
      <c r="F142" s="48" t="s">
        <v>173</v>
      </c>
      <c r="G142" s="43"/>
      <c r="H142" s="49"/>
      <c r="I142" s="43"/>
      <c r="J142" s="41"/>
      <c r="K142" s="43"/>
      <c r="L142" s="41"/>
      <c r="M142" s="43"/>
      <c r="N142" s="41"/>
      <c r="O142" s="51"/>
    </row>
    <row r="143" spans="2:15" ht="19.7" customHeight="1" x14ac:dyDescent="0.2">
      <c r="B143" s="46" t="s">
        <v>6</v>
      </c>
      <c r="C143" s="47" t="s">
        <v>188</v>
      </c>
      <c r="D143" s="47" t="s">
        <v>6</v>
      </c>
      <c r="E143" s="52">
        <v>14.99</v>
      </c>
      <c r="F143" s="48" t="s">
        <v>173</v>
      </c>
      <c r="G143" s="43"/>
      <c r="H143" s="49"/>
      <c r="I143" s="43"/>
      <c r="J143" s="41"/>
      <c r="K143" s="43"/>
      <c r="L143" s="41"/>
      <c r="M143" s="43"/>
      <c r="N143" s="41"/>
      <c r="O143" s="51"/>
    </row>
    <row r="144" spans="2:15" ht="19.7" customHeight="1" x14ac:dyDescent="0.2">
      <c r="B144" s="46" t="s">
        <v>6</v>
      </c>
      <c r="C144" s="47" t="s">
        <v>106</v>
      </c>
      <c r="D144" s="47" t="s">
        <v>6</v>
      </c>
      <c r="E144" s="41"/>
      <c r="F144" s="48" t="s">
        <v>6</v>
      </c>
      <c r="G144" s="43"/>
      <c r="H144" s="49"/>
      <c r="I144" s="43"/>
      <c r="J144" s="41"/>
      <c r="K144" s="43"/>
      <c r="L144" s="41"/>
      <c r="M144" s="43"/>
      <c r="N144" s="41"/>
      <c r="O144" s="51"/>
    </row>
    <row r="145" spans="2:15" ht="19.7" customHeight="1" x14ac:dyDescent="0.2">
      <c r="B145" s="46" t="s">
        <v>6</v>
      </c>
      <c r="C145" s="47" t="s">
        <v>189</v>
      </c>
      <c r="D145" s="47" t="s">
        <v>6</v>
      </c>
      <c r="E145" s="41"/>
      <c r="F145" s="48" t="s">
        <v>6</v>
      </c>
      <c r="G145" s="43"/>
      <c r="H145" s="49"/>
      <c r="I145" s="43"/>
      <c r="J145" s="41"/>
      <c r="K145" s="43"/>
      <c r="L145" s="41"/>
      <c r="M145" s="43"/>
      <c r="N145" s="41"/>
      <c r="O145" s="51"/>
    </row>
    <row r="146" spans="2:15" ht="19.7" customHeight="1" x14ac:dyDescent="0.2">
      <c r="B146" s="46" t="s">
        <v>6</v>
      </c>
      <c r="C146" s="47" t="s">
        <v>190</v>
      </c>
      <c r="D146" s="47" t="s">
        <v>6</v>
      </c>
      <c r="E146" s="41">
        <v>10</v>
      </c>
      <c r="F146" s="48" t="s">
        <v>173</v>
      </c>
      <c r="G146" s="43"/>
      <c r="H146" s="49"/>
      <c r="I146" s="43"/>
      <c r="J146" s="41"/>
      <c r="K146" s="43"/>
      <c r="L146" s="41"/>
      <c r="M146" s="43"/>
      <c r="N146" s="41"/>
      <c r="O146" s="51"/>
    </row>
    <row r="147" spans="2:15" ht="19.7" customHeight="1" x14ac:dyDescent="0.2">
      <c r="B147" s="46" t="s">
        <v>6</v>
      </c>
      <c r="C147" s="47" t="s">
        <v>191</v>
      </c>
      <c r="D147" s="47" t="s">
        <v>6</v>
      </c>
      <c r="E147" s="41"/>
      <c r="F147" s="48" t="s">
        <v>6</v>
      </c>
      <c r="G147" s="43"/>
      <c r="H147" s="49"/>
      <c r="I147" s="43"/>
      <c r="J147" s="41"/>
      <c r="K147" s="43"/>
      <c r="L147" s="41"/>
      <c r="M147" s="43"/>
      <c r="N147" s="41"/>
      <c r="O147" s="51"/>
    </row>
    <row r="148" spans="2:15" ht="19.7" customHeight="1" x14ac:dyDescent="0.2">
      <c r="B148" s="46" t="s">
        <v>6</v>
      </c>
      <c r="C148" s="47" t="s">
        <v>118</v>
      </c>
      <c r="D148" s="47" t="s">
        <v>6</v>
      </c>
      <c r="E148" s="41"/>
      <c r="F148" s="48" t="s">
        <v>6</v>
      </c>
      <c r="G148" s="43"/>
      <c r="H148" s="49"/>
      <c r="I148" s="43"/>
      <c r="J148" s="41"/>
      <c r="K148" s="43"/>
      <c r="L148" s="41"/>
      <c r="M148" s="43"/>
      <c r="N148" s="41"/>
      <c r="O148" s="51"/>
    </row>
    <row r="149" spans="2:15" ht="19.7" customHeight="1" x14ac:dyDescent="0.2">
      <c r="B149" s="46" t="s">
        <v>6</v>
      </c>
      <c r="C149" s="47" t="s">
        <v>120</v>
      </c>
      <c r="D149" s="47" t="s">
        <v>6</v>
      </c>
      <c r="E149" s="41"/>
      <c r="F149" s="48" t="s">
        <v>6</v>
      </c>
      <c r="G149" s="43"/>
      <c r="H149" s="49"/>
      <c r="I149" s="43"/>
      <c r="J149" s="41"/>
      <c r="K149" s="43"/>
      <c r="L149" s="41"/>
      <c r="M149" s="43"/>
      <c r="N149" s="41"/>
      <c r="O149" s="51"/>
    </row>
    <row r="150" spans="2:15" ht="19.7" customHeight="1" x14ac:dyDescent="0.2">
      <c r="B150" s="46" t="s">
        <v>6</v>
      </c>
      <c r="C150" s="47" t="s">
        <v>192</v>
      </c>
      <c r="D150" s="47" t="s">
        <v>6</v>
      </c>
      <c r="E150" s="41"/>
      <c r="F150" s="48" t="s">
        <v>6</v>
      </c>
      <c r="G150" s="43"/>
      <c r="H150" s="49"/>
      <c r="I150" s="43"/>
      <c r="J150" s="41"/>
      <c r="K150" s="43"/>
      <c r="L150" s="41"/>
      <c r="M150" s="43"/>
      <c r="N150" s="41"/>
      <c r="O150" s="51"/>
    </row>
    <row r="151" spans="2:15" ht="19.7" customHeight="1" x14ac:dyDescent="0.2">
      <c r="B151" s="46" t="s">
        <v>6</v>
      </c>
      <c r="C151" s="47" t="s">
        <v>6</v>
      </c>
      <c r="D151" s="47" t="s">
        <v>6</v>
      </c>
      <c r="E151" s="41"/>
      <c r="F151" s="48" t="s">
        <v>6</v>
      </c>
      <c r="G151" s="43"/>
      <c r="H151" s="49"/>
      <c r="I151" s="43"/>
      <c r="J151" s="41"/>
      <c r="K151" s="43"/>
      <c r="L151" s="41"/>
      <c r="M151" s="43"/>
      <c r="N151" s="41"/>
      <c r="O151" s="51"/>
    </row>
    <row r="152" spans="2:15" ht="19.7" customHeight="1" x14ac:dyDescent="0.2">
      <c r="B152" s="39" t="s">
        <v>17</v>
      </c>
      <c r="C152" s="40" t="s">
        <v>106</v>
      </c>
      <c r="D152" s="40" t="s">
        <v>6</v>
      </c>
      <c r="E152" s="41"/>
      <c r="F152" s="42" t="s">
        <v>6</v>
      </c>
      <c r="G152" s="43"/>
      <c r="H152" s="44"/>
      <c r="I152" s="43"/>
      <c r="J152" s="49"/>
      <c r="K152" s="43"/>
      <c r="L152" s="49"/>
      <c r="M152" s="43"/>
      <c r="N152" s="44"/>
      <c r="O152" s="45"/>
    </row>
    <row r="153" spans="2:15" ht="19.7" customHeight="1" x14ac:dyDescent="0.2">
      <c r="B153" s="46" t="s">
        <v>6</v>
      </c>
      <c r="C153" s="47" t="s">
        <v>106</v>
      </c>
      <c r="D153" s="47" t="s">
        <v>357</v>
      </c>
      <c r="E153" s="41">
        <v>21</v>
      </c>
      <c r="F153" s="48" t="s">
        <v>358</v>
      </c>
      <c r="G153" s="43"/>
      <c r="H153" s="49"/>
      <c r="I153" s="50"/>
      <c r="J153" s="49"/>
      <c r="K153" s="50"/>
      <c r="L153" s="49"/>
      <c r="M153" s="50"/>
      <c r="N153" s="49"/>
      <c r="O153" s="51"/>
    </row>
    <row r="154" spans="2:15" ht="19.7" customHeight="1" x14ac:dyDescent="0.2">
      <c r="B154" s="53" t="s">
        <v>6</v>
      </c>
      <c r="C154" s="54" t="s">
        <v>106</v>
      </c>
      <c r="D154" s="54" t="s">
        <v>359</v>
      </c>
      <c r="E154" s="61">
        <v>20</v>
      </c>
      <c r="F154" s="56" t="s">
        <v>358</v>
      </c>
      <c r="G154" s="57"/>
      <c r="H154" s="58"/>
      <c r="I154" s="59"/>
      <c r="J154" s="58"/>
      <c r="K154" s="59"/>
      <c r="L154" s="58"/>
      <c r="M154" s="59"/>
      <c r="N154" s="58"/>
      <c r="O154" s="60"/>
    </row>
    <row r="155" spans="2:15" ht="19.7" customHeight="1" x14ac:dyDescent="0.2">
      <c r="B155" s="46" t="s">
        <v>6</v>
      </c>
      <c r="C155" s="47" t="s">
        <v>106</v>
      </c>
      <c r="D155" s="47" t="s">
        <v>360</v>
      </c>
      <c r="E155" s="41">
        <v>1</v>
      </c>
      <c r="F155" s="48" t="s">
        <v>358</v>
      </c>
      <c r="G155" s="43"/>
      <c r="H155" s="49"/>
      <c r="I155" s="50"/>
      <c r="J155" s="49"/>
      <c r="K155" s="50"/>
      <c r="L155" s="49"/>
      <c r="M155" s="50"/>
      <c r="N155" s="49"/>
      <c r="O155" s="51"/>
    </row>
    <row r="156" spans="2:15" ht="19.7" customHeight="1" x14ac:dyDescent="0.2">
      <c r="B156" s="46" t="s">
        <v>6</v>
      </c>
      <c r="C156" s="47" t="s">
        <v>361</v>
      </c>
      <c r="D156" s="47" t="s">
        <v>362</v>
      </c>
      <c r="E156" s="41">
        <v>1</v>
      </c>
      <c r="F156" s="48" t="s">
        <v>358</v>
      </c>
      <c r="G156" s="43"/>
      <c r="H156" s="49"/>
      <c r="I156" s="50"/>
      <c r="J156" s="49"/>
      <c r="K156" s="50"/>
      <c r="L156" s="49"/>
      <c r="M156" s="50"/>
      <c r="N156" s="49"/>
      <c r="O156" s="51"/>
    </row>
    <row r="157" spans="2:15" ht="19.7" customHeight="1" x14ac:dyDescent="0.2">
      <c r="B157" s="46" t="s">
        <v>6</v>
      </c>
      <c r="C157" s="47" t="s">
        <v>106</v>
      </c>
      <c r="D157" s="47" t="s">
        <v>363</v>
      </c>
      <c r="E157" s="41">
        <v>23</v>
      </c>
      <c r="F157" s="48" t="s">
        <v>358</v>
      </c>
      <c r="G157" s="43"/>
      <c r="H157" s="49"/>
      <c r="I157" s="50"/>
      <c r="J157" s="49"/>
      <c r="K157" s="50"/>
      <c r="L157" s="49"/>
      <c r="M157" s="50"/>
      <c r="N157" s="49"/>
      <c r="O157" s="51"/>
    </row>
    <row r="158" spans="2:15" ht="19.7" customHeight="1" x14ac:dyDescent="0.2">
      <c r="B158" s="46" t="s">
        <v>6</v>
      </c>
      <c r="C158" s="47" t="s">
        <v>364</v>
      </c>
      <c r="D158" s="47" t="s">
        <v>365</v>
      </c>
      <c r="E158" s="41">
        <v>1220</v>
      </c>
      <c r="F158" s="48" t="s">
        <v>366</v>
      </c>
      <c r="G158" s="43"/>
      <c r="H158" s="49"/>
      <c r="I158" s="50"/>
      <c r="J158" s="49"/>
      <c r="K158" s="50"/>
      <c r="L158" s="49"/>
      <c r="M158" s="50"/>
      <c r="N158" s="49"/>
      <c r="O158" s="51"/>
    </row>
    <row r="159" spans="2:15" ht="19.7" customHeight="1" x14ac:dyDescent="0.2">
      <c r="B159" s="46" t="s">
        <v>6</v>
      </c>
      <c r="C159" s="47" t="s">
        <v>367</v>
      </c>
      <c r="D159" s="47" t="s">
        <v>368</v>
      </c>
      <c r="E159" s="41">
        <v>65</v>
      </c>
      <c r="F159" s="48" t="s">
        <v>358</v>
      </c>
      <c r="G159" s="43"/>
      <c r="H159" s="49"/>
      <c r="I159" s="50"/>
      <c r="J159" s="49"/>
      <c r="K159" s="50"/>
      <c r="L159" s="49"/>
      <c r="M159" s="50"/>
      <c r="N159" s="49"/>
      <c r="O159" s="51"/>
    </row>
    <row r="160" spans="2:15" ht="19.7" customHeight="1" x14ac:dyDescent="0.2">
      <c r="B160" s="46" t="s">
        <v>6</v>
      </c>
      <c r="C160" s="47" t="s">
        <v>6</v>
      </c>
      <c r="D160" s="47" t="s">
        <v>6</v>
      </c>
      <c r="E160" s="41"/>
      <c r="F160" s="48" t="s">
        <v>6</v>
      </c>
      <c r="G160" s="43"/>
      <c r="H160" s="49"/>
      <c r="I160" s="43"/>
      <c r="J160" s="41"/>
      <c r="K160" s="43"/>
      <c r="L160" s="41"/>
      <c r="M160" s="43"/>
      <c r="N160" s="41"/>
      <c r="O160" s="51"/>
    </row>
    <row r="161" spans="2:15" ht="19.7" customHeight="1" x14ac:dyDescent="0.2">
      <c r="B161" s="39" t="s">
        <v>29</v>
      </c>
      <c r="C161" s="40" t="s">
        <v>118</v>
      </c>
      <c r="D161" s="40" t="s">
        <v>6</v>
      </c>
      <c r="E161" s="41"/>
      <c r="F161" s="42" t="s">
        <v>6</v>
      </c>
      <c r="G161" s="43"/>
      <c r="H161" s="44"/>
      <c r="I161" s="43"/>
      <c r="J161" s="49"/>
      <c r="K161" s="43"/>
      <c r="L161" s="44"/>
      <c r="M161" s="43"/>
      <c r="N161" s="44"/>
      <c r="O161" s="45"/>
    </row>
    <row r="162" spans="2:15" ht="19.7" customHeight="1" x14ac:dyDescent="0.2">
      <c r="B162" s="46" t="s">
        <v>6</v>
      </c>
      <c r="C162" s="47" t="s">
        <v>323</v>
      </c>
      <c r="D162" s="47" t="s">
        <v>369</v>
      </c>
      <c r="E162" s="41">
        <v>194</v>
      </c>
      <c r="F162" s="48" t="s">
        <v>201</v>
      </c>
      <c r="G162" s="43"/>
      <c r="H162" s="49"/>
      <c r="I162" s="50"/>
      <c r="J162" s="49"/>
      <c r="K162" s="50"/>
      <c r="L162" s="49"/>
      <c r="M162" s="50"/>
      <c r="N162" s="49"/>
      <c r="O162" s="51"/>
    </row>
    <row r="163" spans="2:15" ht="19.7" customHeight="1" x14ac:dyDescent="0.2">
      <c r="B163" s="46" t="s">
        <v>6</v>
      </c>
      <c r="C163" s="47" t="s">
        <v>285</v>
      </c>
      <c r="D163" s="47" t="s">
        <v>286</v>
      </c>
      <c r="E163" s="41">
        <v>36</v>
      </c>
      <c r="F163" s="48" t="s">
        <v>284</v>
      </c>
      <c r="G163" s="43"/>
      <c r="H163" s="49"/>
      <c r="I163" s="50"/>
      <c r="J163" s="49"/>
      <c r="K163" s="50"/>
      <c r="L163" s="49"/>
      <c r="M163" s="50"/>
      <c r="N163" s="49"/>
      <c r="O163" s="51"/>
    </row>
    <row r="164" spans="2:15" ht="19.7" customHeight="1" x14ac:dyDescent="0.2">
      <c r="B164" s="46" t="s">
        <v>6</v>
      </c>
      <c r="C164" s="47" t="s">
        <v>287</v>
      </c>
      <c r="D164" s="47" t="s">
        <v>288</v>
      </c>
      <c r="E164" s="41">
        <v>231</v>
      </c>
      <c r="F164" s="48" t="s">
        <v>284</v>
      </c>
      <c r="G164" s="43"/>
      <c r="H164" s="49"/>
      <c r="I164" s="50"/>
      <c r="J164" s="49"/>
      <c r="K164" s="50"/>
      <c r="L164" s="49"/>
      <c r="M164" s="50"/>
      <c r="N164" s="49"/>
      <c r="O164" s="51"/>
    </row>
    <row r="165" spans="2:15" ht="19.7" customHeight="1" x14ac:dyDescent="0.2">
      <c r="B165" s="46" t="s">
        <v>6</v>
      </c>
      <c r="C165" s="47" t="s">
        <v>289</v>
      </c>
      <c r="D165" s="47" t="s">
        <v>290</v>
      </c>
      <c r="E165" s="41">
        <v>99</v>
      </c>
      <c r="F165" s="48" t="s">
        <v>284</v>
      </c>
      <c r="G165" s="43"/>
      <c r="H165" s="49"/>
      <c r="I165" s="50"/>
      <c r="J165" s="49"/>
      <c r="K165" s="50"/>
      <c r="L165" s="49"/>
      <c r="M165" s="50"/>
      <c r="N165" s="49"/>
      <c r="O165" s="51"/>
    </row>
    <row r="166" spans="2:15" ht="19.7" customHeight="1" x14ac:dyDescent="0.2">
      <c r="B166" s="46" t="s">
        <v>6</v>
      </c>
      <c r="C166" s="47" t="s">
        <v>291</v>
      </c>
      <c r="D166" s="47" t="s">
        <v>292</v>
      </c>
      <c r="E166" s="41">
        <v>319</v>
      </c>
      <c r="F166" s="48" t="s">
        <v>284</v>
      </c>
      <c r="G166" s="43"/>
      <c r="H166" s="49"/>
      <c r="I166" s="50"/>
      <c r="J166" s="49"/>
      <c r="K166" s="50"/>
      <c r="L166" s="49"/>
      <c r="M166" s="50"/>
      <c r="N166" s="49"/>
      <c r="O166" s="51"/>
    </row>
    <row r="167" spans="2:15" ht="19.7" customHeight="1" x14ac:dyDescent="0.2">
      <c r="B167" s="46" t="s">
        <v>6</v>
      </c>
      <c r="C167" s="47" t="s">
        <v>293</v>
      </c>
      <c r="D167" s="47" t="s">
        <v>294</v>
      </c>
      <c r="E167" s="41">
        <v>110</v>
      </c>
      <c r="F167" s="48" t="s">
        <v>284</v>
      </c>
      <c r="G167" s="43"/>
      <c r="H167" s="49"/>
      <c r="I167" s="50"/>
      <c r="J167" s="49"/>
      <c r="K167" s="50"/>
      <c r="L167" s="49"/>
      <c r="M167" s="50"/>
      <c r="N167" s="49"/>
      <c r="O167" s="51"/>
    </row>
    <row r="168" spans="2:15" ht="19.7" customHeight="1" x14ac:dyDescent="0.2">
      <c r="B168" s="46" t="s">
        <v>6</v>
      </c>
      <c r="C168" s="47" t="s">
        <v>300</v>
      </c>
      <c r="D168" s="47" t="s">
        <v>301</v>
      </c>
      <c r="E168" s="41">
        <v>308</v>
      </c>
      <c r="F168" s="48" t="s">
        <v>284</v>
      </c>
      <c r="G168" s="43"/>
      <c r="H168" s="49"/>
      <c r="I168" s="50"/>
      <c r="J168" s="49"/>
      <c r="K168" s="50"/>
      <c r="L168" s="49"/>
      <c r="M168" s="50"/>
      <c r="N168" s="49"/>
      <c r="O168" s="51"/>
    </row>
    <row r="169" spans="2:15" ht="19.7" customHeight="1" x14ac:dyDescent="0.2">
      <c r="B169" s="46" t="s">
        <v>6</v>
      </c>
      <c r="C169" s="47" t="s">
        <v>302</v>
      </c>
      <c r="D169" s="47" t="s">
        <v>290</v>
      </c>
      <c r="E169" s="41">
        <v>561</v>
      </c>
      <c r="F169" s="48" t="s">
        <v>284</v>
      </c>
      <c r="G169" s="43"/>
      <c r="H169" s="49"/>
      <c r="I169" s="50"/>
      <c r="J169" s="49"/>
      <c r="K169" s="50"/>
      <c r="L169" s="49"/>
      <c r="M169" s="50"/>
      <c r="N169" s="49"/>
      <c r="O169" s="51"/>
    </row>
    <row r="170" spans="2:15" ht="19.7" customHeight="1" x14ac:dyDescent="0.2">
      <c r="B170" s="46" t="s">
        <v>6</v>
      </c>
      <c r="C170" s="47" t="s">
        <v>303</v>
      </c>
      <c r="D170" s="47" t="s">
        <v>299</v>
      </c>
      <c r="E170" s="41">
        <v>308</v>
      </c>
      <c r="F170" s="48" t="s">
        <v>284</v>
      </c>
      <c r="G170" s="43"/>
      <c r="H170" s="49"/>
      <c r="I170" s="50"/>
      <c r="J170" s="49"/>
      <c r="K170" s="50"/>
      <c r="L170" s="49"/>
      <c r="M170" s="50"/>
      <c r="N170" s="49"/>
      <c r="O170" s="51"/>
    </row>
    <row r="171" spans="2:15" ht="19.7" customHeight="1" x14ac:dyDescent="0.2">
      <c r="B171" s="46" t="s">
        <v>6</v>
      </c>
      <c r="C171" s="47" t="s">
        <v>370</v>
      </c>
      <c r="D171" s="47" t="s">
        <v>6</v>
      </c>
      <c r="E171" s="52">
        <v>0.54</v>
      </c>
      <c r="F171" s="48" t="s">
        <v>173</v>
      </c>
      <c r="G171" s="43"/>
      <c r="H171" s="49"/>
      <c r="I171" s="43"/>
      <c r="J171" s="41"/>
      <c r="K171" s="43"/>
      <c r="L171" s="41"/>
      <c r="M171" s="43"/>
      <c r="N171" s="41"/>
      <c r="O171" s="51"/>
    </row>
    <row r="172" spans="2:15" ht="19.7" customHeight="1" x14ac:dyDescent="0.2">
      <c r="B172" s="46" t="s">
        <v>6</v>
      </c>
      <c r="C172" s="47" t="s">
        <v>6</v>
      </c>
      <c r="D172" s="47" t="s">
        <v>6</v>
      </c>
      <c r="E172" s="41"/>
      <c r="F172" s="48" t="s">
        <v>6</v>
      </c>
      <c r="G172" s="43"/>
      <c r="H172" s="49"/>
      <c r="I172" s="43"/>
      <c r="J172" s="41"/>
      <c r="K172" s="43"/>
      <c r="L172" s="41"/>
      <c r="M172" s="43"/>
      <c r="N172" s="41"/>
      <c r="O172" s="51"/>
    </row>
    <row r="173" spans="2:15" ht="19.7" customHeight="1" x14ac:dyDescent="0.2">
      <c r="B173" s="39" t="s">
        <v>93</v>
      </c>
      <c r="C173" s="40" t="s">
        <v>120</v>
      </c>
      <c r="D173" s="40" t="s">
        <v>6</v>
      </c>
      <c r="E173" s="41"/>
      <c r="F173" s="42" t="s">
        <v>6</v>
      </c>
      <c r="G173" s="43"/>
      <c r="H173" s="44"/>
      <c r="I173" s="43"/>
      <c r="J173" s="49"/>
      <c r="K173" s="43"/>
      <c r="L173" s="44"/>
      <c r="M173" s="43"/>
      <c r="N173" s="44"/>
      <c r="O173" s="45"/>
    </row>
    <row r="174" spans="2:15" ht="19.7" customHeight="1" x14ac:dyDescent="0.2">
      <c r="B174" s="46" t="s">
        <v>6</v>
      </c>
      <c r="C174" s="47" t="s">
        <v>371</v>
      </c>
      <c r="D174" s="47" t="s">
        <v>372</v>
      </c>
      <c r="E174" s="41">
        <v>90</v>
      </c>
      <c r="F174" s="48" t="s">
        <v>201</v>
      </c>
      <c r="G174" s="43"/>
      <c r="H174" s="49"/>
      <c r="I174" s="50"/>
      <c r="J174" s="49"/>
      <c r="K174" s="50"/>
      <c r="L174" s="49"/>
      <c r="M174" s="50"/>
      <c r="N174" s="49"/>
      <c r="O174" s="51"/>
    </row>
    <row r="175" spans="2:15" ht="19.7" customHeight="1" x14ac:dyDescent="0.2">
      <c r="B175" s="46" t="s">
        <v>6</v>
      </c>
      <c r="C175" s="47" t="s">
        <v>373</v>
      </c>
      <c r="D175" s="47" t="s">
        <v>374</v>
      </c>
      <c r="E175" s="41">
        <v>1</v>
      </c>
      <c r="F175" s="48" t="s">
        <v>258</v>
      </c>
      <c r="G175" s="43"/>
      <c r="H175" s="49"/>
      <c r="I175" s="50"/>
      <c r="J175" s="49"/>
      <c r="K175" s="50"/>
      <c r="L175" s="49"/>
      <c r="M175" s="50"/>
      <c r="N175" s="49"/>
      <c r="O175" s="51"/>
    </row>
    <row r="176" spans="2:15" ht="19.7" customHeight="1" x14ac:dyDescent="0.2">
      <c r="B176" s="46" t="s">
        <v>6</v>
      </c>
      <c r="C176" s="47" t="s">
        <v>370</v>
      </c>
      <c r="D176" s="47" t="s">
        <v>6</v>
      </c>
      <c r="E176" s="52">
        <v>0.54</v>
      </c>
      <c r="F176" s="48" t="s">
        <v>173</v>
      </c>
      <c r="G176" s="43"/>
      <c r="H176" s="49"/>
      <c r="I176" s="43"/>
      <c r="J176" s="41"/>
      <c r="K176" s="43"/>
      <c r="L176" s="41"/>
      <c r="M176" s="43"/>
      <c r="N176" s="41"/>
      <c r="O176" s="51"/>
    </row>
    <row r="177" spans="2:15" ht="19.7" customHeight="1" x14ac:dyDescent="0.2">
      <c r="B177" s="46" t="s">
        <v>6</v>
      </c>
      <c r="C177" s="47" t="s">
        <v>6</v>
      </c>
      <c r="D177" s="47" t="s">
        <v>6</v>
      </c>
      <c r="E177" s="41"/>
      <c r="F177" s="48" t="s">
        <v>6</v>
      </c>
      <c r="G177" s="43"/>
      <c r="H177" s="49"/>
      <c r="I177" s="43"/>
      <c r="J177" s="41"/>
      <c r="K177" s="43"/>
      <c r="L177" s="41"/>
      <c r="M177" s="43"/>
      <c r="N177" s="41"/>
      <c r="O177" s="51"/>
    </row>
    <row r="178" spans="2:15" ht="19.7" customHeight="1" x14ac:dyDescent="0.2">
      <c r="B178" s="46" t="s">
        <v>6</v>
      </c>
      <c r="C178" s="47" t="s">
        <v>6</v>
      </c>
      <c r="D178" s="47" t="s">
        <v>6</v>
      </c>
      <c r="E178" s="41"/>
      <c r="F178" s="48" t="s">
        <v>6</v>
      </c>
      <c r="G178" s="43"/>
      <c r="H178" s="49"/>
      <c r="I178" s="43"/>
      <c r="J178" s="41"/>
      <c r="K178" s="43"/>
      <c r="L178" s="41"/>
      <c r="M178" s="43"/>
      <c r="N178" s="41"/>
      <c r="O178" s="51"/>
    </row>
    <row r="179" spans="2:15" ht="19.7" customHeight="1" x14ac:dyDescent="0.2">
      <c r="B179" s="53" t="s">
        <v>6</v>
      </c>
      <c r="C179" s="54" t="s">
        <v>6</v>
      </c>
      <c r="D179" s="54" t="s">
        <v>6</v>
      </c>
      <c r="E179" s="61"/>
      <c r="F179" s="56" t="s">
        <v>6</v>
      </c>
      <c r="G179" s="57"/>
      <c r="H179" s="58"/>
      <c r="I179" s="57"/>
      <c r="J179" s="61"/>
      <c r="K179" s="57"/>
      <c r="L179" s="61"/>
      <c r="M179" s="57"/>
      <c r="N179" s="61"/>
      <c r="O179" s="60"/>
    </row>
    <row r="180" spans="2:15" x14ac:dyDescent="0.2">
      <c r="B180" s="62"/>
      <c r="C180" s="62"/>
      <c r="D180" s="62"/>
      <c r="E180" s="62"/>
      <c r="F180" s="62"/>
      <c r="G180" s="62"/>
      <c r="H180" s="62"/>
      <c r="I180" s="62"/>
      <c r="J180" s="62"/>
      <c r="K180" s="62"/>
      <c r="L180" s="62"/>
      <c r="M180" s="62"/>
      <c r="N180" s="62"/>
      <c r="O180" s="62"/>
    </row>
  </sheetData>
  <mergeCells count="11">
    <mergeCell ref="O3:O4"/>
    <mergeCell ref="B1:O2"/>
    <mergeCell ref="B3:B4"/>
    <mergeCell ref="C3:C4"/>
    <mergeCell ref="D3:D4"/>
    <mergeCell ref="E3:E4"/>
    <mergeCell ref="F3:F4"/>
    <mergeCell ref="G3:H3"/>
    <mergeCell ref="I3:J3"/>
    <mergeCell ref="K3:L3"/>
    <mergeCell ref="M3:N3"/>
  </mergeCells>
  <phoneticPr fontId="3" type="noConversion"/>
  <pageMargins left="0.98425196850393704" right="7.874015748031496E-2" top="0.6692913385826772" bottom="0.59055118110236215" header="0.5" footer="0.5"/>
  <pageSetup paperSize="9" scale="90" orientation="landscape" r:id="rId1"/>
  <headerFooter alignWithMargins="0"/>
  <rowBreaks count="6" manualBreakCount="6">
    <brk id="29" min="1" max="14" man="1"/>
    <brk id="54" min="1" max="14" man="1"/>
    <brk id="79" min="1" max="14" man="1"/>
    <brk id="104" min="1" max="14" man="1"/>
    <brk id="129" min="1" max="14" man="1"/>
    <brk id="154" min="1"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7</vt:i4>
      </vt:variant>
    </vt:vector>
  </HeadingPairs>
  <TitlesOfParts>
    <vt:vector size="11" baseType="lpstr">
      <vt:lpstr>설계설명서</vt:lpstr>
      <vt:lpstr>원가계산서</vt:lpstr>
      <vt:lpstr>내역서총괄표</vt:lpstr>
      <vt:lpstr>내역서</vt:lpstr>
      <vt:lpstr>내역서!Print_Area</vt:lpstr>
      <vt:lpstr>내역서총괄표!Print_Area</vt:lpstr>
      <vt:lpstr>설계설명서!Print_Area</vt:lpstr>
      <vt:lpstr>원가계산서!Print_Area</vt:lpstr>
      <vt:lpstr>내역서!Print_Titles</vt:lpstr>
      <vt:lpstr>내역서총괄표!Print_Titles</vt:lpstr>
      <vt:lpstr>원가계산서!Print_Titles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2026-09-22T04:40:49Z</dcterms:created>
  <dcterms:modified xsi:type="dcterms:W3CDTF">2026-09-23T01:11:57Z</dcterms:modified>
</cp:coreProperties>
</file>