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codeName="{28389E77-7640-9E18-AD5C-E98E2F4A8B83}"/>
  <workbookPr updateLinks="never" codeName="ThisWorkbook" defaultThemeVersion="124226"/>
  <mc:AlternateContent xmlns:mc="http://schemas.openxmlformats.org/markup-compatibility/2006">
    <mc:Choice Requires="x15">
      <x15ac:absPath xmlns:x15ac="http://schemas.microsoft.com/office/spreadsheetml/2010/11/ac" url="D:\0.김현우\2026\01.내역\1.관급\한국농어촌공사\(260122)_신양1리 마을만들기사업 지역경관개선사업 세부설계용역\12.3안 상무님 검토수정\1.전기공사\1. 공사내역서\"/>
    </mc:Choice>
  </mc:AlternateContent>
  <xr:revisionPtr revIDLastSave="0" documentId="13_ncr:1_{8B2DC1AB-2D13-4498-B5D5-AB550207820F}" xr6:coauthVersionLast="47" xr6:coauthVersionMax="47" xr10:uidLastSave="{00000000-0000-0000-0000-000000000000}"/>
  <bookViews>
    <workbookView xWindow="-120" yWindow="-120" windowWidth="29040" windowHeight="15720" tabRatio="939" activeTab="2" xr2:uid="{00000000-000D-0000-FFFF-FFFF00000000}"/>
  </bookViews>
  <sheets>
    <sheet name="표지" sheetId="319" r:id="rId1"/>
    <sheet name="간지" sheetId="282" r:id="rId2"/>
    <sheet name="원가계산서" sheetId="320" r:id="rId3"/>
    <sheet name="집계표" sheetId="250" r:id="rId4"/>
    <sheet name="집계표(관급자재)" sheetId="351" r:id="rId5"/>
    <sheet name="1.'A구간'경관조명공사" sheetId="302" r:id="rId6"/>
    <sheet name="2.'B구간'경관조명공사" sheetId="336" r:id="rId7"/>
    <sheet name="3.'C구간'경관조명공사" sheetId="349" r:id="rId8"/>
    <sheet name="단가비교표" sheetId="44" r:id="rId9"/>
    <sheet name="1.'A구간'경관조명공사(산출서)" sheetId="329" r:id="rId10"/>
    <sheet name="2.'B구간'경관조명공사(산출서)" sheetId="335" r:id="rId11"/>
    <sheet name="3.'C구간'경관조명공사(산출서)" sheetId="337" r:id="rId12"/>
    <sheet name="노임단가" sheetId="350" r:id="rId13"/>
  </sheets>
  <functionGroups builtInGroupCount="19"/>
  <definedNames>
    <definedName name="___Fill" localSheetId="9" hidden="1">#REF!</definedName>
    <definedName name="___Fill" localSheetId="10" hidden="1">#REF!</definedName>
    <definedName name="___Fill" localSheetId="11" hidden="1">#REF!</definedName>
    <definedName name="___Fill" localSheetId="4" hidden="1">#REF!</definedName>
    <definedName name="___Fill" hidden="1">#REF!</definedName>
    <definedName name="__FILL" localSheetId="9" hidden="1">#REF!</definedName>
    <definedName name="__FILL" localSheetId="10" hidden="1">#REF!</definedName>
    <definedName name="__FILL" localSheetId="11" hidden="1">#REF!</definedName>
    <definedName name="__FILL" localSheetId="4" hidden="1">#REF!</definedName>
    <definedName name="__FILL" hidden="1">#REF!</definedName>
    <definedName name="_1S" localSheetId="9" hidden="1">#REF!</definedName>
    <definedName name="_1S" localSheetId="10" hidden="1">#REF!</definedName>
    <definedName name="_1S" localSheetId="11" hidden="1">#REF!</definedName>
    <definedName name="_1S" localSheetId="4" hidden="1">#REF!</definedName>
    <definedName name="_1S" hidden="1">#REF!</definedName>
    <definedName name="_2_0_S" localSheetId="9" hidden="1">#REF!</definedName>
    <definedName name="_2_0_S" localSheetId="10" hidden="1">#REF!</definedName>
    <definedName name="_2_0_S" localSheetId="11" hidden="1">#REF!</definedName>
    <definedName name="_2_0_S" localSheetId="4" hidden="1">#REF!</definedName>
    <definedName name="_2_0_S" hidden="1">#REF!</definedName>
    <definedName name="_2F" localSheetId="9" hidden="1">#REF!</definedName>
    <definedName name="_2F" localSheetId="10" hidden="1">#REF!</definedName>
    <definedName name="_2F" localSheetId="11" hidden="1">#REF!</definedName>
    <definedName name="_2F" localSheetId="12" hidden="1">#REF!</definedName>
    <definedName name="_2F" localSheetId="4" hidden="1">#REF!</definedName>
    <definedName name="_2F" hidden="1">#REF!</definedName>
    <definedName name="_4_0_F" localSheetId="9" hidden="1">#REF!</definedName>
    <definedName name="_4_0_F" localSheetId="10" hidden="1">#REF!</definedName>
    <definedName name="_4_0_F" localSheetId="11" hidden="1">#REF!</definedName>
    <definedName name="_4_0_F" localSheetId="12" hidden="1">#REF!</definedName>
    <definedName name="_4_0_F" localSheetId="4" hidden="1">#REF!</definedName>
    <definedName name="_4_0_F" hidden="1">#REF!</definedName>
    <definedName name="_5_0_0_F" localSheetId="9" hidden="1">#REF!</definedName>
    <definedName name="_5_0_0_F" localSheetId="10" hidden="1">#REF!</definedName>
    <definedName name="_5_0_0_F" localSheetId="11" hidden="1">#REF!</definedName>
    <definedName name="_5_0_0_F" localSheetId="4" hidden="1">#REF!</definedName>
    <definedName name="_5_0_0_F" hidden="1">#REF!</definedName>
    <definedName name="_6_2___Parse" localSheetId="9" hidden="1">#REF!</definedName>
    <definedName name="_6_2___Parse" localSheetId="10" hidden="1">#REF!</definedName>
    <definedName name="_6_2___Parse" localSheetId="11" hidden="1">#REF!</definedName>
    <definedName name="_6_2___Parse" localSheetId="12" hidden="1">#REF!</definedName>
    <definedName name="_6_2___Parse" localSheetId="4" hidden="1">#REF!</definedName>
    <definedName name="_6_2___Parse" hidden="1">#REF!</definedName>
    <definedName name="_8_2_0_Parse" localSheetId="9" hidden="1">#REF!</definedName>
    <definedName name="_8_2_0_Parse" localSheetId="10" hidden="1">#REF!</definedName>
    <definedName name="_8_2_0_Parse" localSheetId="11" hidden="1">#REF!</definedName>
    <definedName name="_8_2_0_Parse" localSheetId="12" hidden="1">#REF!</definedName>
    <definedName name="_8_2_0_Parse" localSheetId="4" hidden="1">#REF!</definedName>
    <definedName name="_8_2_0_Parse" hidden="1">#REF!</definedName>
    <definedName name="_Dist_Bin" localSheetId="5" hidden="1">#REF!</definedName>
    <definedName name="_Dist_Bin" localSheetId="9" hidden="1">#REF!</definedName>
    <definedName name="_Dist_Bin" localSheetId="6" hidden="1">#REF!</definedName>
    <definedName name="_Dist_Bin" localSheetId="10" hidden="1">#REF!</definedName>
    <definedName name="_Dist_Bin" localSheetId="7" hidden="1">#REF!</definedName>
    <definedName name="_Dist_Bin" localSheetId="11" hidden="1">#REF!</definedName>
    <definedName name="_Dist_Bin" localSheetId="4" hidden="1">#REF!</definedName>
    <definedName name="_Dist_Bin" hidden="1">#REF!</definedName>
    <definedName name="_Dist_Values" localSheetId="5" hidden="1">#REF!</definedName>
    <definedName name="_Dist_Values" localSheetId="9" hidden="1">#REF!</definedName>
    <definedName name="_Dist_Values" localSheetId="6" hidden="1">#REF!</definedName>
    <definedName name="_Dist_Values" localSheetId="10" hidden="1">#REF!</definedName>
    <definedName name="_Dist_Values" localSheetId="7" hidden="1">#REF!</definedName>
    <definedName name="_Dist_Values" localSheetId="11" hidden="1">#REF!</definedName>
    <definedName name="_Dist_Values" localSheetId="4" hidden="1">#REF!</definedName>
    <definedName name="_Dist_Values" hidden="1">#REF!</definedName>
    <definedName name="_Fill" localSheetId="5" hidden="1">#REF!</definedName>
    <definedName name="_Fill" localSheetId="9" hidden="1">#REF!</definedName>
    <definedName name="_Fill" localSheetId="6" hidden="1">#REF!</definedName>
    <definedName name="_Fill" localSheetId="10" hidden="1">#REF!</definedName>
    <definedName name="_Fill" localSheetId="7" hidden="1">#REF!</definedName>
    <definedName name="_Fill" localSheetId="11" hidden="1">#REF!</definedName>
    <definedName name="_Fill" localSheetId="1" hidden="1">#REF!</definedName>
    <definedName name="_Fill" localSheetId="4" hidden="1">#REF!</definedName>
    <definedName name="_Fill" hidden="1">#REF!</definedName>
    <definedName name="_xlnm._FilterDatabase" localSheetId="5" hidden="1">#REF!</definedName>
    <definedName name="_xlnm._FilterDatabase" localSheetId="9" hidden="1">#REF!</definedName>
    <definedName name="_xlnm._FilterDatabase" localSheetId="6" hidden="1">#REF!</definedName>
    <definedName name="_xlnm._FilterDatabase" localSheetId="10" hidden="1">#REF!</definedName>
    <definedName name="_xlnm._FilterDatabase" localSheetId="7" hidden="1">#REF!</definedName>
    <definedName name="_xlnm._FilterDatabase" localSheetId="11" hidden="1">#REF!</definedName>
    <definedName name="_xlnm._FilterDatabase" localSheetId="4" hidden="1">#REF!</definedName>
    <definedName name="_xlnm._FilterDatabase" hidden="1">#REF!</definedName>
    <definedName name="_Key1" localSheetId="5" hidden="1">#REF!</definedName>
    <definedName name="_Key1" localSheetId="9" hidden="1">#REF!</definedName>
    <definedName name="_Key1" localSheetId="6" hidden="1">#REF!</definedName>
    <definedName name="_Key1" localSheetId="10" hidden="1">#REF!</definedName>
    <definedName name="_Key1" localSheetId="7" hidden="1">#REF!</definedName>
    <definedName name="_Key1" localSheetId="11" hidden="1">#REF!</definedName>
    <definedName name="_Key1" localSheetId="1" hidden="1">#REF!</definedName>
    <definedName name="_Key1" localSheetId="3" hidden="1">#REF!</definedName>
    <definedName name="_Key1" localSheetId="4" hidden="1">#REF!</definedName>
    <definedName name="_Key1" hidden="1">#REF!</definedName>
    <definedName name="_KEY111" localSheetId="9" hidden="1">#REF!</definedName>
    <definedName name="_KEY111" localSheetId="10" hidden="1">#REF!</definedName>
    <definedName name="_KEY111" localSheetId="11" hidden="1">#REF!</definedName>
    <definedName name="_KEY111" localSheetId="4" hidden="1">#REF!</definedName>
    <definedName name="_KEY111" hidden="1">#REF!</definedName>
    <definedName name="_Key2" localSheetId="5" hidden="1">#REF!</definedName>
    <definedName name="_Key2" localSheetId="9" hidden="1">#REF!</definedName>
    <definedName name="_Key2" localSheetId="6" hidden="1">#REF!</definedName>
    <definedName name="_Key2" localSheetId="10" hidden="1">#REF!</definedName>
    <definedName name="_Key2" localSheetId="7" hidden="1">#REF!</definedName>
    <definedName name="_Key2" localSheetId="11" hidden="1">#REF!</definedName>
    <definedName name="_Key2" localSheetId="1" hidden="1">#REF!</definedName>
    <definedName name="_Key2" localSheetId="3" hidden="1">#REF!</definedName>
    <definedName name="_Key2" localSheetId="4" hidden="1">#REF!</definedName>
    <definedName name="_Key2" hidden="1">#REF!</definedName>
    <definedName name="_kfkf" localSheetId="5" hidden="1">#REF!</definedName>
    <definedName name="_kfkf" localSheetId="9" hidden="1">#REF!</definedName>
    <definedName name="_kfkf" localSheetId="6" hidden="1">#REF!</definedName>
    <definedName name="_kfkf" localSheetId="10" hidden="1">#REF!</definedName>
    <definedName name="_kfkf" localSheetId="7" hidden="1">#REF!</definedName>
    <definedName name="_kfkf" localSheetId="11" hidden="1">#REF!</definedName>
    <definedName name="_kfkf" localSheetId="4" hidden="1">#REF!</definedName>
    <definedName name="_kfkf" hidden="1">#REF!</definedName>
    <definedName name="_MatInverse_In" localSheetId="5" hidden="1">#REF!</definedName>
    <definedName name="_MatInverse_In" localSheetId="9" hidden="1">#REF!</definedName>
    <definedName name="_MatInverse_In" localSheetId="6" hidden="1">#REF!</definedName>
    <definedName name="_MatInverse_In" localSheetId="10" hidden="1">#REF!</definedName>
    <definedName name="_MatInverse_In" localSheetId="7" hidden="1">#REF!</definedName>
    <definedName name="_MatInverse_In" localSheetId="11" hidden="1">#REF!</definedName>
    <definedName name="_MatInverse_In" localSheetId="4" hidden="1">#REF!</definedName>
    <definedName name="_MatInverse_In" hidden="1">#REF!</definedName>
    <definedName name="_MatMult_A" localSheetId="5" hidden="1">#REF!</definedName>
    <definedName name="_MatMult_A" localSheetId="9" hidden="1">#REF!</definedName>
    <definedName name="_MatMult_A" localSheetId="6" hidden="1">#REF!</definedName>
    <definedName name="_MatMult_A" localSheetId="10" hidden="1">#REF!</definedName>
    <definedName name="_MatMult_A" localSheetId="7" hidden="1">#REF!</definedName>
    <definedName name="_MatMult_A" localSheetId="11" hidden="1">#REF!</definedName>
    <definedName name="_MatMult_A" localSheetId="4" hidden="1">#REF!</definedName>
    <definedName name="_MatMult_A" hidden="1">#REF!</definedName>
    <definedName name="_MatMult_AxB" localSheetId="5" hidden="1">#REF!</definedName>
    <definedName name="_MatMult_AxB" localSheetId="9" hidden="1">#REF!</definedName>
    <definedName name="_MatMult_AxB" localSheetId="6" hidden="1">#REF!</definedName>
    <definedName name="_MatMult_AxB" localSheetId="10" hidden="1">#REF!</definedName>
    <definedName name="_MatMult_AxB" localSheetId="7" hidden="1">#REF!</definedName>
    <definedName name="_MatMult_AxB" localSheetId="11" hidden="1">#REF!</definedName>
    <definedName name="_MatMult_AxB" localSheetId="4" hidden="1">#REF!</definedName>
    <definedName name="_MatMult_AxB" hidden="1">#REF!</definedName>
    <definedName name="_MatMult_B" localSheetId="5" hidden="1">#REF!</definedName>
    <definedName name="_MatMult_B" localSheetId="9" hidden="1">#REF!</definedName>
    <definedName name="_MatMult_B" localSheetId="6" hidden="1">#REF!</definedName>
    <definedName name="_MatMult_B" localSheetId="10" hidden="1">#REF!</definedName>
    <definedName name="_MatMult_B" localSheetId="7" hidden="1">#REF!</definedName>
    <definedName name="_MatMult_B" localSheetId="11" hidden="1">#REF!</definedName>
    <definedName name="_MatMult_B" localSheetId="4" hidden="1">#REF!</definedName>
    <definedName name="_MatMult_B" hidden="1">#REF!</definedName>
    <definedName name="_Order1" hidden="1">255</definedName>
    <definedName name="_Order2" hidden="1">255</definedName>
    <definedName name="_Parse_In" localSheetId="5" hidden="1">#REF!</definedName>
    <definedName name="_Parse_In" localSheetId="9" hidden="1">#REF!</definedName>
    <definedName name="_Parse_In" localSheetId="6" hidden="1">#REF!</definedName>
    <definedName name="_Parse_In" localSheetId="10" hidden="1">#REF!</definedName>
    <definedName name="_Parse_In" localSheetId="7" hidden="1">#REF!</definedName>
    <definedName name="_Parse_In" localSheetId="11" hidden="1">#REF!</definedName>
    <definedName name="_Parse_In" localSheetId="4" hidden="1">#REF!</definedName>
    <definedName name="_Parse_In" hidden="1">#REF!</definedName>
    <definedName name="_Regression_Int" hidden="1">1</definedName>
    <definedName name="_Regression_Out" localSheetId="5" hidden="1">#REF!</definedName>
    <definedName name="_Regression_Out" localSheetId="9" hidden="1">#REF!</definedName>
    <definedName name="_Regression_Out" localSheetId="6" hidden="1">#REF!</definedName>
    <definedName name="_Regression_Out" localSheetId="10" hidden="1">#REF!</definedName>
    <definedName name="_Regression_Out" localSheetId="7" hidden="1">#REF!</definedName>
    <definedName name="_Regression_Out" localSheetId="11" hidden="1">#REF!</definedName>
    <definedName name="_Regression_Out" localSheetId="4" hidden="1">#REF!</definedName>
    <definedName name="_Regression_Out" hidden="1">#REF!</definedName>
    <definedName name="_Regression_X" localSheetId="5" hidden="1">#REF!</definedName>
    <definedName name="_Regression_X" localSheetId="9" hidden="1">#REF!</definedName>
    <definedName name="_Regression_X" localSheetId="6" hidden="1">#REF!</definedName>
    <definedName name="_Regression_X" localSheetId="10" hidden="1">#REF!</definedName>
    <definedName name="_Regression_X" localSheetId="7" hidden="1">#REF!</definedName>
    <definedName name="_Regression_X" localSheetId="11" hidden="1">#REF!</definedName>
    <definedName name="_Regression_X" localSheetId="4" hidden="1">#REF!</definedName>
    <definedName name="_Regression_X" hidden="1">#REF!</definedName>
    <definedName name="_Regression_Y" localSheetId="5" hidden="1">#REF!</definedName>
    <definedName name="_Regression_Y" localSheetId="9" hidden="1">#REF!</definedName>
    <definedName name="_Regression_Y" localSheetId="6" hidden="1">#REF!</definedName>
    <definedName name="_Regression_Y" localSheetId="10" hidden="1">#REF!</definedName>
    <definedName name="_Regression_Y" localSheetId="7" hidden="1">#REF!</definedName>
    <definedName name="_Regression_Y" localSheetId="11" hidden="1">#REF!</definedName>
    <definedName name="_Regression_Y" localSheetId="4" hidden="1">#REF!</definedName>
    <definedName name="_Regression_Y" hidden="1">#REF!</definedName>
    <definedName name="_Sort" localSheetId="5" hidden="1">#REF!</definedName>
    <definedName name="_Sort" localSheetId="9" hidden="1">#REF!</definedName>
    <definedName name="_Sort" localSheetId="6" hidden="1">#REF!</definedName>
    <definedName name="_Sort" localSheetId="10" hidden="1">#REF!</definedName>
    <definedName name="_Sort" localSheetId="7" hidden="1">#REF!</definedName>
    <definedName name="_Sort" localSheetId="11" hidden="1">#REF!</definedName>
    <definedName name="_Sort" localSheetId="1" hidden="1">#REF!</definedName>
    <definedName name="_Sort" localSheetId="4" hidden="1">#REF!</definedName>
    <definedName name="_Sort" hidden="1">#REF!</definedName>
    <definedName name="_Table1_In1" localSheetId="5" hidden="1">#REF!</definedName>
    <definedName name="_Table1_In1" localSheetId="9" hidden="1">#REF!</definedName>
    <definedName name="_Table1_In1" localSheetId="6" hidden="1">#REF!</definedName>
    <definedName name="_Table1_In1" localSheetId="10" hidden="1">#REF!</definedName>
    <definedName name="_Table1_In1" localSheetId="7" hidden="1">#REF!</definedName>
    <definedName name="_Table1_In1" localSheetId="11" hidden="1">#REF!</definedName>
    <definedName name="_Table1_In1" localSheetId="4" hidden="1">#REF!</definedName>
    <definedName name="_Table1_In1" hidden="1">#REF!</definedName>
    <definedName name="_Table1_Out" localSheetId="5" hidden="1">#REF!</definedName>
    <definedName name="_Table1_Out" localSheetId="9" hidden="1">#REF!</definedName>
    <definedName name="_Table1_Out" localSheetId="6" hidden="1">#REF!</definedName>
    <definedName name="_Table1_Out" localSheetId="10" hidden="1">#REF!</definedName>
    <definedName name="_Table1_Out" localSheetId="7" hidden="1">#REF!</definedName>
    <definedName name="_Table1_Out" localSheetId="11" hidden="1">#REF!</definedName>
    <definedName name="_Table1_Out" localSheetId="4" hidden="1">#REF!</definedName>
    <definedName name="_Table1_Out" hidden="1">#REF!</definedName>
    <definedName name="_woogi" localSheetId="5" hidden="1">#REF!</definedName>
    <definedName name="_woogi" localSheetId="9" hidden="1">#REF!</definedName>
    <definedName name="_woogi" localSheetId="6" hidden="1">#REF!</definedName>
    <definedName name="_woogi" localSheetId="10" hidden="1">#REF!</definedName>
    <definedName name="_woogi" localSheetId="7" hidden="1">#REF!</definedName>
    <definedName name="_woogi" localSheetId="11" hidden="1">#REF!</definedName>
    <definedName name="_woogi" localSheetId="4" hidden="1">#REF!</definedName>
    <definedName name="_woogi" hidden="1">#REF!</definedName>
    <definedName name="_woogi2" localSheetId="5" hidden="1">#REF!</definedName>
    <definedName name="_woogi2" localSheetId="9" hidden="1">#REF!</definedName>
    <definedName name="_woogi2" localSheetId="6" hidden="1">#REF!</definedName>
    <definedName name="_woogi2" localSheetId="10" hidden="1">#REF!</definedName>
    <definedName name="_woogi2" localSheetId="7" hidden="1">#REF!</definedName>
    <definedName name="_woogi2" localSheetId="11" hidden="1">#REF!</definedName>
    <definedName name="_woogi2" localSheetId="4" hidden="1">#REF!</definedName>
    <definedName name="_woogi2" hidden="1">#REF!</definedName>
    <definedName name="_woogi24" localSheetId="5" hidden="1">#REF!</definedName>
    <definedName name="_woogi24" localSheetId="9" hidden="1">#REF!</definedName>
    <definedName name="_woogi24" localSheetId="6" hidden="1">#REF!</definedName>
    <definedName name="_woogi24" localSheetId="10" hidden="1">#REF!</definedName>
    <definedName name="_woogi24" localSheetId="7" hidden="1">#REF!</definedName>
    <definedName name="_woogi24" localSheetId="11" hidden="1">#REF!</definedName>
    <definedName name="_woogi24" localSheetId="4" hidden="1">#REF!</definedName>
    <definedName name="_woogi24" hidden="1">#REF!</definedName>
    <definedName name="_woogi3" localSheetId="5" hidden="1">#REF!</definedName>
    <definedName name="_woogi3" localSheetId="9" hidden="1">#REF!</definedName>
    <definedName name="_woogi3" localSheetId="6" hidden="1">#REF!</definedName>
    <definedName name="_woogi3" localSheetId="10" hidden="1">#REF!</definedName>
    <definedName name="_woogi3" localSheetId="7" hidden="1">#REF!</definedName>
    <definedName name="_woogi3" localSheetId="11" hidden="1">#REF!</definedName>
    <definedName name="_woogi3" localSheetId="4" hidden="1">#REF!</definedName>
    <definedName name="_woogi3" hidden="1">#REF!</definedName>
    <definedName name="_재ㅐ햐" localSheetId="5" hidden="1">#REF!</definedName>
    <definedName name="_재ㅐ햐" localSheetId="9" hidden="1">#REF!</definedName>
    <definedName name="_재ㅐ햐" localSheetId="6" hidden="1">#REF!</definedName>
    <definedName name="_재ㅐ햐" localSheetId="10" hidden="1">#REF!</definedName>
    <definedName name="_재ㅐ햐" localSheetId="7" hidden="1">#REF!</definedName>
    <definedName name="_재ㅐ햐" localSheetId="11" hidden="1">#REF!</definedName>
    <definedName name="_재ㅐ햐" localSheetId="4" hidden="1">#REF!</definedName>
    <definedName name="_재ㅐ햐" hidden="1">#REF!</definedName>
    <definedName name="A" localSheetId="5" hidden="1">#REF!</definedName>
    <definedName name="A" localSheetId="9" hidden="1">#REF!</definedName>
    <definedName name="A" localSheetId="6" hidden="1">#REF!</definedName>
    <definedName name="A" localSheetId="10" hidden="1">#REF!</definedName>
    <definedName name="A" localSheetId="7" hidden="1">#REF!</definedName>
    <definedName name="A" localSheetId="11" hidden="1">#REF!</definedName>
    <definedName name="A" localSheetId="1" hidden="1">#REF!</definedName>
    <definedName name="A" localSheetId="4" hidden="1">#REF!</definedName>
    <definedName name="A" hidden="1">#REF!</definedName>
    <definedName name="A1C1" localSheetId="9" hidden="1">#REF!</definedName>
    <definedName name="A1C1" localSheetId="10" hidden="1">#REF!</definedName>
    <definedName name="A1C1" localSheetId="11" hidden="1">#REF!</definedName>
    <definedName name="A1C1" localSheetId="4" hidden="1">#REF!</definedName>
    <definedName name="A1C1" hidden="1">#REF!</definedName>
    <definedName name="AAAAA" localSheetId="1" hidden="1">{#N/A,"수불부",FALSE,"사급자재수불서";#N/A,"수불부",FALSE,"사급자재수불서"}</definedName>
    <definedName name="AAAAA" localSheetId="12" hidden="1">{#N/A,"수불부",FALSE,"사급자재수불서";#N/A,"수불부",FALSE,"사급자재수불서"}</definedName>
    <definedName name="AAAAA" localSheetId="4" hidden="1">{#N/A,"수불부",FALSE,"사급자재수불서";#N/A,"수불부",FALSE,"사급자재수불서"}</definedName>
    <definedName name="AAAAA" hidden="1">{#N/A,"수불부",FALSE,"사급자재수불서";#N/A,"수불부",FALSE,"사급자재수불서"}</definedName>
    <definedName name="aaaaaaa" localSheetId="9" hidden="1">#REF!</definedName>
    <definedName name="aaaaaaa" localSheetId="10" hidden="1">#REF!</definedName>
    <definedName name="aaaaaaa" localSheetId="11" hidden="1">#REF!</definedName>
    <definedName name="aaaaaaa" localSheetId="4" hidden="1">#REF!</definedName>
    <definedName name="aaaaaaa" hidden="1">#REF!</definedName>
    <definedName name="Access_Button" hidden="1">"물품목_2_제품테이블_List"</definedName>
    <definedName name="Access_Button1" hidden="1">"물품목_2_제품테이블_List"</definedName>
    <definedName name="Access_Button2" hidden="1">"물품목_2_제품테이블_List"</definedName>
    <definedName name="Access_Button3" hidden="1">"카드발송_카드발송_List1"</definedName>
    <definedName name="Access_Button4" hidden="1">"업체현황_카드발송_List"</definedName>
    <definedName name="AccessDatabase" hidden="1">"E:\WORK\VISUAL\MIRAE\LOADSYS\LoadDB.mdb"</definedName>
    <definedName name="add" localSheetId="12" hidden="1">{#N/A,#N/A,FALSE,"기안지";#N/A,#N/A,FALSE,"통신지"}</definedName>
    <definedName name="add" localSheetId="4" hidden="1">{#N/A,#N/A,FALSE,"기안지";#N/A,#N/A,FALSE,"통신지"}</definedName>
    <definedName name="add" hidden="1">{#N/A,#N/A,FALSE,"기안지";#N/A,#N/A,FALSE,"통신지"}</definedName>
    <definedName name="AJHD"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nscount" hidden="1">1</definedName>
    <definedName name="AS2DocOpenMode" hidden="1">"AS2DocumentBrowse"</definedName>
    <definedName name="ASAS" localSheetId="12" hidden="1">{#N/A,#N/A,FALSE,"DAOCM 2차 검토"}</definedName>
    <definedName name="ASAS" localSheetId="4" hidden="1">{#N/A,#N/A,FALSE,"DAOCM 2차 검토"}</definedName>
    <definedName name="ASAS" hidden="1">{#N/A,#N/A,FALSE,"DAOCM 2차 검토"}</definedName>
    <definedName name="AWERWEZWF" localSheetId="12" hidden="1">{#N/A,"수불부",FALSE,"사급자재수불서";#N/A,"수불부",FALSE,"사급자재수불서"}</definedName>
    <definedName name="AWERWEZWF" localSheetId="4" hidden="1">{#N/A,"수불부",FALSE,"사급자재수불서";#N/A,"수불부",FALSE,"사급자재수불서"}</definedName>
    <definedName name="AWERWEZWF" hidden="1">{#N/A,"수불부",FALSE,"사급자재수불서";#N/A,"수불부",FALSE,"사급자재수불서"}</definedName>
    <definedName name="BETYURTYU" localSheetId="12" hidden="1">{"'Sheet1'!$D$19","'Sheet1'!$B$22:$E$22"}</definedName>
    <definedName name="BETYURTYU" localSheetId="4" hidden="1">{"'Sheet1'!$D$19","'Sheet1'!$B$22:$E$22"}</definedName>
    <definedName name="BETYURTYU" hidden="1">{"'Sheet1'!$D$19","'Sheet1'!$B$22:$E$22"}</definedName>
    <definedName name="BHJFGYU" localSheetId="12" hidden="1">{"'Sheet1'!$D$19","'Sheet1'!$B$22:$E$22"}</definedName>
    <definedName name="BHJFGYU" localSheetId="4" hidden="1">{"'Sheet1'!$D$19","'Sheet1'!$B$22:$E$22"}</definedName>
    <definedName name="BHJFGYU" hidden="1">{"'Sheet1'!$D$19","'Sheet1'!$B$22:$E$22"}</definedName>
    <definedName name="BJITYUIYUIYUI" localSheetId="12" hidden="1">{"'Sheet1'!$D$19","'Sheet1'!$B$22:$E$22"}</definedName>
    <definedName name="BJITYUIYUIYUI" localSheetId="4" hidden="1">{"'Sheet1'!$D$19","'Sheet1'!$B$22:$E$22"}</definedName>
    <definedName name="BJITYUIYUIYUI" hidden="1">{"'Sheet1'!$D$19","'Sheet1'!$B$22:$E$22"}</definedName>
    <definedName name="BOOK2" localSheetId="1" hidden="1">{#N/A,#N/A,TRUE,"손익보고"}</definedName>
    <definedName name="BOOK2" localSheetId="12" hidden="1">{#N/A,#N/A,TRUE,"손익보고"}</definedName>
    <definedName name="BOOK2" localSheetId="4" hidden="1">{#N/A,#N/A,TRUE,"손익보고"}</definedName>
    <definedName name="BOOK2" hidden="1">{#N/A,#N/A,TRUE,"손익보고"}</definedName>
    <definedName name="BUHITYUIUYJJU" localSheetId="12" hidden="1">{#N/A,"수불부",FALSE,"사급자재수불서";#N/A,"수불부",FALSE,"사급자재수불서"}</definedName>
    <definedName name="BUHITYUIUYJJU" localSheetId="4" hidden="1">{#N/A,"수불부",FALSE,"사급자재수불서";#N/A,"수불부",FALSE,"사급자재수불서"}</definedName>
    <definedName name="BUHITYUIUYJJU" hidden="1">{#N/A,"수불부",FALSE,"사급자재수불서";#N/A,"수불부",FALSE,"사급자재수불서"}</definedName>
    <definedName name="BUILLULBOI" localSheetId="9" hidden="1">#REF!</definedName>
    <definedName name="BUILLULBOI" localSheetId="10" hidden="1">#REF!</definedName>
    <definedName name="BUILLULBOI" localSheetId="11" hidden="1">#REF!</definedName>
    <definedName name="BUILLULBOI" localSheetId="4" hidden="1">#REF!</definedName>
    <definedName name="BUILLULBOI" hidden="1">#REF!</definedName>
    <definedName name="BUILUYILBYUIO" localSheetId="12" hidden="1">{#N/A,"수불부",FALSE,"사급자재수불서";#N/A,"수불부",FALSE,"사급자재수불서"}</definedName>
    <definedName name="BUILUYILBYUIO" localSheetId="4" hidden="1">{#N/A,"수불부",FALSE,"사급자재수불서";#N/A,"수불부",FALSE,"사급자재수불서"}</definedName>
    <definedName name="BUILUYILBYUIO" hidden="1">{#N/A,"수불부",FALSE,"사급자재수불서";#N/A,"수불부",FALSE,"사급자재수불서"}</definedName>
    <definedName name="BUIOTUIOTUIOMRYUIETYU" localSheetId="12" hidden="1">{#N/A,"수불부",FALSE,"사급자재수불서";#N/A,"수불부",FALSE,"사급자재수불서"}</definedName>
    <definedName name="BUIOTUIOTUIOMRYUIETYU" localSheetId="4" hidden="1">{#N/A,"수불부",FALSE,"사급자재수불서";#N/A,"수불부",FALSE,"사급자재수불서"}</definedName>
    <definedName name="BUIOTUIOTUIOMRYUIETYU" hidden="1">{#N/A,"수불부",FALSE,"사급자재수불서";#N/A,"수불부",FALSE,"사급자재수불서"}</definedName>
    <definedName name="cv" localSheetId="1" hidden="1">{"'Sheet1'!$D$19","'Sheet1'!$B$22:$E$22"}</definedName>
    <definedName name="cv" localSheetId="12" hidden="1">{"'Sheet1'!$D$19","'Sheet1'!$B$22:$E$22"}</definedName>
    <definedName name="cv" localSheetId="4" hidden="1">{"'Sheet1'!$D$19","'Sheet1'!$B$22:$E$22"}</definedName>
    <definedName name="cv" hidden="1">{"'Sheet1'!$D$19","'Sheet1'!$B$22:$E$22"}</definedName>
    <definedName name="CVTHRTH" localSheetId="12" hidden="1">{#N/A,"수불부",FALSE,"사급자재수불서";#N/A,"수불부",FALSE,"사급자재수불서"}</definedName>
    <definedName name="CVTHRTH" localSheetId="4" hidden="1">{#N/A,"수불부",FALSE,"사급자재수불서";#N/A,"수불부",FALSE,"사급자재수불서"}</definedName>
    <definedName name="CVTHRTH" hidden="1">{#N/A,"수불부",FALSE,"사급자재수불서";#N/A,"수불부",FALSE,"사급자재수불서"}</definedName>
    <definedName name="dataww" localSheetId="5" hidden="1">#REF!</definedName>
    <definedName name="dataww" localSheetId="9" hidden="1">#REF!</definedName>
    <definedName name="dataww" localSheetId="6" hidden="1">#REF!</definedName>
    <definedName name="dataww" localSheetId="10" hidden="1">#REF!</definedName>
    <definedName name="dataww" localSheetId="7" hidden="1">#REF!</definedName>
    <definedName name="dataww" localSheetId="11" hidden="1">#REF!</definedName>
    <definedName name="dataww" localSheetId="4" hidden="1">#REF!</definedName>
    <definedName name="dataww" hidden="1">#REF!</definedName>
    <definedName name="ddddd" localSheetId="5" hidden="1">#REF!</definedName>
    <definedName name="ddddd" localSheetId="9" hidden="1">#REF!</definedName>
    <definedName name="ddddd" localSheetId="6" hidden="1">#REF!</definedName>
    <definedName name="ddddd" localSheetId="10" hidden="1">#REF!</definedName>
    <definedName name="ddddd" localSheetId="7" hidden="1">#REF!</definedName>
    <definedName name="ddddd" localSheetId="11" hidden="1">#REF!</definedName>
    <definedName name="ddddd" localSheetId="4" hidden="1">#REF!</definedName>
    <definedName name="ddddd" hidden="1">#REF!</definedName>
    <definedName name="DDDDDD" localSheetId="5" hidden="1">{#N/A,"수불부",FALSE,"사급자재수불서";#N/A,"수불부",FALSE,"사급자재수불서"}</definedName>
    <definedName name="DDDDDD" localSheetId="9" hidden="1">{#N/A,"수불부",FALSE,"사급자재수불서";#N/A,"수불부",FALSE,"사급자재수불서"}</definedName>
    <definedName name="DDDDDD" localSheetId="6" hidden="1">{#N/A,"수불부",FALSE,"사급자재수불서";#N/A,"수불부",FALSE,"사급자재수불서"}</definedName>
    <definedName name="DDDDDD" localSheetId="10" hidden="1">{#N/A,"수불부",FALSE,"사급자재수불서";#N/A,"수불부",FALSE,"사급자재수불서"}</definedName>
    <definedName name="DDDDDD" localSheetId="7" hidden="1">{#N/A,"수불부",FALSE,"사급자재수불서";#N/A,"수불부",FALSE,"사급자재수불서"}</definedName>
    <definedName name="DDDDDD" localSheetId="11" hidden="1">{#N/A,"수불부",FALSE,"사급자재수불서";#N/A,"수불부",FALSE,"사급자재수불서"}</definedName>
    <definedName name="DDDDDD" localSheetId="1" hidden="1">{#N/A,"수불부",FALSE,"사급자재수불서";#N/A,"수불부",FALSE,"사급자재수불서"}</definedName>
    <definedName name="DDDDDD" localSheetId="12" hidden="1">{#N/A,"수불부",FALSE,"사급자재수불서";#N/A,"수불부",FALSE,"사급자재수불서"}</definedName>
    <definedName name="DDDDDD" localSheetId="4" hidden="1">{#N/A,"수불부",FALSE,"사급자재수불서";#N/A,"수불부",FALSE,"사급자재수불서"}</definedName>
    <definedName name="DDDDDD" hidden="1">{#N/A,"수불부",FALSE,"사급자재수불서";#N/A,"수불부",FALSE,"사급자재수불서"}</definedName>
    <definedName name="DDDFQFAADD" localSheetId="12" hidden="1">{#N/A,#N/A,FALSE,"배수2"}</definedName>
    <definedName name="DDDFQFAADD" localSheetId="4" hidden="1">{#N/A,#N/A,FALSE,"배수2"}</definedName>
    <definedName name="DDDFQFAADD" hidden="1">{#N/A,#N/A,FALSE,"배수2"}</definedName>
    <definedName name="DDFRE"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EL" localSheetId="1" hidden="1">{#N/A,#N/A,FALSE,"전열산출서"}</definedName>
    <definedName name="DEL" localSheetId="12" hidden="1">{#N/A,#N/A,FALSE,"전열산출서"}</definedName>
    <definedName name="DEL" localSheetId="4" hidden="1">{#N/A,#N/A,FALSE,"전열산출서"}</definedName>
    <definedName name="DEL" hidden="1">{#N/A,#N/A,FALSE,"전열산출서"}</definedName>
    <definedName name="DFDFD" localSheetId="5" hidden="1">#REF!</definedName>
    <definedName name="DFDFD" localSheetId="9" hidden="1">#REF!</definedName>
    <definedName name="DFDFD" localSheetId="6" hidden="1">#REF!</definedName>
    <definedName name="DFDFD" localSheetId="10" hidden="1">#REF!</definedName>
    <definedName name="DFDFD" localSheetId="7" hidden="1">#REF!</definedName>
    <definedName name="DFDFD" localSheetId="11" hidden="1">#REF!</definedName>
    <definedName name="DFDFD" localSheetId="4" hidden="1">#REF!</definedName>
    <definedName name="DFDFD" hidden="1">#REF!</definedName>
    <definedName name="DFGHFGHDFGHFDGH" localSheetId="12" hidden="1">{"'Sheet1'!$D$19","'Sheet1'!$B$22:$E$22"}</definedName>
    <definedName name="DFGHFGHDFGHFDGH" localSheetId="4" hidden="1">{"'Sheet1'!$D$19","'Sheet1'!$B$22:$E$22"}</definedName>
    <definedName name="DFGHFGHDFGHFDGH" hidden="1">{"'Sheet1'!$D$19","'Sheet1'!$B$22:$E$22"}</definedName>
    <definedName name="DFSWE"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HJGHJGFHJ" localSheetId="12" hidden="1">{#N/A,#N/A,FALSE,"Sheet1"}</definedName>
    <definedName name="DGHJGHJGFHJ" localSheetId="4" hidden="1">{#N/A,#N/A,FALSE,"Sheet1"}</definedName>
    <definedName name="DGHJGHJGFHJ" hidden="1">{#N/A,#N/A,FALSE,"Sheet1"}</definedName>
    <definedName name="dkdkdkdkd" localSheetId="12" hidden="1">{#N/A,#N/A,FALSE,"명세표"}</definedName>
    <definedName name="dkdkdkdkd" localSheetId="4" hidden="1">{#N/A,#N/A,FALSE,"명세표"}</definedName>
    <definedName name="dkdkdkdkd" hidden="1">{#N/A,#N/A,FALSE,"명세표"}</definedName>
    <definedName name="DRTH" localSheetId="12" hidden="1">{#N/A,"수불부",FALSE,"사급자재수불서";#N/A,"수불부",FALSE,"사급자재수불서"}</definedName>
    <definedName name="DRTH" localSheetId="4" hidden="1">{#N/A,"수불부",FALSE,"사급자재수불서";#N/A,"수불부",FALSE,"사급자재수불서"}</definedName>
    <definedName name="DRTH" hidden="1">{#N/A,"수불부",FALSE,"사급자재수불서";#N/A,"수불부",FALSE,"사급자재수불서"}</definedName>
    <definedName name="DRTHDRTHDRT" localSheetId="12" hidden="1">{#N/A,"수불부",FALSE,"사급자재수불서";#N/A,"수불부",FALSE,"사급자재수불서"}</definedName>
    <definedName name="DRTHDRTHDRT" localSheetId="4" hidden="1">{#N/A,"수불부",FALSE,"사급자재수불서";#N/A,"수불부",FALSE,"사급자재수불서"}</definedName>
    <definedName name="DRTHDRTHDRT" hidden="1">{#N/A,"수불부",FALSE,"사급자재수불서";#N/A,"수불부",FALSE,"사급자재수불서"}</definedName>
    <definedName name="DRTHDRTHDRTC" localSheetId="12" hidden="1">{#N/A,"수불부",FALSE,"사급자재수불서";#N/A,"수불부",FALSE,"사급자재수불서"}</definedName>
    <definedName name="DRTHDRTHDRTC" localSheetId="4" hidden="1">{#N/A,"수불부",FALSE,"사급자재수불서";#N/A,"수불부",FALSE,"사급자재수불서"}</definedName>
    <definedName name="DRTHDRTHDRTC" hidden="1">{#N/A,"수불부",FALSE,"사급자재수불서";#N/A,"수불부",FALSE,"사급자재수불서"}</definedName>
    <definedName name="ds" localSheetId="1" hidden="1">{#N/A,#N/A,FALSE,"Sheet1"}</definedName>
    <definedName name="ds" localSheetId="12" hidden="1">{#N/A,#N/A,FALSE,"Sheet1"}</definedName>
    <definedName name="ds" localSheetId="4" hidden="1">{#N/A,#N/A,FALSE,"Sheet1"}</definedName>
    <definedName name="ds" hidden="1">{#N/A,#N/A,FALSE,"Sheet1"}</definedName>
    <definedName name="DSDRGERXRG" localSheetId="12" hidden="1">{#N/A,"수불부",FALSE,"사급자재수불서";#N/A,"수불부",FALSE,"사급자재수불서"}</definedName>
    <definedName name="DSDRGERXRG" localSheetId="4" hidden="1">{#N/A,"수불부",FALSE,"사급자재수불서";#N/A,"수불부",FALSE,"사급자재수불서"}</definedName>
    <definedName name="DSDRGERXRG" hidden="1">{#N/A,"수불부",FALSE,"사급자재수불서";#N/A,"수불부",FALSE,"사급자재수불서"}</definedName>
    <definedName name="DSSDS" localSheetId="12" hidden="1">{#N/A,#N/A,FALSE,"명세표"}</definedName>
    <definedName name="DSSDS" localSheetId="4" hidden="1">{#N/A,#N/A,FALSE,"명세표"}</definedName>
    <definedName name="DSSDS" hidden="1">{#N/A,#N/A,FALSE,"명세표"}</definedName>
    <definedName name="DXGWERTXGEWRT" localSheetId="12" hidden="1">{#N/A,"수불부",FALSE,"사급자재수불서";#N/A,"수불부",FALSE,"사급자재수불서"}</definedName>
    <definedName name="DXGWERTXGEWRT" localSheetId="4" hidden="1">{#N/A,"수불부",FALSE,"사급자재수불서";#N/A,"수불부",FALSE,"사급자재수불서"}</definedName>
    <definedName name="DXGWERTXGEWRT" hidden="1">{#N/A,"수불부",FALSE,"사급자재수불서";#N/A,"수불부",FALSE,"사급자재수불서"}</definedName>
    <definedName name="EAFAWER" localSheetId="12" hidden="1">{#N/A,"수불부",FALSE,"사급자재수불서";#N/A,"수불부",FALSE,"사급자재수불서"}</definedName>
    <definedName name="EAFAWER" localSheetId="4" hidden="1">{#N/A,"수불부",FALSE,"사급자재수불서";#N/A,"수불부",FALSE,"사급자재수불서"}</definedName>
    <definedName name="EAFAWER" hidden="1">{#N/A,"수불부",FALSE,"사급자재수불서";#N/A,"수불부",FALSE,"사급자재수불서"}</definedName>
    <definedName name="EFWQERAWE" localSheetId="12" hidden="1">{#N/A,#N/A,FALSE,"Sheet1"}</definedName>
    <definedName name="EFWQERAWE" localSheetId="4" hidden="1">{#N/A,#N/A,FALSE,"Sheet1"}</definedName>
    <definedName name="EFWQERAWE" hidden="1">{#N/A,#N/A,FALSE,"Sheet1"}</definedName>
    <definedName name="ENJA"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TERTWERT" localSheetId="12" hidden="1">{#N/A,"수불부",FALSE,"사급자재수불서";#N/A,"수불부",FALSE,"사급자재수불서"}</definedName>
    <definedName name="ERTERTWERT" localSheetId="4" hidden="1">{#N/A,"수불부",FALSE,"사급자재수불서";#N/A,"수불부",FALSE,"사급자재수불서"}</definedName>
    <definedName name="ERTERTWERT" hidden="1">{#N/A,"수불부",FALSE,"사급자재수불서";#N/A,"수불부",FALSE,"사급자재수불서"}</definedName>
    <definedName name="ERTYRETY" localSheetId="12" hidden="1">{#N/A,"수불부",FALSE,"사급자재수불서";#N/A,"수불부",FALSE,"사급자재수불서"}</definedName>
    <definedName name="ERTYRETY" localSheetId="4" hidden="1">{#N/A,"수불부",FALSE,"사급자재수불서";#N/A,"수불부",FALSE,"사급자재수불서"}</definedName>
    <definedName name="ERTYRETY" hidden="1">{#N/A,"수불부",FALSE,"사급자재수불서";#N/A,"수불부",FALSE,"사급자재수불서"}</definedName>
    <definedName name="ERWER" localSheetId="12" hidden="1">{#N/A,"수불부",FALSE,"사급자재수불서";#N/A,"수불부",FALSE,"사급자재수불서"}</definedName>
    <definedName name="ERWER" localSheetId="4" hidden="1">{#N/A,"수불부",FALSE,"사급자재수불서";#N/A,"수불부",FALSE,"사급자재수불서"}</definedName>
    <definedName name="ERWER" hidden="1">{#N/A,"수불부",FALSE,"사급자재수불서";#N/A,"수불부",FALSE,"사급자재수불서"}</definedName>
    <definedName name="ERYETY" localSheetId="12" hidden="1">#REF!</definedName>
    <definedName name="ERYETY" localSheetId="4" hidden="1">#REF!</definedName>
    <definedName name="ERYETY" hidden="1">#REF!</definedName>
    <definedName name="EWETRTWERT" localSheetId="12" hidden="1">{#N/A,"수불부",FALSE,"사급자재수불서";#N/A,"수불부",FALSE,"사급자재수불서"}</definedName>
    <definedName name="EWETRTWERT" localSheetId="4" hidden="1">{#N/A,"수불부",FALSE,"사급자재수불서";#N/A,"수불부",FALSE,"사급자재수불서"}</definedName>
    <definedName name="EWETRTWERT" hidden="1">{#N/A,"수불부",FALSE,"사급자재수불서";#N/A,"수불부",FALSE,"사급자재수불서"}</definedName>
    <definedName name="EWRTWERTZDRGWER" localSheetId="12" hidden="1">{#N/A,"수불부",FALSE,"사급자재수불서";#N/A,"수불부",FALSE,"사급자재수불서"}</definedName>
    <definedName name="EWRTWERTZDRGWER" localSheetId="4" hidden="1">{#N/A,"수불부",FALSE,"사급자재수불서";#N/A,"수불부",FALSE,"사급자재수불서"}</definedName>
    <definedName name="EWRTWERTZDRGWER" hidden="1">{#N/A,"수불부",FALSE,"사급자재수불서";#N/A,"수불부",FALSE,"사급자재수불서"}</definedName>
    <definedName name="fdg" localSheetId="1" hidden="1">{"'Sheet1'!$D$19","'Sheet1'!$B$22:$E$22"}</definedName>
    <definedName name="fdg" localSheetId="12" hidden="1">{"'Sheet1'!$D$19","'Sheet1'!$B$22:$E$22"}</definedName>
    <definedName name="fdg" localSheetId="4" hidden="1">{"'Sheet1'!$D$19","'Sheet1'!$B$22:$E$22"}</definedName>
    <definedName name="fdg" hidden="1">{"'Sheet1'!$D$19","'Sheet1'!$B$22:$E$22"}</definedName>
    <definedName name="ff" localSheetId="5" hidden="1">#REF!</definedName>
    <definedName name="ff" localSheetId="9" hidden="1">#REF!</definedName>
    <definedName name="ff" localSheetId="6" hidden="1">#REF!</definedName>
    <definedName name="ff" localSheetId="10" hidden="1">#REF!</definedName>
    <definedName name="ff" localSheetId="7" hidden="1">#REF!</definedName>
    <definedName name="ff" localSheetId="11" hidden="1">#REF!</definedName>
    <definedName name="ff" localSheetId="4" hidden="1">#REF!</definedName>
    <definedName name="ff" hidden="1">#REF!</definedName>
    <definedName name="FFF" localSheetId="12" hidden="1">{#N/A,#N/A,FALSE,"CCTV"}</definedName>
    <definedName name="FFF" localSheetId="4" hidden="1">{#N/A,#N/A,FALSE,"CCTV"}</definedName>
    <definedName name="FFF" hidden="1">{#N/A,#N/A,FALSE,"CCTV"}</definedName>
    <definedName name="FFFFF" localSheetId="5" hidden="1">{#N/A,"수불부",FALSE,"사급자재수불서";#N/A,"수불부",FALSE,"사급자재수불서"}</definedName>
    <definedName name="FFFFF" localSheetId="9" hidden="1">{#N/A,"수불부",FALSE,"사급자재수불서";#N/A,"수불부",FALSE,"사급자재수불서"}</definedName>
    <definedName name="FFFFF" localSheetId="6" hidden="1">{#N/A,"수불부",FALSE,"사급자재수불서";#N/A,"수불부",FALSE,"사급자재수불서"}</definedName>
    <definedName name="FFFFF" localSheetId="10" hidden="1">{#N/A,"수불부",FALSE,"사급자재수불서";#N/A,"수불부",FALSE,"사급자재수불서"}</definedName>
    <definedName name="FFFFF" localSheetId="7" hidden="1">{#N/A,"수불부",FALSE,"사급자재수불서";#N/A,"수불부",FALSE,"사급자재수불서"}</definedName>
    <definedName name="FFFFF" localSheetId="11" hidden="1">{#N/A,"수불부",FALSE,"사급자재수불서";#N/A,"수불부",FALSE,"사급자재수불서"}</definedName>
    <definedName name="FFFFF" localSheetId="1" hidden="1">{#N/A,"수불부",FALSE,"사급자재수불서";#N/A,"수불부",FALSE,"사급자재수불서"}</definedName>
    <definedName name="FFFFF" localSheetId="12" hidden="1">{#N/A,"수불부",FALSE,"사급자재수불서";#N/A,"수불부",FALSE,"사급자재수불서"}</definedName>
    <definedName name="FFFFF" localSheetId="4" hidden="1">{#N/A,"수불부",FALSE,"사급자재수불서";#N/A,"수불부",FALSE,"사급자재수불서"}</definedName>
    <definedName name="FFFFF" hidden="1">{#N/A,"수불부",FALSE,"사급자재수불서";#N/A,"수불부",FALSE,"사급자재수불서"}</definedName>
    <definedName name="FGHSFHCGHFGH" localSheetId="12" hidden="1">{#N/A,"수불부",FALSE,"사급자재수불서";#N/A,"수불부",FALSE,"사급자재수불서"}</definedName>
    <definedName name="FGHSFHCGHFGH" localSheetId="4" hidden="1">{#N/A,"수불부",FALSE,"사급자재수불서";#N/A,"수불부",FALSE,"사급자재수불서"}</definedName>
    <definedName name="FGHSFHCGHFGH" hidden="1">{#N/A,"수불부",FALSE,"사급자재수불서";#N/A,"수불부",FALSE,"사급자재수불서"}</definedName>
    <definedName name="FHFH" localSheetId="12" hidden="1">#REF!</definedName>
    <definedName name="FHFH" localSheetId="4" hidden="1">#REF!</definedName>
    <definedName name="FHFH" hidden="1">#REF!</definedName>
    <definedName name="FHFK" localSheetId="9" hidden="1">#REF!</definedName>
    <definedName name="FHFK" localSheetId="10" hidden="1">#REF!</definedName>
    <definedName name="FHFK" localSheetId="11" hidden="1">#REF!</definedName>
    <definedName name="FHFK" localSheetId="4" hidden="1">#REF!</definedName>
    <definedName name="FHFK" hidden="1">#REF!</definedName>
    <definedName name="FREFWRFWER" localSheetId="12" hidden="1">{"'Sheet1'!$D$19","'Sheet1'!$B$22:$E$22"}</definedName>
    <definedName name="FREFWRFWER" localSheetId="4" hidden="1">{"'Sheet1'!$D$19","'Sheet1'!$B$22:$E$22"}</definedName>
    <definedName name="FREFWRFWER" hidden="1">{"'Sheet1'!$D$19","'Sheet1'!$B$22:$E$22"}</definedName>
    <definedName name="FSD" localSheetId="5" hidden="1">#REF!</definedName>
    <definedName name="FSD" localSheetId="9" hidden="1">#REF!</definedName>
    <definedName name="FSD" localSheetId="6" hidden="1">#REF!</definedName>
    <definedName name="FSD" localSheetId="10" hidden="1">#REF!</definedName>
    <definedName name="FSD" localSheetId="7" hidden="1">#REF!</definedName>
    <definedName name="FSD" localSheetId="11" hidden="1">#REF!</definedName>
    <definedName name="FSD" localSheetId="4" hidden="1">#REF!</definedName>
    <definedName name="FSD" hidden="1">#REF!</definedName>
    <definedName name="FTHRTH" localSheetId="12" hidden="1">{#N/A,"수불부",FALSE,"사급자재수불서";#N/A,"수불부",FALSE,"사급자재수불서"}</definedName>
    <definedName name="FTHRTH" localSheetId="4" hidden="1">{#N/A,"수불부",FALSE,"사급자재수불서";#N/A,"수불부",FALSE,"사급자재수불서"}</definedName>
    <definedName name="FTHRTH" hidden="1">{#N/A,"수불부",FALSE,"사급자재수불서";#N/A,"수불부",FALSE,"사급자재수불서"}</definedName>
    <definedName name="fv" localSheetId="1" hidden="1">{#N/A,#N/A,FALSE,"전력간선"}</definedName>
    <definedName name="fv" localSheetId="12" hidden="1">{#N/A,#N/A,FALSE,"전력간선"}</definedName>
    <definedName name="fv" localSheetId="4" hidden="1">{#N/A,#N/A,FALSE,"전력간선"}</definedName>
    <definedName name="fv" hidden="1">{#N/A,#N/A,FALSE,"전력간선"}</definedName>
    <definedName name="FVGYURTYU" localSheetId="12" hidden="1">{#N/A,"수불부",FALSE,"사급자재수불서";#N/A,"수불부",FALSE,"사급자재수불서"}</definedName>
    <definedName name="FVGYURTYU" localSheetId="4" hidden="1">{#N/A,"수불부",FALSE,"사급자재수불서";#N/A,"수불부",FALSE,"사급자재수불서"}</definedName>
    <definedName name="FVGYURTYU" hidden="1">{#N/A,"수불부",FALSE,"사급자재수불서";#N/A,"수불부",FALSE,"사급자재수불서"}</definedName>
    <definedName name="FXTHGRTYWRT" localSheetId="12" hidden="1">{#N/A,"수불부",FALSE,"사급자재수불서";#N/A,"수불부",FALSE,"사급자재수불서"}</definedName>
    <definedName name="FXTHGRTYWRT" localSheetId="4" hidden="1">{#N/A,"수불부",FALSE,"사급자재수불서";#N/A,"수불부",FALSE,"사급자재수불서"}</definedName>
    <definedName name="FXTHGRTYWRT" hidden="1">{#N/A,"수불부",FALSE,"사급자재수불서";#N/A,"수불부",FALSE,"사급자재수불서"}</definedName>
    <definedName name="GEMCO" localSheetId="5" hidden="1">#REF!</definedName>
    <definedName name="GEMCO" localSheetId="9" hidden="1">#REF!</definedName>
    <definedName name="GEMCO" localSheetId="6" hidden="1">#REF!</definedName>
    <definedName name="GEMCO" localSheetId="10" hidden="1">#REF!</definedName>
    <definedName name="GEMCO" localSheetId="7" hidden="1">#REF!</definedName>
    <definedName name="GEMCO" localSheetId="11" hidden="1">#REF!</definedName>
    <definedName name="GEMCO" localSheetId="4" hidden="1">#REF!</definedName>
    <definedName name="GEMCO" hidden="1">#REF!</definedName>
    <definedName name="GFHKHGJKL" localSheetId="12" hidden="1">{"'Sheet1'!$D$19","'Sheet1'!$B$22:$E$22"}</definedName>
    <definedName name="GFHKHGJKL" localSheetId="4" hidden="1">{"'Sheet1'!$D$19","'Sheet1'!$B$22:$E$22"}</definedName>
    <definedName name="GFHKHGJKL" hidden="1">{"'Sheet1'!$D$19","'Sheet1'!$B$22:$E$22"}</definedName>
    <definedName name="gfjdjkyt" localSheetId="12" hidden="1">#REF!</definedName>
    <definedName name="gfjdjkyt" localSheetId="4" hidden="1">#REF!</definedName>
    <definedName name="gfjdjkyt" hidden="1">#REF!</definedName>
    <definedName name="GGGTR"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localSheetId="12" hidden="1">{#N/A,"수불부",FALSE,"사급자재수불서";#N/A,"수불부",FALSE,"사급자재수불서"}</definedName>
    <definedName name="GH" localSheetId="4" hidden="1">{#N/A,"수불부",FALSE,"사급자재수불서";#N/A,"수불부",FALSE,"사급자재수불서"}</definedName>
    <definedName name="GH" hidden="1">{#N/A,"수불부",FALSE,"사급자재수불서";#N/A,"수불부",FALSE,"사급자재수불서"}</definedName>
    <definedName name="grfas" localSheetId="1" hidden="1">{#N/A,"수불부",FALSE,"사급자재수불서";#N/A,"수불부",FALSE,"사급자재수불서"}</definedName>
    <definedName name="grfas" localSheetId="12" hidden="1">{#N/A,"수불부",FALSE,"사급자재수불서";#N/A,"수불부",FALSE,"사급자재수불서"}</definedName>
    <definedName name="grfas" localSheetId="4" hidden="1">{#N/A,"수불부",FALSE,"사급자재수불서";#N/A,"수불부",FALSE,"사급자재수불서"}</definedName>
    <definedName name="grfas" hidden="1">{#N/A,"수불부",FALSE,"사급자재수불서";#N/A,"수불부",FALSE,"사급자재수불서"}</definedName>
    <definedName name="GUS" localSheetId="1" hidden="1">{#N/A,#N/A,FALSE,"현장 NCR 분석";#N/A,#N/A,FALSE,"현장품질감사";#N/A,#N/A,FALSE,"현장품질감사"}</definedName>
    <definedName name="GUS" localSheetId="12" hidden="1">{#N/A,#N/A,FALSE,"현장 NCR 분석";#N/A,#N/A,FALSE,"현장품질감사";#N/A,#N/A,FALSE,"현장품질감사"}</definedName>
    <definedName name="GUS" localSheetId="4" hidden="1">{#N/A,#N/A,FALSE,"현장 NCR 분석";#N/A,#N/A,FALSE,"현장품질감사";#N/A,#N/A,FALSE,"현장품질감사"}</definedName>
    <definedName name="GUS" hidden="1">{#N/A,#N/A,FALSE,"현장 NCR 분석";#N/A,#N/A,FALSE,"현장품질감사";#N/A,#N/A,FALSE,"현장품질감사"}</definedName>
    <definedName name="GWERTWERZERGQW" localSheetId="12" hidden="1">{#N/A,"수불부",FALSE,"사급자재수불서";#N/A,"수불부",FALSE,"사급자재수불서"}</definedName>
    <definedName name="GWERTWERZERGQW" localSheetId="4" hidden="1">{#N/A,"수불부",FALSE,"사급자재수불서";#N/A,"수불부",FALSE,"사급자재수불서"}</definedName>
    <definedName name="GWERTWERZERGQW" hidden="1">{#N/A,"수불부",FALSE,"사급자재수불서";#N/A,"수불부",FALSE,"사급자재수불서"}</definedName>
    <definedName name="G견적" localSheetId="1" hidden="1">{#N/A,#N/A,TRUE,"손익보고"}</definedName>
    <definedName name="G견적" localSheetId="12" hidden="1">{#N/A,#N/A,TRUE,"손익보고"}</definedName>
    <definedName name="G견적" localSheetId="4" hidden="1">{#N/A,#N/A,TRUE,"손익보고"}</definedName>
    <definedName name="G견적" hidden="1">{#N/A,#N/A,TRUE,"손익보고"}</definedName>
    <definedName name="hardwar" localSheetId="5" hidden="1">#REF!</definedName>
    <definedName name="hardwar" localSheetId="9" hidden="1">#REF!</definedName>
    <definedName name="hardwar" localSheetId="6" hidden="1">#REF!</definedName>
    <definedName name="hardwar" localSheetId="10" hidden="1">#REF!</definedName>
    <definedName name="hardwar" localSheetId="7" hidden="1">#REF!</definedName>
    <definedName name="hardwar" localSheetId="11" hidden="1">#REF!</definedName>
    <definedName name="hardwar" localSheetId="4" hidden="1">#REF!</definedName>
    <definedName name="hardwar" hidden="1">#REF!</definedName>
    <definedName name="HERE" localSheetId="1" hidden="1">{#N/A,#N/A,TRUE,"손익보고"}</definedName>
    <definedName name="HERE" localSheetId="12" hidden="1">{#N/A,#N/A,TRUE,"손익보고"}</definedName>
    <definedName name="HERE" localSheetId="4" hidden="1">{#N/A,#N/A,TRUE,"손익보고"}</definedName>
    <definedName name="HERE" hidden="1">{#N/A,#N/A,TRUE,"손익보고"}</definedName>
    <definedName name="HERTHRTH" localSheetId="12" hidden="1">{#N/A,"수불부",FALSE,"사급자재수불서";#N/A,"수불부",FALSE,"사급자재수불서"}</definedName>
    <definedName name="HERTHRTH" localSheetId="4" hidden="1">{#N/A,"수불부",FALSE,"사급자재수불서";#N/A,"수불부",FALSE,"사급자재수불서"}</definedName>
    <definedName name="HERTHRTH" hidden="1">{#N/A,"수불부",FALSE,"사급자재수불서";#N/A,"수불부",FALSE,"사급자재수불서"}</definedName>
    <definedName name="HFFGHFDGHVVNBS" localSheetId="12" hidden="1">{#N/A,"수불부",FALSE,"사급자재수불서";#N/A,"수불부",FALSE,"사급자재수불서"}</definedName>
    <definedName name="HFFGHFDGHVVNBS" localSheetId="4" hidden="1">{#N/A,"수불부",FALSE,"사급자재수불서";#N/A,"수불부",FALSE,"사급자재수불서"}</definedName>
    <definedName name="HFFGHFDGHVVNBS" hidden="1">{#N/A,"수불부",FALSE,"사급자재수불서";#N/A,"수불부",FALSE,"사급자재수불서"}</definedName>
    <definedName name="HHH" localSheetId="5" hidden="1">#REF!</definedName>
    <definedName name="HHH" localSheetId="9" hidden="1">#REF!</definedName>
    <definedName name="HHH" localSheetId="6" hidden="1">#REF!</definedName>
    <definedName name="HHH" localSheetId="10" hidden="1">#REF!</definedName>
    <definedName name="HHH" localSheetId="7" hidden="1">#REF!</definedName>
    <definedName name="HHH" localSheetId="11" hidden="1">#REF!</definedName>
    <definedName name="HHH" localSheetId="4" hidden="1">#REF!</definedName>
    <definedName name="HHH" hidden="1">#REF!</definedName>
    <definedName name="HHHH" localSheetId="5" hidden="1">#REF!</definedName>
    <definedName name="HHHH" localSheetId="9" hidden="1">#REF!</definedName>
    <definedName name="HHHH" localSheetId="6" hidden="1">#REF!</definedName>
    <definedName name="HHHH" localSheetId="10" hidden="1">#REF!</definedName>
    <definedName name="HHHH" localSheetId="7" hidden="1">#REF!</definedName>
    <definedName name="HHHH" localSheetId="11" hidden="1">#REF!</definedName>
    <definedName name="HHHH" localSheetId="4" hidden="1">#REF!</definedName>
    <definedName name="HHHH" hidden="1">#REF!</definedName>
    <definedName name="HRTEWRTXEGSWER" localSheetId="12" hidden="1">{#N/A,"수불부",FALSE,"사급자재수불서";#N/A,"수불부",FALSE,"사급자재수불서"}</definedName>
    <definedName name="HRTEWRTXEGSWER" localSheetId="4" hidden="1">{#N/A,"수불부",FALSE,"사급자재수불서";#N/A,"수불부",FALSE,"사급자재수불서"}</definedName>
    <definedName name="HRTEWRTXEGSWER" hidden="1">{#N/A,"수불부",FALSE,"사급자재수불서";#N/A,"수불부",FALSE,"사급자재수불서"}</definedName>
    <definedName name="HSR" localSheetId="12" hidden="1">{"'용역비'!$A$4:$C$8"}</definedName>
    <definedName name="HSR" localSheetId="4" hidden="1">{"'용역비'!$A$4:$C$8"}</definedName>
    <definedName name="HSR" hidden="1">{"'용역비'!$A$4:$C$8"}</definedName>
    <definedName name="HTML_CodePage" hidden="1">949</definedName>
    <definedName name="HTML_Control" localSheetId="5" hidden="1">{"'Sheet1'!$D$19","'Sheet1'!$B$22:$E$22"}</definedName>
    <definedName name="HTML_Control" localSheetId="9" hidden="1">{"'Sheet1'!$D$19","'Sheet1'!$B$22:$E$22"}</definedName>
    <definedName name="HTML_Control" localSheetId="6" hidden="1">{"'Sheet1'!$D$19","'Sheet1'!$B$22:$E$22"}</definedName>
    <definedName name="HTML_Control" localSheetId="10" hidden="1">{"'Sheet1'!$D$19","'Sheet1'!$B$22:$E$22"}</definedName>
    <definedName name="HTML_Control" localSheetId="7" hidden="1">{"'Sheet1'!$D$19","'Sheet1'!$B$22:$E$22"}</definedName>
    <definedName name="HTML_Control" localSheetId="11" hidden="1">{"'Sheet1'!$D$19","'Sheet1'!$B$22:$E$22"}</definedName>
    <definedName name="HTML_Control" localSheetId="1" hidden="1">{"'Sheet1'!$D$19","'Sheet1'!$B$22:$E$22"}</definedName>
    <definedName name="HTML_Control" localSheetId="12" hidden="1">{"'Sheet1'!$D$19","'Sheet1'!$B$22:$E$22"}</definedName>
    <definedName name="HTML_Control" localSheetId="4" hidden="1">{"'Sheet1'!$D$19","'Sheet1'!$B$22:$E$22"}</definedName>
    <definedName name="HTML_Control" hidden="1">{"'Sheet1'!$D$19","'Sheet1'!$B$22:$E$22"}</definedName>
    <definedName name="HTML_Description" hidden="1">""</definedName>
    <definedName name="HTML_Email" hidden="1">""</definedName>
    <definedName name="HTML_Header" hidden="1">"Sheet1"</definedName>
    <definedName name="HTML_LastUpdate" hidden="1">"98-06-22"</definedName>
    <definedName name="HTML_LineAfter" hidden="1">FALSE</definedName>
    <definedName name="HTML_LineBefore" hidden="1">FALSE</definedName>
    <definedName name="HTML_Name" hidden="1">"김성현"</definedName>
    <definedName name="HTML_OBDlg2" hidden="1">TRUE</definedName>
    <definedName name="HTML_OBDlg4" hidden="1">TRUE</definedName>
    <definedName name="HTML_OS" hidden="1">0</definedName>
    <definedName name="HTML_PathFile" hidden="1">"C:\My Documents\Work Excel\MyHTML.htm"</definedName>
    <definedName name="HTML_Title" hidden="1">"출입명단"</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UIRYIB" localSheetId="9" hidden="1">#REF!</definedName>
    <definedName name="HUIRYIB" localSheetId="10" hidden="1">#REF!</definedName>
    <definedName name="HUIRYIB" localSheetId="11" hidden="1">#REF!</definedName>
    <definedName name="HUIRYIB" localSheetId="4" hidden="1">#REF!</definedName>
    <definedName name="HUIRYIB" hidden="1">#REF!</definedName>
    <definedName name="HUITYUIRYUIJK" localSheetId="12" hidden="1">{#N/A,"수불부",FALSE,"사급자재수불서";#N/A,"수불부",FALSE,"사급자재수불서"}</definedName>
    <definedName name="HUITYUIRYUIJK" localSheetId="4" hidden="1">{#N/A,"수불부",FALSE,"사급자재수불서";#N/A,"수불부",FALSE,"사급자재수불서"}</definedName>
    <definedName name="HUITYUIRYUIJK" hidden="1">{#N/A,"수불부",FALSE,"사급자재수불서";#N/A,"수불부",FALSE,"사급자재수불서"}</definedName>
    <definedName name="IERTYUETYU" localSheetId="12" hidden="1">{"'Sheet1'!$D$19","'Sheet1'!$B$22:$E$22"}</definedName>
    <definedName name="IERTYUETYU" localSheetId="4" hidden="1">{"'Sheet1'!$D$19","'Sheet1'!$B$22:$E$22"}</definedName>
    <definedName name="IERTYUETYU" hidden="1">{"'Sheet1'!$D$19","'Sheet1'!$B$22:$E$22"}</definedName>
    <definedName name="II" localSheetId="12" hidden="1">{"'용역비'!$A$4:$C$8"}</definedName>
    <definedName name="II" localSheetId="4" hidden="1">{"'용역비'!$A$4:$C$8"}</definedName>
    <definedName name="II" hidden="1">{"'용역비'!$A$4:$C$8"}</definedName>
    <definedName name="IIII" localSheetId="12" hidden="1">{"'용역비'!$A$4:$C$8"}</definedName>
    <definedName name="IIII" localSheetId="4" hidden="1">{"'용역비'!$A$4:$C$8"}</definedName>
    <definedName name="IIII" hidden="1">{"'용역비'!$A$4:$C$8"}</definedName>
    <definedName name="IIIII" localSheetId="12" hidden="1">{"'용역비'!$A$4:$C$8"}</definedName>
    <definedName name="IIIII" localSheetId="4" hidden="1">{"'용역비'!$A$4:$C$8"}</definedName>
    <definedName name="IIIII" hidden="1">{"'용역비'!$A$4:$C$8"}</definedName>
    <definedName name="IIJELLSS"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OI" localSheetId="12" hidden="1">{"'용역비'!$A$4:$C$8"}</definedName>
    <definedName name="IOI" localSheetId="4" hidden="1">{"'용역비'!$A$4:$C$8"}</definedName>
    <definedName name="IOI" hidden="1">{"'용역비'!$A$4:$C$8"}</definedName>
    <definedName name="ITYUIYTUIYUI" localSheetId="12" hidden="1">{"'Sheet1'!$D$19","'Sheet1'!$B$22:$E$22"}</definedName>
    <definedName name="ITYUIYTUIYUI" localSheetId="4" hidden="1">{"'Sheet1'!$D$19","'Sheet1'!$B$22:$E$22"}</definedName>
    <definedName name="ITYUIYTUIYUI" hidden="1">{"'Sheet1'!$D$19","'Sheet1'!$B$22:$E$22"}</definedName>
    <definedName name="IYGULIYUIBUIL" localSheetId="12" hidden="1">{#N/A,#N/A,FALSE,"Sheet1"}</definedName>
    <definedName name="IYGULIYUIBUIL" localSheetId="4" hidden="1">{#N/A,#N/A,FALSE,"Sheet1"}</definedName>
    <definedName name="IYGULIYUIBUIL" hidden="1">{#N/A,#N/A,FALSE,"Sheet1"}</definedName>
    <definedName name="JIYUIOBJUBUIO" localSheetId="12" hidden="1">{#N/A,#N/A,FALSE,"Sheet1"}</definedName>
    <definedName name="JIYUIOBJUBUIO" localSheetId="4" hidden="1">{#N/A,#N/A,FALSE,"Sheet1"}</definedName>
    <definedName name="JIYUIOBJUBUIO" hidden="1">{#N/A,#N/A,FALSE,"Sheet1"}</definedName>
    <definedName name="JJFORS"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9" hidden="1">#REF!</definedName>
    <definedName name="JJJ" localSheetId="10" hidden="1">#REF!</definedName>
    <definedName name="JJJ" localSheetId="11" hidden="1">#REF!</definedName>
    <definedName name="JJJ" localSheetId="4" hidden="1">#REF!</definedName>
    <definedName name="JJJ" hidden="1">#REF!</definedName>
    <definedName name="JJJJ"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localSheetId="1" hidden="1">{#N/A,#N/A,FALSE,"현장 NCR 분석";#N/A,#N/A,FALSE,"현장품질감사";#N/A,#N/A,FALSE,"현장품질감사"}</definedName>
    <definedName name="JK" localSheetId="12" hidden="1">{#N/A,#N/A,FALSE,"현장 NCR 분석";#N/A,#N/A,FALSE,"현장품질감사";#N/A,#N/A,FALSE,"현장품질감사"}</definedName>
    <definedName name="JK" localSheetId="4" hidden="1">{#N/A,#N/A,FALSE,"현장 NCR 분석";#N/A,#N/A,FALSE,"현장품질감사";#N/A,#N/A,FALSE,"현장품질감사"}</definedName>
    <definedName name="JK" hidden="1">{#N/A,#N/A,FALSE,"현장 NCR 분석";#N/A,#N/A,FALSE,"현장품질감사";#N/A,#N/A,FALSE,"현장품질감사"}</definedName>
    <definedName name="JSHS"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YUTYVJ" localSheetId="12" hidden="1">{#N/A,"수불부",FALSE,"사급자재수불서";#N/A,"수불부",FALSE,"사급자재수불서"}</definedName>
    <definedName name="JTYUTYVJ" localSheetId="4" hidden="1">{#N/A,"수불부",FALSE,"사급자재수불서";#N/A,"수불부",FALSE,"사급자재수불서"}</definedName>
    <definedName name="JTYUTYVJ" hidden="1">{#N/A,"수불부",FALSE,"사급자재수불서";#N/A,"수불부",FALSE,"사급자재수불서"}</definedName>
    <definedName name="KKA"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tf" localSheetId="5" hidden="1">#REF!</definedName>
    <definedName name="ktf" localSheetId="9" hidden="1">#REF!</definedName>
    <definedName name="ktf" localSheetId="6" hidden="1">#REF!</definedName>
    <definedName name="ktf" localSheetId="10" hidden="1">#REF!</definedName>
    <definedName name="ktf" localSheetId="7" hidden="1">#REF!</definedName>
    <definedName name="ktf" localSheetId="11" hidden="1">#REF!</definedName>
    <definedName name="ktf" localSheetId="4" hidden="1">#REF!</definedName>
    <definedName name="ktf" hidden="1">#REF!</definedName>
    <definedName name="kty" localSheetId="5" hidden="1">#REF!</definedName>
    <definedName name="kty" localSheetId="9" hidden="1">#REF!</definedName>
    <definedName name="kty" localSheetId="6" hidden="1">#REF!</definedName>
    <definedName name="kty" localSheetId="10" hidden="1">#REF!</definedName>
    <definedName name="kty" localSheetId="7" hidden="1">#REF!</definedName>
    <definedName name="kty" localSheetId="11" hidden="1">#REF!</definedName>
    <definedName name="kty" localSheetId="4" hidden="1">#REF!</definedName>
    <definedName name="kty" hidden="1">#REF!</definedName>
    <definedName name="KYHJHKLHJK" localSheetId="12" hidden="1">{#N/A,"수불부",FALSE,"사급자재수불서";#N/A,"수불부",FALSE,"사급자재수불서"}</definedName>
    <definedName name="KYHJHKLHJK" localSheetId="4" hidden="1">{#N/A,"수불부",FALSE,"사급자재수불서";#N/A,"수불부",FALSE,"사급자재수불서"}</definedName>
    <definedName name="KYHJHKLHJK" hidden="1">{#N/A,"수불부",FALSE,"사급자재수불서";#N/A,"수불부",FALSE,"사급자재수불서"}</definedName>
    <definedName name="LAK"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N설비공사" localSheetId="1" hidden="1">{#N/A,"수불부",FALSE,"사급자재수불서";#N/A,"수불부",FALSE,"사급자재수불서"}</definedName>
    <definedName name="LAN설비공사" localSheetId="12" hidden="1">{#N/A,"수불부",FALSE,"사급자재수불서";#N/A,"수불부",FALSE,"사급자재수불서"}</definedName>
    <definedName name="LAN설비공사" localSheetId="4" hidden="1">{#N/A,"수불부",FALSE,"사급자재수불서";#N/A,"수불부",FALSE,"사급자재수불서"}</definedName>
    <definedName name="LAN설비공사" hidden="1">{#N/A,"수불부",FALSE,"사급자재수불서";#N/A,"수불부",FALSE,"사급자재수불서"}</definedName>
    <definedName name="li" localSheetId="12" hidden="1">{"'용역비'!$A$4:$C$8"}</definedName>
    <definedName name="li" localSheetId="4" hidden="1">{"'용역비'!$A$4:$C$8"}</definedName>
    <definedName name="li" hidden="1">{"'용역비'!$A$4:$C$8"}</definedName>
    <definedName name="LLDIEKKS"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 localSheetId="9" hidden="1">#REF!</definedName>
    <definedName name="m" localSheetId="10" hidden="1">#REF!</definedName>
    <definedName name="m" localSheetId="11" hidden="1">#REF!</definedName>
    <definedName name="m" localSheetId="4" hidden="1">#REF!</definedName>
    <definedName name="m" hidden="1">#REF!</definedName>
    <definedName name="MFGHMFGHM" localSheetId="12" hidden="1">{#N/A,"수불부",FALSE,"사급자재수불서";#N/A,"수불부",FALSE,"사급자재수불서"}</definedName>
    <definedName name="MFGHMFGHM" localSheetId="4" hidden="1">{#N/A,"수불부",FALSE,"사급자재수불서";#N/A,"수불부",FALSE,"사급자재수불서"}</definedName>
    <definedName name="MFGHMFGHM" hidden="1">{#N/A,"수불부",FALSE,"사급자재수불서";#N/A,"수불부",FALSE,"사급자재수불서"}</definedName>
    <definedName name="MILYUINB" localSheetId="12" hidden="1">{#N/A,"수불부",FALSE,"사급자재수불서";#N/A,"수불부",FALSE,"사급자재수불서"}</definedName>
    <definedName name="MILYUINB" localSheetId="4" hidden="1">{#N/A,"수불부",FALSE,"사급자재수불서";#N/A,"수불부",FALSE,"사급자재수불서"}</definedName>
    <definedName name="MILYUINB" hidden="1">{#N/A,"수불부",FALSE,"사급자재수불서";#N/A,"수불부",FALSE,"사급자재수불서"}</definedName>
    <definedName name="NBJKGYUI" localSheetId="12" hidden="1">{"'Sheet1'!$D$19","'Sheet1'!$B$22:$E$22"}</definedName>
    <definedName name="NBJKGYUI" localSheetId="4" hidden="1">{"'Sheet1'!$D$19","'Sheet1'!$B$22:$E$22"}</definedName>
    <definedName name="NBJKGYUI" hidden="1">{"'Sheet1'!$D$19","'Sheet1'!$B$22:$E$22"}</definedName>
    <definedName name="NEWNAME" localSheetId="1" hidden="1">{#N/A,#N/A,FALSE,"CCTV"}</definedName>
    <definedName name="NEWNAME" localSheetId="12" hidden="1">{#N/A,#N/A,FALSE,"CCTV"}</definedName>
    <definedName name="NEWNAME" localSheetId="4" hidden="1">{#N/A,#N/A,FALSE,"CCTV"}</definedName>
    <definedName name="NEWNAME" hidden="1">{#N/A,#N/A,FALSE,"CCTV"}</definedName>
    <definedName name="ODD" localSheetId="12" hidden="1">{#N/A,#N/A,FALSE,"명세표"}</definedName>
    <definedName name="ODD" localSheetId="4" hidden="1">{#N/A,#N/A,FALSE,"명세표"}</definedName>
    <definedName name="ODD" hidden="1">{#N/A,#N/A,FALSE,"명세표"}</definedName>
    <definedName name="OH" localSheetId="12" hidden="1">{#N/A,#N/A,FALSE,"명세표"}</definedName>
    <definedName name="OH" localSheetId="4" hidden="1">{#N/A,#N/A,FALSE,"명세표"}</definedName>
    <definedName name="OH" hidden="1">{#N/A,#N/A,FALSE,"명세표"}</definedName>
    <definedName name="OHH" localSheetId="12" hidden="1">{#N/A,#N/A,FALSE,"명세표"}</definedName>
    <definedName name="OHH" localSheetId="4" hidden="1">{#N/A,#N/A,FALSE,"명세표"}</definedName>
    <definedName name="OHH" hidden="1">{#N/A,#N/A,FALSE,"명세표"}</definedName>
    <definedName name="OIL" localSheetId="12" hidden="1">{"'용역비'!$A$4:$C$8"}</definedName>
    <definedName name="OIL" localSheetId="4" hidden="1">{"'용역비'!$A$4:$C$8"}</definedName>
    <definedName name="OIL" hidden="1">{"'용역비'!$A$4:$C$8"}</definedName>
    <definedName name="old예산" localSheetId="1" hidden="1">{#N/A,#N/A,TRUE,"손익보고"}</definedName>
    <definedName name="old예산" localSheetId="12" hidden="1">{#N/A,#N/A,TRUE,"손익보고"}</definedName>
    <definedName name="old예산" localSheetId="4" hidden="1">{#N/A,#N/A,TRUE,"손익보고"}</definedName>
    <definedName name="old예산" hidden="1">{#N/A,#N/A,TRUE,"손익보고"}</definedName>
    <definedName name="OPP" localSheetId="5" hidden="1">#REF!</definedName>
    <definedName name="OPP" localSheetId="9" hidden="1">#REF!</definedName>
    <definedName name="OPP" localSheetId="6" hidden="1">#REF!</definedName>
    <definedName name="OPP" localSheetId="10" hidden="1">#REF!</definedName>
    <definedName name="OPP" localSheetId="7" hidden="1">#REF!</definedName>
    <definedName name="OPP" localSheetId="11" hidden="1">#REF!</definedName>
    <definedName name="OPP" localSheetId="4" hidden="1">#REF!</definedName>
    <definedName name="OPP" hidden="1">#REF!</definedName>
    <definedName name="POI" localSheetId="5" hidden="1">#REF!</definedName>
    <definedName name="POI" localSheetId="9" hidden="1">#REF!</definedName>
    <definedName name="POI" localSheetId="6" hidden="1">#REF!</definedName>
    <definedName name="POI" localSheetId="10" hidden="1">#REF!</definedName>
    <definedName name="POI" localSheetId="7" hidden="1">#REF!</definedName>
    <definedName name="POI" localSheetId="11" hidden="1">#REF!</definedName>
    <definedName name="POI" localSheetId="4" hidden="1">#REF!</definedName>
    <definedName name="POI" hidden="1">#REF!</definedName>
    <definedName name="PP" localSheetId="12" hidden="1">{#N/A,#N/A,TRUE,"토적및재료집계";#N/A,#N/A,TRUE,"토적및재료집계";#N/A,#N/A,TRUE,"단위량"}</definedName>
    <definedName name="PP" localSheetId="4" hidden="1">{#N/A,#N/A,TRUE,"토적및재료집계";#N/A,#N/A,TRUE,"토적및재료집계";#N/A,#N/A,TRUE,"단위량"}</definedName>
    <definedName name="PP" hidden="1">{#N/A,#N/A,TRUE,"토적및재료집계";#N/A,#N/A,TRUE,"토적및재료집계";#N/A,#N/A,TRUE,"단위량"}</definedName>
    <definedName name="PPP" localSheetId="9" hidden="1">#REF!</definedName>
    <definedName name="PPP" localSheetId="10" hidden="1">#REF!</definedName>
    <definedName name="PPP" localSheetId="11" hidden="1">#REF!</definedName>
    <definedName name="PPP" localSheetId="4" hidden="1">#REF!</definedName>
    <definedName name="PPP" hidden="1">#REF!</definedName>
    <definedName name="_xlnm.Print_Area" localSheetId="5">'1.''A구간''경관조명공사'!$B$1:$N$44</definedName>
    <definedName name="_xlnm.Print_Area" localSheetId="9">'1.''A구간''경관조명공사(산출서)'!$A$1:$AH$55</definedName>
    <definedName name="_xlnm.Print_Area" localSheetId="6">'2.''B구간''경관조명공사'!$B$1:$N$44</definedName>
    <definedName name="_xlnm.Print_Area" localSheetId="10">'2.''B구간''경관조명공사(산출서)'!$A$1:$S$55</definedName>
    <definedName name="_xlnm.Print_Area" localSheetId="7">'3.''C구간''경관조명공사'!$B$1:$N$44</definedName>
    <definedName name="_xlnm.Print_Area" localSheetId="11">'3.''C구간''경관조명공사(산출서)'!$A$1:$AH$55</definedName>
    <definedName name="_xlnm.Print_Area" localSheetId="1">간지!$A$1:$P$211</definedName>
    <definedName name="_xlnm.Print_Area" localSheetId="12">노임단가!$A$1:$G$43</definedName>
    <definedName name="_xlnm.Print_Area" localSheetId="8">단가비교표!$B$1:$Q$74</definedName>
    <definedName name="_xlnm.Print_Area" localSheetId="2">원가계산서!$B$1:$K$36</definedName>
    <definedName name="_xlnm.Print_Area" localSheetId="3">집계표!$A$1:$M$23</definedName>
    <definedName name="_xlnm.Print_Area" localSheetId="4">'집계표(관급자재)'!$A$1:$M$23</definedName>
    <definedName name="_xlnm.Print_Titles" localSheetId="5">'1.''A구간''경관조명공사'!$1:$2</definedName>
    <definedName name="_xlnm.Print_Titles" localSheetId="9">'1.''A구간''경관조명공사(산출서)'!$A:$E,'1.''A구간''경관조명공사(산출서)'!$1:$3</definedName>
    <definedName name="_xlnm.Print_Titles" localSheetId="6">'2.''B구간''경관조명공사'!$1:$2</definedName>
    <definedName name="_xlnm.Print_Titles" localSheetId="10">'2.''B구간''경관조명공사(산출서)'!$A:$E,'2.''B구간''경관조명공사(산출서)'!$1:$3</definedName>
    <definedName name="_xlnm.Print_Titles" localSheetId="7">'3.''C구간''경관조명공사'!$1:$2</definedName>
    <definedName name="_xlnm.Print_Titles" localSheetId="11">'3.''C구간''경관조명공사(산출서)'!$A:$E,'3.''C구간''경관조명공사(산출서)'!$1:$3</definedName>
    <definedName name="_xlnm.Print_Titles" localSheetId="8">단가비교표!$1:$2</definedName>
    <definedName name="q234562456" localSheetId="12" hidden="1">{"'용역비'!$A$4:$C$8"}</definedName>
    <definedName name="q234562456" localSheetId="4" hidden="1">{"'용역비'!$A$4:$C$8"}</definedName>
    <definedName name="q234562456" hidden="1">{"'용역비'!$A$4:$C$8"}</definedName>
    <definedName name="qkqh1" localSheetId="12" hidden="1">{#N/A,#N/A,FALSE,"명세표"}</definedName>
    <definedName name="qkqh1" localSheetId="4" hidden="1">{#N/A,#N/A,FALSE,"명세표"}</definedName>
    <definedName name="qkqh1" hidden="1">{#N/A,#N/A,FALSE,"명세표"}</definedName>
    <definedName name="qqaaa" localSheetId="9" hidden="1">#REF!</definedName>
    <definedName name="qqaaa" localSheetId="10" hidden="1">#REF!</definedName>
    <definedName name="qqaaa" localSheetId="11" hidden="1">#REF!</definedName>
    <definedName name="qqaaa" localSheetId="4" hidden="1">#REF!</definedName>
    <definedName name="qqaaa" hidden="1">#REF!</definedName>
    <definedName name="qw" localSheetId="1" hidden="1">{#N/A,#N/A,FALSE,"단가표지"}</definedName>
    <definedName name="qw" localSheetId="12" hidden="1">{#N/A,#N/A,FALSE,"단가표지"}</definedName>
    <definedName name="qw" localSheetId="4" hidden="1">{#N/A,#N/A,FALSE,"단가표지"}</definedName>
    <definedName name="qw" hidden="1">{#N/A,#N/A,FALSE,"단가표지"}</definedName>
    <definedName name="QWS" localSheetId="9" hidden="1">#REF!</definedName>
    <definedName name="QWS" localSheetId="10" hidden="1">#REF!</definedName>
    <definedName name="QWS" localSheetId="11" hidden="1">#REF!</definedName>
    <definedName name="QWS" localSheetId="4" hidden="1">#REF!</definedName>
    <definedName name="QWS" hidden="1">#REF!</definedName>
    <definedName name="qyk" localSheetId="12" hidden="1">{"'용역비'!$A$4:$C$8"}</definedName>
    <definedName name="qyk" localSheetId="4" hidden="1">{"'용역비'!$A$4:$C$8"}</definedName>
    <definedName name="qyk" hidden="1">{"'용역비'!$A$4:$C$8"}</definedName>
    <definedName name="rddd" localSheetId="12" hidden="1">{#N/A,#N/A,FALSE,"배수2"}</definedName>
    <definedName name="rddd" localSheetId="4" hidden="1">{#N/A,#N/A,FALSE,"배수2"}</definedName>
    <definedName name="rddd" hidden="1">{#N/A,#N/A,FALSE,"배수2"}</definedName>
    <definedName name="rhkstp" localSheetId="12" hidden="1">{#N/A,#N/A,FALSE,"DAOCM 2차 검토"}</definedName>
    <definedName name="rhkstp" localSheetId="4" hidden="1">{#N/A,#N/A,FALSE,"DAOCM 2차 검토"}</definedName>
    <definedName name="rhkstp" hidden="1">{#N/A,#N/A,FALSE,"DAOCM 2차 검토"}</definedName>
    <definedName name="RHTDRTH" localSheetId="12" hidden="1">{#N/A,"수불부",FALSE,"사급자재수불서";#N/A,"수불부",FALSE,"사급자재수불서"}</definedName>
    <definedName name="RHTDRTH" localSheetId="4" hidden="1">{#N/A,"수불부",FALSE,"사급자재수불서";#N/A,"수불부",FALSE,"사급자재수불서"}</definedName>
    <definedName name="RHTDRTH" hidden="1">{#N/A,"수불부",FALSE,"사급자재수불서";#N/A,"수불부",FALSE,"사급자재수불서"}</definedName>
    <definedName name="RK" localSheetId="9" hidden="1">#REF!</definedName>
    <definedName name="RK" localSheetId="10" hidden="1">#REF!</definedName>
    <definedName name="RK" localSheetId="11" hidden="1">#REF!</definedName>
    <definedName name="RK" localSheetId="4" hidden="1">#REF!</definedName>
    <definedName name="RK" hidden="1">#REF!</definedName>
    <definedName name="RLAGYTNR" localSheetId="12" hidden="1">{#N/A,#N/A,FALSE,"배수1"}</definedName>
    <definedName name="RLAGYTNR" localSheetId="4" hidden="1">{#N/A,#N/A,FALSE,"배수1"}</definedName>
    <definedName name="RLAGYTNR" hidden="1">{#N/A,#N/A,FALSE,"배수1"}</definedName>
    <definedName name="RQWERWER" localSheetId="12" hidden="1">{"'Sheet1'!$D$19","'Sheet1'!$B$22:$E$22"}</definedName>
    <definedName name="RQWERWER" localSheetId="4" hidden="1">{"'Sheet1'!$D$19","'Sheet1'!$B$22:$E$22"}</definedName>
    <definedName name="RQWERWER" hidden="1">{"'Sheet1'!$D$19","'Sheet1'!$B$22:$E$22"}</definedName>
    <definedName name="RQWERZSF" localSheetId="12" hidden="1">{"'Sheet1'!$D$19","'Sheet1'!$B$22:$E$22"}</definedName>
    <definedName name="RQWERZSF" localSheetId="4" hidden="1">{"'Sheet1'!$D$19","'Sheet1'!$B$22:$E$22"}</definedName>
    <definedName name="RQWERZSF" hidden="1">{"'Sheet1'!$D$19","'Sheet1'!$B$22:$E$22"}</definedName>
    <definedName name="RTBRTHXFCB" localSheetId="12" hidden="1">{#N/A,"수불부",FALSE,"사급자재수불서";#N/A,"수불부",FALSE,"사급자재수불서"}</definedName>
    <definedName name="RTBRTHXFCB" localSheetId="4" hidden="1">{#N/A,"수불부",FALSE,"사급자재수불서";#N/A,"수불부",FALSE,"사급자재수불서"}</definedName>
    <definedName name="RTBRTHXFCB" hidden="1">{#N/A,"수불부",FALSE,"사급자재수불서";#N/A,"수불부",FALSE,"사급자재수불서"}</definedName>
    <definedName name="RTGH" localSheetId="12" hidden="1">{"'용역비'!$A$4:$C$8"}</definedName>
    <definedName name="RTGH" localSheetId="4" hidden="1">{"'용역비'!$A$4:$C$8"}</definedName>
    <definedName name="RTGH" hidden="1">{"'용역비'!$A$4:$C$8"}</definedName>
    <definedName name="rth" localSheetId="12" hidden="1">{"'용역비'!$A$4:$C$8"}</definedName>
    <definedName name="rth" localSheetId="4" hidden="1">{"'용역비'!$A$4:$C$8"}</definedName>
    <definedName name="rth" hidden="1">{"'용역비'!$A$4:$C$8"}</definedName>
    <definedName name="RTHRTHTHCXRH" localSheetId="12" hidden="1">{#N/A,"수불부",FALSE,"사급자재수불서";#N/A,"수불부",FALSE,"사급자재수불서"}</definedName>
    <definedName name="RTHRTHTHCXRH" localSheetId="4" hidden="1">{#N/A,"수불부",FALSE,"사급자재수불서";#N/A,"수불부",FALSE,"사급자재수불서"}</definedName>
    <definedName name="RTHRTHTHCXRH" hidden="1">{#N/A,"수불부",FALSE,"사급자재수불서";#N/A,"수불부",FALSE,"사급자재수불서"}</definedName>
    <definedName name="RTHRTYFCXGHRTH" localSheetId="12" hidden="1">{#N/A,"수불부",FALSE,"사급자재수불서";#N/A,"수불부",FALSE,"사급자재수불서"}</definedName>
    <definedName name="RTHRTYFCXGHRTH" localSheetId="4" hidden="1">{#N/A,"수불부",FALSE,"사급자재수불서";#N/A,"수불부",FALSE,"사급자재수불서"}</definedName>
    <definedName name="RTHRTYFCXGHRTH" hidden="1">{#N/A,"수불부",FALSE,"사급자재수불서";#N/A,"수불부",FALSE,"사급자재수불서"}</definedName>
    <definedName name="RTWRTHRTH" localSheetId="12" hidden="1">{"'Sheet1'!$D$19","'Sheet1'!$B$22:$E$22"}</definedName>
    <definedName name="RTWRTHRTH" localSheetId="4" hidden="1">{"'Sheet1'!$D$19","'Sheet1'!$B$22:$E$22"}</definedName>
    <definedName name="RTWRTHRTH" hidden="1">{"'Sheet1'!$D$19","'Sheet1'!$B$22:$E$22"}</definedName>
    <definedName name="RTYURTYTJRYU" localSheetId="12" hidden="1">{"'Sheet1'!$D$19","'Sheet1'!$B$22:$E$22"}</definedName>
    <definedName name="RTYURTYTJRYU" localSheetId="4" hidden="1">{"'Sheet1'!$D$19","'Sheet1'!$B$22:$E$22"}</definedName>
    <definedName name="RTYURTYTJRYU" hidden="1">{"'Sheet1'!$D$19","'Sheet1'!$B$22:$E$22"}</definedName>
    <definedName name="RTYUTRYURTYJYJR" localSheetId="12" hidden="1">{#N/A,"수불부",FALSE,"사급자재수불서";#N/A,"수불부",FALSE,"사급자재수불서"}</definedName>
    <definedName name="RTYUTRYURTYJYJR" localSheetId="4" hidden="1">{#N/A,"수불부",FALSE,"사급자재수불서";#N/A,"수불부",FALSE,"사급자재수불서"}</definedName>
    <definedName name="RTYUTRYURTYJYJR" hidden="1">{#N/A,"수불부",FALSE,"사급자재수불서";#N/A,"수불부",FALSE,"사급자재수불서"}</definedName>
    <definedName name="RYUIRYU" localSheetId="12" hidden="1">{"'용역비'!$A$4:$C$8"}</definedName>
    <definedName name="RYUIRYU" localSheetId="4" hidden="1">{"'용역비'!$A$4:$C$8"}</definedName>
    <definedName name="RYUIRYU" hidden="1">{"'용역비'!$A$4:$C$8"}</definedName>
    <definedName name="ryuk" localSheetId="12" hidden="1">{"'용역비'!$A$4:$C$8"}</definedName>
    <definedName name="ryuk" localSheetId="4" hidden="1">{"'용역비'!$A$4:$C$8"}</definedName>
    <definedName name="ryuk" hidden="1">{"'용역비'!$A$4:$C$8"}</definedName>
    <definedName name="SAPBEXdnldView" hidden="1">"41JLQUL0YNPVK3OX98UIGJGNP"</definedName>
    <definedName name="SAPBEXsysID" hidden="1">"BWP"</definedName>
    <definedName name="SDAS" localSheetId="1" hidden="1">{"'Firr(선)'!$AS$1:$AY$62","'Firr(사)'!$AS$1:$AY$62","'Firr(회)'!$AS$1:$AY$62","'Firr(선)'!$L$1:$V$62","'Firr(사)'!$L$1:$V$62","'Firr(회)'!$L$1:$V$62"}</definedName>
    <definedName name="SDAS" localSheetId="12" hidden="1">{"'Firr(선)'!$AS$1:$AY$62","'Firr(사)'!$AS$1:$AY$62","'Firr(회)'!$AS$1:$AY$62","'Firr(선)'!$L$1:$V$62","'Firr(사)'!$L$1:$V$62","'Firr(회)'!$L$1:$V$62"}</definedName>
    <definedName name="SDAS" localSheetId="4" hidden="1">{"'Firr(선)'!$AS$1:$AY$62","'Firr(사)'!$AS$1:$AY$62","'Firr(회)'!$AS$1:$AY$62","'Firr(선)'!$L$1:$V$62","'Firr(사)'!$L$1:$V$62","'Firr(회)'!$L$1:$V$62"}</definedName>
    <definedName name="SDAS" hidden="1">{"'Firr(선)'!$AS$1:$AY$62","'Firr(사)'!$AS$1:$AY$62","'Firr(회)'!$AS$1:$AY$62","'Firr(선)'!$L$1:$V$62","'Firr(사)'!$L$1:$V$62","'Firr(회)'!$L$1:$V$62"}</definedName>
    <definedName name="sdryhj" localSheetId="12" hidden="1">{"'용역비'!$A$4:$C$8"}</definedName>
    <definedName name="sdryhj" localSheetId="4" hidden="1">{"'용역비'!$A$4:$C$8"}</definedName>
    <definedName name="sdryhj" hidden="1">{"'용역비'!$A$4:$C$8"}</definedName>
    <definedName name="SE" localSheetId="12" hidden="1">{"'용역비'!$A$4:$C$8"}</definedName>
    <definedName name="SE" localSheetId="4" hidden="1">{"'용역비'!$A$4:$C$8"}</definedName>
    <definedName name="SE" hidden="1">{"'용역비'!$A$4:$C$8"}</definedName>
    <definedName name="SEFWEFZWEF" localSheetId="12" hidden="1">{"'Sheet1'!$D$19","'Sheet1'!$B$22:$E$22"}</definedName>
    <definedName name="SEFWEFZWEF" localSheetId="4" hidden="1">{"'Sheet1'!$D$19","'Sheet1'!$B$22:$E$22"}</definedName>
    <definedName name="SEFWEFZWEF" hidden="1">{"'Sheet1'!$D$19","'Sheet1'!$B$22:$E$22"}</definedName>
    <definedName name="sheet" localSheetId="12" hidden="1">{#N/A,#N/A,FALSE,"골재소요량";#N/A,#N/A,FALSE,"골재소요량"}</definedName>
    <definedName name="sheet" localSheetId="4" hidden="1">{#N/A,#N/A,FALSE,"골재소요량";#N/A,#N/A,FALSE,"골재소요량"}</definedName>
    <definedName name="sheet" hidden="1">{#N/A,#N/A,FALSE,"골재소요량";#N/A,#N/A,FALSE,"골재소요량"}</definedName>
    <definedName name="SO" localSheetId="9" hidden="1">#REF!</definedName>
    <definedName name="SO" localSheetId="10" hidden="1">#REF!</definedName>
    <definedName name="SO" localSheetId="11" hidden="1">#REF!</definedName>
    <definedName name="SO" localSheetId="4" hidden="1">#REF!</definedName>
    <definedName name="SO" hidden="1">#REF!</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opt" localSheetId="5" hidden="1">#REF!</definedName>
    <definedName name="solver_opt" localSheetId="9" hidden="1">#REF!</definedName>
    <definedName name="solver_opt" localSheetId="6" hidden="1">#REF!</definedName>
    <definedName name="solver_opt" localSheetId="10" hidden="1">#REF!</definedName>
    <definedName name="solver_opt" localSheetId="7" hidden="1">#REF!</definedName>
    <definedName name="solver_opt" localSheetId="11" hidden="1">#REF!</definedName>
    <definedName name="solver_opt" localSheetId="4" hidden="1">#REF!</definedName>
    <definedName name="solver_opt" hidden="1">#REF!</definedName>
    <definedName name="solver_pre" hidden="1">0.000001</definedName>
    <definedName name="solver_rel1" hidden="1">1</definedName>
    <definedName name="solver_rhs1" hidden="1">500000000</definedName>
    <definedName name="solver_scl" hidden="1">2</definedName>
    <definedName name="solver_sho" hidden="1">2</definedName>
    <definedName name="solver_tim" hidden="1">100</definedName>
    <definedName name="solver_tmp" hidden="1">500000000</definedName>
    <definedName name="solver_tol" hidden="1">0.05</definedName>
    <definedName name="solver_typ" hidden="1">1</definedName>
    <definedName name="solver_val" hidden="1">0</definedName>
    <definedName name="SORT" localSheetId="9" hidden="1">#REF!</definedName>
    <definedName name="SORT" localSheetId="10" hidden="1">#REF!</definedName>
    <definedName name="SORT" localSheetId="11" hidden="1">#REF!</definedName>
    <definedName name="SORT" localSheetId="4" hidden="1">#REF!</definedName>
    <definedName name="SORT" hidden="1">#REF!</definedName>
    <definedName name="SRDGWEYTWERT" localSheetId="12" hidden="1">{#N/A,"수불부",FALSE,"사급자재수불서";#N/A,"수불부",FALSE,"사급자재수불서"}</definedName>
    <definedName name="SRDGWEYTWERT" localSheetId="4" hidden="1">{#N/A,"수불부",FALSE,"사급자재수불서";#N/A,"수불부",FALSE,"사급자재수불서"}</definedName>
    <definedName name="SRDGWEYTWERT" hidden="1">{#N/A,"수불부",FALSE,"사급자재수불서";#N/A,"수불부",FALSE,"사급자재수불서"}</definedName>
    <definedName name="srth" localSheetId="12" hidden="1">{"'용역비'!$A$4:$C$8"}</definedName>
    <definedName name="srth" localSheetId="4" hidden="1">{"'용역비'!$A$4:$C$8"}</definedName>
    <definedName name="srth" hidden="1">{"'용역비'!$A$4:$C$8"}</definedName>
    <definedName name="STS" localSheetId="12" hidden="1">{"'용역비'!$A$4:$C$8"}</definedName>
    <definedName name="STS" localSheetId="4" hidden="1">{"'용역비'!$A$4:$C$8"}</definedName>
    <definedName name="STS" hidden="1">{"'용역비'!$A$4:$C$8"}</definedName>
    <definedName name="SWS" localSheetId="5" hidden="1">#REF!</definedName>
    <definedName name="SWS" localSheetId="9" hidden="1">#REF!</definedName>
    <definedName name="SWS" localSheetId="6" hidden="1">#REF!</definedName>
    <definedName name="SWS" localSheetId="10" hidden="1">#REF!</definedName>
    <definedName name="SWS" localSheetId="7" hidden="1">#REF!</definedName>
    <definedName name="SWS" localSheetId="11" hidden="1">#REF!</definedName>
    <definedName name="SWS" localSheetId="4" hidden="1">#REF!</definedName>
    <definedName name="SWS" hidden="1">#REF!</definedName>
    <definedName name="TEYJ" localSheetId="12" hidden="1">{"'용역비'!$A$4:$C$8"}</definedName>
    <definedName name="TEYJ" localSheetId="4" hidden="1">{"'용역비'!$A$4:$C$8"}</definedName>
    <definedName name="TEYJ" hidden="1">{"'용역비'!$A$4:$C$8"}</definedName>
    <definedName name="TFUI" localSheetId="12" hidden="1">{"'용역비'!$A$4:$C$8"}</definedName>
    <definedName name="TFUI" localSheetId="4" hidden="1">{"'용역비'!$A$4:$C$8"}</definedName>
    <definedName name="TFUI" hidden="1">{"'용역비'!$A$4:$C$8"}</definedName>
    <definedName name="THDRTHERTYCX" localSheetId="12" hidden="1">{#N/A,"수불부",FALSE,"사급자재수불서";#N/A,"수불부",FALSE,"사급자재수불서"}</definedName>
    <definedName name="THDRTHERTYCX" localSheetId="4" hidden="1">{#N/A,"수불부",FALSE,"사급자재수불서";#N/A,"수불부",FALSE,"사급자재수불서"}</definedName>
    <definedName name="THDRTHERTYCX" hidden="1">{#N/A,"수불부",FALSE,"사급자재수불서";#N/A,"수불부",FALSE,"사급자재수불서"}</definedName>
    <definedName name="THDRTYWRTY" localSheetId="12" hidden="1">{"'Sheet1'!$D$19","'Sheet1'!$B$22:$E$22"}</definedName>
    <definedName name="THDRTYWRTY" localSheetId="4" hidden="1">{"'Sheet1'!$D$19","'Sheet1'!$B$22:$E$22"}</definedName>
    <definedName name="THDRTYWRTY" hidden="1">{"'Sheet1'!$D$19","'Sheet1'!$B$22:$E$22"}</definedName>
    <definedName name="TRYURTYURTY" localSheetId="12" hidden="1">{#N/A,"수불부",FALSE,"사급자재수불서";#N/A,"수불부",FALSE,"사급자재수불서"}</definedName>
    <definedName name="TRYURTYURTY" localSheetId="4" hidden="1">{#N/A,"수불부",FALSE,"사급자재수불서";#N/A,"수불부",FALSE,"사급자재수불서"}</definedName>
    <definedName name="TRYURTYURTY" hidden="1">{#N/A,"수불부",FALSE,"사급자재수불서";#N/A,"수불부",FALSE,"사급자재수불서"}</definedName>
    <definedName name="TT" localSheetId="5" hidden="1">#REF!</definedName>
    <definedName name="TT" localSheetId="9" hidden="1">#REF!</definedName>
    <definedName name="TT" localSheetId="6" hidden="1">#REF!</definedName>
    <definedName name="TT" localSheetId="10" hidden="1">#REF!</definedName>
    <definedName name="TT" localSheetId="7" hidden="1">#REF!</definedName>
    <definedName name="TT" localSheetId="11" hidden="1">#REF!</definedName>
    <definedName name="TT" localSheetId="4" hidden="1">#REF!</definedName>
    <definedName name="TT" hidden="1">#REF!</definedName>
    <definedName name="TTTT" localSheetId="5" hidden="1">#REF!</definedName>
    <definedName name="TTTT" localSheetId="9" hidden="1">#REF!</definedName>
    <definedName name="TTTT" localSheetId="6" hidden="1">#REF!</definedName>
    <definedName name="TTTT" localSheetId="10" hidden="1">#REF!</definedName>
    <definedName name="TTTT" localSheetId="7" hidden="1">#REF!</definedName>
    <definedName name="TTTT" localSheetId="11" hidden="1">#REF!</definedName>
    <definedName name="TTTT" localSheetId="4" hidden="1">#REF!</definedName>
    <definedName name="TTTT" hidden="1">#REF!</definedName>
    <definedName name="tu" localSheetId="12" hidden="1">{"'용역비'!$A$4:$C$8"}</definedName>
    <definedName name="tu" localSheetId="4" hidden="1">{"'용역비'!$A$4:$C$8"}</definedName>
    <definedName name="tu" hidden="1">{"'용역비'!$A$4:$C$8"}</definedName>
    <definedName name="TUETYUETYU" localSheetId="12" hidden="1">{"'Sheet1'!$D$19","'Sheet1'!$B$22:$E$22"}</definedName>
    <definedName name="TUETYUETYU" localSheetId="4" hidden="1">{"'Sheet1'!$D$19","'Sheet1'!$B$22:$E$22"}</definedName>
    <definedName name="TUETYUETYU" hidden="1">{"'Sheet1'!$D$19","'Sheet1'!$B$22:$E$22"}</definedName>
    <definedName name="tuilol" localSheetId="12" hidden="1">{"'용역비'!$A$4:$C$8"}</definedName>
    <definedName name="tuilol" localSheetId="4" hidden="1">{"'용역비'!$A$4:$C$8"}</definedName>
    <definedName name="tuilol" hidden="1">{"'용역비'!$A$4:$C$8"}</definedName>
    <definedName name="TUIO" localSheetId="12" hidden="1">{"'용역비'!$A$4:$C$8"}</definedName>
    <definedName name="TUIO" localSheetId="4" hidden="1">{"'용역비'!$A$4:$C$8"}</definedName>
    <definedName name="TUIO" hidden="1">{"'용역비'!$A$4:$C$8"}</definedName>
    <definedName name="TUIO.L" localSheetId="12" hidden="1">{"'용역비'!$A$4:$C$8"}</definedName>
    <definedName name="TUIO.L" localSheetId="4" hidden="1">{"'용역비'!$A$4:$C$8"}</definedName>
    <definedName name="TUIO.L" hidden="1">{"'용역비'!$A$4:$C$8"}</definedName>
    <definedName name="TUIOTUI" localSheetId="12" hidden="1">{"'용역비'!$A$4:$C$8"}</definedName>
    <definedName name="TUIOTUI" localSheetId="4" hidden="1">{"'용역비'!$A$4:$C$8"}</definedName>
    <definedName name="TUIOTUI" hidden="1">{"'용역비'!$A$4:$C$8"}</definedName>
    <definedName name="TVYURTYURTY" localSheetId="12" hidden="1">{"'Sheet1'!$D$19","'Sheet1'!$B$22:$E$22"}</definedName>
    <definedName name="TVYURTYURTY" localSheetId="4" hidden="1">{"'Sheet1'!$D$19","'Sheet1'!$B$22:$E$22"}</definedName>
    <definedName name="TVYURTYURTY" hidden="1">{"'Sheet1'!$D$19","'Sheet1'!$B$22:$E$22"}</definedName>
    <definedName name="TYJ" localSheetId="12" hidden="1">{"'용역비'!$A$4:$C$8"}</definedName>
    <definedName name="TYJ" localSheetId="4" hidden="1">{"'용역비'!$A$4:$C$8"}</definedName>
    <definedName name="TYJ" hidden="1">{"'용역비'!$A$4:$C$8"}</definedName>
    <definedName name="tyje" localSheetId="12" hidden="1">{"'용역비'!$A$4:$C$8"}</definedName>
    <definedName name="tyje" localSheetId="4" hidden="1">{"'용역비'!$A$4:$C$8"}</definedName>
    <definedName name="tyje" hidden="1">{"'용역비'!$A$4:$C$8"}</definedName>
    <definedName name="tyjet" localSheetId="12" hidden="1">{"'용역비'!$A$4:$C$8"}</definedName>
    <definedName name="tyjet" localSheetId="4" hidden="1">{"'용역비'!$A$4:$C$8"}</definedName>
    <definedName name="tyjet" hidden="1">{"'용역비'!$A$4:$C$8"}</definedName>
    <definedName name="tyu" localSheetId="12" hidden="1">{"'용역비'!$A$4:$C$8"}</definedName>
    <definedName name="tyu" localSheetId="4" hidden="1">{"'용역비'!$A$4:$C$8"}</definedName>
    <definedName name="tyu" hidden="1">{"'용역비'!$A$4:$C$8"}</definedName>
    <definedName name="TYUIERYTUIRTYUI" localSheetId="12" hidden="1">{#N/A,"수불부",FALSE,"사급자재수불서";#N/A,"수불부",FALSE,"사급자재수불서"}</definedName>
    <definedName name="TYUIERYTUIRTYUI" localSheetId="4" hidden="1">{#N/A,"수불부",FALSE,"사급자재수불서";#N/A,"수불부",FALSE,"사급자재수불서"}</definedName>
    <definedName name="TYUIERYTUIRTYUI" hidden="1">{#N/A,"수불부",FALSE,"사급자재수불서";#N/A,"수불부",FALSE,"사급자재수불서"}</definedName>
    <definedName name="TYUITYUITYUVUJKTYI" localSheetId="12" hidden="1">{#N/A,"수불부",FALSE,"사급자재수불서";#N/A,"수불부",FALSE,"사급자재수불서"}</definedName>
    <definedName name="TYUITYUITYUVUJKTYI" localSheetId="4" hidden="1">{#N/A,"수불부",FALSE,"사급자재수불서";#N/A,"수불부",FALSE,"사급자재수불서"}</definedName>
    <definedName name="TYUITYUITYUVUJKTYI" hidden="1">{#N/A,"수불부",FALSE,"사급자재수불서";#N/A,"수불부",FALSE,"사급자재수불서"}</definedName>
    <definedName name="TYUIYTUIYTUI" localSheetId="12" hidden="1">{"'Sheet1'!$D$19","'Sheet1'!$B$22:$E$22"}</definedName>
    <definedName name="TYUIYTUIYTUI" localSheetId="4" hidden="1">{"'Sheet1'!$D$19","'Sheet1'!$B$22:$E$22"}</definedName>
    <definedName name="TYUIYTUIYTUI" hidden="1">{"'Sheet1'!$D$19","'Sheet1'!$B$22:$E$22"}</definedName>
    <definedName name="TYURTIYUITYUI" localSheetId="12" hidden="1">{#N/A,"수불부",FALSE,"사급자재수불서";#N/A,"수불부",FALSE,"사급자재수불서"}</definedName>
    <definedName name="TYURTIYUITYUI" localSheetId="4" hidden="1">{#N/A,"수불부",FALSE,"사급자재수불서";#N/A,"수불부",FALSE,"사급자재수불서"}</definedName>
    <definedName name="TYURTIYUITYUI" hidden="1">{#N/A,"수불부",FALSE,"사급자재수불서";#N/A,"수불부",FALSE,"사급자재수불서"}</definedName>
    <definedName name="U" localSheetId="12" hidden="1">{"'용역비'!$A$4:$C$8"}</definedName>
    <definedName name="U" localSheetId="4" hidden="1">{"'용역비'!$A$4:$C$8"}</definedName>
    <definedName name="U" hidden="1">{"'용역비'!$A$4:$C$8"}</definedName>
    <definedName name="UILUIBULUIL" localSheetId="12" hidden="1">{#N/A,"수불부",FALSE,"사급자재수불서";#N/A,"수불부",FALSE,"사급자재수불서"}</definedName>
    <definedName name="UILUIBULUIL" localSheetId="4" hidden="1">{#N/A,"수불부",FALSE,"사급자재수불서";#N/A,"수불부",FALSE,"사급자재수불서"}</definedName>
    <definedName name="UILUIBULUIL" hidden="1">{#N/A,"수불부",FALSE,"사급자재수불서";#N/A,"수불부",FALSE,"사급자재수불서"}</definedName>
    <definedName name="UIOYUIOUIUYIO" localSheetId="12" hidden="1">{"'Sheet1'!$D$19","'Sheet1'!$B$22:$E$22"}</definedName>
    <definedName name="UIOYUIOUIUYIO" localSheetId="4" hidden="1">{"'Sheet1'!$D$19","'Sheet1'!$B$22:$E$22"}</definedName>
    <definedName name="UIOYUIOUIUYIO" hidden="1">{"'Sheet1'!$D$19","'Sheet1'!$B$22:$E$22"}</definedName>
    <definedName name="ulo" localSheetId="12" hidden="1">{"'용역비'!$A$4:$C$8"}</definedName>
    <definedName name="ulo" localSheetId="4" hidden="1">{"'용역비'!$A$4:$C$8"}</definedName>
    <definedName name="ulo" hidden="1">{"'용역비'!$A$4:$C$8"}</definedName>
    <definedName name="URTURTU" localSheetId="12" hidden="1">{"'Sheet1'!$D$19","'Sheet1'!$B$22:$E$22"}</definedName>
    <definedName name="URTURTU" localSheetId="4" hidden="1">{"'Sheet1'!$D$19","'Sheet1'!$B$22:$E$22"}</definedName>
    <definedName name="URTURTU" hidden="1">{"'Sheet1'!$D$19","'Sheet1'!$B$22:$E$22"}</definedName>
    <definedName name="URTY8RTYU" localSheetId="12" hidden="1">{"'Sheet1'!$D$19","'Sheet1'!$B$22:$E$22"}</definedName>
    <definedName name="URTY8RTYU" localSheetId="4" hidden="1">{"'Sheet1'!$D$19","'Sheet1'!$B$22:$E$22"}</definedName>
    <definedName name="URTY8RTYU" hidden="1">{"'Sheet1'!$D$19","'Sheet1'!$B$22:$E$22"}</definedName>
    <definedName name="UTI" localSheetId="12" hidden="1">{"'용역비'!$A$4:$C$8"}</definedName>
    <definedName name="UTI" localSheetId="4" hidden="1">{"'용역비'!$A$4:$C$8"}</definedName>
    <definedName name="UTI" hidden="1">{"'용역비'!$A$4:$C$8"}</definedName>
    <definedName name="UTIOL" localSheetId="12" hidden="1">{"'용역비'!$A$4:$C$8"}</definedName>
    <definedName name="UTIOL" localSheetId="4" hidden="1">{"'용역비'!$A$4:$C$8"}</definedName>
    <definedName name="UTIOL" hidden="1">{"'용역비'!$A$4:$C$8"}</definedName>
    <definedName name="UUU" localSheetId="5" hidden="1">#REF!</definedName>
    <definedName name="UUU" localSheetId="9" hidden="1">#REF!</definedName>
    <definedName name="UUU" localSheetId="6" hidden="1">#REF!</definedName>
    <definedName name="UUU" localSheetId="10" hidden="1">#REF!</definedName>
    <definedName name="UUU" localSheetId="7" hidden="1">#REF!</definedName>
    <definedName name="UUU" localSheetId="11" hidden="1">#REF!</definedName>
    <definedName name="UUU" localSheetId="4" hidden="1">#REF!</definedName>
    <definedName name="UUU" hidden="1">#REF!</definedName>
    <definedName name="vcc" localSheetId="12" hidden="1">{"'용역비'!$A$4:$C$8"}</definedName>
    <definedName name="vcc" localSheetId="4" hidden="1">{"'용역비'!$A$4:$C$8"}</definedName>
    <definedName name="vcc" hidden="1">{"'용역비'!$A$4:$C$8"}</definedName>
    <definedName name="VTYUIRYUITYUI" localSheetId="12" hidden="1">{#N/A,"수불부",FALSE,"사급자재수불서";#N/A,"수불부",FALSE,"사급자재수불서"}</definedName>
    <definedName name="VTYUIRYUITYUI" localSheetId="4" hidden="1">{#N/A,"수불부",FALSE,"사급자재수불서";#N/A,"수불부",FALSE,"사급자재수불서"}</definedName>
    <definedName name="VTYUIRYUITYUI" hidden="1">{#N/A,"수불부",FALSE,"사급자재수불서";#N/A,"수불부",FALSE,"사급자재수불서"}</definedName>
    <definedName name="VTYURTYURTYJTYRJ" localSheetId="12" hidden="1">{#N/A,"수불부",FALSE,"사급자재수불서";#N/A,"수불부",FALSE,"사급자재수불서"}</definedName>
    <definedName name="VTYURTYURTYJTYRJ" localSheetId="4" hidden="1">{#N/A,"수불부",FALSE,"사급자재수불서";#N/A,"수불부",FALSE,"사급자재수불서"}</definedName>
    <definedName name="VTYURTYURTYJTYRJ" hidden="1">{#N/A,"수불부",FALSE,"사급자재수불서";#N/A,"수불부",FALSE,"사급자재수불서"}</definedName>
    <definedName name="VUUJIRYTUIRTYU" localSheetId="12" hidden="1">{#N/A,"수불부",FALSE,"사급자재수불서";#N/A,"수불부",FALSE,"사급자재수불서"}</definedName>
    <definedName name="VUUJIRYTUIRTYU" localSheetId="4" hidden="1">{#N/A,"수불부",FALSE,"사급자재수불서";#N/A,"수불부",FALSE,"사급자재수불서"}</definedName>
    <definedName name="VUUJIRYTUIRTYU" hidden="1">{#N/A,"수불부",FALSE,"사급자재수불서";#N/A,"수불부",FALSE,"사급자재수불서"}</definedName>
    <definedName name="VYHGUIRYUITY" localSheetId="12" hidden="1">{#N/A,"수불부",FALSE,"사급자재수불서";#N/A,"수불부",FALSE,"사급자재수불서"}</definedName>
    <definedName name="VYHGUIRYUITY" localSheetId="4" hidden="1">{#N/A,"수불부",FALSE,"사급자재수불서";#N/A,"수불부",FALSE,"사급자재수불서"}</definedName>
    <definedName name="VYHGUIRYUITY" hidden="1">{#N/A,"수불부",FALSE,"사급자재수불서";#N/A,"수불부",FALSE,"사급자재수불서"}</definedName>
    <definedName name="wEFAWEF" localSheetId="12" hidden="1">{#N/A,"수불부",FALSE,"사급자재수불서";#N/A,"수불부",FALSE,"사급자재수불서"}</definedName>
    <definedName name="wEFAWEF" localSheetId="4" hidden="1">{#N/A,"수불부",FALSE,"사급자재수불서";#N/A,"수불부",FALSE,"사급자재수불서"}</definedName>
    <definedName name="wEFAWEF" hidden="1">{#N/A,"수불부",FALSE,"사급자재수불서";#N/A,"수불부",FALSE,"사급자재수불서"}</definedName>
    <definedName name="WLQ" localSheetId="12" hidden="1">{#N/A,#N/A,FALSE,"명세표"}</definedName>
    <definedName name="WLQ" localSheetId="4" hidden="1">{#N/A,#N/A,FALSE,"명세표"}</definedName>
    <definedName name="WLQ" hidden="1">{#N/A,#N/A,FALSE,"명세표"}</definedName>
    <definedName name="wm.조골재1" localSheetId="1" hidden="1">{#N/A,#N/A,FALSE,"조골재"}</definedName>
    <definedName name="wm.조골재1" localSheetId="12" hidden="1">{#N/A,#N/A,FALSE,"조골재"}</definedName>
    <definedName name="wm.조골재1" localSheetId="4" hidden="1">{#N/A,#N/A,FALSE,"조골재"}</definedName>
    <definedName name="wm.조골재1" hidden="1">{#N/A,#N/A,FALSE,"조골재"}</definedName>
    <definedName name="woogi" localSheetId="9" hidden="1">#REF!</definedName>
    <definedName name="woogi" localSheetId="10" hidden="1">#REF!</definedName>
    <definedName name="woogi" localSheetId="11" hidden="1">#REF!</definedName>
    <definedName name="woogi" localSheetId="4" hidden="1">#REF!</definedName>
    <definedName name="woogi" hidden="1">#REF!</definedName>
    <definedName name="woogi2" localSheetId="9" hidden="1">#REF!</definedName>
    <definedName name="woogi2" localSheetId="10" hidden="1">#REF!</definedName>
    <definedName name="woogi2" localSheetId="11" hidden="1">#REF!</definedName>
    <definedName name="woogi2" localSheetId="4" hidden="1">#REF!</definedName>
    <definedName name="woogi2" hidden="1">#REF!</definedName>
    <definedName name="WRITE" localSheetId="1" hidden="1">{#N/A,#N/A,FALSE,"CCTV"}</definedName>
    <definedName name="WRITE" localSheetId="12" hidden="1">{#N/A,#N/A,FALSE,"CCTV"}</definedName>
    <definedName name="WRITE" localSheetId="4" hidden="1">{#N/A,#N/A,FALSE,"CCTV"}</definedName>
    <definedName name="WRITE" hidden="1">{#N/A,#N/A,FALSE,"CCTV"}</definedName>
    <definedName name="wrn.2번." localSheetId="1" hidden="1">{#N/A,#N/A,FALSE,"2~8번"}</definedName>
    <definedName name="wrn.2번." localSheetId="12" hidden="1">{#N/A,#N/A,FALSE,"2~8번"}</definedName>
    <definedName name="wrn.2번." localSheetId="4" hidden="1">{#N/A,#N/A,FALSE,"2~8번"}</definedName>
    <definedName name="wrn.2번." hidden="1">{#N/A,#N/A,FALSE,"2~8번"}</definedName>
    <definedName name="wrn.abc." localSheetId="12" hidden="1">{#N/A,#N/A,TRUE,"천상그린44PY"}</definedName>
    <definedName name="wrn.abc." localSheetId="4" hidden="1">{#N/A,#N/A,TRUE,"천상그린44PY"}</definedName>
    <definedName name="wrn.abc." hidden="1">{#N/A,#N/A,TRUE,"천상그린44PY"}</definedName>
    <definedName name="wrn.BM." localSheetId="1" hidden="1">{#N/A,#N/A,FALSE,"CCTV"}</definedName>
    <definedName name="wrn.BM." localSheetId="12" hidden="1">{#N/A,#N/A,FALSE,"CCTV"}</definedName>
    <definedName name="wrn.BM." localSheetId="4" hidden="1">{#N/A,#N/A,FALSE,"CCTV"}</definedName>
    <definedName name="wrn.BM." hidden="1">{#N/A,#N/A,FALSE,"CCTV"}</definedName>
    <definedName name="wrn.DACOM._.광전송장치._.투찰가._.검토." localSheetId="12" hidden="1">{#N/A,#N/A,FALSE,"DAOCM 2차 검토"}</definedName>
    <definedName name="wrn.DACOM._.광전송장치._.투찰가._.검토." localSheetId="4" hidden="1">{#N/A,#N/A,FALSE,"DAOCM 2차 검토"}</definedName>
    <definedName name="wrn.DACOM._.광전송장치._.투찰가._.검토." hidden="1">{#N/A,#N/A,FALSE,"DAOCM 2차 검토"}</definedName>
    <definedName name="wrn.test1." localSheetId="1" hidden="1">{#N/A,#N/A,FALSE,"명세표"}</definedName>
    <definedName name="wrn.test1." localSheetId="12" hidden="1">{#N/A,#N/A,FALSE,"명세표"}</definedName>
    <definedName name="wrn.test1." localSheetId="4" hidden="1">{#N/A,#N/A,FALSE,"명세표"}</definedName>
    <definedName name="wrn.test1." hidden="1">{#N/A,#N/A,FALSE,"명세표"}</definedName>
    <definedName name="wrn.골재소요량." localSheetId="1" hidden="1">{#N/A,#N/A,FALSE,"골재소요량";#N/A,#N/A,FALSE,"골재소요량"}</definedName>
    <definedName name="wrn.골재소요량." localSheetId="12" hidden="1">{#N/A,#N/A,FALSE,"골재소요량";#N/A,#N/A,FALSE,"골재소요량"}</definedName>
    <definedName name="wrn.골재소요량." localSheetId="4" hidden="1">{#N/A,#N/A,FALSE,"골재소요량";#N/A,#N/A,FALSE,"골재소요량"}</definedName>
    <definedName name="wrn.골재소요량." hidden="1">{#N/A,#N/A,FALSE,"골재소요량";#N/A,#N/A,FALSE,"골재소요량"}</definedName>
    <definedName name="wrn.교대." localSheetId="1" hidden="1">{#N/A,#N/A,FALSE,"type1";#N/A,#N/A,FALSE,"지지력";#N/A,#N/A,FALSE,"PILE계산";#N/A,#N/A,FALSE,"PILE ";#N/A,#N/A,FALSE,"철근량";#N/A,#N/A,FALSE,"균열검토";#N/A,#N/A,FALSE,"날개벽";#N/A,#N/A,FALSE,"주철근조립도";#N/A,#N/A,FALSE,"교좌"}</definedName>
    <definedName name="wrn.교대." localSheetId="12" hidden="1">{#N/A,#N/A,FALSE,"type1";#N/A,#N/A,FALSE,"지지력";#N/A,#N/A,FALSE,"PILE계산";#N/A,#N/A,FALSE,"PILE ";#N/A,#N/A,FALSE,"철근량";#N/A,#N/A,FALSE,"균열검토";#N/A,#N/A,FALSE,"날개벽";#N/A,#N/A,FALSE,"주철근조립도";#N/A,#N/A,FALSE,"교좌"}</definedName>
    <definedName name="wrn.교대." localSheetId="4"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육청." localSheetId="1" hidden="1">{#N/A,#N/A,FALSE,"전력간선"}</definedName>
    <definedName name="wrn.교육청." localSheetId="12" hidden="1">{#N/A,#N/A,FALSE,"전력간선"}</definedName>
    <definedName name="wrn.교육청." localSheetId="4" hidden="1">{#N/A,#N/A,FALSE,"전력간선"}</definedName>
    <definedName name="wrn.교육청." hidden="1">{#N/A,#N/A,FALSE,"전력간선"}</definedName>
    <definedName name="wrn.구조2." localSheetId="1" hidden="1">{#N/A,#N/A,FALSE,"구조2"}</definedName>
    <definedName name="wrn.구조2." localSheetId="12" hidden="1">{#N/A,#N/A,FALSE,"구조2"}</definedName>
    <definedName name="wrn.구조2." localSheetId="4" hidden="1">{#N/A,#N/A,FALSE,"구조2"}</definedName>
    <definedName name="wrn.구조2." hidden="1">{#N/A,#N/A,FALSE,"구조2"}</definedName>
    <definedName name="wrn.단가표지." localSheetId="1" hidden="1">{#N/A,#N/A,FALSE,"단가표지"}</definedName>
    <definedName name="wrn.단가표지." localSheetId="12" hidden="1">{#N/A,#N/A,FALSE,"단가표지"}</definedName>
    <definedName name="wrn.단가표지." localSheetId="4" hidden="1">{#N/A,#N/A,FALSE,"단가표지"}</definedName>
    <definedName name="wrn.단가표지." hidden="1">{#N/A,#N/A,FALSE,"단가표지"}</definedName>
    <definedName name="wrn.배수1." localSheetId="1" hidden="1">{#N/A,#N/A,FALSE,"배수1"}</definedName>
    <definedName name="wrn.배수1." localSheetId="12" hidden="1">{#N/A,#N/A,FALSE,"배수1"}</definedName>
    <definedName name="wrn.배수1." localSheetId="4" hidden="1">{#N/A,#N/A,FALSE,"배수1"}</definedName>
    <definedName name="wrn.배수1." hidden="1">{#N/A,#N/A,FALSE,"배수1"}</definedName>
    <definedName name="wrn.배수2." localSheetId="1" hidden="1">{#N/A,#N/A,FALSE,"배수2"}</definedName>
    <definedName name="wrn.배수2." localSheetId="12" hidden="1">{#N/A,#N/A,FALSE,"배수2"}</definedName>
    <definedName name="wrn.배수2." localSheetId="4" hidden="1">{#N/A,#N/A,FALSE,"배수2"}</definedName>
    <definedName name="wrn.배수2." hidden="1">{#N/A,#N/A,FALSE,"배수2"}</definedName>
    <definedName name="wrn.부대1." localSheetId="1" hidden="1">{#N/A,#N/A,FALSE,"부대1"}</definedName>
    <definedName name="wrn.부대1." localSheetId="12" hidden="1">{#N/A,#N/A,FALSE,"부대1"}</definedName>
    <definedName name="wrn.부대1." localSheetId="4" hidden="1">{#N/A,#N/A,FALSE,"부대1"}</definedName>
    <definedName name="wrn.부대1." hidden="1">{#N/A,#N/A,FALSE,"부대1"}</definedName>
    <definedName name="wrn.부대2." localSheetId="1" hidden="1">{#N/A,#N/A,FALSE,"부대2"}</definedName>
    <definedName name="wrn.부대2." localSheetId="12" hidden="1">{#N/A,#N/A,FALSE,"부대2"}</definedName>
    <definedName name="wrn.부대2." localSheetId="4" hidden="1">{#N/A,#N/A,FALSE,"부대2"}</definedName>
    <definedName name="wrn.부대2." hidden="1">{#N/A,#N/A,FALSE,"부대2"}</definedName>
    <definedName name="wrn.부산주경기장."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localSheetId="1" hidden="1">{#N/A,#N/A,FALSE,"속도"}</definedName>
    <definedName name="wrn.속도." localSheetId="12" hidden="1">{#N/A,#N/A,FALSE,"속도"}</definedName>
    <definedName name="wrn.속도." localSheetId="4" hidden="1">{#N/A,#N/A,FALSE,"속도"}</definedName>
    <definedName name="wrn.속도." hidden="1">{#N/A,#N/A,FALSE,"속도"}</definedName>
    <definedName name="wrn.손익._.보고." localSheetId="1" hidden="1">{#N/A,#N/A,TRUE,"손익보고"}</definedName>
    <definedName name="wrn.손익._.보고." localSheetId="12" hidden="1">{#N/A,#N/A,TRUE,"손익보고"}</definedName>
    <definedName name="wrn.손익._.보고." localSheetId="4" hidden="1">{#N/A,#N/A,TRUE,"손익보고"}</definedName>
    <definedName name="wrn.손익._.보고." hidden="1">{#N/A,#N/A,TRUE,"손익보고"}</definedName>
    <definedName name="wrn.수." localSheetId="5" hidden="1">{#N/A,"수불부",FALSE,"사급자재수불서";#N/A,"수불부",FALSE,"사급자재수불서"}</definedName>
    <definedName name="wrn.수." localSheetId="9" hidden="1">{#N/A,"수불부",FALSE,"사급자재수불서";#N/A,"수불부",FALSE,"사급자재수불서"}</definedName>
    <definedName name="wrn.수." localSheetId="6" hidden="1">{#N/A,"수불부",FALSE,"사급자재수불서";#N/A,"수불부",FALSE,"사급자재수불서"}</definedName>
    <definedName name="wrn.수." localSheetId="10" hidden="1">{#N/A,"수불부",FALSE,"사급자재수불서";#N/A,"수불부",FALSE,"사급자재수불서"}</definedName>
    <definedName name="wrn.수." localSheetId="7" hidden="1">{#N/A,"수불부",FALSE,"사급자재수불서";#N/A,"수불부",FALSE,"사급자재수불서"}</definedName>
    <definedName name="wrn.수." localSheetId="11" hidden="1">{#N/A,"수불부",FALSE,"사급자재수불서";#N/A,"수불부",FALSE,"사급자재수불서"}</definedName>
    <definedName name="wrn.수." localSheetId="1" hidden="1">{#N/A,"수불부",FALSE,"사급자재수불서";#N/A,"수불부",FALSE,"사급자재수불서"}</definedName>
    <definedName name="wrn.수." localSheetId="12" hidden="1">{#N/A,"수불부",FALSE,"사급자재수불서";#N/A,"수불부",FALSE,"사급자재수불서"}</definedName>
    <definedName name="wrn.수." localSheetId="4" hidden="1">{#N/A,"수불부",FALSE,"사급자재수불서";#N/A,"수불부",FALSE,"사급자재수불서"}</definedName>
    <definedName name="wrn.수." hidden="1">{#N/A,"수불부",FALSE,"사급자재수불서";#N/A,"수불부",FALSE,"사급자재수불서"}</definedName>
    <definedName name="wrn.신용찬." localSheetId="1" hidden="1">{#N/A,#N/A,TRUE,"토적및재료집계";#N/A,#N/A,TRUE,"토적및재료집계";#N/A,#N/A,TRUE,"단위량"}</definedName>
    <definedName name="wrn.신용찬." localSheetId="12" hidden="1">{#N/A,#N/A,TRUE,"토적및재료집계";#N/A,#N/A,TRUE,"토적및재료집계";#N/A,#N/A,TRUE,"단위량"}</definedName>
    <definedName name="wrn.신용찬." localSheetId="4" hidden="1">{#N/A,#N/A,TRUE,"토적및재료집계";#N/A,#N/A,TRUE,"토적및재료집계";#N/A,#N/A,TRUE,"단위량"}</definedName>
    <definedName name="wrn.신용찬." hidden="1">{#N/A,#N/A,TRUE,"토적및재료집계";#N/A,#N/A,TRUE,"토적및재료집계";#N/A,#N/A,TRUE,"단위량"}</definedName>
    <definedName name="wrn.연동제." localSheetId="12" hidden="1">{#N/A,#N/A,TRUE,"총괄"}</definedName>
    <definedName name="wrn.연동제." localSheetId="4" hidden="1">{#N/A,#N/A,TRUE,"총괄"}</definedName>
    <definedName name="wrn.연동제." hidden="1">{#N/A,#N/A,TRUE,"총괄"}</definedName>
    <definedName name="wrn.운반시간." localSheetId="1" hidden="1">{#N/A,#N/A,FALSE,"운반시간"}</definedName>
    <definedName name="wrn.운반시간." localSheetId="12" hidden="1">{#N/A,#N/A,FALSE,"운반시간"}</definedName>
    <definedName name="wrn.운반시간." localSheetId="4" hidden="1">{#N/A,#N/A,FALSE,"운반시간"}</definedName>
    <definedName name="wrn.운반시간." hidden="1">{#N/A,#N/A,FALSE,"운반시간"}</definedName>
    <definedName name="wrn.이정표." localSheetId="1" hidden="1">{#N/A,#N/A,FALSE,"이정표"}</definedName>
    <definedName name="wrn.이정표." localSheetId="12" hidden="1">{#N/A,#N/A,FALSE,"이정표"}</definedName>
    <definedName name="wrn.이정표." localSheetId="4" hidden="1">{#N/A,#N/A,FALSE,"이정표"}</definedName>
    <definedName name="wrn.이정표." hidden="1">{#N/A,#N/A,FALSE,"이정표"}</definedName>
    <definedName name="wrn.전열선출서." localSheetId="1" hidden="1">{#N/A,#N/A,FALSE,"전열산출서"}</definedName>
    <definedName name="wrn.전열선출서." localSheetId="12" hidden="1">{#N/A,#N/A,FALSE,"전열산출서"}</definedName>
    <definedName name="wrn.전열선출서." localSheetId="4" hidden="1">{#N/A,#N/A,FALSE,"전열산출서"}</definedName>
    <definedName name="wrn.전열선출서." hidden="1">{#N/A,#N/A,FALSE,"전열산출서"}</definedName>
    <definedName name="wrn.조골재." localSheetId="1" hidden="1">{#N/A,#N/A,FALSE,"조골재"}</definedName>
    <definedName name="wrn.조골재." localSheetId="12" hidden="1">{#N/A,#N/A,FALSE,"조골재"}</definedName>
    <definedName name="wrn.조골재." localSheetId="4" hidden="1">{#N/A,#N/A,FALSE,"조골재"}</definedName>
    <definedName name="wrn.조골재." hidden="1">{#N/A,#N/A,FALSE,"조골재"}</definedName>
    <definedName name="wrn.철골집계표._.5칸." localSheetId="5" hidden="1">{#N/A,#N/A,FALSE,"Sheet1"}</definedName>
    <definedName name="wrn.철골집계표._.5칸." localSheetId="9" hidden="1">{#N/A,#N/A,FALSE,"Sheet1"}</definedName>
    <definedName name="wrn.철골집계표._.5칸." localSheetId="6" hidden="1">{#N/A,#N/A,FALSE,"Sheet1"}</definedName>
    <definedName name="wrn.철골집계표._.5칸." localSheetId="10" hidden="1">{#N/A,#N/A,FALSE,"Sheet1"}</definedName>
    <definedName name="wrn.철골집계표._.5칸." localSheetId="7" hidden="1">{#N/A,#N/A,FALSE,"Sheet1"}</definedName>
    <definedName name="wrn.철골집계표._.5칸." localSheetId="11" hidden="1">{#N/A,#N/A,FALSE,"Sheet1"}</definedName>
    <definedName name="wrn.철골집계표._.5칸." localSheetId="1" hidden="1">{#N/A,#N/A,FALSE,"Sheet1"}</definedName>
    <definedName name="wrn.철골집계표._.5칸." localSheetId="12" hidden="1">{#N/A,#N/A,FALSE,"Sheet1"}</definedName>
    <definedName name="wrn.철골집계표._.5칸." localSheetId="4" hidden="1">{#N/A,#N/A,FALSE,"Sheet1"}</definedName>
    <definedName name="wrn.철골집계표._.5칸." hidden="1">{#N/A,#N/A,FALSE,"Sheet1"}</definedName>
    <definedName name="wrn.토공1." localSheetId="1" hidden="1">{#N/A,#N/A,FALSE,"구조1"}</definedName>
    <definedName name="wrn.토공1." localSheetId="12" hidden="1">{#N/A,#N/A,FALSE,"구조1"}</definedName>
    <definedName name="wrn.토공1." localSheetId="4" hidden="1">{#N/A,#N/A,FALSE,"구조1"}</definedName>
    <definedName name="wrn.토공1." hidden="1">{#N/A,#N/A,FALSE,"구조1"}</definedName>
    <definedName name="wrn.토공2." localSheetId="1" hidden="1">{#N/A,#N/A,FALSE,"토공2"}</definedName>
    <definedName name="wrn.토공2." localSheetId="12" hidden="1">{#N/A,#N/A,FALSE,"토공2"}</definedName>
    <definedName name="wrn.토공2." localSheetId="4" hidden="1">{#N/A,#N/A,FALSE,"토공2"}</definedName>
    <definedName name="wrn.토공2." hidden="1">{#N/A,#N/A,FALSE,"토공2"}</definedName>
    <definedName name="wrn.통신지." localSheetId="12" hidden="1">{#N/A,#N/A,FALSE,"기안지";#N/A,#N/A,FALSE,"통신지"}</definedName>
    <definedName name="wrn.통신지." localSheetId="4" hidden="1">{#N/A,#N/A,FALSE,"기안지";#N/A,#N/A,FALSE,"통신지"}</definedName>
    <definedName name="wrn.통신지." hidden="1">{#N/A,#N/A,FALSE,"기안지";#N/A,#N/A,FALSE,"통신지"}</definedName>
    <definedName name="wrn.포장1." localSheetId="1" hidden="1">{#N/A,#N/A,FALSE,"포장1";#N/A,#N/A,FALSE,"포장1"}</definedName>
    <definedName name="wrn.포장1." localSheetId="12" hidden="1">{#N/A,#N/A,FALSE,"포장1";#N/A,#N/A,FALSE,"포장1"}</definedName>
    <definedName name="wrn.포장1." localSheetId="4" hidden="1">{#N/A,#N/A,FALSE,"포장1";#N/A,#N/A,FALSE,"포장1"}</definedName>
    <definedName name="wrn.포장1." hidden="1">{#N/A,#N/A,FALSE,"포장1";#N/A,#N/A,FALSE,"포장1"}</definedName>
    <definedName name="wrn.포장2." localSheetId="1" hidden="1">{#N/A,#N/A,FALSE,"포장2"}</definedName>
    <definedName name="wrn.포장2." localSheetId="12" hidden="1">{#N/A,#N/A,FALSE,"포장2"}</definedName>
    <definedName name="wrn.포장2." localSheetId="4" hidden="1">{#N/A,#N/A,FALSE,"포장2"}</definedName>
    <definedName name="wrn.포장2." hidden="1">{#N/A,#N/A,FALSE,"포장2"}</definedName>
    <definedName name="wrn.표지목차." localSheetId="1" hidden="1">{#N/A,#N/A,FALSE,"표지목차"}</definedName>
    <definedName name="wrn.표지목차." localSheetId="12" hidden="1">{#N/A,#N/A,FALSE,"표지목차"}</definedName>
    <definedName name="wrn.표지목차." localSheetId="4" hidden="1">{#N/A,#N/A,FALSE,"표지목차"}</definedName>
    <definedName name="wrn.표지목차." hidden="1">{#N/A,#N/A,FALSE,"표지목차"}</definedName>
    <definedName name="wrn.현장._.NCR._.분석." localSheetId="1" hidden="1">{#N/A,#N/A,FALSE,"현장 NCR 분석";#N/A,#N/A,FALSE,"현장품질감사";#N/A,#N/A,FALSE,"현장품질감사"}</definedName>
    <definedName name="wrn.현장._.NCR._.분석." localSheetId="12" hidden="1">{#N/A,#N/A,FALSE,"현장 NCR 분석";#N/A,#N/A,FALSE,"현장품질감사";#N/A,#N/A,FALSE,"현장품질감사"}</definedName>
    <definedName name="wrn.현장._.NCR._.분석." localSheetId="4"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1" hidden="1">{#N/A,#N/A,FALSE,"혼합골재"}</definedName>
    <definedName name="wrn.혼합골재." localSheetId="12" hidden="1">{#N/A,#N/A,FALSE,"혼합골재"}</definedName>
    <definedName name="wrn.혼합골재." localSheetId="4" hidden="1">{#N/A,#N/A,FALSE,"혼합골재"}</definedName>
    <definedName name="wrn.혼합골재." hidden="1">{#N/A,#N/A,FALSE,"혼합골재"}</definedName>
    <definedName name="wrty" localSheetId="12" hidden="1">{"'용역비'!$A$4:$C$8"}</definedName>
    <definedName name="wrty" localSheetId="4" hidden="1">{"'용역비'!$A$4:$C$8"}</definedName>
    <definedName name="wrty" hidden="1">{"'용역비'!$A$4:$C$8"}</definedName>
    <definedName name="wrtyrtyrt" localSheetId="12" hidden="1">{"'용역비'!$A$4:$C$8"}</definedName>
    <definedName name="wrtyrtyrt" localSheetId="4" hidden="1">{"'용역비'!$A$4:$C$8"}</definedName>
    <definedName name="wrtyrtyrt" hidden="1">{"'용역비'!$A$4:$C$8"}</definedName>
    <definedName name="wrtywrtywr" localSheetId="12" hidden="1">{"'용역비'!$A$4:$C$8"}</definedName>
    <definedName name="wrtywrtywr" localSheetId="4" hidden="1">{"'용역비'!$A$4:$C$8"}</definedName>
    <definedName name="wrtywrtywr" hidden="1">{"'용역비'!$A$4:$C$8"}</definedName>
    <definedName name="wuy" localSheetId="12" hidden="1">{"'용역비'!$A$4:$C$8"}</definedName>
    <definedName name="wuy" localSheetId="4" hidden="1">{"'용역비'!$A$4:$C$8"}</definedName>
    <definedName name="wuy" hidden="1">{"'용역비'!$A$4:$C$8"}</definedName>
    <definedName name="WYERTYTYUTRYU" localSheetId="12" hidden="1">{#N/A,"수불부",FALSE,"사급자재수불서";#N/A,"수불부",FALSE,"사급자재수불서"}</definedName>
    <definedName name="WYERTYTYUTRYU" localSheetId="4" hidden="1">{#N/A,"수불부",FALSE,"사급자재수불서";#N/A,"수불부",FALSE,"사급자재수불서"}</definedName>
    <definedName name="WYERTYTYUTRYU" hidden="1">{#N/A,"수불부",FALSE,"사급자재수불서";#N/A,"수불부",FALSE,"사급자재수불서"}</definedName>
    <definedName name="XCRFTHRTHR" localSheetId="12" hidden="1">{#N/A,"수불부",FALSE,"사급자재수불서";#N/A,"수불부",FALSE,"사급자재수불서"}</definedName>
    <definedName name="XCRFTHRTHR" localSheetId="4" hidden="1">{#N/A,"수불부",FALSE,"사급자재수불서";#N/A,"수불부",FALSE,"사급자재수불서"}</definedName>
    <definedName name="XCRFTHRTHR" hidden="1">{#N/A,"수불부",FALSE,"사급자재수불서";#N/A,"수불부",FALSE,"사급자재수불서"}</definedName>
    <definedName name="XEGERGXEREWT" localSheetId="12" hidden="1">{#N/A,"수불부",FALSE,"사급자재수불서";#N/A,"수불부",FALSE,"사급자재수불서"}</definedName>
    <definedName name="XEGERGXEREWT" localSheetId="4" hidden="1">{#N/A,"수불부",FALSE,"사급자재수불서";#N/A,"수불부",FALSE,"사급자재수불서"}</definedName>
    <definedName name="XEGERGXEREWT" hidden="1">{#N/A,"수불부",FALSE,"사급자재수불서";#N/A,"수불부",FALSE,"사급자재수불서"}</definedName>
    <definedName name="XRTHDRTHDRT" localSheetId="12" hidden="1">{#N/A,"수불부",FALSE,"사급자재수불서";#N/A,"수불부",FALSE,"사급자재수불서"}</definedName>
    <definedName name="XRTHDRTHDRT" localSheetId="4" hidden="1">{#N/A,"수불부",FALSE,"사급자재수불서";#N/A,"수불부",FALSE,"사급자재수불서"}</definedName>
    <definedName name="XRTHDRTHDRT" hidden="1">{#N/A,"수불부",FALSE,"사급자재수불서";#N/A,"수불부",FALSE,"사급자재수불서"}</definedName>
    <definedName name="XRTHERTCXH" localSheetId="12" hidden="1">{#N/A,#N/A,FALSE,"Sheet1"}</definedName>
    <definedName name="XRTHERTCXH" localSheetId="4" hidden="1">{#N/A,#N/A,FALSE,"Sheet1"}</definedName>
    <definedName name="XRTHERTCXH" hidden="1">{#N/A,#N/A,FALSE,"Sheet1"}</definedName>
    <definedName name="XXXXXX" localSheetId="12" hidden="1">{"'공사부문'!$A$6:$A$32"}</definedName>
    <definedName name="XXXXXX" localSheetId="4" hidden="1">{"'공사부문'!$A$6:$A$32"}</definedName>
    <definedName name="XXXXXX" hidden="1">{"'공사부문'!$A$6:$A$32"}</definedName>
    <definedName name="YBG견적서통" localSheetId="1" hidden="1">{#N/A,#N/A,TRUE,"손익보고"}</definedName>
    <definedName name="YBG견적서통" localSheetId="12" hidden="1">{#N/A,#N/A,TRUE,"손익보고"}</definedName>
    <definedName name="YBG견적서통" localSheetId="4" hidden="1">{#N/A,#N/A,TRUE,"손익보고"}</definedName>
    <definedName name="YBG견적서통" hidden="1">{#N/A,#N/A,TRUE,"손익보고"}</definedName>
    <definedName name="YFU" localSheetId="12" hidden="1">{"'용역비'!$A$4:$C$8"}</definedName>
    <definedName name="YFU" localSheetId="4" hidden="1">{"'용역비'!$A$4:$C$8"}</definedName>
    <definedName name="YFU" hidden="1">{"'용역비'!$A$4:$C$8"}</definedName>
    <definedName name="YL" localSheetId="12" hidden="1">{"'용역비'!$A$4:$C$8"}</definedName>
    <definedName name="YL" localSheetId="4" hidden="1">{"'용역비'!$A$4:$C$8"}</definedName>
    <definedName name="YL" hidden="1">{"'용역비'!$A$4:$C$8"}</definedName>
    <definedName name="YRTUIRTYUTRYGV" localSheetId="12" hidden="1">{"'Sheet1'!$D$19","'Sheet1'!$B$22:$E$22"}</definedName>
    <definedName name="YRTUIRTYUTRYGV" localSheetId="4" hidden="1">{"'Sheet1'!$D$19","'Sheet1'!$B$22:$E$22"}</definedName>
    <definedName name="YRTUIRTYUTRYGV" hidden="1">{"'Sheet1'!$D$19","'Sheet1'!$B$22:$E$22"}</definedName>
    <definedName name="YTUIYTUI" localSheetId="12" hidden="1">{"'Sheet1'!$D$19","'Sheet1'!$B$22:$E$22"}</definedName>
    <definedName name="YTUIYTUI" localSheetId="4" hidden="1">{"'Sheet1'!$D$19","'Sheet1'!$B$22:$E$22"}</definedName>
    <definedName name="YTUIYTUI" hidden="1">{"'Sheet1'!$D$19","'Sheet1'!$B$22:$E$22"}</definedName>
    <definedName name="yu" localSheetId="12" hidden="1">{"'용역비'!$A$4:$C$8"}</definedName>
    <definedName name="yu" localSheetId="4" hidden="1">{"'용역비'!$A$4:$C$8"}</definedName>
    <definedName name="yu" hidden="1">{"'용역비'!$A$4:$C$8"}</definedName>
    <definedName name="YUIRYUIYUI" localSheetId="12" hidden="1">{"'Sheet1'!$D$19","'Sheet1'!$B$22:$E$22"}</definedName>
    <definedName name="YUIRYUIYUI" localSheetId="4" hidden="1">{"'Sheet1'!$D$19","'Sheet1'!$B$22:$E$22"}</definedName>
    <definedName name="YUIRYUIYUI" hidden="1">{"'Sheet1'!$D$19","'Sheet1'!$B$22:$E$22"}</definedName>
    <definedName name="YUITYUIYTUIYTU" localSheetId="12" hidden="1">{"'Sheet1'!$D$19","'Sheet1'!$B$22:$E$22"}</definedName>
    <definedName name="YUITYUIYTUIYTU" localSheetId="4" hidden="1">{"'Sheet1'!$D$19","'Sheet1'!$B$22:$E$22"}</definedName>
    <definedName name="YUITYUIYTUIYTU" hidden="1">{"'Sheet1'!$D$19","'Sheet1'!$B$22:$E$22"}</definedName>
    <definedName name="YUK" localSheetId="12" hidden="1">{"'용역비'!$A$4:$C$8"}</definedName>
    <definedName name="YUK" localSheetId="4" hidden="1">{"'용역비'!$A$4:$C$8"}</definedName>
    <definedName name="YUK" hidden="1">{"'용역비'!$A$4:$C$8"}</definedName>
    <definedName name="YUKOI" localSheetId="12" hidden="1">{"'용역비'!$A$4:$C$8"}</definedName>
    <definedName name="YUKOI" localSheetId="4" hidden="1">{"'용역비'!$A$4:$C$8"}</definedName>
    <definedName name="YUKOI" hidden="1">{"'용역비'!$A$4:$C$8"}</definedName>
    <definedName name="YURTYU" localSheetId="12" hidden="1">{#N/A,"수불부",FALSE,"사급자재수불서";#N/A,"수불부",FALSE,"사급자재수불서"}</definedName>
    <definedName name="YURTYU" localSheetId="4" hidden="1">{#N/A,"수불부",FALSE,"사급자재수불서";#N/A,"수불부",FALSE,"사급자재수불서"}</definedName>
    <definedName name="YURTYU" hidden="1">{#N/A,"수불부",FALSE,"사급자재수불서";#N/A,"수불부",FALSE,"사급자재수불서"}</definedName>
    <definedName name="YYY"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_4F74ED08_7DE6_11D4_BC29_005004C1F3AD_.wvu.PrintTitles" localSheetId="5" hidden="1">#REF!</definedName>
    <definedName name="Z_4F74ED08_7DE6_11D4_BC29_005004C1F3AD_.wvu.PrintTitles" localSheetId="9" hidden="1">#REF!</definedName>
    <definedName name="Z_4F74ED08_7DE6_11D4_BC29_005004C1F3AD_.wvu.PrintTitles" localSheetId="6" hidden="1">#REF!</definedName>
    <definedName name="Z_4F74ED08_7DE6_11D4_BC29_005004C1F3AD_.wvu.PrintTitles" localSheetId="10" hidden="1">#REF!</definedName>
    <definedName name="Z_4F74ED08_7DE6_11D4_BC29_005004C1F3AD_.wvu.PrintTitles" localSheetId="7" hidden="1">#REF!</definedName>
    <definedName name="Z_4F74ED08_7DE6_11D4_BC29_005004C1F3AD_.wvu.PrintTitles" localSheetId="11" hidden="1">#REF!</definedName>
    <definedName name="Z_4F74ED08_7DE6_11D4_BC29_005004C1F3AD_.wvu.PrintTitles" localSheetId="4" hidden="1">#REF!</definedName>
    <definedName name="Z_4F74ED08_7DE6_11D4_BC29_005004C1F3AD_.wvu.PrintTitles" hidden="1">#REF!</definedName>
    <definedName name="ZWEFWER" localSheetId="12" hidden="1">{#N/A,"수불부",FALSE,"사급자재수불서";#N/A,"수불부",FALSE,"사급자재수불서"}</definedName>
    <definedName name="ZWEFWER" localSheetId="4" hidden="1">{#N/A,"수불부",FALSE,"사급자재수불서";#N/A,"수불부",FALSE,"사급자재수불서"}</definedName>
    <definedName name="ZWEFWER" hidden="1">{#N/A,"수불부",FALSE,"사급자재수불서";#N/A,"수불부",FALSE,"사급자재수불서"}</definedName>
    <definedName name="ㄱㄱ" localSheetId="5" hidden="1">{#N/A,"수불부",FALSE,"사급자재수불서";#N/A,"수불부",FALSE,"사급자재수불서"}</definedName>
    <definedName name="ㄱㄱ" localSheetId="9" hidden="1">{#N/A,"수불부",FALSE,"사급자재수불서";#N/A,"수불부",FALSE,"사급자재수불서"}</definedName>
    <definedName name="ㄱㄱ" localSheetId="6" hidden="1">{#N/A,"수불부",FALSE,"사급자재수불서";#N/A,"수불부",FALSE,"사급자재수불서"}</definedName>
    <definedName name="ㄱㄱ" localSheetId="10" hidden="1">{#N/A,"수불부",FALSE,"사급자재수불서";#N/A,"수불부",FALSE,"사급자재수불서"}</definedName>
    <definedName name="ㄱㄱ" localSheetId="7" hidden="1">{#N/A,"수불부",FALSE,"사급자재수불서";#N/A,"수불부",FALSE,"사급자재수불서"}</definedName>
    <definedName name="ㄱㄱ" localSheetId="11" hidden="1">{#N/A,"수불부",FALSE,"사급자재수불서";#N/A,"수불부",FALSE,"사급자재수불서"}</definedName>
    <definedName name="ㄱㄱ" localSheetId="1" hidden="1">{#N/A,"수불부",FALSE,"사급자재수불서";#N/A,"수불부",FALSE,"사급자재수불서"}</definedName>
    <definedName name="ㄱㄱ" localSheetId="12" hidden="1">{#N/A,"수불부",FALSE,"사급자재수불서";#N/A,"수불부",FALSE,"사급자재수불서"}</definedName>
    <definedName name="ㄱㄱ" localSheetId="4" hidden="1">{#N/A,"수불부",FALSE,"사급자재수불서";#N/A,"수불부",FALSE,"사급자재수불서"}</definedName>
    <definedName name="ㄱㄱ" hidden="1">{#N/A,"수불부",FALSE,"사급자재수불서";#N/A,"수불부",FALSE,"사급자재수불서"}</definedName>
    <definedName name="ㄱㄱㄱㄱㄱㄱ" localSheetId="12" hidden="1">{"'용역비'!$A$4:$C$8"}</definedName>
    <definedName name="ㄱㄱㄱㄱㄱㄱ" localSheetId="4" hidden="1">{"'용역비'!$A$4:$C$8"}</definedName>
    <definedName name="ㄱㄱㄱㄱㄱㄱ" hidden="1">{"'용역비'!$A$4:$C$8"}</definedName>
    <definedName name="ㄱㅇ" localSheetId="9" hidden="1">#REF!</definedName>
    <definedName name="ㄱㅇ" localSheetId="10" hidden="1">#REF!</definedName>
    <definedName name="ㄱㅇ" localSheetId="11" hidden="1">#REF!</definedName>
    <definedName name="ㄱㅇ" localSheetId="4" hidden="1">#REF!</definedName>
    <definedName name="ㄱㅇ" hidden="1">#REF!</definedName>
    <definedName name="가S_O" localSheetId="12" hidden="1">{#N/A,#N/A,FALSE,"DAOCM 2차 검토"}</definedName>
    <definedName name="가S_O" localSheetId="4" hidden="1">{#N/A,#N/A,FALSE,"DAOCM 2차 검토"}</definedName>
    <definedName name="가S_O" hidden="1">{#N/A,#N/A,FALSE,"DAOCM 2차 검토"}</definedName>
    <definedName name="가거라" localSheetId="1" hidden="1">{#N/A,#N/A,FALSE,"명세표"}</definedName>
    <definedName name="가거라" localSheetId="12" hidden="1">{#N/A,#N/A,FALSE,"명세표"}</definedName>
    <definedName name="가거라" localSheetId="4" hidden="1">{#N/A,#N/A,FALSE,"명세표"}</definedName>
    <definedName name="가거라" hidden="1">{#N/A,#N/A,FALSE,"명세표"}</definedName>
    <definedName name="가나다라마바사" localSheetId="12" hidden="1">{#N/A,#N/A,FALSE,"명세표"}</definedName>
    <definedName name="가나다라마바사" localSheetId="4" hidden="1">{#N/A,#N/A,FALSE,"명세표"}</definedName>
    <definedName name="가나다라마바사" hidden="1">{#N/A,#N/A,FALSE,"명세표"}</definedName>
    <definedName name="가도" localSheetId="5" hidden="1">#REF!</definedName>
    <definedName name="가도" localSheetId="9" hidden="1">#REF!</definedName>
    <definedName name="가도" localSheetId="6" hidden="1">#REF!</definedName>
    <definedName name="가도" localSheetId="10" hidden="1">#REF!</definedName>
    <definedName name="가도" localSheetId="7" hidden="1">#REF!</definedName>
    <definedName name="가도" localSheetId="11" hidden="1">#REF!</definedName>
    <definedName name="가도" localSheetId="4" hidden="1">#REF!</definedName>
    <definedName name="가도" hidden="1">#REF!</definedName>
    <definedName name="가로등기초" localSheetId="9" hidden="1">#REF!</definedName>
    <definedName name="가로등기초" localSheetId="10" hidden="1">#REF!</definedName>
    <definedName name="가로등기초" localSheetId="11" hidden="1">#REF!</definedName>
    <definedName name="가로등기초" localSheetId="4" hidden="1">#REF!</definedName>
    <definedName name="가로등기초" hidden="1">#REF!</definedName>
    <definedName name="가아" localSheetId="9" hidden="1">#REF!</definedName>
    <definedName name="가아" localSheetId="10" hidden="1">#REF!</definedName>
    <definedName name="가아" localSheetId="11" hidden="1">#REF!</definedName>
    <definedName name="가아" localSheetId="4" hidden="1">#REF!</definedName>
    <definedName name="가아" hidden="1">#REF!</definedName>
    <definedName name="가압장" localSheetId="12" hidden="1">{#N/A,#N/A,FALSE,"구조2"}</definedName>
    <definedName name="가압장" localSheetId="4" hidden="1">{#N/A,#N/A,FALSE,"구조2"}</definedName>
    <definedName name="가압장" hidden="1">{#N/A,#N/A,FALSE,"구조2"}</definedName>
    <definedName name="가압장2" localSheetId="12" hidden="1">{#N/A,#N/A,FALSE,"부대2"}</definedName>
    <definedName name="가압장2" localSheetId="4" hidden="1">{#N/A,#N/A,FALSE,"부대2"}</definedName>
    <definedName name="가압장2" hidden="1">{#N/A,#N/A,FALSE,"부대2"}</definedName>
    <definedName name="간" localSheetId="12" hidden="1">{#N/A,#N/A,FALSE,"명세표"}</definedName>
    <definedName name="간" localSheetId="4" hidden="1">{#N/A,#N/A,FALSE,"명세표"}</definedName>
    <definedName name="간" hidden="1">{#N/A,#N/A,FALSE,"명세표"}</definedName>
    <definedName name="간접경비" localSheetId="9" hidden="1">#REF!</definedName>
    <definedName name="간접경비" localSheetId="10" hidden="1">#REF!</definedName>
    <definedName name="간접경비" localSheetId="11" hidden="1">#REF!</definedName>
    <definedName name="간접경비" localSheetId="4" hidden="1">#REF!</definedName>
    <definedName name="간접경비" hidden="1">#REF!</definedName>
    <definedName name="강아지" localSheetId="5" hidden="1">#REF!</definedName>
    <definedName name="강아지" localSheetId="9" hidden="1">#REF!</definedName>
    <definedName name="강아지" localSheetId="6" hidden="1">#REF!</definedName>
    <definedName name="강아지" localSheetId="10" hidden="1">#REF!</definedName>
    <definedName name="강아지" localSheetId="7" hidden="1">#REF!</definedName>
    <definedName name="강아지" localSheetId="11" hidden="1">#REF!</definedName>
    <definedName name="강아지" localSheetId="4" hidden="1">#REF!</definedName>
    <definedName name="강아지" hidden="1">#REF!</definedName>
    <definedName name="개소별명세표" localSheetId="12" hidden="1">{#N/A,#N/A,FALSE,"명세표"}</definedName>
    <definedName name="개소별명세표" localSheetId="4" hidden="1">{#N/A,#N/A,FALSE,"명세표"}</definedName>
    <definedName name="개소별명세표" hidden="1">{#N/A,#N/A,FALSE,"명세표"}</definedName>
    <definedName name="거ㅏ" localSheetId="12" hidden="1">#REF!</definedName>
    <definedName name="거ㅏ" localSheetId="4" hidden="1">#REF!</definedName>
    <definedName name="거ㅏ" hidden="1">#REF!</definedName>
    <definedName name="건축" localSheetId="1" hidden="1">{#N/A,#N/A,TRUE,"토적및재료집계";#N/A,#N/A,TRUE,"토적및재료집계";#N/A,#N/A,TRUE,"단위량"}</definedName>
    <definedName name="건축" localSheetId="12" hidden="1">{#N/A,#N/A,TRUE,"토적및재료집계";#N/A,#N/A,TRUE,"토적및재료집계";#N/A,#N/A,TRUE,"단위량"}</definedName>
    <definedName name="건축" localSheetId="4" hidden="1">{#N/A,#N/A,TRUE,"토적및재료집계";#N/A,#N/A,TRUE,"토적및재료집계";#N/A,#N/A,TRUE,"단위량"}</definedName>
    <definedName name="건축" hidden="1">{#N/A,#N/A,TRUE,"토적및재료집계";#N/A,#N/A,TRUE,"토적및재료집계";#N/A,#N/A,TRUE,"단위량"}</definedName>
    <definedName name="건축원가" localSheetId="12" hidden="1">#REF!</definedName>
    <definedName name="건축원가" localSheetId="4" hidden="1">#REF!</definedName>
    <definedName name="건축원가" hidden="1">#REF!</definedName>
    <definedName name="견적서" localSheetId="12" hidden="1">{#N/A,#N/A,TRUE,"손익보고"}</definedName>
    <definedName name="견적서" localSheetId="4" hidden="1">{#N/A,#N/A,TRUE,"손익보고"}</definedName>
    <definedName name="견적서" hidden="1">{#N/A,#N/A,TRUE,"손익보고"}</definedName>
    <definedName name="견적조건" localSheetId="1" hidden="1">{#N/A,#N/A,FALSE,"CCTV"}</definedName>
    <definedName name="견적조건" localSheetId="12" hidden="1">{#N/A,#N/A,FALSE,"CCTV"}</definedName>
    <definedName name="견적조건" localSheetId="4" hidden="1">{#N/A,#N/A,FALSE,"CCTV"}</definedName>
    <definedName name="견적조건" hidden="1">{#N/A,#N/A,FALSE,"CCTV"}</definedName>
    <definedName name="견적조건8" localSheetId="1" hidden="1">{#N/A,#N/A,FALSE,"CCTV"}</definedName>
    <definedName name="견적조건8" localSheetId="12" hidden="1">{#N/A,#N/A,FALSE,"CCTV"}</definedName>
    <definedName name="견적조건8" localSheetId="4" hidden="1">{#N/A,#N/A,FALSE,"CCTV"}</definedName>
    <definedName name="견적조건8" hidden="1">{#N/A,#N/A,FALSE,"CCTV"}</definedName>
    <definedName name="경" localSheetId="5" hidden="1">{#N/A,"수불부",FALSE,"사급자재수불서";#N/A,"수불부",FALSE,"사급자재수불서"}</definedName>
    <definedName name="경" localSheetId="9" hidden="1">{#N/A,"수불부",FALSE,"사급자재수불서";#N/A,"수불부",FALSE,"사급자재수불서"}</definedName>
    <definedName name="경" localSheetId="6" hidden="1">{#N/A,"수불부",FALSE,"사급자재수불서";#N/A,"수불부",FALSE,"사급자재수불서"}</definedName>
    <definedName name="경" localSheetId="10" hidden="1">{#N/A,"수불부",FALSE,"사급자재수불서";#N/A,"수불부",FALSE,"사급자재수불서"}</definedName>
    <definedName name="경" localSheetId="7" hidden="1">{#N/A,"수불부",FALSE,"사급자재수불서";#N/A,"수불부",FALSE,"사급자재수불서"}</definedName>
    <definedName name="경" localSheetId="11" hidden="1">{#N/A,"수불부",FALSE,"사급자재수불서";#N/A,"수불부",FALSE,"사급자재수불서"}</definedName>
    <definedName name="경" localSheetId="1" hidden="1">{#N/A,"수불부",FALSE,"사급자재수불서";#N/A,"수불부",FALSE,"사급자재수불서"}</definedName>
    <definedName name="경" localSheetId="12" hidden="1">{#N/A,"수불부",FALSE,"사급자재수불서";#N/A,"수불부",FALSE,"사급자재수불서"}</definedName>
    <definedName name="경" localSheetId="4" hidden="1">{#N/A,"수불부",FALSE,"사급자재수불서";#N/A,"수불부",FALSE,"사급자재수불서"}</definedName>
    <definedName name="경" hidden="1">{#N/A,"수불부",FALSE,"사급자재수불서";#N/A,"수불부",FALSE,"사급자재수불서"}</definedName>
    <definedName name="경비융" localSheetId="12" hidden="1">#REF!</definedName>
    <definedName name="경비융" localSheetId="4" hidden="1">#REF!</definedName>
    <definedName name="경비융" hidden="1">#REF!</definedName>
    <definedName name="계측기기"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곡동" localSheetId="1" hidden="1">{"'Firr(선)'!$AS$1:$AY$62","'Firr(사)'!$AS$1:$AY$62","'Firr(회)'!$AS$1:$AY$62","'Firr(선)'!$L$1:$V$62","'Firr(사)'!$L$1:$V$62","'Firr(회)'!$L$1:$V$62"}</definedName>
    <definedName name="곡동" localSheetId="12" hidden="1">{"'Firr(선)'!$AS$1:$AY$62","'Firr(사)'!$AS$1:$AY$62","'Firr(회)'!$AS$1:$AY$62","'Firr(선)'!$L$1:$V$62","'Firr(사)'!$L$1:$V$62","'Firr(회)'!$L$1:$V$62"}</definedName>
    <definedName name="곡동" localSheetId="4" hidden="1">{"'Firr(선)'!$AS$1:$AY$62","'Firr(사)'!$AS$1:$AY$62","'Firr(회)'!$AS$1:$AY$62","'Firr(선)'!$L$1:$V$62","'Firr(사)'!$L$1:$V$62","'Firr(회)'!$L$1:$V$62"}</definedName>
    <definedName name="곡동" hidden="1">{"'Firr(선)'!$AS$1:$AY$62","'Firr(사)'!$AS$1:$AY$62","'Firr(회)'!$AS$1:$AY$62","'Firr(선)'!$L$1:$V$62","'Firr(사)'!$L$1:$V$62","'Firr(회)'!$L$1:$V$62"}</definedName>
    <definedName name="공가원가VMS\" localSheetId="12" hidden="1">{#N/A,#N/A,TRUE,"토적및재료집계";#N/A,#N/A,TRUE,"토적및재료집계";#N/A,#N/A,TRUE,"단위량"}</definedName>
    <definedName name="공가원가VMS\" localSheetId="4" hidden="1">{#N/A,#N/A,TRUE,"토적및재료집계";#N/A,#N/A,TRUE,"토적및재료집계";#N/A,#N/A,TRUE,"단위량"}</definedName>
    <definedName name="공가원가VMS\" hidden="1">{#N/A,#N/A,TRUE,"토적및재료집계";#N/A,#N/A,TRUE,"토적및재료집계";#N/A,#N/A,TRUE,"단위량"}</definedName>
    <definedName name="공공도서"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사공" localSheetId="1" hidden="1">{#N/A,#N/A,FALSE,"명세표"}</definedName>
    <definedName name="공사사공" localSheetId="12" hidden="1">{#N/A,#N/A,FALSE,"명세표"}</definedName>
    <definedName name="공사사공" localSheetId="4" hidden="1">{#N/A,#N/A,FALSE,"명세표"}</definedName>
    <definedName name="공사사공" hidden="1">{#N/A,#N/A,FALSE,"명세표"}</definedName>
    <definedName name="공사시방서" localSheetId="12" hidden="1">{#N/A,#N/A,FALSE,"명세표"}</definedName>
    <definedName name="공사시방서" localSheetId="4" hidden="1">{#N/A,#N/A,FALSE,"명세표"}</definedName>
    <definedName name="공사시방서" hidden="1">{#N/A,#N/A,FALSE,"명세표"}</definedName>
    <definedName name="공사시방서1" localSheetId="12" hidden="1">{#N/A,#N/A,FALSE,"명세표"}</definedName>
    <definedName name="공사시방서1" localSheetId="4" hidden="1">{#N/A,#N/A,FALSE,"명세표"}</definedName>
    <definedName name="공사시방서1" hidden="1">{#N/A,#N/A,FALSE,"명세표"}</definedName>
    <definedName name="공사원가계산서" localSheetId="1" hidden="1">{#N/A,#N/A,TRUE,"토적및재료집계";#N/A,#N/A,TRUE,"토적및재료집계";#N/A,#N/A,TRUE,"단위량"}</definedName>
    <definedName name="공사원가계산서" localSheetId="12" hidden="1">{#N/A,#N/A,TRUE,"토적및재료집계";#N/A,#N/A,TRUE,"토적및재료집계";#N/A,#N/A,TRUE,"단위량"}</definedName>
    <definedName name="공사원가계산서" localSheetId="4" hidden="1">{#N/A,#N/A,TRUE,"토적및재료집계";#N/A,#N/A,TRUE,"토적및재료집계";#N/A,#N/A,TRUE,"단위량"}</definedName>
    <definedName name="공사원가계산서" hidden="1">{#N/A,#N/A,TRUE,"토적및재료집계";#N/A,#N/A,TRUE,"토적및재료집계";#N/A,#N/A,TRUE,"단위량"}</definedName>
    <definedName name="공원등기초" localSheetId="1" hidden="1">{#N/A,#N/A,FALSE,"골재소요량";#N/A,#N/A,FALSE,"골재소요량"}</definedName>
    <definedName name="공원등기초" localSheetId="12" hidden="1">{#N/A,#N/A,FALSE,"골재소요량";#N/A,#N/A,FALSE,"골재소요량"}</definedName>
    <definedName name="공원등기초" localSheetId="4" hidden="1">{#N/A,#N/A,FALSE,"골재소요량";#N/A,#N/A,FALSE,"골재소요량"}</definedName>
    <definedName name="공원등기초" hidden="1">{#N/A,#N/A,FALSE,"골재소요량";#N/A,#N/A,FALSE,"골재소요량"}</definedName>
    <definedName name="공장동" localSheetId="9" hidden="1">#REF!</definedName>
    <definedName name="공장동" localSheetId="10" hidden="1">#REF!</definedName>
    <definedName name="공장동" localSheetId="11" hidden="1">#REF!</definedName>
    <definedName name="공장동" localSheetId="4" hidden="1">#REF!</definedName>
    <definedName name="공장동" hidden="1">#REF!</definedName>
    <definedName name="곽동준" localSheetId="1" hidden="1">{"'Firr(선)'!$AS$1:$AY$62","'Firr(사)'!$AS$1:$AY$62","'Firr(회)'!$AS$1:$AY$62","'Firr(선)'!$L$1:$V$62","'Firr(사)'!$L$1:$V$62","'Firr(회)'!$L$1:$V$62"}</definedName>
    <definedName name="곽동준" localSheetId="12" hidden="1">{"'Firr(선)'!$AS$1:$AY$62","'Firr(사)'!$AS$1:$AY$62","'Firr(회)'!$AS$1:$AY$62","'Firr(선)'!$L$1:$V$62","'Firr(사)'!$L$1:$V$62","'Firr(회)'!$L$1:$V$62"}</definedName>
    <definedName name="곽동준" localSheetId="4" hidden="1">{"'Firr(선)'!$AS$1:$AY$62","'Firr(사)'!$AS$1:$AY$62","'Firr(회)'!$AS$1:$AY$62","'Firr(선)'!$L$1:$V$62","'Firr(사)'!$L$1:$V$62","'Firr(회)'!$L$1:$V$62"}</definedName>
    <definedName name="곽동준" hidden="1">{"'Firr(선)'!$AS$1:$AY$62","'Firr(사)'!$AS$1:$AY$62","'Firr(회)'!$AS$1:$AY$62","'Firr(선)'!$L$1:$V$62","'Firr(사)'!$L$1:$V$62","'Firr(회)'!$L$1:$V$62"}</definedName>
    <definedName name="곽동중" localSheetId="1" hidden="1">{"'Firr(선)'!$AS$1:$AY$62","'Firr(사)'!$AS$1:$AY$62","'Firr(회)'!$AS$1:$AY$62","'Firr(선)'!$L$1:$V$62","'Firr(사)'!$L$1:$V$62","'Firr(회)'!$L$1:$V$62"}</definedName>
    <definedName name="곽동중" localSheetId="12" hidden="1">{"'Firr(선)'!$AS$1:$AY$62","'Firr(사)'!$AS$1:$AY$62","'Firr(회)'!$AS$1:$AY$62","'Firr(선)'!$L$1:$V$62","'Firr(사)'!$L$1:$V$62","'Firr(회)'!$L$1:$V$62"}</definedName>
    <definedName name="곽동중" localSheetId="4" hidden="1">{"'Firr(선)'!$AS$1:$AY$62","'Firr(사)'!$AS$1:$AY$62","'Firr(회)'!$AS$1:$AY$62","'Firr(선)'!$L$1:$V$62","'Firr(사)'!$L$1:$V$62","'Firr(회)'!$L$1:$V$62"}</definedName>
    <definedName name="곽동중" hidden="1">{"'Firr(선)'!$AS$1:$AY$62","'Firr(사)'!$AS$1:$AY$62","'Firr(회)'!$AS$1:$AY$62","'Firr(선)'!$L$1:$V$62","'Firr(사)'!$L$1:$V$62","'Firr(회)'!$L$1:$V$62"}</definedName>
    <definedName name="관리비" localSheetId="9" hidden="1">#REF!</definedName>
    <definedName name="관리비" localSheetId="10" hidden="1">#REF!</definedName>
    <definedName name="관리비" localSheetId="11" hidden="1">#REF!</definedName>
    <definedName name="관리비" localSheetId="4" hidden="1">#REF!</definedName>
    <definedName name="관리비" hidden="1">#REF!</definedName>
    <definedName name="광" localSheetId="12" hidden="1">{#N/A,#N/A,TRUE,"토적및재료집계";#N/A,#N/A,TRUE,"토적및재료집계";#N/A,#N/A,TRUE,"단위량"}</definedName>
    <definedName name="광" localSheetId="4" hidden="1">{#N/A,#N/A,TRUE,"토적및재료집계";#N/A,#N/A,TRUE,"토적및재료집계";#N/A,#N/A,TRUE,"단위량"}</definedName>
    <definedName name="광" hidden="1">{#N/A,#N/A,TRUE,"토적및재료집계";#N/A,#N/A,TRUE,"토적및재료집계";#N/A,#N/A,TRUE,"단위량"}</definedName>
    <definedName name="교통" localSheetId="9" hidden="1">#REF!</definedName>
    <definedName name="교통" localSheetId="10" hidden="1">#REF!</definedName>
    <definedName name="교통" localSheetId="11" hidden="1">#REF!</definedName>
    <definedName name="교통" localSheetId="4" hidden="1">#REF!</definedName>
    <definedName name="교통" hidden="1">#REF!</definedName>
    <definedName name="구조물높이" localSheetId="9" hidden="1">#REF!</definedName>
    <definedName name="구조물높이" localSheetId="10" hidden="1">#REF!</definedName>
    <definedName name="구조물높이" localSheetId="11" hidden="1">#REF!</definedName>
    <definedName name="구조물높이" localSheetId="12" hidden="1">#REF!</definedName>
    <definedName name="구조물높이" localSheetId="4" hidden="1">#REF!</definedName>
    <definedName name="구조물높이" hidden="1">#REF!</definedName>
    <definedName name="기성3" localSheetId="1" hidden="1">{#N/A,#N/A,FALSE,"CCTV"}</definedName>
    <definedName name="기성3" localSheetId="12" hidden="1">{#N/A,#N/A,FALSE,"CCTV"}</definedName>
    <definedName name="기성3" localSheetId="4" hidden="1">{#N/A,#N/A,FALSE,"CCTV"}</definedName>
    <definedName name="기성3" hidden="1">{#N/A,#N/A,FALSE,"CCTV"}</definedName>
    <definedName name="기술3" localSheetId="1" hidden="1">{#N/A,#N/A,TRUE,"손익보고"}</definedName>
    <definedName name="기술3" localSheetId="12" hidden="1">{#N/A,#N/A,TRUE,"손익보고"}</definedName>
    <definedName name="기술3" localSheetId="4" hidden="1">{#N/A,#N/A,TRUE,"손익보고"}</definedName>
    <definedName name="기술3" hidden="1">{#N/A,#N/A,TRUE,"손익보고"}</definedName>
    <definedName name="기타경비1" localSheetId="1" hidden="1">{#N/A,#N/A,TRUE,"토적및재료집계";#N/A,#N/A,TRUE,"토적및재료집계";#N/A,#N/A,TRUE,"단위량"}</definedName>
    <definedName name="기타경비1" localSheetId="12" hidden="1">{#N/A,#N/A,TRUE,"토적및재료집계";#N/A,#N/A,TRUE,"토적및재료집계";#N/A,#N/A,TRUE,"단위량"}</definedName>
    <definedName name="기타경비1" localSheetId="4" hidden="1">{#N/A,#N/A,TRUE,"토적및재료집계";#N/A,#N/A,TRUE,"토적및재료집계";#N/A,#N/A,TRUE,"단위량"}</definedName>
    <definedName name="기타경비1" hidden="1">{#N/A,#N/A,TRUE,"토적및재료집계";#N/A,#N/A,TRUE,"토적및재료집계";#N/A,#N/A,TRUE,"단위량"}</definedName>
    <definedName name="긴급전화" localSheetId="12" hidden="1">{#N/A,#N/A,TRUE,"토적및재료집계";#N/A,#N/A,TRUE,"토적및재료집계";#N/A,#N/A,TRUE,"단위량"}</definedName>
    <definedName name="긴급전화" localSheetId="4" hidden="1">{#N/A,#N/A,TRUE,"토적및재료집계";#N/A,#N/A,TRUE,"토적및재료집계";#N/A,#N/A,TRUE,"단위량"}</definedName>
    <definedName name="긴급전화" hidden="1">{#N/A,#N/A,TRUE,"토적및재료집계";#N/A,#N/A,TRUE,"토적및재료집계";#N/A,#N/A,TRUE,"단위량"}</definedName>
    <definedName name="김" localSheetId="12" hidden="1">{#N/A,#N/A,FALSE,"명세표"}</definedName>
    <definedName name="김" localSheetId="4" hidden="1">{#N/A,#N/A,FALSE,"명세표"}</definedName>
    <definedName name="김" hidden="1">{#N/A,#N/A,FALSE,"명세표"}</definedName>
    <definedName name="김1" localSheetId="1" hidden="1">{"'Firr(선)'!$AS$1:$AY$62","'Firr(사)'!$AS$1:$AY$62","'Firr(회)'!$AS$1:$AY$62","'Firr(선)'!$L$1:$V$62","'Firr(사)'!$L$1:$V$62","'Firr(회)'!$L$1:$V$62"}</definedName>
    <definedName name="김1" localSheetId="12" hidden="1">{"'Firr(선)'!$AS$1:$AY$62","'Firr(사)'!$AS$1:$AY$62","'Firr(회)'!$AS$1:$AY$62","'Firr(선)'!$L$1:$V$62","'Firr(사)'!$L$1:$V$62","'Firr(회)'!$L$1:$V$62"}</definedName>
    <definedName name="김1" localSheetId="4" hidden="1">{"'Firr(선)'!$AS$1:$AY$62","'Firr(사)'!$AS$1:$AY$62","'Firr(회)'!$AS$1:$AY$62","'Firr(선)'!$L$1:$V$62","'Firr(사)'!$L$1:$V$62","'Firr(회)'!$L$1:$V$62"}</definedName>
    <definedName name="김1" hidden="1">{"'Firr(선)'!$AS$1:$AY$62","'Firr(사)'!$AS$1:$AY$62","'Firr(회)'!$AS$1:$AY$62","'Firr(선)'!$L$1:$V$62","'Firr(사)'!$L$1:$V$62","'Firr(회)'!$L$1:$V$62"}</definedName>
    <definedName name="김동" localSheetId="1" hidden="1">{"'Firr(선)'!$AS$1:$AY$62","'Firr(사)'!$AS$1:$AY$62","'Firr(회)'!$AS$1:$AY$62","'Firr(선)'!$L$1:$V$62","'Firr(사)'!$L$1:$V$62","'Firr(회)'!$L$1:$V$62"}</definedName>
    <definedName name="김동" localSheetId="12" hidden="1">{"'Firr(선)'!$AS$1:$AY$62","'Firr(사)'!$AS$1:$AY$62","'Firr(회)'!$AS$1:$AY$62","'Firr(선)'!$L$1:$V$62","'Firr(사)'!$L$1:$V$62","'Firr(회)'!$L$1:$V$62"}</definedName>
    <definedName name="김동" localSheetId="4" hidden="1">{"'Firr(선)'!$AS$1:$AY$62","'Firr(사)'!$AS$1:$AY$62","'Firr(회)'!$AS$1:$AY$62","'Firr(선)'!$L$1:$V$62","'Firr(사)'!$L$1:$V$62","'Firr(회)'!$L$1:$V$62"}</definedName>
    <definedName name="김동" hidden="1">{"'Firr(선)'!$AS$1:$AY$62","'Firr(사)'!$AS$1:$AY$62","'Firr(회)'!$AS$1:$AY$62","'Firr(선)'!$L$1:$V$62","'Firr(사)'!$L$1:$V$62","'Firr(회)'!$L$1:$V$62"}</definedName>
    <definedName name="김동준" localSheetId="1" hidden="1">{"'Firr(선)'!$AS$1:$AY$62","'Firr(사)'!$AS$1:$AY$62","'Firr(회)'!$AS$1:$AY$62","'Firr(선)'!$L$1:$V$62","'Firr(사)'!$L$1:$V$62","'Firr(회)'!$L$1:$V$62"}</definedName>
    <definedName name="김동준" localSheetId="12" hidden="1">{"'Firr(선)'!$AS$1:$AY$62","'Firr(사)'!$AS$1:$AY$62","'Firr(회)'!$AS$1:$AY$62","'Firr(선)'!$L$1:$V$62","'Firr(사)'!$L$1:$V$62","'Firr(회)'!$L$1:$V$62"}</definedName>
    <definedName name="김동준" localSheetId="4" hidden="1">{"'Firr(선)'!$AS$1:$AY$62","'Firr(사)'!$AS$1:$AY$62","'Firr(회)'!$AS$1:$AY$62","'Firr(선)'!$L$1:$V$62","'Firr(사)'!$L$1:$V$62","'Firr(회)'!$L$1:$V$62"}</definedName>
    <definedName name="김동준" hidden="1">{"'Firr(선)'!$AS$1:$AY$62","'Firr(사)'!$AS$1:$AY$62","'Firr(회)'!$AS$1:$AY$62","'Firr(선)'!$L$1:$V$62","'Firr(사)'!$L$1:$V$62","'Firr(회)'!$L$1:$V$62"}</definedName>
    <definedName name="ㄳㄳㄳㄳ" localSheetId="12" hidden="1">{"'용역비'!$A$4:$C$8"}</definedName>
    <definedName name="ㄳㄳㄳㄳ" localSheetId="4" hidden="1">{"'용역비'!$A$4:$C$8"}</definedName>
    <definedName name="ㄳㄳㄳㄳ" hidden="1">{"'용역비'!$A$4:$C$8"}</definedName>
    <definedName name="ㄴ" localSheetId="5" hidden="1">#REF!</definedName>
    <definedName name="ㄴ" localSheetId="9" hidden="1">#REF!</definedName>
    <definedName name="ㄴ" localSheetId="6" hidden="1">#REF!</definedName>
    <definedName name="ㄴ" localSheetId="10" hidden="1">#REF!</definedName>
    <definedName name="ㄴ" localSheetId="7" hidden="1">#REF!</definedName>
    <definedName name="ㄴ" localSheetId="11" hidden="1">#REF!</definedName>
    <definedName name="ㄴ" localSheetId="4" hidden="1">#REF!</definedName>
    <definedName name="ㄴ" hidden="1">#REF!</definedName>
    <definedName name="ㄴㄴㄴㄴ" localSheetId="5" hidden="1">{#N/A,#N/A,FALSE,"Sheet1"}</definedName>
    <definedName name="ㄴㄴㄴㄴ" localSheetId="9" hidden="1">{#N/A,#N/A,FALSE,"Sheet1"}</definedName>
    <definedName name="ㄴㄴㄴㄴ" localSheetId="6" hidden="1">{#N/A,#N/A,FALSE,"Sheet1"}</definedName>
    <definedName name="ㄴㄴㄴㄴ" localSheetId="10" hidden="1">{#N/A,#N/A,FALSE,"Sheet1"}</definedName>
    <definedName name="ㄴㄴㄴㄴ" localSheetId="7" hidden="1">{#N/A,#N/A,FALSE,"Sheet1"}</definedName>
    <definedName name="ㄴㄴㄴㄴ" localSheetId="11" hidden="1">{#N/A,#N/A,FALSE,"Sheet1"}</definedName>
    <definedName name="ㄴㄴㄴㄴ" localSheetId="1" hidden="1">{#N/A,#N/A,FALSE,"Sheet1"}</definedName>
    <definedName name="ㄴㄴㄴㄴ" localSheetId="12" hidden="1">{#N/A,#N/A,FALSE,"Sheet1"}</definedName>
    <definedName name="ㄴㄴㄴㄴ" localSheetId="4" hidden="1">{#N/A,#N/A,FALSE,"Sheet1"}</definedName>
    <definedName name="ㄴㄴㄴㄴ" hidden="1">{#N/A,#N/A,FALSE,"Sheet1"}</definedName>
    <definedName name="ㄴㄴㄴㄴㄴ" localSheetId="5" hidden="1">#REF!</definedName>
    <definedName name="ㄴㄴㄴㄴㄴ" localSheetId="9" hidden="1">#REF!</definedName>
    <definedName name="ㄴㄴㄴㄴㄴ" localSheetId="6" hidden="1">#REF!</definedName>
    <definedName name="ㄴㄴㄴㄴㄴ" localSheetId="10" hidden="1">#REF!</definedName>
    <definedName name="ㄴㄴㄴㄴㄴ" localSheetId="7" hidden="1">#REF!</definedName>
    <definedName name="ㄴㄴㄴㄴㄴ" localSheetId="11" hidden="1">#REF!</definedName>
    <definedName name="ㄴㄴㄴㄴㄴ" localSheetId="4" hidden="1">#REF!</definedName>
    <definedName name="ㄴㄴㄴㄴㄴ" hidden="1">#REF!</definedName>
    <definedName name="ㄴㄴㄴㄴㄴㄴㄴ" localSheetId="12" hidden="1">{#N/A,#N/A,TRUE,"총괄"}</definedName>
    <definedName name="ㄴㄴㄴㄴㄴㄴㄴ" localSheetId="4" hidden="1">{#N/A,#N/A,TRUE,"총괄"}</definedName>
    <definedName name="ㄴㄴㄴㄴㄴㄴㄴ" hidden="1">{#N/A,#N/A,TRUE,"총괄"}</definedName>
    <definedName name="ㄴㄴㄴㄴㄴㄴㄴㄴ" localSheetId="5" hidden="1">{"'Sheet1'!$D$19","'Sheet1'!$B$22:$E$22"}</definedName>
    <definedName name="ㄴㄴㄴㄴㄴㄴㄴㄴ" localSheetId="9" hidden="1">{"'Sheet1'!$D$19","'Sheet1'!$B$22:$E$22"}</definedName>
    <definedName name="ㄴㄴㄴㄴㄴㄴㄴㄴ" localSheetId="6" hidden="1">{"'Sheet1'!$D$19","'Sheet1'!$B$22:$E$22"}</definedName>
    <definedName name="ㄴㄴㄴㄴㄴㄴㄴㄴ" localSheetId="10" hidden="1">{"'Sheet1'!$D$19","'Sheet1'!$B$22:$E$22"}</definedName>
    <definedName name="ㄴㄴㄴㄴㄴㄴㄴㄴ" localSheetId="7" hidden="1">{"'Sheet1'!$D$19","'Sheet1'!$B$22:$E$22"}</definedName>
    <definedName name="ㄴㄴㄴㄴㄴㄴㄴㄴ" localSheetId="11" hidden="1">{"'Sheet1'!$D$19","'Sheet1'!$B$22:$E$22"}</definedName>
    <definedName name="ㄴㄴㄴㄴㄴㄴㄴㄴ" localSheetId="1" hidden="1">{"'Sheet1'!$D$19","'Sheet1'!$B$22:$E$22"}</definedName>
    <definedName name="ㄴㄴㄴㄴㄴㄴㄴㄴ" localSheetId="12" hidden="1">{"'Sheet1'!$D$19","'Sheet1'!$B$22:$E$22"}</definedName>
    <definedName name="ㄴㄴㄴㄴㄴㄴㄴㄴ" localSheetId="4" hidden="1">{"'Sheet1'!$D$19","'Sheet1'!$B$22:$E$22"}</definedName>
    <definedName name="ㄴㄴㄴㄴㄴㄴㄴㄴ" hidden="1">{"'Sheet1'!$D$19","'Sheet1'!$B$22:$E$22"}</definedName>
    <definedName name="ㄴㄴㄴㄴㄴㄴㄴㄴㄴㄴㄴㄴㄴㄴㄴㄴㄴ" localSheetId="9" hidden="1">#REF!</definedName>
    <definedName name="ㄴㄴㄴㄴㄴㄴㄴㄴㄴㄴㄴㄴㄴㄴㄴㄴㄴ" localSheetId="10" hidden="1">#REF!</definedName>
    <definedName name="ㄴㄴㄴㄴㄴㄴㄴㄴㄴㄴㄴㄴㄴㄴㄴㄴㄴ" localSheetId="11" hidden="1">#REF!</definedName>
    <definedName name="ㄴㄴㄴㄴㄴㄴㄴㄴㄴㄴㄴㄴㄴㄴㄴㄴㄴ" localSheetId="4" hidden="1">#REF!</definedName>
    <definedName name="ㄴㄴㄴㄴㄴㄴㄴㄴㄴㄴㄴㄴㄴㄴㄴㄴㄴ" hidden="1">#REF!</definedName>
    <definedName name="ㄴㄹㄴㅁㅎㅇㄹ" localSheetId="5" hidden="1">{#N/A,"수불부",FALSE,"사급자재수불서";#N/A,"수불부",FALSE,"사급자재수불서"}</definedName>
    <definedName name="ㄴㄹㄴㅁㅎㅇㄹ" localSheetId="9" hidden="1">{#N/A,"수불부",FALSE,"사급자재수불서";#N/A,"수불부",FALSE,"사급자재수불서"}</definedName>
    <definedName name="ㄴㄹㄴㅁㅎㅇㄹ" localSheetId="6" hidden="1">{#N/A,"수불부",FALSE,"사급자재수불서";#N/A,"수불부",FALSE,"사급자재수불서"}</definedName>
    <definedName name="ㄴㄹㄴㅁㅎㅇㄹ" localSheetId="10" hidden="1">{#N/A,"수불부",FALSE,"사급자재수불서";#N/A,"수불부",FALSE,"사급자재수불서"}</definedName>
    <definedName name="ㄴㄹㄴㅁㅎㅇㄹ" localSheetId="7" hidden="1">{#N/A,"수불부",FALSE,"사급자재수불서";#N/A,"수불부",FALSE,"사급자재수불서"}</definedName>
    <definedName name="ㄴㄹㄴㅁㅎㅇㄹ" localSheetId="11" hidden="1">{#N/A,"수불부",FALSE,"사급자재수불서";#N/A,"수불부",FALSE,"사급자재수불서"}</definedName>
    <definedName name="ㄴㄹㄴㅁㅎㅇㄹ" localSheetId="1" hidden="1">{#N/A,"수불부",FALSE,"사급자재수불서";#N/A,"수불부",FALSE,"사급자재수불서"}</definedName>
    <definedName name="ㄴㄹㄴㅁㅎㅇㄹ" localSheetId="12" hidden="1">{#N/A,"수불부",FALSE,"사급자재수불서";#N/A,"수불부",FALSE,"사급자재수불서"}</definedName>
    <definedName name="ㄴㄹㄴㅁㅎㅇㄹ" localSheetId="4" hidden="1">{#N/A,"수불부",FALSE,"사급자재수불서";#N/A,"수불부",FALSE,"사급자재수불서"}</definedName>
    <definedName name="ㄴㄹㄴㅁㅎㅇㄹ" hidden="1">{#N/A,"수불부",FALSE,"사급자재수불서";#N/A,"수불부",FALSE,"사급자재수불서"}</definedName>
    <definedName name="ㄴㅁ" localSheetId="1" hidden="1">{#N/A,#N/A,TRUE,"토적및재료집계";#N/A,#N/A,TRUE,"토적및재료집계";#N/A,#N/A,TRUE,"단위량"}</definedName>
    <definedName name="ㄴㅁ" localSheetId="12" hidden="1">{#N/A,#N/A,TRUE,"토적및재료집계";#N/A,#N/A,TRUE,"토적및재료집계";#N/A,#N/A,TRUE,"단위량"}</definedName>
    <definedName name="ㄴㅁ" localSheetId="4" hidden="1">{#N/A,#N/A,TRUE,"토적및재료집계";#N/A,#N/A,TRUE,"토적및재료집계";#N/A,#N/A,TRUE,"단위량"}</definedName>
    <definedName name="ㄴㅁ" hidden="1">{#N/A,#N/A,TRUE,"토적및재료집계";#N/A,#N/A,TRUE,"토적및재료집계";#N/A,#N/A,TRUE,"단위량"}</definedName>
    <definedName name="ㄴㅁㄹ" localSheetId="5" hidden="1">#REF!</definedName>
    <definedName name="ㄴㅁㄹ" localSheetId="9" hidden="1">#REF!</definedName>
    <definedName name="ㄴㅁㄹ" localSheetId="6" hidden="1">#REF!</definedName>
    <definedName name="ㄴㅁㄹ" localSheetId="10" hidden="1">#REF!</definedName>
    <definedName name="ㄴㅁㄹ" localSheetId="7" hidden="1">#REF!</definedName>
    <definedName name="ㄴㅁㄹ" localSheetId="11" hidden="1">#REF!</definedName>
    <definedName name="ㄴㅁㄹ" localSheetId="4" hidden="1">#REF!</definedName>
    <definedName name="ㄴㅁㄹ" hidden="1">#REF!</definedName>
    <definedName name="ㄴㅁㄹㅈㄹ" localSheetId="5" hidden="1">#REF!</definedName>
    <definedName name="ㄴㅁㄹㅈㄹ" localSheetId="9" hidden="1">#REF!</definedName>
    <definedName name="ㄴㅁㄹㅈㄹ" localSheetId="6" hidden="1">#REF!</definedName>
    <definedName name="ㄴㅁㄹㅈㄹ" localSheetId="10" hidden="1">#REF!</definedName>
    <definedName name="ㄴㅁㄹㅈㄹ" localSheetId="7" hidden="1">#REF!</definedName>
    <definedName name="ㄴㅁㄹㅈㄹ" localSheetId="11" hidden="1">#REF!</definedName>
    <definedName name="ㄴㅁㄹㅈㄹ" localSheetId="4" hidden="1">#REF!</definedName>
    <definedName name="ㄴㅁㄹㅈㄹ" hidden="1">#REF!</definedName>
    <definedName name="ㄴㅁㄻㄴㅇㄹㅇㄴㄹ" localSheetId="5" hidden="1">{#N/A,"수불부",FALSE,"사급자재수불서";#N/A,"수불부",FALSE,"사급자재수불서"}</definedName>
    <definedName name="ㄴㅁㄻㄴㅇㄹㅇㄴㄹ" localSheetId="9" hidden="1">{#N/A,"수불부",FALSE,"사급자재수불서";#N/A,"수불부",FALSE,"사급자재수불서"}</definedName>
    <definedName name="ㄴㅁㄻㄴㅇㄹㅇㄴㄹ" localSheetId="6" hidden="1">{#N/A,"수불부",FALSE,"사급자재수불서";#N/A,"수불부",FALSE,"사급자재수불서"}</definedName>
    <definedName name="ㄴㅁㄻㄴㅇㄹㅇㄴㄹ" localSheetId="10" hidden="1">{#N/A,"수불부",FALSE,"사급자재수불서";#N/A,"수불부",FALSE,"사급자재수불서"}</definedName>
    <definedName name="ㄴㅁㄻㄴㅇㄹㅇㄴㄹ" localSheetId="7" hidden="1">{#N/A,"수불부",FALSE,"사급자재수불서";#N/A,"수불부",FALSE,"사급자재수불서"}</definedName>
    <definedName name="ㄴㅁㄻㄴㅇㄹㅇㄴㄹ" localSheetId="11" hidden="1">{#N/A,"수불부",FALSE,"사급자재수불서";#N/A,"수불부",FALSE,"사급자재수불서"}</definedName>
    <definedName name="ㄴㅁㄻㄴㅇㄹㅇㄴㄹ" localSheetId="1" hidden="1">{#N/A,"수불부",FALSE,"사급자재수불서";#N/A,"수불부",FALSE,"사급자재수불서"}</definedName>
    <definedName name="ㄴㅁㄻㄴㅇㄹㅇㄴㄹ" localSheetId="12" hidden="1">{#N/A,"수불부",FALSE,"사급자재수불서";#N/A,"수불부",FALSE,"사급자재수불서"}</definedName>
    <definedName name="ㄴㅁㄻㄴㅇㄹㅇㄴㄹ" localSheetId="4" hidden="1">{#N/A,"수불부",FALSE,"사급자재수불서";#N/A,"수불부",FALSE,"사급자재수불서"}</definedName>
    <definedName name="ㄴㅁㄻㄴㅇㄹㅇㄴㄹ" hidden="1">{#N/A,"수불부",FALSE,"사급자재수불서";#N/A,"수불부",FALSE,"사급자재수불서"}</definedName>
    <definedName name="ㄴㅇㄹㄴ" localSheetId="5" hidden="1">{#N/A,"수불부",FALSE,"사급자재수불서";#N/A,"수불부",FALSE,"사급자재수불서"}</definedName>
    <definedName name="ㄴㅇㄹㄴ" localSheetId="9" hidden="1">{#N/A,"수불부",FALSE,"사급자재수불서";#N/A,"수불부",FALSE,"사급자재수불서"}</definedName>
    <definedName name="ㄴㅇㄹㄴ" localSheetId="6" hidden="1">{#N/A,"수불부",FALSE,"사급자재수불서";#N/A,"수불부",FALSE,"사급자재수불서"}</definedName>
    <definedName name="ㄴㅇㄹㄴ" localSheetId="10" hidden="1">{#N/A,"수불부",FALSE,"사급자재수불서";#N/A,"수불부",FALSE,"사급자재수불서"}</definedName>
    <definedName name="ㄴㅇㄹㄴ" localSheetId="7" hidden="1">{#N/A,"수불부",FALSE,"사급자재수불서";#N/A,"수불부",FALSE,"사급자재수불서"}</definedName>
    <definedName name="ㄴㅇㄹㄴ" localSheetId="11" hidden="1">{#N/A,"수불부",FALSE,"사급자재수불서";#N/A,"수불부",FALSE,"사급자재수불서"}</definedName>
    <definedName name="ㄴㅇㄹㄴ" localSheetId="1" hidden="1">{#N/A,"수불부",FALSE,"사급자재수불서";#N/A,"수불부",FALSE,"사급자재수불서"}</definedName>
    <definedName name="ㄴㅇㄹㄴ" localSheetId="12" hidden="1">{#N/A,"수불부",FALSE,"사급자재수불서";#N/A,"수불부",FALSE,"사급자재수불서"}</definedName>
    <definedName name="ㄴㅇㄹㄴ" localSheetId="4" hidden="1">{#N/A,"수불부",FALSE,"사급자재수불서";#N/A,"수불부",FALSE,"사급자재수불서"}</definedName>
    <definedName name="ㄴㅇㄹㄴ" hidden="1">{#N/A,"수불부",FALSE,"사급자재수불서";#N/A,"수불부",FALSE,"사급자재수불서"}</definedName>
    <definedName name="ㄴㅇㄹㄴㄹ" localSheetId="5" hidden="1">{"'Sheet1'!$D$19","'Sheet1'!$B$22:$E$22"}</definedName>
    <definedName name="ㄴㅇㄹㄴㄹ" localSheetId="9" hidden="1">{"'Sheet1'!$D$19","'Sheet1'!$B$22:$E$22"}</definedName>
    <definedName name="ㄴㅇㄹㄴㄹ" localSheetId="6" hidden="1">{"'Sheet1'!$D$19","'Sheet1'!$B$22:$E$22"}</definedName>
    <definedName name="ㄴㅇㄹㄴㄹ" localSheetId="10" hidden="1">{"'Sheet1'!$D$19","'Sheet1'!$B$22:$E$22"}</definedName>
    <definedName name="ㄴㅇㄹㄴㄹ" localSheetId="7" hidden="1">{"'Sheet1'!$D$19","'Sheet1'!$B$22:$E$22"}</definedName>
    <definedName name="ㄴㅇㄹㄴㄹ" localSheetId="11" hidden="1">{"'Sheet1'!$D$19","'Sheet1'!$B$22:$E$22"}</definedName>
    <definedName name="ㄴㅇㄹㄴㄹ" localSheetId="1" hidden="1">{"'Sheet1'!$D$19","'Sheet1'!$B$22:$E$22"}</definedName>
    <definedName name="ㄴㅇㄹㄴㄹ" localSheetId="12" hidden="1">{"'Sheet1'!$D$19","'Sheet1'!$B$22:$E$22"}</definedName>
    <definedName name="ㄴㅇㄹㄴㄹ" localSheetId="4" hidden="1">{"'Sheet1'!$D$19","'Sheet1'!$B$22:$E$22"}</definedName>
    <definedName name="ㄴㅇㄹㄴㄹ" hidden="1">{"'Sheet1'!$D$19","'Sheet1'!$B$22:$E$22"}</definedName>
    <definedName name="ㄴㅇㅁㄴㅇ" localSheetId="1" hidden="1">{#N/A,#N/A,TRUE,"토적및재료집계";#N/A,#N/A,TRUE,"토적및재료집계";#N/A,#N/A,TRUE,"단위량"}</definedName>
    <definedName name="ㄴㅇㅁㄴㅇ" localSheetId="12" hidden="1">{#N/A,#N/A,TRUE,"토적및재료집계";#N/A,#N/A,TRUE,"토적및재료집계";#N/A,#N/A,TRUE,"단위량"}</definedName>
    <definedName name="ㄴㅇㅁㄴㅇ" localSheetId="4" hidden="1">{#N/A,#N/A,TRUE,"토적및재료집계";#N/A,#N/A,TRUE,"토적및재료집계";#N/A,#N/A,TRUE,"단위량"}</definedName>
    <definedName name="ㄴㅇㅁㄴㅇ" hidden="1">{#N/A,#N/A,TRUE,"토적및재료집계";#N/A,#N/A,TRUE,"토적및재료집계";#N/A,#N/A,TRUE,"단위량"}</definedName>
    <definedName name="ㄴㅌㄴㅌ" localSheetId="12" hidden="1">{#N/A,#N/A,FALSE,"CCTV"}</definedName>
    <definedName name="ㄴㅌㄴㅌ" localSheetId="4" hidden="1">{#N/A,#N/A,FALSE,"CCTV"}</definedName>
    <definedName name="ㄴㅌㄴㅌ" hidden="1">{#N/A,#N/A,FALSE,"CCTV"}</definedName>
    <definedName name="나ㅏㅓㄹ"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남남" localSheetId="9" hidden="1">#REF!</definedName>
    <definedName name="남남" localSheetId="10" hidden="1">#REF!</definedName>
    <definedName name="남남" localSheetId="11" hidden="1">#REF!</definedName>
    <definedName name="남남" localSheetId="12" hidden="1">#REF!</definedName>
    <definedName name="남남" localSheetId="4" hidden="1">#REF!</definedName>
    <definedName name="남남" hidden="1">#REF!</definedName>
    <definedName name="남윤" localSheetId="12" hidden="1">{"'용역비'!$A$4:$C$8"}</definedName>
    <definedName name="남윤" localSheetId="4" hidden="1">{"'용역비'!$A$4:$C$8"}</definedName>
    <definedName name="남윤" hidden="1">{"'용역비'!$A$4:$C$8"}</definedName>
    <definedName name="남윤철" localSheetId="12" hidden="1">{#N/A,#N/A,FALSE,"구조2"}</definedName>
    <definedName name="남윤철" localSheetId="4" hidden="1">{#N/A,#N/A,FALSE,"구조2"}</definedName>
    <definedName name="남윤철" hidden="1">{#N/A,#N/A,FALSE,"구조2"}</definedName>
    <definedName name="내장"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무비단가산출서" localSheetId="5" hidden="1">#REF!</definedName>
    <definedName name="노무비단가산출서" localSheetId="9" hidden="1">#REF!</definedName>
    <definedName name="노무비단가산출서" localSheetId="6" hidden="1">#REF!</definedName>
    <definedName name="노무비단가산출서" localSheetId="10" hidden="1">#REF!</definedName>
    <definedName name="노무비단가산출서" localSheetId="7" hidden="1">#REF!</definedName>
    <definedName name="노무비단가산출서" localSheetId="11" hidden="1">#REF!</definedName>
    <definedName name="노무비단가산출서" localSheetId="4" hidden="1">#REF!</definedName>
    <definedName name="노무비단가산출서" hidden="1">#REF!</definedName>
    <definedName name="노원문화"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단가" localSheetId="1" hidden="1">{#N/A,"수불부",FALSE,"사급자재수불서";#N/A,"수불부",FALSE,"사급자재수불서"}</definedName>
    <definedName name="노임단가" localSheetId="12" hidden="1">{#N/A,"수불부",FALSE,"사급자재수불서";#N/A,"수불부",FALSE,"사급자재수불서"}</definedName>
    <definedName name="노임단가" localSheetId="4" hidden="1">{#N/A,"수불부",FALSE,"사급자재수불서";#N/A,"수불부",FALSE,"사급자재수불서"}</definedName>
    <definedName name="노임단가" hidden="1">{#N/A,"수불부",FALSE,"사급자재수불서";#N/A,"수불부",FALSE,"사급자재수불서"}</definedName>
    <definedName name="노임단가2" localSheetId="12" hidden="1">{#N/A,"수불부",FALSE,"사급자재수불서";#N/A,"수불부",FALSE,"사급자재수불서"}</definedName>
    <definedName name="노임단가2" localSheetId="4" hidden="1">{#N/A,"수불부",FALSE,"사급자재수불서";#N/A,"수불부",FALSE,"사급자재수불서"}</definedName>
    <definedName name="노임단가2" hidden="1">{#N/A,"수불부",FALSE,"사급자재수불서";#N/A,"수불부",FALSE,"사급자재수불서"}</definedName>
    <definedName name="ㄷㄱㄷㄱㄷㄱ" localSheetId="12" hidden="1">{"'용역비'!$A$4:$C$8"}</definedName>
    <definedName name="ㄷㄱㄷㄱㄷㄱ" localSheetId="4" hidden="1">{"'용역비'!$A$4:$C$8"}</definedName>
    <definedName name="ㄷㄱㄷㄱㄷㄱ" hidden="1">{"'용역비'!$A$4:$C$8"}</definedName>
    <definedName name="ㄷㄳㅎ" localSheetId="1" hidden="1">{#N/A,"수불부",FALSE,"사급자재수불서";#N/A,"수불부",FALSE,"사급자재수불서"}</definedName>
    <definedName name="ㄷㄳㅎ" localSheetId="12" hidden="1">{#N/A,"수불부",FALSE,"사급자재수불서";#N/A,"수불부",FALSE,"사급자재수불서"}</definedName>
    <definedName name="ㄷㄳㅎ" localSheetId="4" hidden="1">{#N/A,"수불부",FALSE,"사급자재수불서";#N/A,"수불부",FALSE,"사급자재수불서"}</definedName>
    <definedName name="ㄷㄳㅎ" hidden="1">{#N/A,"수불부",FALSE,"사급자재수불서";#N/A,"수불부",FALSE,"사급자재수불서"}</definedName>
    <definedName name="ㄷㄷ" localSheetId="9" hidden="1">#REF!</definedName>
    <definedName name="ㄷㄷ" localSheetId="10" hidden="1">#REF!</definedName>
    <definedName name="ㄷㄷ" localSheetId="11" hidden="1">#REF!</definedName>
    <definedName name="ㄷㄷ" localSheetId="4" hidden="1">#REF!</definedName>
    <definedName name="ㄷㄷ" hidden="1">#REF!</definedName>
    <definedName name="ㄷㄷㄱㄱ" localSheetId="12" hidden="1">{"'용역비'!$A$4:$C$8"}</definedName>
    <definedName name="ㄷㄷㄱㄱ" localSheetId="4" hidden="1">{"'용역비'!$A$4:$C$8"}</definedName>
    <definedName name="ㄷㄷㄱㄱ" hidden="1">{"'용역비'!$A$4:$C$8"}</definedName>
    <definedName name="ㄷㅎㄹㅇ" localSheetId="5" hidden="1">#REF!</definedName>
    <definedName name="ㄷㅎㄹㅇ" localSheetId="9" hidden="1">#REF!</definedName>
    <definedName name="ㄷㅎㄹㅇ" localSheetId="6" hidden="1">#REF!</definedName>
    <definedName name="ㄷㅎㄹㅇ" localSheetId="10" hidden="1">#REF!</definedName>
    <definedName name="ㄷㅎㄹㅇ" localSheetId="7" hidden="1">#REF!</definedName>
    <definedName name="ㄷㅎㄹㅇ" localSheetId="11" hidden="1">#REF!</definedName>
    <definedName name="ㄷㅎㄹㅇ" localSheetId="4" hidden="1">#REF!</definedName>
    <definedName name="ㄷㅎㄹㅇ" hidden="1">#REF!</definedName>
    <definedName name="단가2" localSheetId="5" hidden="1">{#N/A,#N/A,FALSE,"Sheet1"}</definedName>
    <definedName name="단가2" localSheetId="9" hidden="1">{#N/A,#N/A,FALSE,"Sheet1"}</definedName>
    <definedName name="단가2" localSheetId="6" hidden="1">{#N/A,#N/A,FALSE,"Sheet1"}</definedName>
    <definedName name="단가2" localSheetId="10" hidden="1">{#N/A,#N/A,FALSE,"Sheet1"}</definedName>
    <definedName name="단가2" localSheetId="7" hidden="1">{#N/A,#N/A,FALSE,"Sheet1"}</definedName>
    <definedName name="단가2" localSheetId="11" hidden="1">{#N/A,#N/A,FALSE,"Sheet1"}</definedName>
    <definedName name="단가2" localSheetId="1" hidden="1">{#N/A,#N/A,FALSE,"Sheet1"}</definedName>
    <definedName name="단가2" localSheetId="12" hidden="1">{#N/A,#N/A,FALSE,"Sheet1"}</definedName>
    <definedName name="단가2" localSheetId="4" hidden="1">{#N/A,#N/A,FALSE,"Sheet1"}</definedName>
    <definedName name="단가2" hidden="1">{#N/A,#N/A,FALSE,"Sheet1"}</definedName>
    <definedName name="단가비교표" localSheetId="1" hidden="1">{#N/A,"수불부",FALSE,"사급자재수불서";#N/A,"수불부",FALSE,"사급자재수불서"}</definedName>
    <definedName name="단가비교표" localSheetId="12" hidden="1">{#N/A,"수불부",FALSE,"사급자재수불서";#N/A,"수불부",FALSE,"사급자재수불서"}</definedName>
    <definedName name="단가비교표" localSheetId="4" hidden="1">{#N/A,"수불부",FALSE,"사급자재수불서";#N/A,"수불부",FALSE,"사급자재수불서"}</definedName>
    <definedName name="단가비교표" hidden="1">{#N/A,"수불부",FALSE,"사급자재수불서";#N/A,"수불부",FALSE,"사급자재수불서"}</definedName>
    <definedName name="단가조사자료"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리석포장" localSheetId="12" hidden="1">{#N/A,#N/A,TRUE,"총괄"}</definedName>
    <definedName name="대리석포장" localSheetId="4" hidden="1">{#N/A,#N/A,TRUE,"총괄"}</definedName>
    <definedName name="대리석포장" hidden="1">{#N/A,#N/A,TRUE,"총괄"}</definedName>
    <definedName name="대상" localSheetId="1" hidden="1">{#N/A,#N/A,FALSE,"명세표"}</definedName>
    <definedName name="대상" localSheetId="12" hidden="1">{#N/A,#N/A,FALSE,"명세표"}</definedName>
    <definedName name="대상" localSheetId="4" hidden="1">{#N/A,#N/A,FALSE,"명세표"}</definedName>
    <definedName name="대상" hidden="1">{#N/A,#N/A,FALSE,"명세표"}</definedName>
    <definedName name="도사"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준" localSheetId="1" hidden="1">{"'Firr(선)'!$AS$1:$AY$62","'Firr(사)'!$AS$1:$AY$62","'Firr(회)'!$AS$1:$AY$62","'Firr(선)'!$L$1:$V$62","'Firr(사)'!$L$1:$V$62","'Firr(회)'!$L$1:$V$62"}</definedName>
    <definedName name="동준" localSheetId="12" hidden="1">{"'Firr(선)'!$AS$1:$AY$62","'Firr(사)'!$AS$1:$AY$62","'Firr(회)'!$AS$1:$AY$62","'Firr(선)'!$L$1:$V$62","'Firr(사)'!$L$1:$V$62","'Firr(회)'!$L$1:$V$62"}</definedName>
    <definedName name="동준" localSheetId="4" hidden="1">{"'Firr(선)'!$AS$1:$AY$62","'Firr(사)'!$AS$1:$AY$62","'Firr(회)'!$AS$1:$AY$62","'Firr(선)'!$L$1:$V$62","'Firr(사)'!$L$1:$V$62","'Firr(회)'!$L$1:$V$62"}</definedName>
    <definedName name="동준" hidden="1">{"'Firr(선)'!$AS$1:$AY$62","'Firr(사)'!$AS$1:$AY$62","'Firr(회)'!$AS$1:$AY$62","'Firr(선)'!$L$1:$V$62","'Firr(사)'!$L$1:$V$62","'Firr(회)'!$L$1:$V$62"}</definedName>
    <definedName name="ㄹㄴㄹㄴㄹㄴㄹㄴㄹ" localSheetId="5" hidden="1">{#N/A,"수불부",FALSE,"사급자재수불서";#N/A,"수불부",FALSE,"사급자재수불서"}</definedName>
    <definedName name="ㄹㄴㄹㄴㄹㄴㄹㄴㄹ" localSheetId="9" hidden="1">{#N/A,"수불부",FALSE,"사급자재수불서";#N/A,"수불부",FALSE,"사급자재수불서"}</definedName>
    <definedName name="ㄹㄴㄹㄴㄹㄴㄹㄴㄹ" localSheetId="6" hidden="1">{#N/A,"수불부",FALSE,"사급자재수불서";#N/A,"수불부",FALSE,"사급자재수불서"}</definedName>
    <definedName name="ㄹㄴㄹㄴㄹㄴㄹㄴㄹ" localSheetId="10" hidden="1">{#N/A,"수불부",FALSE,"사급자재수불서";#N/A,"수불부",FALSE,"사급자재수불서"}</definedName>
    <definedName name="ㄹㄴㄹㄴㄹㄴㄹㄴㄹ" localSheetId="7" hidden="1">{#N/A,"수불부",FALSE,"사급자재수불서";#N/A,"수불부",FALSE,"사급자재수불서"}</definedName>
    <definedName name="ㄹㄴㄹㄴㄹㄴㄹㄴㄹ" localSheetId="11" hidden="1">{#N/A,"수불부",FALSE,"사급자재수불서";#N/A,"수불부",FALSE,"사급자재수불서"}</definedName>
    <definedName name="ㄹㄴㄹㄴㄹㄴㄹㄴㄹ" localSheetId="1" hidden="1">{#N/A,"수불부",FALSE,"사급자재수불서";#N/A,"수불부",FALSE,"사급자재수불서"}</definedName>
    <definedName name="ㄹㄴㄹㄴㄹㄴㄹㄴㄹ" localSheetId="12" hidden="1">{#N/A,"수불부",FALSE,"사급자재수불서";#N/A,"수불부",FALSE,"사급자재수불서"}</definedName>
    <definedName name="ㄹㄴㄹㄴㄹㄴㄹㄴㄹ" localSheetId="4" hidden="1">{#N/A,"수불부",FALSE,"사급자재수불서";#N/A,"수불부",FALSE,"사급자재수불서"}</definedName>
    <definedName name="ㄹㄴㄹㄴㄹㄴㄹㄴㄹ" hidden="1">{#N/A,"수불부",FALSE,"사급자재수불서";#N/A,"수불부",FALSE,"사급자재수불서"}</definedName>
    <definedName name="ㄹㄴㅁㄹㄴ" localSheetId="5" hidden="1">{#N/A,"수불부",FALSE,"사급자재수불서";#N/A,"수불부",FALSE,"사급자재수불서"}</definedName>
    <definedName name="ㄹㄴㅁㄹㄴ" localSheetId="9" hidden="1">{#N/A,"수불부",FALSE,"사급자재수불서";#N/A,"수불부",FALSE,"사급자재수불서"}</definedName>
    <definedName name="ㄹㄴㅁㄹㄴ" localSheetId="6" hidden="1">{#N/A,"수불부",FALSE,"사급자재수불서";#N/A,"수불부",FALSE,"사급자재수불서"}</definedName>
    <definedName name="ㄹㄴㅁㄹㄴ" localSheetId="10" hidden="1">{#N/A,"수불부",FALSE,"사급자재수불서";#N/A,"수불부",FALSE,"사급자재수불서"}</definedName>
    <definedName name="ㄹㄴㅁㄹㄴ" localSheetId="7" hidden="1">{#N/A,"수불부",FALSE,"사급자재수불서";#N/A,"수불부",FALSE,"사급자재수불서"}</definedName>
    <definedName name="ㄹㄴㅁㄹㄴ" localSheetId="11" hidden="1">{#N/A,"수불부",FALSE,"사급자재수불서";#N/A,"수불부",FALSE,"사급자재수불서"}</definedName>
    <definedName name="ㄹㄴㅁㄹㄴ" localSheetId="1" hidden="1">{#N/A,"수불부",FALSE,"사급자재수불서";#N/A,"수불부",FALSE,"사급자재수불서"}</definedName>
    <definedName name="ㄹㄴㅁㄹㄴ" localSheetId="12" hidden="1">{#N/A,"수불부",FALSE,"사급자재수불서";#N/A,"수불부",FALSE,"사급자재수불서"}</definedName>
    <definedName name="ㄹㄴㅁㄹㄴ" localSheetId="4" hidden="1">{#N/A,"수불부",FALSE,"사급자재수불서";#N/A,"수불부",FALSE,"사급자재수불서"}</definedName>
    <definedName name="ㄹㄴㅁㄹㄴ" hidden="1">{#N/A,"수불부",FALSE,"사급자재수불서";#N/A,"수불부",FALSE,"사급자재수불서"}</definedName>
    <definedName name="ㄹㄴㅁㄹㅇㄴ" localSheetId="5" hidden="1">{"'Sheet1'!$D$19","'Sheet1'!$B$22:$E$22"}</definedName>
    <definedName name="ㄹㄴㅁㄹㅇㄴ" localSheetId="9" hidden="1">{"'Sheet1'!$D$19","'Sheet1'!$B$22:$E$22"}</definedName>
    <definedName name="ㄹㄴㅁㄹㅇㄴ" localSheetId="6" hidden="1">{"'Sheet1'!$D$19","'Sheet1'!$B$22:$E$22"}</definedName>
    <definedName name="ㄹㄴㅁㄹㅇㄴ" localSheetId="10" hidden="1">{"'Sheet1'!$D$19","'Sheet1'!$B$22:$E$22"}</definedName>
    <definedName name="ㄹㄴㅁㄹㅇㄴ" localSheetId="7" hidden="1">{"'Sheet1'!$D$19","'Sheet1'!$B$22:$E$22"}</definedName>
    <definedName name="ㄹㄴㅁㄹㅇㄴ" localSheetId="11" hidden="1">{"'Sheet1'!$D$19","'Sheet1'!$B$22:$E$22"}</definedName>
    <definedName name="ㄹㄴㅁㄹㅇㄴ" localSheetId="1" hidden="1">{"'Sheet1'!$D$19","'Sheet1'!$B$22:$E$22"}</definedName>
    <definedName name="ㄹㄴㅁㄹㅇㄴ" localSheetId="12" hidden="1">{"'Sheet1'!$D$19","'Sheet1'!$B$22:$E$22"}</definedName>
    <definedName name="ㄹㄴㅁㄹㅇㄴ" localSheetId="4" hidden="1">{"'Sheet1'!$D$19","'Sheet1'!$B$22:$E$22"}</definedName>
    <definedName name="ㄹㄴㅁㄹㅇㄴ" hidden="1">{"'Sheet1'!$D$19","'Sheet1'!$B$22:$E$22"}</definedName>
    <definedName name="ㄹㄹ" localSheetId="9" hidden="1">#REF!</definedName>
    <definedName name="ㄹㄹ" localSheetId="10" hidden="1">#REF!</definedName>
    <definedName name="ㄹㄹ" localSheetId="11" hidden="1">#REF!</definedName>
    <definedName name="ㄹㄹ" localSheetId="4" hidden="1">#REF!</definedName>
    <definedName name="ㄹㄹ" hidden="1">#REF!</definedName>
    <definedName name="ㄹㄹㄹㄹ" localSheetId="5" hidden="1">{"'Sheet1'!$D$19","'Sheet1'!$B$22:$E$22"}</definedName>
    <definedName name="ㄹㄹㄹㄹ" localSheetId="9" hidden="1">{"'Sheet1'!$D$19","'Sheet1'!$B$22:$E$22"}</definedName>
    <definedName name="ㄹㄹㄹㄹ" localSheetId="6" hidden="1">{"'Sheet1'!$D$19","'Sheet1'!$B$22:$E$22"}</definedName>
    <definedName name="ㄹㄹㄹㄹ" localSheetId="10" hidden="1">{"'Sheet1'!$D$19","'Sheet1'!$B$22:$E$22"}</definedName>
    <definedName name="ㄹㄹㄹㄹ" localSheetId="7" hidden="1">{"'Sheet1'!$D$19","'Sheet1'!$B$22:$E$22"}</definedName>
    <definedName name="ㄹㄹㄹㄹ" localSheetId="11" hidden="1">{"'Sheet1'!$D$19","'Sheet1'!$B$22:$E$22"}</definedName>
    <definedName name="ㄹㄹㄹㄹ" localSheetId="1" hidden="1">{"'Sheet1'!$D$19","'Sheet1'!$B$22:$E$22"}</definedName>
    <definedName name="ㄹㄹㄹㄹ" localSheetId="12" hidden="1">{"'Sheet1'!$D$19","'Sheet1'!$B$22:$E$22"}</definedName>
    <definedName name="ㄹㄹㄹㄹ" localSheetId="4" hidden="1">{"'Sheet1'!$D$19","'Sheet1'!$B$22:$E$22"}</definedName>
    <definedName name="ㄹㄹㄹㄹ" hidden="1">{"'Sheet1'!$D$19","'Sheet1'!$B$22:$E$22"}</definedName>
    <definedName name="ㄹㄹㅇㄴㄴ"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localSheetId="5" hidden="1">{#N/A,"수불부",FALSE,"사급자재수불서";#N/A,"수불부",FALSE,"사급자재수불서"}</definedName>
    <definedName name="ㄹㅇㄴㄹ" localSheetId="9" hidden="1">{#N/A,"수불부",FALSE,"사급자재수불서";#N/A,"수불부",FALSE,"사급자재수불서"}</definedName>
    <definedName name="ㄹㅇㄴㄹ" localSheetId="6" hidden="1">{#N/A,"수불부",FALSE,"사급자재수불서";#N/A,"수불부",FALSE,"사급자재수불서"}</definedName>
    <definedName name="ㄹㅇㄴㄹ" localSheetId="10" hidden="1">{#N/A,"수불부",FALSE,"사급자재수불서";#N/A,"수불부",FALSE,"사급자재수불서"}</definedName>
    <definedName name="ㄹㅇㄴㄹ" localSheetId="7" hidden="1">{#N/A,"수불부",FALSE,"사급자재수불서";#N/A,"수불부",FALSE,"사급자재수불서"}</definedName>
    <definedName name="ㄹㅇㄴㄹ" localSheetId="11" hidden="1">{#N/A,"수불부",FALSE,"사급자재수불서";#N/A,"수불부",FALSE,"사급자재수불서"}</definedName>
    <definedName name="ㄹㅇㄴㄹ" localSheetId="1" hidden="1">{#N/A,"수불부",FALSE,"사급자재수불서";#N/A,"수불부",FALSE,"사급자재수불서"}</definedName>
    <definedName name="ㄹㅇㄴㄹ" localSheetId="12" hidden="1">{#N/A,"수불부",FALSE,"사급자재수불서";#N/A,"수불부",FALSE,"사급자재수불서"}</definedName>
    <definedName name="ㄹㅇㄴㄹ" localSheetId="4" hidden="1">{#N/A,"수불부",FALSE,"사급자재수불서";#N/A,"수불부",FALSE,"사급자재수불서"}</definedName>
    <definedName name="ㄹㅇㄴㄹ" hidden="1">{#N/A,"수불부",FALSE,"사급자재수불서";#N/A,"수불부",FALSE,"사급자재수불서"}</definedName>
    <definedName name="ㄹㅇㄶ" localSheetId="9" hidden="1">#REF!</definedName>
    <definedName name="ㄹㅇㄶ" localSheetId="10" hidden="1">#REF!</definedName>
    <definedName name="ㄹㅇㄶ" localSheetId="11" hidden="1">#REF!</definedName>
    <definedName name="ㄹㅇㄶ" localSheetId="4" hidden="1">#REF!</definedName>
    <definedName name="ㄹㅇㄶ" hidden="1">#REF!</definedName>
    <definedName name="ㄹㅇㄹㅇ" localSheetId="5" hidden="1">#REF!</definedName>
    <definedName name="ㄹㅇㄹㅇ" localSheetId="9" hidden="1">#REF!</definedName>
    <definedName name="ㄹㅇㄹㅇ" localSheetId="6" hidden="1">#REF!</definedName>
    <definedName name="ㄹㅇㄹㅇ" localSheetId="10" hidden="1">#REF!</definedName>
    <definedName name="ㄹㅇㄹㅇ" localSheetId="7" hidden="1">#REF!</definedName>
    <definedName name="ㄹㅇㄹㅇ" localSheetId="11" hidden="1">#REF!</definedName>
    <definedName name="ㄹㅇㄹㅇ" localSheetId="4" hidden="1">#REF!</definedName>
    <definedName name="ㄹㅇㄹㅇ" hidden="1">#REF!</definedName>
    <definedName name="ㄹㅇㄹㅇㄴ" localSheetId="5" hidden="1">{#N/A,"수불부",FALSE,"사급자재수불서";#N/A,"수불부",FALSE,"사급자재수불서"}</definedName>
    <definedName name="ㄹㅇㄹㅇㄴ" localSheetId="9" hidden="1">{#N/A,"수불부",FALSE,"사급자재수불서";#N/A,"수불부",FALSE,"사급자재수불서"}</definedName>
    <definedName name="ㄹㅇㄹㅇㄴ" localSheetId="6" hidden="1">{#N/A,"수불부",FALSE,"사급자재수불서";#N/A,"수불부",FALSE,"사급자재수불서"}</definedName>
    <definedName name="ㄹㅇㄹㅇㄴ" localSheetId="10" hidden="1">{#N/A,"수불부",FALSE,"사급자재수불서";#N/A,"수불부",FALSE,"사급자재수불서"}</definedName>
    <definedName name="ㄹㅇㄹㅇㄴ" localSheetId="7" hidden="1">{#N/A,"수불부",FALSE,"사급자재수불서";#N/A,"수불부",FALSE,"사급자재수불서"}</definedName>
    <definedName name="ㄹㅇㄹㅇㄴ" localSheetId="11" hidden="1">{#N/A,"수불부",FALSE,"사급자재수불서";#N/A,"수불부",FALSE,"사급자재수불서"}</definedName>
    <definedName name="ㄹㅇㄹㅇㄴ" localSheetId="1" hidden="1">{#N/A,"수불부",FALSE,"사급자재수불서";#N/A,"수불부",FALSE,"사급자재수불서"}</definedName>
    <definedName name="ㄹㅇㄹㅇㄴ" localSheetId="12" hidden="1">{#N/A,"수불부",FALSE,"사급자재수불서";#N/A,"수불부",FALSE,"사급자재수불서"}</definedName>
    <definedName name="ㄹㅇㄹㅇㄴ" localSheetId="4" hidden="1">{#N/A,"수불부",FALSE,"사급자재수불서";#N/A,"수불부",FALSE,"사급자재수불서"}</definedName>
    <definedName name="ㄹㅇㄹㅇㄴ" hidden="1">{#N/A,"수불부",FALSE,"사급자재수불서";#N/A,"수불부",FALSE,"사급자재수불서"}</definedName>
    <definedName name="ㄹ어미ㅏㄹ" localSheetId="12" hidden="1">{"'Sheet1'!$D$19","'Sheet1'!$B$22:$E$22"}</definedName>
    <definedName name="ㄹ어미ㅏㄹ" localSheetId="4" hidden="1">{"'Sheet1'!$D$19","'Sheet1'!$B$22:$E$22"}</definedName>
    <definedName name="ㄹ어미ㅏㄹ" hidden="1">{"'Sheet1'!$D$19","'Sheet1'!$B$22:$E$22"}</definedName>
    <definedName name="ㄹ퓨ㅠ" localSheetId="1" hidden="1">{#N/A,"수불부",FALSE,"사급자재수불서";#N/A,"수불부",FALSE,"사급자재수불서"}</definedName>
    <definedName name="ㄹ퓨ㅠ" localSheetId="12" hidden="1">{#N/A,"수불부",FALSE,"사급자재수불서";#N/A,"수불부",FALSE,"사급자재수불서"}</definedName>
    <definedName name="ㄹ퓨ㅠ" localSheetId="4" hidden="1">{#N/A,"수불부",FALSE,"사급자재수불서";#N/A,"수불부",FALSE,"사급자재수불서"}</definedName>
    <definedName name="ㄹ퓨ㅠ" hidden="1">{#N/A,"수불부",FALSE,"사급자재수불서";#N/A,"수불부",FALSE,"사급자재수불서"}</definedName>
    <definedName name="라ㅓㅇ"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류효정" localSheetId="1" hidden="1">{"'Firr(선)'!$AS$1:$AY$62","'Firr(사)'!$AS$1:$AY$62","'Firr(회)'!$AS$1:$AY$62","'Firr(선)'!$L$1:$V$62","'Firr(사)'!$L$1:$V$62","'Firr(회)'!$L$1:$V$62"}</definedName>
    <definedName name="류효정" localSheetId="12" hidden="1">{"'Firr(선)'!$AS$1:$AY$62","'Firr(사)'!$AS$1:$AY$62","'Firr(회)'!$AS$1:$AY$62","'Firr(선)'!$L$1:$V$62","'Firr(사)'!$L$1:$V$62","'Firr(회)'!$L$1:$V$62"}</definedName>
    <definedName name="류효정" localSheetId="4" hidden="1">{"'Firr(선)'!$AS$1:$AY$62","'Firr(사)'!$AS$1:$AY$62","'Firr(회)'!$AS$1:$AY$62","'Firr(선)'!$L$1:$V$62","'Firr(사)'!$L$1:$V$62","'Firr(회)'!$L$1:$V$62"}</definedName>
    <definedName name="류효정" hidden="1">{"'Firr(선)'!$AS$1:$AY$62","'Firr(사)'!$AS$1:$AY$62","'Firr(회)'!$AS$1:$AY$62","'Firr(선)'!$L$1:$V$62","'Firr(사)'!$L$1:$V$62","'Firr(회)'!$L$1:$V$62"}</definedName>
    <definedName name="ㅀ" localSheetId="1" hidden="1">{#N/A,#N/A,TRUE,"토적및재료집계";#N/A,#N/A,TRUE,"토적및재료집계";#N/A,#N/A,TRUE,"단위량"}</definedName>
    <definedName name="ㅀ" localSheetId="12" hidden="1">{#N/A,#N/A,TRUE,"토적및재료집계";#N/A,#N/A,TRUE,"토적및재료집계";#N/A,#N/A,TRUE,"단위량"}</definedName>
    <definedName name="ㅀ" localSheetId="4" hidden="1">{#N/A,#N/A,TRUE,"토적및재료집계";#N/A,#N/A,TRUE,"토적및재료집계";#N/A,#N/A,TRUE,"단위량"}</definedName>
    <definedName name="ㅀ" hidden="1">{#N/A,#N/A,TRUE,"토적및재료집계";#N/A,#N/A,TRUE,"토적및재료집계";#N/A,#N/A,TRUE,"단위량"}</definedName>
    <definedName name="ㅀㄹㅇㅎㅇㄴ" localSheetId="1" hidden="1">{"'Sheet1'!$D$19","'Sheet1'!$B$22:$E$22"}</definedName>
    <definedName name="ㅀㄹㅇㅎㅇㄴ" localSheetId="12" hidden="1">{"'Sheet1'!$D$19","'Sheet1'!$B$22:$E$22"}</definedName>
    <definedName name="ㅀㄹㅇㅎㅇㄴ" localSheetId="4" hidden="1">{"'Sheet1'!$D$19","'Sheet1'!$B$22:$E$22"}</definedName>
    <definedName name="ㅀㄹㅇㅎㅇㄴ" hidden="1">{"'Sheet1'!$D$19","'Sheet1'!$B$22:$E$22"}</definedName>
    <definedName name="ㅀㅀ" localSheetId="12" hidden="1">{"'Firr(선)'!$AS$1:$AY$62","'Firr(사)'!$AS$1:$AY$62","'Firr(회)'!$AS$1:$AY$62","'Firr(선)'!$L$1:$V$62","'Firr(사)'!$L$1:$V$62","'Firr(회)'!$L$1:$V$62"}</definedName>
    <definedName name="ㅀㅀ" localSheetId="4" hidden="1">{"'Firr(선)'!$AS$1:$AY$62","'Firr(사)'!$AS$1:$AY$62","'Firr(회)'!$AS$1:$AY$62","'Firr(선)'!$L$1:$V$62","'Firr(사)'!$L$1:$V$62","'Firr(회)'!$L$1:$V$62"}</definedName>
    <definedName name="ㅀㅀ" hidden="1">{"'Firr(선)'!$AS$1:$AY$62","'Firr(사)'!$AS$1:$AY$62","'Firr(회)'!$AS$1:$AY$62","'Firr(선)'!$L$1:$V$62","'Firr(사)'!$L$1:$V$62","'Firr(회)'!$L$1:$V$62"}</definedName>
    <definedName name="ㅀ허" localSheetId="1" hidden="1">{#N/A,#N/A,FALSE,"CCTV"}</definedName>
    <definedName name="ㅀ허" localSheetId="12" hidden="1">{#N/A,#N/A,FALSE,"CCTV"}</definedName>
    <definedName name="ㅀ허" localSheetId="4" hidden="1">{#N/A,#N/A,FALSE,"CCTV"}</definedName>
    <definedName name="ㅀ허" hidden="1">{#N/A,#N/A,FALSE,"CCTV"}</definedName>
    <definedName name="ㅁㄴㅇ" localSheetId="1" hidden="1">{#N/A,"수불부",FALSE,"사급자재수불서";#N/A,"수불부",FALSE,"사급자재수불서"}</definedName>
    <definedName name="ㅁㄴㅇ" localSheetId="12" hidden="1">{#N/A,"수불부",FALSE,"사급자재수불서";#N/A,"수불부",FALSE,"사급자재수불서"}</definedName>
    <definedName name="ㅁㄴㅇ" localSheetId="4" hidden="1">{#N/A,"수불부",FALSE,"사급자재수불서";#N/A,"수불부",FALSE,"사급자재수불서"}</definedName>
    <definedName name="ㅁㄴㅇ" hidden="1">{#N/A,"수불부",FALSE,"사급자재수불서";#N/A,"수불부",FALSE,"사급자재수불서"}</definedName>
    <definedName name="ㅁㄴㅇㄴ" localSheetId="1" hidden="1">{#N/A,#N/A,TRUE,"토적및재료집계";#N/A,#N/A,TRUE,"토적및재료집계";#N/A,#N/A,TRUE,"단위량"}</definedName>
    <definedName name="ㅁㄴㅇㄴ" localSheetId="12" hidden="1">{#N/A,#N/A,TRUE,"토적및재료집계";#N/A,#N/A,TRUE,"토적및재료집계";#N/A,#N/A,TRUE,"단위량"}</definedName>
    <definedName name="ㅁㄴㅇㄴ" localSheetId="4" hidden="1">{#N/A,#N/A,TRUE,"토적및재료집계";#N/A,#N/A,TRUE,"토적및재료집계";#N/A,#N/A,TRUE,"단위량"}</definedName>
    <definedName name="ㅁㄴㅇㄴ" hidden="1">{#N/A,#N/A,TRUE,"토적및재료집계";#N/A,#N/A,TRUE,"토적및재료집계";#N/A,#N/A,TRUE,"단위량"}</definedName>
    <definedName name="ㅁㄴㅇㄹㄴㄹ" localSheetId="5" hidden="1">{#N/A,"수불부",FALSE,"사급자재수불서";#N/A,"수불부",FALSE,"사급자재수불서"}</definedName>
    <definedName name="ㅁㄴㅇㄹㄴㄹ" localSheetId="9" hidden="1">{#N/A,"수불부",FALSE,"사급자재수불서";#N/A,"수불부",FALSE,"사급자재수불서"}</definedName>
    <definedName name="ㅁㄴㅇㄹㄴㄹ" localSheetId="6" hidden="1">{#N/A,"수불부",FALSE,"사급자재수불서";#N/A,"수불부",FALSE,"사급자재수불서"}</definedName>
    <definedName name="ㅁㄴㅇㄹㄴㄹ" localSheetId="10" hidden="1">{#N/A,"수불부",FALSE,"사급자재수불서";#N/A,"수불부",FALSE,"사급자재수불서"}</definedName>
    <definedName name="ㅁㄴㅇㄹㄴㄹ" localSheetId="7" hidden="1">{#N/A,"수불부",FALSE,"사급자재수불서";#N/A,"수불부",FALSE,"사급자재수불서"}</definedName>
    <definedName name="ㅁㄴㅇㄹㄴㄹ" localSheetId="11" hidden="1">{#N/A,"수불부",FALSE,"사급자재수불서";#N/A,"수불부",FALSE,"사급자재수불서"}</definedName>
    <definedName name="ㅁㄴㅇㄹㄴㄹ" localSheetId="1" hidden="1">{#N/A,"수불부",FALSE,"사급자재수불서";#N/A,"수불부",FALSE,"사급자재수불서"}</definedName>
    <definedName name="ㅁㄴㅇㄹㄴㄹ" localSheetId="12" hidden="1">{#N/A,"수불부",FALSE,"사급자재수불서";#N/A,"수불부",FALSE,"사급자재수불서"}</definedName>
    <definedName name="ㅁㄴㅇㄹㄴㄹ" localSheetId="4" hidden="1">{#N/A,"수불부",FALSE,"사급자재수불서";#N/A,"수불부",FALSE,"사급자재수불서"}</definedName>
    <definedName name="ㅁㄴㅇㄹㄴㄹ" hidden="1">{#N/A,"수불부",FALSE,"사급자재수불서";#N/A,"수불부",FALSE,"사급자재수불서"}</definedName>
    <definedName name="ㅁㄴㅇㄻㄴㅇㄻㄴㄹ" localSheetId="1" hidden="1">{#N/A,#N/A,FALSE,"명세표"}</definedName>
    <definedName name="ㅁㄴㅇㄻㄴㅇㄻㄴㄹ" localSheetId="12" hidden="1">{#N/A,#N/A,FALSE,"명세표"}</definedName>
    <definedName name="ㅁㄴㅇㄻㄴㅇㄻㄴㄹ" localSheetId="4" hidden="1">{#N/A,#N/A,FALSE,"명세표"}</definedName>
    <definedName name="ㅁㄴㅇㄻㄴㅇㄻㄴㄹ" hidden="1">{#N/A,#N/A,FALSE,"명세표"}</definedName>
    <definedName name="ㅁㄴㅇㄻㄹ" localSheetId="5" hidden="1">{#N/A,"수불부",FALSE,"사급자재수불서";#N/A,"수불부",FALSE,"사급자재수불서"}</definedName>
    <definedName name="ㅁㄴㅇㄻㄹ" localSheetId="9" hidden="1">{#N/A,"수불부",FALSE,"사급자재수불서";#N/A,"수불부",FALSE,"사급자재수불서"}</definedName>
    <definedName name="ㅁㄴㅇㄻㄹ" localSheetId="6" hidden="1">{#N/A,"수불부",FALSE,"사급자재수불서";#N/A,"수불부",FALSE,"사급자재수불서"}</definedName>
    <definedName name="ㅁㄴㅇㄻㄹ" localSheetId="10" hidden="1">{#N/A,"수불부",FALSE,"사급자재수불서";#N/A,"수불부",FALSE,"사급자재수불서"}</definedName>
    <definedName name="ㅁㄴㅇㄻㄹ" localSheetId="7" hidden="1">{#N/A,"수불부",FALSE,"사급자재수불서";#N/A,"수불부",FALSE,"사급자재수불서"}</definedName>
    <definedName name="ㅁㄴㅇㄻㄹ" localSheetId="11" hidden="1">{#N/A,"수불부",FALSE,"사급자재수불서";#N/A,"수불부",FALSE,"사급자재수불서"}</definedName>
    <definedName name="ㅁㄴㅇㄻㄹ" localSheetId="1" hidden="1">{#N/A,"수불부",FALSE,"사급자재수불서";#N/A,"수불부",FALSE,"사급자재수불서"}</definedName>
    <definedName name="ㅁㄴㅇㄻㄹ" localSheetId="12" hidden="1">{#N/A,"수불부",FALSE,"사급자재수불서";#N/A,"수불부",FALSE,"사급자재수불서"}</definedName>
    <definedName name="ㅁㄴㅇㄻㄹ" localSheetId="4" hidden="1">{#N/A,"수불부",FALSE,"사급자재수불서";#N/A,"수불부",FALSE,"사급자재수불서"}</definedName>
    <definedName name="ㅁㄴㅇㄻㄹ" hidden="1">{#N/A,"수불부",FALSE,"사급자재수불서";#N/A,"수불부",FALSE,"사급자재수불서"}</definedName>
    <definedName name="ㅁㄴㅇㅁㄴㅇ" localSheetId="5" hidden="1">#REF!</definedName>
    <definedName name="ㅁㄴㅇㅁㄴㅇ" localSheetId="9" hidden="1">#REF!</definedName>
    <definedName name="ㅁㄴㅇㅁㄴㅇ" localSheetId="6" hidden="1">#REF!</definedName>
    <definedName name="ㅁㄴㅇㅁㄴㅇ" localSheetId="10" hidden="1">#REF!</definedName>
    <definedName name="ㅁㄴㅇㅁㄴㅇ" localSheetId="7" hidden="1">#REF!</definedName>
    <definedName name="ㅁㄴㅇㅁㄴㅇ" localSheetId="11" hidden="1">#REF!</definedName>
    <definedName name="ㅁㄴㅇㅁㄴㅇ" localSheetId="4" hidden="1">#REF!</definedName>
    <definedName name="ㅁㄴㅇㅁㄴㅇ" hidden="1">#REF!</definedName>
    <definedName name="ㅁㄹㅇㄴㅇㄹ" localSheetId="5" hidden="1">{#N/A,"수불부",FALSE,"사급자재수불서";#N/A,"수불부",FALSE,"사급자재수불서"}</definedName>
    <definedName name="ㅁㄹㅇㄴㅇㄹ" localSheetId="9" hidden="1">{#N/A,"수불부",FALSE,"사급자재수불서";#N/A,"수불부",FALSE,"사급자재수불서"}</definedName>
    <definedName name="ㅁㄹㅇㄴㅇㄹ" localSheetId="6" hidden="1">{#N/A,"수불부",FALSE,"사급자재수불서";#N/A,"수불부",FALSE,"사급자재수불서"}</definedName>
    <definedName name="ㅁㄹㅇㄴㅇㄹ" localSheetId="10" hidden="1">{#N/A,"수불부",FALSE,"사급자재수불서";#N/A,"수불부",FALSE,"사급자재수불서"}</definedName>
    <definedName name="ㅁㄹㅇㄴㅇㄹ" localSheetId="7" hidden="1">{#N/A,"수불부",FALSE,"사급자재수불서";#N/A,"수불부",FALSE,"사급자재수불서"}</definedName>
    <definedName name="ㅁㄹㅇㄴㅇㄹ" localSheetId="11" hidden="1">{#N/A,"수불부",FALSE,"사급자재수불서";#N/A,"수불부",FALSE,"사급자재수불서"}</definedName>
    <definedName name="ㅁㄹㅇㄴㅇㄹ" localSheetId="1" hidden="1">{#N/A,"수불부",FALSE,"사급자재수불서";#N/A,"수불부",FALSE,"사급자재수불서"}</definedName>
    <definedName name="ㅁㄹㅇㄴㅇㄹ" localSheetId="12" hidden="1">{#N/A,"수불부",FALSE,"사급자재수불서";#N/A,"수불부",FALSE,"사급자재수불서"}</definedName>
    <definedName name="ㅁㄹㅇㄴㅇㄹ" localSheetId="4" hidden="1">{#N/A,"수불부",FALSE,"사급자재수불서";#N/A,"수불부",FALSE,"사급자재수불서"}</definedName>
    <definedName name="ㅁㄹㅇㄴㅇㄹ" hidden="1">{#N/A,"수불부",FALSE,"사급자재수불서";#N/A,"수불부",FALSE,"사급자재수불서"}</definedName>
    <definedName name="ㅁㄻㅇㄹㄴ" localSheetId="5" hidden="1">{#N/A,"수불부",FALSE,"사급자재수불서";#N/A,"수불부",FALSE,"사급자재수불서"}</definedName>
    <definedName name="ㅁㄻㅇㄹㄴ" localSheetId="9" hidden="1">{#N/A,"수불부",FALSE,"사급자재수불서";#N/A,"수불부",FALSE,"사급자재수불서"}</definedName>
    <definedName name="ㅁㄻㅇㄹㄴ" localSheetId="6" hidden="1">{#N/A,"수불부",FALSE,"사급자재수불서";#N/A,"수불부",FALSE,"사급자재수불서"}</definedName>
    <definedName name="ㅁㄻㅇㄹㄴ" localSheetId="10" hidden="1">{#N/A,"수불부",FALSE,"사급자재수불서";#N/A,"수불부",FALSE,"사급자재수불서"}</definedName>
    <definedName name="ㅁㄻㅇㄹㄴ" localSheetId="7" hidden="1">{#N/A,"수불부",FALSE,"사급자재수불서";#N/A,"수불부",FALSE,"사급자재수불서"}</definedName>
    <definedName name="ㅁㄻㅇㄹㄴ" localSheetId="11" hidden="1">{#N/A,"수불부",FALSE,"사급자재수불서";#N/A,"수불부",FALSE,"사급자재수불서"}</definedName>
    <definedName name="ㅁㄻㅇㄹㄴ" localSheetId="1" hidden="1">{#N/A,"수불부",FALSE,"사급자재수불서";#N/A,"수불부",FALSE,"사급자재수불서"}</definedName>
    <definedName name="ㅁㄻㅇㄹㄴ" localSheetId="12" hidden="1">{#N/A,"수불부",FALSE,"사급자재수불서";#N/A,"수불부",FALSE,"사급자재수불서"}</definedName>
    <definedName name="ㅁㄻㅇㄹㄴ" localSheetId="4" hidden="1">{#N/A,"수불부",FALSE,"사급자재수불서";#N/A,"수불부",FALSE,"사급자재수불서"}</definedName>
    <definedName name="ㅁㄻㅇㄹㄴ" hidden="1">{#N/A,"수불부",FALSE,"사급자재수불서";#N/A,"수불부",FALSE,"사급자재수불서"}</definedName>
    <definedName name="ㅁㅁ" localSheetId="5" hidden="1">#REF!</definedName>
    <definedName name="ㅁㅁ" localSheetId="9" hidden="1">#REF!</definedName>
    <definedName name="ㅁㅁ" localSheetId="6" hidden="1">#REF!</definedName>
    <definedName name="ㅁㅁ" localSheetId="10" hidden="1">#REF!</definedName>
    <definedName name="ㅁㅁ" localSheetId="7" hidden="1">#REF!</definedName>
    <definedName name="ㅁㅁ" localSheetId="11" hidden="1">#REF!</definedName>
    <definedName name="ㅁㅁ" localSheetId="4" hidden="1">#REF!</definedName>
    <definedName name="ㅁㅁ" hidden="1">#REF!</definedName>
    <definedName name="ㅁㅁㅁ" localSheetId="5" hidden="1">{#N/A,#N/A,FALSE,"Sheet1"}</definedName>
    <definedName name="ㅁㅁㅁ" localSheetId="9" hidden="1">{#N/A,#N/A,FALSE,"Sheet1"}</definedName>
    <definedName name="ㅁㅁㅁ" localSheetId="6" hidden="1">{#N/A,#N/A,FALSE,"Sheet1"}</definedName>
    <definedName name="ㅁㅁㅁ" localSheetId="10" hidden="1">{#N/A,#N/A,FALSE,"Sheet1"}</definedName>
    <definedName name="ㅁㅁㅁ" localSheetId="7" hidden="1">{#N/A,#N/A,FALSE,"Sheet1"}</definedName>
    <definedName name="ㅁㅁㅁ" localSheetId="11" hidden="1">{#N/A,#N/A,FALSE,"Sheet1"}</definedName>
    <definedName name="ㅁㅁㅁ" localSheetId="1" hidden="1">{#N/A,#N/A,FALSE,"Sheet1"}</definedName>
    <definedName name="ㅁㅁㅁ" localSheetId="12" hidden="1">{#N/A,#N/A,FALSE,"Sheet1"}</definedName>
    <definedName name="ㅁㅁㅁ" localSheetId="4" hidden="1">{#N/A,#N/A,FALSE,"Sheet1"}</definedName>
    <definedName name="ㅁㅁㅁ" hidden="1">{#N/A,#N/A,FALSE,"Sheet1"}</definedName>
    <definedName name="ㅁㅁㅁㅁ" localSheetId="5" hidden="1">{#N/A,"수불부",FALSE,"사급자재수불서";#N/A,"수불부",FALSE,"사급자재수불서"}</definedName>
    <definedName name="ㅁㅁㅁㅁ" localSheetId="9" hidden="1">{#N/A,"수불부",FALSE,"사급자재수불서";#N/A,"수불부",FALSE,"사급자재수불서"}</definedName>
    <definedName name="ㅁㅁㅁㅁ" localSheetId="6" hidden="1">{#N/A,"수불부",FALSE,"사급자재수불서";#N/A,"수불부",FALSE,"사급자재수불서"}</definedName>
    <definedName name="ㅁㅁㅁㅁ" localSheetId="10" hidden="1">{#N/A,"수불부",FALSE,"사급자재수불서";#N/A,"수불부",FALSE,"사급자재수불서"}</definedName>
    <definedName name="ㅁㅁㅁㅁ" localSheetId="7" hidden="1">{#N/A,"수불부",FALSE,"사급자재수불서";#N/A,"수불부",FALSE,"사급자재수불서"}</definedName>
    <definedName name="ㅁㅁㅁㅁ" localSheetId="11" hidden="1">{#N/A,"수불부",FALSE,"사급자재수불서";#N/A,"수불부",FALSE,"사급자재수불서"}</definedName>
    <definedName name="ㅁㅁㅁㅁ" localSheetId="1" hidden="1">{#N/A,"수불부",FALSE,"사급자재수불서";#N/A,"수불부",FALSE,"사급자재수불서"}</definedName>
    <definedName name="ㅁㅁㅁㅁ" localSheetId="12" hidden="1">{#N/A,"수불부",FALSE,"사급자재수불서";#N/A,"수불부",FALSE,"사급자재수불서"}</definedName>
    <definedName name="ㅁㅁㅁㅁ" localSheetId="4" hidden="1">{#N/A,"수불부",FALSE,"사급자재수불서";#N/A,"수불부",FALSE,"사급자재수불서"}</definedName>
    <definedName name="ㅁㅁㅁㅁ" hidden="1">{#N/A,"수불부",FALSE,"사급자재수불서";#N/A,"수불부",FALSE,"사급자재수불서"}</definedName>
    <definedName name="ㅁㅅㅅㅁㄱㅈ"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ㄹㄴㄻ" localSheetId="5" hidden="1">{"'Sheet1'!$D$19","'Sheet1'!$B$22:$E$22"}</definedName>
    <definedName name="ㅁㅇㄹㄴㄻ" localSheetId="9" hidden="1">{"'Sheet1'!$D$19","'Sheet1'!$B$22:$E$22"}</definedName>
    <definedName name="ㅁㅇㄹㄴㄻ" localSheetId="6" hidden="1">{"'Sheet1'!$D$19","'Sheet1'!$B$22:$E$22"}</definedName>
    <definedName name="ㅁㅇㄹㄴㄻ" localSheetId="10" hidden="1">{"'Sheet1'!$D$19","'Sheet1'!$B$22:$E$22"}</definedName>
    <definedName name="ㅁㅇㄹㄴㄻ" localSheetId="7" hidden="1">{"'Sheet1'!$D$19","'Sheet1'!$B$22:$E$22"}</definedName>
    <definedName name="ㅁㅇㄹㄴㄻ" localSheetId="11" hidden="1">{"'Sheet1'!$D$19","'Sheet1'!$B$22:$E$22"}</definedName>
    <definedName name="ㅁㅇㄹㄴㄻ" localSheetId="1" hidden="1">{"'Sheet1'!$D$19","'Sheet1'!$B$22:$E$22"}</definedName>
    <definedName name="ㅁㅇㄹㄴㄻ" localSheetId="12" hidden="1">{"'Sheet1'!$D$19","'Sheet1'!$B$22:$E$22"}</definedName>
    <definedName name="ㅁㅇㄹㄴㄻ" localSheetId="4" hidden="1">{"'Sheet1'!$D$19","'Sheet1'!$B$22:$E$22"}</definedName>
    <definedName name="ㅁㅇㄹㄴㄻ" hidden="1">{"'Sheet1'!$D$19","'Sheet1'!$B$22:$E$22"}</definedName>
    <definedName name="ㅁㅇㄹㄴㅁㅇㄹㄴ" localSheetId="5" hidden="1">{#N/A,"수불부",FALSE,"사급자재수불서";#N/A,"수불부",FALSE,"사급자재수불서"}</definedName>
    <definedName name="ㅁㅇㄹㄴㅁㅇㄹㄴ" localSheetId="9" hidden="1">{#N/A,"수불부",FALSE,"사급자재수불서";#N/A,"수불부",FALSE,"사급자재수불서"}</definedName>
    <definedName name="ㅁㅇㄹㄴㅁㅇㄹㄴ" localSheetId="6" hidden="1">{#N/A,"수불부",FALSE,"사급자재수불서";#N/A,"수불부",FALSE,"사급자재수불서"}</definedName>
    <definedName name="ㅁㅇㄹㄴㅁㅇㄹㄴ" localSheetId="10" hidden="1">{#N/A,"수불부",FALSE,"사급자재수불서";#N/A,"수불부",FALSE,"사급자재수불서"}</definedName>
    <definedName name="ㅁㅇㄹㄴㅁㅇㄹㄴ" localSheetId="7" hidden="1">{#N/A,"수불부",FALSE,"사급자재수불서";#N/A,"수불부",FALSE,"사급자재수불서"}</definedName>
    <definedName name="ㅁㅇㄹㄴㅁㅇㄹㄴ" localSheetId="11" hidden="1">{#N/A,"수불부",FALSE,"사급자재수불서";#N/A,"수불부",FALSE,"사급자재수불서"}</definedName>
    <definedName name="ㅁㅇㄹㄴㅁㅇㄹㄴ" localSheetId="1" hidden="1">{#N/A,"수불부",FALSE,"사급자재수불서";#N/A,"수불부",FALSE,"사급자재수불서"}</definedName>
    <definedName name="ㅁㅇㄹㄴㅁㅇㄹㄴ" localSheetId="12" hidden="1">{#N/A,"수불부",FALSE,"사급자재수불서";#N/A,"수불부",FALSE,"사급자재수불서"}</definedName>
    <definedName name="ㅁㅇㄹㄴㅁㅇㄹㄴ" localSheetId="4"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5" hidden="1">{#N/A,"수불부",FALSE,"사급자재수불서";#N/A,"수불부",FALSE,"사급자재수불서"}</definedName>
    <definedName name="ㅁㅇㄹㄴㅇㄹㄴㅇㄹ" localSheetId="9" hidden="1">{#N/A,"수불부",FALSE,"사급자재수불서";#N/A,"수불부",FALSE,"사급자재수불서"}</definedName>
    <definedName name="ㅁㅇㄹㄴㅇㄹㄴㅇㄹ" localSheetId="6" hidden="1">{#N/A,"수불부",FALSE,"사급자재수불서";#N/A,"수불부",FALSE,"사급자재수불서"}</definedName>
    <definedName name="ㅁㅇㄹㄴㅇㄹㄴㅇㄹ" localSheetId="10" hidden="1">{#N/A,"수불부",FALSE,"사급자재수불서";#N/A,"수불부",FALSE,"사급자재수불서"}</definedName>
    <definedName name="ㅁㅇㄹㄴㅇㄹㄴㅇㄹ" localSheetId="7" hidden="1">{#N/A,"수불부",FALSE,"사급자재수불서";#N/A,"수불부",FALSE,"사급자재수불서"}</definedName>
    <definedName name="ㅁㅇㄹㄴㅇㄹㄴㅇㄹ" localSheetId="11" hidden="1">{#N/A,"수불부",FALSE,"사급자재수불서";#N/A,"수불부",FALSE,"사급자재수불서"}</definedName>
    <definedName name="ㅁㅇㄹㄴㅇㄹㄴㅇㄹ" localSheetId="1" hidden="1">{#N/A,"수불부",FALSE,"사급자재수불서";#N/A,"수불부",FALSE,"사급자재수불서"}</definedName>
    <definedName name="ㅁㅇㄹㄴㅇㄹㄴㅇㄹ" localSheetId="12" hidden="1">{#N/A,"수불부",FALSE,"사급자재수불서";#N/A,"수불부",FALSE,"사급자재수불서"}</definedName>
    <definedName name="ㅁㅇㄹㄴㅇㄹㄴㅇㄹ" localSheetId="4" hidden="1">{#N/A,"수불부",FALSE,"사급자재수불서";#N/A,"수불부",FALSE,"사급자재수불서"}</definedName>
    <definedName name="ㅁㅇㄹㄴㅇㄹㄴㅇㄹ" hidden="1">{#N/A,"수불부",FALSE,"사급자재수불서";#N/A,"수불부",FALSE,"사급자재수불서"}</definedName>
    <definedName name="만득이" localSheetId="12" hidden="1">{#N/A,#N/A,FALSE,"2~8번"}</definedName>
    <definedName name="만득이" localSheetId="4" hidden="1">{#N/A,#N/A,FALSE,"2~8번"}</definedName>
    <definedName name="만득이" hidden="1">{#N/A,#N/A,FALSE,"2~8번"}</definedName>
    <definedName name="머" localSheetId="1" hidden="1">{#N/A,#N/A,FALSE,"명세표"}</definedName>
    <definedName name="머" localSheetId="12" hidden="1">{#N/A,#N/A,FALSE,"명세표"}</definedName>
    <definedName name="머" localSheetId="4" hidden="1">{#N/A,#N/A,FALSE,"명세표"}</definedName>
    <definedName name="머" hidden="1">{#N/A,#N/A,FALSE,"명세표"}</definedName>
    <definedName name="몁경" localSheetId="5" hidden="1">{#N/A,"수불부",FALSE,"사급자재수불서";#N/A,"수불부",FALSE,"사급자재수불서"}</definedName>
    <definedName name="몁경" localSheetId="9" hidden="1">{#N/A,"수불부",FALSE,"사급자재수불서";#N/A,"수불부",FALSE,"사급자재수불서"}</definedName>
    <definedName name="몁경" localSheetId="6" hidden="1">{#N/A,"수불부",FALSE,"사급자재수불서";#N/A,"수불부",FALSE,"사급자재수불서"}</definedName>
    <definedName name="몁경" localSheetId="10" hidden="1">{#N/A,"수불부",FALSE,"사급자재수불서";#N/A,"수불부",FALSE,"사급자재수불서"}</definedName>
    <definedName name="몁경" localSheetId="7" hidden="1">{#N/A,"수불부",FALSE,"사급자재수불서";#N/A,"수불부",FALSE,"사급자재수불서"}</definedName>
    <definedName name="몁경" localSheetId="11" hidden="1">{#N/A,"수불부",FALSE,"사급자재수불서";#N/A,"수불부",FALSE,"사급자재수불서"}</definedName>
    <definedName name="몁경" localSheetId="1" hidden="1">{#N/A,"수불부",FALSE,"사급자재수불서";#N/A,"수불부",FALSE,"사급자재수불서"}</definedName>
    <definedName name="몁경" localSheetId="12" hidden="1">{#N/A,"수불부",FALSE,"사급자재수불서";#N/A,"수불부",FALSE,"사급자재수불서"}</definedName>
    <definedName name="몁경" localSheetId="4" hidden="1">{#N/A,"수불부",FALSE,"사급자재수불서";#N/A,"수불부",FALSE,"사급자재수불서"}</definedName>
    <definedName name="몁경" hidden="1">{#N/A,"수불부",FALSE,"사급자재수불서";#N/A,"수불부",FALSE,"사급자재수불서"}</definedName>
    <definedName name="명단" localSheetId="5" hidden="1">{#N/A,"수불부",FALSE,"사급자재수불서";#N/A,"수불부",FALSE,"사급자재수불서"}</definedName>
    <definedName name="명단" localSheetId="9" hidden="1">{#N/A,"수불부",FALSE,"사급자재수불서";#N/A,"수불부",FALSE,"사급자재수불서"}</definedName>
    <definedName name="명단" localSheetId="6" hidden="1">{#N/A,"수불부",FALSE,"사급자재수불서";#N/A,"수불부",FALSE,"사급자재수불서"}</definedName>
    <definedName name="명단" localSheetId="10" hidden="1">{#N/A,"수불부",FALSE,"사급자재수불서";#N/A,"수불부",FALSE,"사급자재수불서"}</definedName>
    <definedName name="명단" localSheetId="7" hidden="1">{#N/A,"수불부",FALSE,"사급자재수불서";#N/A,"수불부",FALSE,"사급자재수불서"}</definedName>
    <definedName name="명단" localSheetId="11" hidden="1">{#N/A,"수불부",FALSE,"사급자재수불서";#N/A,"수불부",FALSE,"사급자재수불서"}</definedName>
    <definedName name="명단" localSheetId="1" hidden="1">{#N/A,"수불부",FALSE,"사급자재수불서";#N/A,"수불부",FALSE,"사급자재수불서"}</definedName>
    <definedName name="명단" localSheetId="12" hidden="1">{#N/A,"수불부",FALSE,"사급자재수불서";#N/A,"수불부",FALSE,"사급자재수불서"}</definedName>
    <definedName name="명단" localSheetId="4" hidden="1">{#N/A,"수불부",FALSE,"사급자재수불서";#N/A,"수불부",FALSE,"사급자재수불서"}</definedName>
    <definedName name="명단" hidden="1">{#N/A,"수불부",FALSE,"사급자재수불서";#N/A,"수불부",FALSE,"사급자재수불서"}</definedName>
    <definedName name="목재난간" localSheetId="1" hidden="1">{"'견적서(갑지)'!$F$13"}</definedName>
    <definedName name="목재난간" localSheetId="12" hidden="1">{"'견적서(갑지)'!$F$13"}</definedName>
    <definedName name="목재난간" localSheetId="4" hidden="1">{"'견적서(갑지)'!$F$13"}</definedName>
    <definedName name="목재난간" hidden="1">{"'견적서(갑지)'!$F$13"}</definedName>
    <definedName name="목재난간1" localSheetId="1" hidden="1">{"'견적서(갑지)'!$F$13"}</definedName>
    <definedName name="목재난간1" localSheetId="12" hidden="1">{"'견적서(갑지)'!$F$13"}</definedName>
    <definedName name="목재난간1" localSheetId="4" hidden="1">{"'견적서(갑지)'!$F$13"}</definedName>
    <definedName name="목재난간1" hidden="1">{"'견적서(갑지)'!$F$13"}</definedName>
    <definedName name="목차2" localSheetId="12" hidden="1">{#N/A,#N/A,TRUE,"총괄"}</definedName>
    <definedName name="목차2" localSheetId="4" hidden="1">{#N/A,#N/A,TRUE,"총괄"}</definedName>
    <definedName name="목차2" hidden="1">{#N/A,#N/A,TRUE,"총괄"}</definedName>
    <definedName name="몰라" localSheetId="12" hidden="1">{#N/A,#N/A,FALSE,"명세표"}</definedName>
    <definedName name="몰라" localSheetId="4" hidden="1">{#N/A,#N/A,FALSE,"명세표"}</definedName>
    <definedName name="몰라" hidden="1">{#N/A,#N/A,FALSE,"명세표"}</definedName>
    <definedName name="물가변동내역서"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ㅂ" localSheetId="9" hidden="1">#REF!</definedName>
    <definedName name="ㅂㅂ" localSheetId="10" hidden="1">#REF!</definedName>
    <definedName name="ㅂㅂ" localSheetId="11" hidden="1">#REF!</definedName>
    <definedName name="ㅂㅂ" localSheetId="4" hidden="1">#REF!</definedName>
    <definedName name="ㅂㅂ" hidden="1">#REF!</definedName>
    <definedName name="ㅂㅂㅂ" localSheetId="12" hidden="1">{#N/A,#N/A,TRUE,"총괄"}</definedName>
    <definedName name="ㅂㅂㅂ" localSheetId="4" hidden="1">{#N/A,#N/A,TRUE,"총괄"}</definedName>
    <definedName name="ㅂㅂㅂ" hidden="1">{#N/A,#N/A,TRUE,"총괄"}</definedName>
    <definedName name="ㅂㅂㅂㅂ" localSheetId="1" hidden="1">{#N/A,#N/A,FALSE,"명세표"}</definedName>
    <definedName name="ㅂㅂㅂㅂ" localSheetId="12" hidden="1">{#N/A,#N/A,FALSE,"명세표"}</definedName>
    <definedName name="ㅂㅂㅂㅂ" localSheetId="4" hidden="1">{#N/A,#N/A,FALSE,"명세표"}</definedName>
    <definedName name="ㅂㅂㅂㅂ" hidden="1">{#N/A,#N/A,FALSE,"명세표"}</definedName>
    <definedName name="ㅂㅂㅂㅂㅂㅂㅂ" localSheetId="1" hidden="1">{#N/A,#N/A,FALSE,"명세표"}</definedName>
    <definedName name="ㅂㅂㅂㅂㅂㅂㅂ" localSheetId="12" hidden="1">{#N/A,#N/A,FALSE,"명세표"}</definedName>
    <definedName name="ㅂㅂㅂㅂㅂㅂㅂ" localSheetId="4" hidden="1">{#N/A,#N/A,FALSE,"명세표"}</definedName>
    <definedName name="ㅂㅂㅂㅂㅂㅂㅂ" hidden="1">{#N/A,#N/A,FALSE,"명세표"}</definedName>
    <definedName name="ㅂㅂㅂㅂㅂㅂㅂㅂㅂㅂㅂ" localSheetId="12" hidden="1">{#N/A,"수불부",FALSE,"사급자재수불서";#N/A,"수불부",FALSE,"사급자재수불서"}</definedName>
    <definedName name="ㅂㅂㅂㅂㅂㅂㅂㅂㅂㅂㅂ" localSheetId="4" hidden="1">{#N/A,"수불부",FALSE,"사급자재수불서";#N/A,"수불부",FALSE,"사급자재수불서"}</definedName>
    <definedName name="ㅂㅂㅂㅂㅂㅂㅂㅂㅂㅂㅂ" hidden="1">{#N/A,"수불부",FALSE,"사급자재수불서";#N/A,"수불부",FALSE,"사급자재수불서"}</definedName>
    <definedName name="방호" localSheetId="1" hidden="1">{"'견적서(갑지)'!$F$13"}</definedName>
    <definedName name="방호" localSheetId="12" hidden="1">{"'견적서(갑지)'!$F$13"}</definedName>
    <definedName name="방호" localSheetId="4" hidden="1">{"'견적서(갑지)'!$F$13"}</definedName>
    <definedName name="방호" hidden="1">{"'견적서(갑지)'!$F$13"}</definedName>
    <definedName name="방호벽단가" localSheetId="1" hidden="1">{"'견적서(갑지)'!$F$13"}</definedName>
    <definedName name="방호벽단가" localSheetId="12" hidden="1">{"'견적서(갑지)'!$F$13"}</definedName>
    <definedName name="방호벽단가" localSheetId="4" hidden="1">{"'견적서(갑지)'!$F$13"}</definedName>
    <definedName name="방호벽단가" hidden="1">{"'견적서(갑지)'!$F$13"}</definedName>
    <definedName name="배관공수율" localSheetId="12" hidden="1">#REF!</definedName>
    <definedName name="배관공수율" localSheetId="4" hidden="1">#REF!</definedName>
    <definedName name="배관공수율" hidden="1">#REF!</definedName>
    <definedName name="배수철" localSheetId="12" hidden="1">{#N/A,#N/A,FALSE,"배수2"}</definedName>
    <definedName name="배수철" localSheetId="4" hidden="1">{#N/A,#N/A,FALSE,"배수2"}</definedName>
    <definedName name="배수철" hidden="1">{#N/A,#N/A,FALSE,"배수2"}</definedName>
    <definedName name="벌" localSheetId="12" hidden="1">{"'Sheet1'!$D$19","'Sheet1'!$B$22:$E$22"}</definedName>
    <definedName name="벌" localSheetId="4" hidden="1">{"'Sheet1'!$D$19","'Sheet1'!$B$22:$E$22"}</definedName>
    <definedName name="벌" hidden="1">{"'Sheet1'!$D$19","'Sheet1'!$B$22:$E$22"}</definedName>
    <definedName name="벽체" localSheetId="12" hidden="1">{#N/A,#N/A,FALSE,"혼합골재"}</definedName>
    <definedName name="벽체" localSheetId="4" hidden="1">{#N/A,#N/A,FALSE,"혼합골재"}</definedName>
    <definedName name="벽체" hidden="1">{#N/A,#N/A,FALSE,"혼합골재"}</definedName>
    <definedName name="변환기반" localSheetId="9" hidden="1">#REF!</definedName>
    <definedName name="변환기반" localSheetId="10" hidden="1">#REF!</definedName>
    <definedName name="변환기반" localSheetId="11" hidden="1">#REF!</definedName>
    <definedName name="변환기반" localSheetId="4" hidden="1">#REF!</definedName>
    <definedName name="변환기반" hidden="1">#REF!</definedName>
    <definedName name="별관동" localSheetId="5" hidden="1">#REF!</definedName>
    <definedName name="별관동" localSheetId="9" hidden="1">#REF!</definedName>
    <definedName name="별관동" localSheetId="6" hidden="1">#REF!</definedName>
    <definedName name="별관동" localSheetId="10" hidden="1">#REF!</definedName>
    <definedName name="별관동" localSheetId="7" hidden="1">#REF!</definedName>
    <definedName name="별관동" localSheetId="11" hidden="1">#REF!</definedName>
    <definedName name="별관동" localSheetId="4" hidden="1">#REF!</definedName>
    <definedName name="별관동" hidden="1">#REF!</definedName>
    <definedName name="보오링그라우팅"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 localSheetId="1" hidden="1">{#N/A,#N/A,FALSE,"현장 NCR 분석";#N/A,#N/A,FALSE,"현장품질감사";#N/A,#N/A,FALSE,"현장품질감사"}</definedName>
    <definedName name="부" localSheetId="12" hidden="1">{#N/A,#N/A,FALSE,"현장 NCR 분석";#N/A,#N/A,FALSE,"현장품질감사";#N/A,#N/A,FALSE,"현장품질감사"}</definedName>
    <definedName name="부" localSheetId="4" hidden="1">{#N/A,#N/A,FALSE,"현장 NCR 분석";#N/A,#N/A,FALSE,"현장품질감사";#N/A,#N/A,FALSE,"현장품질감사"}</definedName>
    <definedName name="부" hidden="1">{#N/A,#N/A,FALSE,"현장 NCR 분석";#N/A,#N/A,FALSE,"현장품질감사";#N/A,#N/A,FALSE,"현장품질감사"}</definedName>
    <definedName name="부산주경기장"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localSheetId="1" hidden="1">{#N/A,#N/A,FALSE,"현장 NCR 분석";#N/A,#N/A,FALSE,"현장품질감사";#N/A,#N/A,FALSE,"현장품질감사"}</definedName>
    <definedName name="부손익" localSheetId="12" hidden="1">{#N/A,#N/A,FALSE,"현장 NCR 분석";#N/A,#N/A,FALSE,"현장품질감사";#N/A,#N/A,FALSE,"현장품질감사"}</definedName>
    <definedName name="부손익" localSheetId="4" hidden="1">{#N/A,#N/A,FALSE,"현장 NCR 분석";#N/A,#N/A,FALSE,"현장품질감사";#N/A,#N/A,FALSE,"현장품질감사"}</definedName>
    <definedName name="부손익" hidden="1">{#N/A,#N/A,FALSE,"현장 NCR 분석";#N/A,#N/A,FALSE,"현장품질감사";#N/A,#N/A,FALSE,"현장품질감사"}</definedName>
    <definedName name="부정" localSheetId="1" hidden="1">{#N/A,#N/A,FALSE,"현장 NCR 분석";#N/A,#N/A,FALSE,"현장품질감사";#N/A,#N/A,FALSE,"현장품질감사"}</definedName>
    <definedName name="부정" localSheetId="12" hidden="1">{#N/A,#N/A,FALSE,"현장 NCR 분석";#N/A,#N/A,FALSE,"현장품질감사";#N/A,#N/A,FALSE,"현장품질감사"}</definedName>
    <definedName name="부정" localSheetId="4" hidden="1">{#N/A,#N/A,FALSE,"현장 NCR 분석";#N/A,#N/A,FALSE,"현장품질감사";#N/A,#N/A,FALSE,"현장품질감사"}</definedName>
    <definedName name="부정" hidden="1">{#N/A,#N/A,FALSE,"현장 NCR 분석";#N/A,#N/A,FALSE,"현장품질감사";#N/A,#N/A,FALSE,"현장품질감사"}</definedName>
    <definedName name="분야"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비목군집계" localSheetId="9" hidden="1">#REF!</definedName>
    <definedName name="비목군집계" localSheetId="10" hidden="1">#REF!</definedName>
    <definedName name="비목군집계" localSheetId="11" hidden="1">#REF!</definedName>
    <definedName name="비목군집계" localSheetId="4" hidden="1">#REF!</definedName>
    <definedName name="비목군집계" hidden="1">#REF!</definedName>
    <definedName name="ㅅ" localSheetId="1" hidden="1">{#N/A,#N/A,TRUE,"토적및재료집계";#N/A,#N/A,TRUE,"토적및재료집계";#N/A,#N/A,TRUE,"단위량"}</definedName>
    <definedName name="ㅅ" localSheetId="12" hidden="1">{#N/A,#N/A,TRUE,"토적및재료집계";#N/A,#N/A,TRUE,"토적및재료집계";#N/A,#N/A,TRUE,"단위량"}</definedName>
    <definedName name="ㅅ" localSheetId="4" hidden="1">{#N/A,#N/A,TRUE,"토적및재료집계";#N/A,#N/A,TRUE,"토적및재료집계";#N/A,#N/A,TRUE,"단위량"}</definedName>
    <definedName name="ㅅ" hidden="1">{#N/A,#N/A,TRUE,"토적및재료집계";#N/A,#N/A,TRUE,"토적및재료집계";#N/A,#N/A,TRUE,"단위량"}</definedName>
    <definedName name="ㅅㅅ" localSheetId="5" hidden="1">#REF!</definedName>
    <definedName name="ㅅㅅ" localSheetId="9" hidden="1">#REF!</definedName>
    <definedName name="ㅅㅅ" localSheetId="6" hidden="1">#REF!</definedName>
    <definedName name="ㅅㅅ" localSheetId="10" hidden="1">#REF!</definedName>
    <definedName name="ㅅㅅ" localSheetId="7" hidden="1">#REF!</definedName>
    <definedName name="ㅅㅅ" localSheetId="11" hidden="1">#REF!</definedName>
    <definedName name="ㅅㅅ" localSheetId="4" hidden="1">#REF!</definedName>
    <definedName name="ㅅㅅ" hidden="1">#REF!</definedName>
    <definedName name="사급내역서" localSheetId="5" hidden="1">#REF!</definedName>
    <definedName name="사급내역서" localSheetId="9" hidden="1">#REF!</definedName>
    <definedName name="사급내역서" localSheetId="6" hidden="1">#REF!</definedName>
    <definedName name="사급내역서" localSheetId="10" hidden="1">#REF!</definedName>
    <definedName name="사급내역서" localSheetId="7" hidden="1">#REF!</definedName>
    <definedName name="사급내역서" localSheetId="11" hidden="1">#REF!</definedName>
    <definedName name="사급내역서" localSheetId="4" hidden="1">#REF!</definedName>
    <definedName name="사급내역서" hidden="1">#REF!</definedName>
    <definedName name="사랑" localSheetId="9" hidden="1">#REF!</definedName>
    <definedName name="사랑" localSheetId="10" hidden="1">#REF!</definedName>
    <definedName name="사랑" localSheetId="11" hidden="1">#REF!</definedName>
    <definedName name="사랑" localSheetId="4" hidden="1">#REF!</definedName>
    <definedName name="사랑" hidden="1">#REF!</definedName>
    <definedName name="서류3" localSheetId="5" hidden="1">{#N/A,"수불부",FALSE,"사급자재수불서";#N/A,"수불부",FALSE,"사급자재수불서"}</definedName>
    <definedName name="서류3" localSheetId="9" hidden="1">{#N/A,"수불부",FALSE,"사급자재수불서";#N/A,"수불부",FALSE,"사급자재수불서"}</definedName>
    <definedName name="서류3" localSheetId="6" hidden="1">{#N/A,"수불부",FALSE,"사급자재수불서";#N/A,"수불부",FALSE,"사급자재수불서"}</definedName>
    <definedName name="서류3" localSheetId="10" hidden="1">{#N/A,"수불부",FALSE,"사급자재수불서";#N/A,"수불부",FALSE,"사급자재수불서"}</definedName>
    <definedName name="서류3" localSheetId="7" hidden="1">{#N/A,"수불부",FALSE,"사급자재수불서";#N/A,"수불부",FALSE,"사급자재수불서"}</definedName>
    <definedName name="서류3" localSheetId="11" hidden="1">{#N/A,"수불부",FALSE,"사급자재수불서";#N/A,"수불부",FALSE,"사급자재수불서"}</definedName>
    <definedName name="서류3" localSheetId="1" hidden="1">{#N/A,"수불부",FALSE,"사급자재수불서";#N/A,"수불부",FALSE,"사급자재수불서"}</definedName>
    <definedName name="서류3" localSheetId="12" hidden="1">{#N/A,"수불부",FALSE,"사급자재수불서";#N/A,"수불부",FALSE,"사급자재수불서"}</definedName>
    <definedName name="서류3" localSheetId="4" hidden="1">{#N/A,"수불부",FALSE,"사급자재수불서";#N/A,"수불부",FALSE,"사급자재수불서"}</definedName>
    <definedName name="서류3" hidden="1">{#N/A,"수불부",FALSE,"사급자재수불서";#N/A,"수불부",FALSE,"사급자재수불서"}</definedName>
    <definedName name="서류4" localSheetId="5" hidden="1">{#N/A,"수불부",FALSE,"사급자재수불서";#N/A,"수불부",FALSE,"사급자재수불서"}</definedName>
    <definedName name="서류4" localSheetId="9" hidden="1">{#N/A,"수불부",FALSE,"사급자재수불서";#N/A,"수불부",FALSE,"사급자재수불서"}</definedName>
    <definedName name="서류4" localSheetId="6" hidden="1">{#N/A,"수불부",FALSE,"사급자재수불서";#N/A,"수불부",FALSE,"사급자재수불서"}</definedName>
    <definedName name="서류4" localSheetId="10" hidden="1">{#N/A,"수불부",FALSE,"사급자재수불서";#N/A,"수불부",FALSE,"사급자재수불서"}</definedName>
    <definedName name="서류4" localSheetId="7" hidden="1">{#N/A,"수불부",FALSE,"사급자재수불서";#N/A,"수불부",FALSE,"사급자재수불서"}</definedName>
    <definedName name="서류4" localSheetId="11" hidden="1">{#N/A,"수불부",FALSE,"사급자재수불서";#N/A,"수불부",FALSE,"사급자재수불서"}</definedName>
    <definedName name="서류4" localSheetId="1" hidden="1">{#N/A,"수불부",FALSE,"사급자재수불서";#N/A,"수불부",FALSE,"사급자재수불서"}</definedName>
    <definedName name="서류4" localSheetId="12" hidden="1">{#N/A,"수불부",FALSE,"사급자재수불서";#N/A,"수불부",FALSE,"사급자재수불서"}</definedName>
    <definedName name="서류4" localSheetId="4" hidden="1">{#N/A,"수불부",FALSE,"사급자재수불서";#N/A,"수불부",FALSE,"사급자재수불서"}</definedName>
    <definedName name="서류4" hidden="1">{#N/A,"수불부",FALSE,"사급자재수불서";#N/A,"수불부",FALSE,"사급자재수불서"}</definedName>
    <definedName name="서류5" localSheetId="5" hidden="1">{#N/A,"수불부",FALSE,"사급자재수불서";#N/A,"수불부",FALSE,"사급자재수불서"}</definedName>
    <definedName name="서류5" localSheetId="9" hidden="1">{#N/A,"수불부",FALSE,"사급자재수불서";#N/A,"수불부",FALSE,"사급자재수불서"}</definedName>
    <definedName name="서류5" localSheetId="6" hidden="1">{#N/A,"수불부",FALSE,"사급자재수불서";#N/A,"수불부",FALSE,"사급자재수불서"}</definedName>
    <definedName name="서류5" localSheetId="10" hidden="1">{#N/A,"수불부",FALSE,"사급자재수불서";#N/A,"수불부",FALSE,"사급자재수불서"}</definedName>
    <definedName name="서류5" localSheetId="7" hidden="1">{#N/A,"수불부",FALSE,"사급자재수불서";#N/A,"수불부",FALSE,"사급자재수불서"}</definedName>
    <definedName name="서류5" localSheetId="11" hidden="1">{#N/A,"수불부",FALSE,"사급자재수불서";#N/A,"수불부",FALSE,"사급자재수불서"}</definedName>
    <definedName name="서류5" localSheetId="1" hidden="1">{#N/A,"수불부",FALSE,"사급자재수불서";#N/A,"수불부",FALSE,"사급자재수불서"}</definedName>
    <definedName name="서류5" localSheetId="12" hidden="1">{#N/A,"수불부",FALSE,"사급자재수불서";#N/A,"수불부",FALSE,"사급자재수불서"}</definedName>
    <definedName name="서류5" localSheetId="4" hidden="1">{#N/A,"수불부",FALSE,"사급자재수불서";#N/A,"수불부",FALSE,"사급자재수불서"}</definedName>
    <definedName name="서류5" hidden="1">{#N/A,"수불부",FALSE,"사급자재수불서";#N/A,"수불부",FALSE,"사급자재수불서"}</definedName>
    <definedName name="석항" localSheetId="1" hidden="1">{#N/A,#N/A,FALSE,"명세표"}</definedName>
    <definedName name="석항" localSheetId="12" hidden="1">{#N/A,#N/A,FALSE,"명세표"}</definedName>
    <definedName name="석항" localSheetId="4" hidden="1">{#N/A,#N/A,FALSE,"명세표"}</definedName>
    <definedName name="석항" hidden="1">{#N/A,#N/A,FALSE,"명세표"}</definedName>
    <definedName name="설계설명" localSheetId="9" hidden="1">#REF!</definedName>
    <definedName name="설계설명" localSheetId="10" hidden="1">#REF!</definedName>
    <definedName name="설계설명" localSheetId="11" hidden="1">#REF!</definedName>
    <definedName name="설계설명" localSheetId="4" hidden="1">#REF!</definedName>
    <definedName name="설계설명" hidden="1">#REF!</definedName>
    <definedName name="설비" localSheetId="12" hidden="1">{#N/A,#N/A,TRUE,"토적및재료집계";#N/A,#N/A,TRUE,"토적및재료집계";#N/A,#N/A,TRUE,"단위량"}</definedName>
    <definedName name="설비" localSheetId="4" hidden="1">{#N/A,#N/A,TRUE,"토적및재료집계";#N/A,#N/A,TRUE,"토적및재료집계";#N/A,#N/A,TRUE,"단위량"}</definedName>
    <definedName name="설비" hidden="1">{#N/A,#N/A,TRUE,"토적및재료집계";#N/A,#N/A,TRUE,"토적및재료집계";#N/A,#N/A,TRUE,"단위량"}</definedName>
    <definedName name="소방" localSheetId="5" hidden="1">#REF!</definedName>
    <definedName name="소방" localSheetId="9" hidden="1">#REF!</definedName>
    <definedName name="소방" localSheetId="6" hidden="1">#REF!</definedName>
    <definedName name="소방" localSheetId="10" hidden="1">#REF!</definedName>
    <definedName name="소방" localSheetId="7" hidden="1">#REF!</definedName>
    <definedName name="소방" localSheetId="11" hidden="1">#REF!</definedName>
    <definedName name="소방" localSheetId="4" hidden="1">#REF!</definedName>
    <definedName name="소방" hidden="1">#REF!</definedName>
    <definedName name="소화갑지" localSheetId="12" hidden="1">{#N/A,#N/A,FALSE,"CCTV"}</definedName>
    <definedName name="소화갑지" localSheetId="4" hidden="1">{#N/A,#N/A,FALSE,"CCTV"}</definedName>
    <definedName name="소화갑지" hidden="1">{#N/A,#N/A,FALSE,"CCTV"}</definedName>
    <definedName name="속도" localSheetId="12" hidden="1">{#N/A,#N/A,FALSE,"속도"}</definedName>
    <definedName name="속도" localSheetId="4" hidden="1">{#N/A,#N/A,FALSE,"속도"}</definedName>
    <definedName name="속도" hidden="1">{#N/A,#N/A,FALSE,"속도"}</definedName>
    <definedName name="수2" localSheetId="12" hidden="1">{#N/A,#N/A,TRUE,"토적및재료집계";#N/A,#N/A,TRUE,"토적및재료집계";#N/A,#N/A,TRUE,"단위량"}</definedName>
    <definedName name="수2" localSheetId="4" hidden="1">{#N/A,#N/A,TRUE,"토적및재료집계";#N/A,#N/A,TRUE,"토적및재료집계";#N/A,#N/A,TRUE,"단위량"}</definedName>
    <definedName name="수2" hidden="1">{#N/A,#N/A,TRUE,"토적및재료집계";#N/A,#N/A,TRUE,"토적및재료집계";#N/A,#N/A,TRUE,"단위량"}</definedName>
    <definedName name="수3" localSheetId="12" hidden="1">{#N/A,#N/A,TRUE,"토적및재료집계";#N/A,#N/A,TRUE,"토적및재료집계";#N/A,#N/A,TRUE,"단위량"}</definedName>
    <definedName name="수3" localSheetId="4" hidden="1">{#N/A,#N/A,TRUE,"토적및재료집계";#N/A,#N/A,TRUE,"토적및재료집계";#N/A,#N/A,TRUE,"단위량"}</definedName>
    <definedName name="수3" hidden="1">{#N/A,#N/A,TRUE,"토적및재료집계";#N/A,#N/A,TRUE,"토적및재료집계";#N/A,#N/A,TRUE,"단위량"}</definedName>
    <definedName name="순공사"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승용교" localSheetId="12" hidden="1">{#N/A,#N/A,FALSE,"2~8번"}</definedName>
    <definedName name="승용교" localSheetId="4" hidden="1">{#N/A,#N/A,FALSE,"2~8번"}</definedName>
    <definedName name="승용교" hidden="1">{#N/A,#N/A,FALSE,"2~8번"}</definedName>
    <definedName name="신설" localSheetId="12" hidden="1">{#N/A,#N/A,FALSE,"명세표"}</definedName>
    <definedName name="신설" localSheetId="4" hidden="1">{#N/A,#N/A,FALSE,"명세표"}</definedName>
    <definedName name="신설" hidden="1">{#N/A,#N/A,FALSE,"명세표"}</definedName>
    <definedName name="신성" localSheetId="1" hidden="1">{#N/A,#N/A,TRUE,"손익보고"}</definedName>
    <definedName name="신성" localSheetId="12" hidden="1">{#N/A,#N/A,TRUE,"손익보고"}</definedName>
    <definedName name="신성" localSheetId="4" hidden="1">{#N/A,#N/A,TRUE,"손익보고"}</definedName>
    <definedName name="신성" hidden="1">{#N/A,#N/A,TRUE,"손익보고"}</definedName>
    <definedName name="ㅇㄴㄹㄴㅇ" localSheetId="5" hidden="1">{#N/A,"수불부",FALSE,"사급자재수불서";#N/A,"수불부",FALSE,"사급자재수불서"}</definedName>
    <definedName name="ㅇㄴㄹㄴㅇ" localSheetId="9" hidden="1">{#N/A,"수불부",FALSE,"사급자재수불서";#N/A,"수불부",FALSE,"사급자재수불서"}</definedName>
    <definedName name="ㅇㄴㄹㄴㅇ" localSheetId="6" hidden="1">{#N/A,"수불부",FALSE,"사급자재수불서";#N/A,"수불부",FALSE,"사급자재수불서"}</definedName>
    <definedName name="ㅇㄴㄹㄴㅇ" localSheetId="10" hidden="1">{#N/A,"수불부",FALSE,"사급자재수불서";#N/A,"수불부",FALSE,"사급자재수불서"}</definedName>
    <definedName name="ㅇㄴㄹㄴㅇ" localSheetId="7" hidden="1">{#N/A,"수불부",FALSE,"사급자재수불서";#N/A,"수불부",FALSE,"사급자재수불서"}</definedName>
    <definedName name="ㅇㄴㄹㄴㅇ" localSheetId="11" hidden="1">{#N/A,"수불부",FALSE,"사급자재수불서";#N/A,"수불부",FALSE,"사급자재수불서"}</definedName>
    <definedName name="ㅇㄴㄹㄴㅇ" localSheetId="1" hidden="1">{#N/A,"수불부",FALSE,"사급자재수불서";#N/A,"수불부",FALSE,"사급자재수불서"}</definedName>
    <definedName name="ㅇㄴㄹㄴㅇ" localSheetId="12" hidden="1">{#N/A,"수불부",FALSE,"사급자재수불서";#N/A,"수불부",FALSE,"사급자재수불서"}</definedName>
    <definedName name="ㅇㄴㄹㄴㅇ" localSheetId="4" hidden="1">{#N/A,"수불부",FALSE,"사급자재수불서";#N/A,"수불부",FALSE,"사급자재수불서"}</definedName>
    <definedName name="ㅇㄴㄹㄴㅇ" hidden="1">{#N/A,"수불부",FALSE,"사급자재수불서";#N/A,"수불부",FALSE,"사급자재수불서"}</definedName>
    <definedName name="ㅇㄴㄻㅇㄹㄴㅁ" localSheetId="9" hidden="1">#REF!</definedName>
    <definedName name="ㅇㄴㄻㅇㄹㄴㅁ" localSheetId="10" hidden="1">#REF!</definedName>
    <definedName name="ㅇㄴㄻㅇㄹㄴㅁ" localSheetId="11" hidden="1">#REF!</definedName>
    <definedName name="ㅇㄴㄻㅇㄹㄴㅁ" localSheetId="4" hidden="1">#REF!</definedName>
    <definedName name="ㅇㄴㄻㅇㄹㄴㅁ" hidden="1">#REF!</definedName>
    <definedName name="ㅇㄴㄻㅎㅈㄷㅈㄷㄴ" localSheetId="5" hidden="1">{"'Sheet1'!$D$19","'Sheet1'!$B$22:$E$22"}</definedName>
    <definedName name="ㅇㄴㄻㅎㅈㄷㅈㄷㄴ" localSheetId="9" hidden="1">{"'Sheet1'!$D$19","'Sheet1'!$B$22:$E$22"}</definedName>
    <definedName name="ㅇㄴㄻㅎㅈㄷㅈㄷㄴ" localSheetId="6" hidden="1">{"'Sheet1'!$D$19","'Sheet1'!$B$22:$E$22"}</definedName>
    <definedName name="ㅇㄴㄻㅎㅈㄷㅈㄷㄴ" localSheetId="10" hidden="1">{"'Sheet1'!$D$19","'Sheet1'!$B$22:$E$22"}</definedName>
    <definedName name="ㅇㄴㄻㅎㅈㄷㅈㄷㄴ" localSheetId="7" hidden="1">{"'Sheet1'!$D$19","'Sheet1'!$B$22:$E$22"}</definedName>
    <definedName name="ㅇㄴㄻㅎㅈㄷㅈㄷㄴ" localSheetId="11" hidden="1">{"'Sheet1'!$D$19","'Sheet1'!$B$22:$E$22"}</definedName>
    <definedName name="ㅇㄴㄻㅎㅈㄷㅈㄷㄴ" localSheetId="1" hidden="1">{"'Sheet1'!$D$19","'Sheet1'!$B$22:$E$22"}</definedName>
    <definedName name="ㅇㄴㄻㅎㅈㄷㅈㄷㄴ" localSheetId="12" hidden="1">{"'Sheet1'!$D$19","'Sheet1'!$B$22:$E$22"}</definedName>
    <definedName name="ㅇㄴㄻㅎㅈㄷㅈㄷㄴ" localSheetId="4" hidden="1">{"'Sheet1'!$D$19","'Sheet1'!$B$22:$E$22"}</definedName>
    <definedName name="ㅇㄴㄻㅎㅈㄷㅈㄷㄴ" hidden="1">{"'Sheet1'!$D$19","'Sheet1'!$B$22:$E$22"}</definedName>
    <definedName name="ㅇㄴㅁㄹㅇㄻㅇㄹㄴㅇ" localSheetId="5" hidden="1">{#N/A,"수불부",FALSE,"사급자재수불서";#N/A,"수불부",FALSE,"사급자재수불서"}</definedName>
    <definedName name="ㅇㄴㅁㄹㅇㄻㅇㄹㄴㅇ" localSheetId="9" hidden="1">{#N/A,"수불부",FALSE,"사급자재수불서";#N/A,"수불부",FALSE,"사급자재수불서"}</definedName>
    <definedName name="ㅇㄴㅁㄹㅇㄻㅇㄹㄴㅇ" localSheetId="6" hidden="1">{#N/A,"수불부",FALSE,"사급자재수불서";#N/A,"수불부",FALSE,"사급자재수불서"}</definedName>
    <definedName name="ㅇㄴㅁㄹㅇㄻㅇㄹㄴㅇ" localSheetId="10" hidden="1">{#N/A,"수불부",FALSE,"사급자재수불서";#N/A,"수불부",FALSE,"사급자재수불서"}</definedName>
    <definedName name="ㅇㄴㅁㄹㅇㄻㅇㄹㄴㅇ" localSheetId="7" hidden="1">{#N/A,"수불부",FALSE,"사급자재수불서";#N/A,"수불부",FALSE,"사급자재수불서"}</definedName>
    <definedName name="ㅇㄴㅁㄹㅇㄻㅇㄹㄴㅇ" localSheetId="11" hidden="1">{#N/A,"수불부",FALSE,"사급자재수불서";#N/A,"수불부",FALSE,"사급자재수불서"}</definedName>
    <definedName name="ㅇㄴㅁㄹㅇㄻㅇㄹㄴㅇ" localSheetId="1" hidden="1">{#N/A,"수불부",FALSE,"사급자재수불서";#N/A,"수불부",FALSE,"사급자재수불서"}</definedName>
    <definedName name="ㅇㄴㅁㄹㅇㄻㅇㄹㄴㅇ" localSheetId="12" hidden="1">{#N/A,"수불부",FALSE,"사급자재수불서";#N/A,"수불부",FALSE,"사급자재수불서"}</definedName>
    <definedName name="ㅇㄴㅁㄹㅇㄻㅇㄹㄴㅇ" localSheetId="4" hidden="1">{#N/A,"수불부",FALSE,"사급자재수불서";#N/A,"수불부",FALSE,"사급자재수불서"}</definedName>
    <definedName name="ㅇㄴㅁㄹㅇㄻㅇㄹㄴㅇ" hidden="1">{#N/A,"수불부",FALSE,"사급자재수불서";#N/A,"수불부",FALSE,"사급자재수불서"}</definedName>
    <definedName name="ㅇㄴㅇㄴ" localSheetId="12" hidden="1">{#N/A,#N/A,FALSE,"CCTV"}</definedName>
    <definedName name="ㅇㄴㅇㄴ" localSheetId="4" hidden="1">{#N/A,#N/A,FALSE,"CCTV"}</definedName>
    <definedName name="ㅇㄴㅇㄴ" hidden="1">{#N/A,#N/A,FALSE,"CCTV"}</definedName>
    <definedName name="ㅇㄶㄹㄷㄱㄹㅈ" localSheetId="5" hidden="1">{#N/A,"수불부",FALSE,"사급자재수불서";#N/A,"수불부",FALSE,"사급자재수불서"}</definedName>
    <definedName name="ㅇㄶㄹㄷㄱㄹㅈ" localSheetId="9" hidden="1">{#N/A,"수불부",FALSE,"사급자재수불서";#N/A,"수불부",FALSE,"사급자재수불서"}</definedName>
    <definedName name="ㅇㄶㄹㄷㄱㄹㅈ" localSheetId="6" hidden="1">{#N/A,"수불부",FALSE,"사급자재수불서";#N/A,"수불부",FALSE,"사급자재수불서"}</definedName>
    <definedName name="ㅇㄶㄹㄷㄱㄹㅈ" localSheetId="10" hidden="1">{#N/A,"수불부",FALSE,"사급자재수불서";#N/A,"수불부",FALSE,"사급자재수불서"}</definedName>
    <definedName name="ㅇㄶㄹㄷㄱㄹㅈ" localSheetId="7" hidden="1">{#N/A,"수불부",FALSE,"사급자재수불서";#N/A,"수불부",FALSE,"사급자재수불서"}</definedName>
    <definedName name="ㅇㄶㄹㄷㄱㄹㅈ" localSheetId="11" hidden="1">{#N/A,"수불부",FALSE,"사급자재수불서";#N/A,"수불부",FALSE,"사급자재수불서"}</definedName>
    <definedName name="ㅇㄶㄹㄷㄱㄹㅈ" localSheetId="1" hidden="1">{#N/A,"수불부",FALSE,"사급자재수불서";#N/A,"수불부",FALSE,"사급자재수불서"}</definedName>
    <definedName name="ㅇㄶㄹㄷㄱㄹㅈ" localSheetId="12" hidden="1">{#N/A,"수불부",FALSE,"사급자재수불서";#N/A,"수불부",FALSE,"사급자재수불서"}</definedName>
    <definedName name="ㅇㄶㄹㄷㄱㄹㅈ" localSheetId="4" hidden="1">{#N/A,"수불부",FALSE,"사급자재수불서";#N/A,"수불부",FALSE,"사급자재수불서"}</definedName>
    <definedName name="ㅇㄶㄹㄷㄱㄹㅈ" hidden="1">{#N/A,"수불부",FALSE,"사급자재수불서";#N/A,"수불부",FALSE,"사급자재수불서"}</definedName>
    <definedName name="ㅇㄶㅁㄴㄱㄷ" localSheetId="5" hidden="1">{#N/A,"수불부",FALSE,"사급자재수불서";#N/A,"수불부",FALSE,"사급자재수불서"}</definedName>
    <definedName name="ㅇㄶㅁㄴㄱㄷ" localSheetId="9" hidden="1">{#N/A,"수불부",FALSE,"사급자재수불서";#N/A,"수불부",FALSE,"사급자재수불서"}</definedName>
    <definedName name="ㅇㄶㅁㄴㄱㄷ" localSheetId="6" hidden="1">{#N/A,"수불부",FALSE,"사급자재수불서";#N/A,"수불부",FALSE,"사급자재수불서"}</definedName>
    <definedName name="ㅇㄶㅁㄴㄱㄷ" localSheetId="10" hidden="1">{#N/A,"수불부",FALSE,"사급자재수불서";#N/A,"수불부",FALSE,"사급자재수불서"}</definedName>
    <definedName name="ㅇㄶㅁㄴㄱㄷ" localSheetId="7" hidden="1">{#N/A,"수불부",FALSE,"사급자재수불서";#N/A,"수불부",FALSE,"사급자재수불서"}</definedName>
    <definedName name="ㅇㄶㅁㄴㄱㄷ" localSheetId="11" hidden="1">{#N/A,"수불부",FALSE,"사급자재수불서";#N/A,"수불부",FALSE,"사급자재수불서"}</definedName>
    <definedName name="ㅇㄶㅁㄴㄱㄷ" localSheetId="1" hidden="1">{#N/A,"수불부",FALSE,"사급자재수불서";#N/A,"수불부",FALSE,"사급자재수불서"}</definedName>
    <definedName name="ㅇㄶㅁㄴㄱㄷ" localSheetId="12" hidden="1">{#N/A,"수불부",FALSE,"사급자재수불서";#N/A,"수불부",FALSE,"사급자재수불서"}</definedName>
    <definedName name="ㅇㄶㅁㄴㄱㄷ" localSheetId="4" hidden="1">{#N/A,"수불부",FALSE,"사급자재수불서";#N/A,"수불부",FALSE,"사급자재수불서"}</definedName>
    <definedName name="ㅇㄶㅁㄴㄱㄷ" hidden="1">{#N/A,"수불부",FALSE,"사급자재수불서";#N/A,"수불부",FALSE,"사급자재수불서"}</definedName>
    <definedName name="ㅇㄶㅁㄷㄱㄹㅈ" localSheetId="5" hidden="1">{#N/A,"수불부",FALSE,"사급자재수불서";#N/A,"수불부",FALSE,"사급자재수불서"}</definedName>
    <definedName name="ㅇㄶㅁㄷㄱㄹㅈ" localSheetId="9" hidden="1">{#N/A,"수불부",FALSE,"사급자재수불서";#N/A,"수불부",FALSE,"사급자재수불서"}</definedName>
    <definedName name="ㅇㄶㅁㄷㄱㄹㅈ" localSheetId="6" hidden="1">{#N/A,"수불부",FALSE,"사급자재수불서";#N/A,"수불부",FALSE,"사급자재수불서"}</definedName>
    <definedName name="ㅇㄶㅁㄷㄱㄹㅈ" localSheetId="10" hidden="1">{#N/A,"수불부",FALSE,"사급자재수불서";#N/A,"수불부",FALSE,"사급자재수불서"}</definedName>
    <definedName name="ㅇㄶㅁㄷㄱㄹㅈ" localSheetId="7" hidden="1">{#N/A,"수불부",FALSE,"사급자재수불서";#N/A,"수불부",FALSE,"사급자재수불서"}</definedName>
    <definedName name="ㅇㄶㅁㄷㄱㄹㅈ" localSheetId="11" hidden="1">{#N/A,"수불부",FALSE,"사급자재수불서";#N/A,"수불부",FALSE,"사급자재수불서"}</definedName>
    <definedName name="ㅇㄶㅁㄷㄱㄹㅈ" localSheetId="1" hidden="1">{#N/A,"수불부",FALSE,"사급자재수불서";#N/A,"수불부",FALSE,"사급자재수불서"}</definedName>
    <definedName name="ㅇㄶㅁㄷㄱㄹㅈ" localSheetId="12" hidden="1">{#N/A,"수불부",FALSE,"사급자재수불서";#N/A,"수불부",FALSE,"사급자재수불서"}</definedName>
    <definedName name="ㅇㄶㅁㄷㄱㄹㅈ" localSheetId="4" hidden="1">{#N/A,"수불부",FALSE,"사급자재수불서";#N/A,"수불부",FALSE,"사급자재수불서"}</definedName>
    <definedName name="ㅇㄶㅁㄷㄱㄹㅈ" hidden="1">{#N/A,"수불부",FALSE,"사급자재수불서";#N/A,"수불부",FALSE,"사급자재수불서"}</definedName>
    <definedName name="ㅇㄹ" localSheetId="5" hidden="1">{#N/A,"수불부",FALSE,"사급자재수불서";#N/A,"수불부",FALSE,"사급자재수불서"}</definedName>
    <definedName name="ㅇㄹ" localSheetId="9" hidden="1">{#N/A,"수불부",FALSE,"사급자재수불서";#N/A,"수불부",FALSE,"사급자재수불서"}</definedName>
    <definedName name="ㅇㄹ" localSheetId="6" hidden="1">{#N/A,"수불부",FALSE,"사급자재수불서";#N/A,"수불부",FALSE,"사급자재수불서"}</definedName>
    <definedName name="ㅇㄹ" localSheetId="10" hidden="1">{#N/A,"수불부",FALSE,"사급자재수불서";#N/A,"수불부",FALSE,"사급자재수불서"}</definedName>
    <definedName name="ㅇㄹ" localSheetId="7" hidden="1">{#N/A,"수불부",FALSE,"사급자재수불서";#N/A,"수불부",FALSE,"사급자재수불서"}</definedName>
    <definedName name="ㅇㄹ" localSheetId="11" hidden="1">{#N/A,"수불부",FALSE,"사급자재수불서";#N/A,"수불부",FALSE,"사급자재수불서"}</definedName>
    <definedName name="ㅇㄹ" localSheetId="1" hidden="1">{#N/A,"수불부",FALSE,"사급자재수불서";#N/A,"수불부",FALSE,"사급자재수불서"}</definedName>
    <definedName name="ㅇㄹ" localSheetId="12" hidden="1">{#N/A,"수불부",FALSE,"사급자재수불서";#N/A,"수불부",FALSE,"사급자재수불서"}</definedName>
    <definedName name="ㅇㄹ" localSheetId="4" hidden="1">{#N/A,"수불부",FALSE,"사급자재수불서";#N/A,"수불부",FALSE,"사급자재수불서"}</definedName>
    <definedName name="ㅇㄹ" hidden="1">{#N/A,"수불부",FALSE,"사급자재수불서";#N/A,"수불부",FALSE,"사급자재수불서"}</definedName>
    <definedName name="ㅇㄹㄴ" localSheetId="5" hidden="1">{#N/A,"수불부",FALSE,"사급자재수불서";#N/A,"수불부",FALSE,"사급자재수불서"}</definedName>
    <definedName name="ㅇㄹㄴ" localSheetId="9" hidden="1">{#N/A,"수불부",FALSE,"사급자재수불서";#N/A,"수불부",FALSE,"사급자재수불서"}</definedName>
    <definedName name="ㅇㄹㄴ" localSheetId="6" hidden="1">{#N/A,"수불부",FALSE,"사급자재수불서";#N/A,"수불부",FALSE,"사급자재수불서"}</definedName>
    <definedName name="ㅇㄹㄴ" localSheetId="10" hidden="1">{#N/A,"수불부",FALSE,"사급자재수불서";#N/A,"수불부",FALSE,"사급자재수불서"}</definedName>
    <definedName name="ㅇㄹㄴ" localSheetId="7" hidden="1">{#N/A,"수불부",FALSE,"사급자재수불서";#N/A,"수불부",FALSE,"사급자재수불서"}</definedName>
    <definedName name="ㅇㄹㄴ" localSheetId="11" hidden="1">{#N/A,"수불부",FALSE,"사급자재수불서";#N/A,"수불부",FALSE,"사급자재수불서"}</definedName>
    <definedName name="ㅇㄹㄴ" localSheetId="1" hidden="1">{#N/A,"수불부",FALSE,"사급자재수불서";#N/A,"수불부",FALSE,"사급자재수불서"}</definedName>
    <definedName name="ㅇㄹㄴ" localSheetId="12" hidden="1">{#N/A,"수불부",FALSE,"사급자재수불서";#N/A,"수불부",FALSE,"사급자재수불서"}</definedName>
    <definedName name="ㅇㄹㄴ" localSheetId="4" hidden="1">{#N/A,"수불부",FALSE,"사급자재수불서";#N/A,"수불부",FALSE,"사급자재수불서"}</definedName>
    <definedName name="ㅇㄹㄴ" hidden="1">{#N/A,"수불부",FALSE,"사급자재수불서";#N/A,"수불부",FALSE,"사급자재수불서"}</definedName>
    <definedName name="ㅇㄹㄴㅁㅎㅁㄴ" localSheetId="5" hidden="1">{#N/A,"수불부",FALSE,"사급자재수불서";#N/A,"수불부",FALSE,"사급자재수불서"}</definedName>
    <definedName name="ㅇㄹㄴㅁㅎㅁㄴ" localSheetId="9" hidden="1">{#N/A,"수불부",FALSE,"사급자재수불서";#N/A,"수불부",FALSE,"사급자재수불서"}</definedName>
    <definedName name="ㅇㄹㄴㅁㅎㅁㄴ" localSheetId="6" hidden="1">{#N/A,"수불부",FALSE,"사급자재수불서";#N/A,"수불부",FALSE,"사급자재수불서"}</definedName>
    <definedName name="ㅇㄹㄴㅁㅎㅁㄴ" localSheetId="10" hidden="1">{#N/A,"수불부",FALSE,"사급자재수불서";#N/A,"수불부",FALSE,"사급자재수불서"}</definedName>
    <definedName name="ㅇㄹㄴㅁㅎㅁㄴ" localSheetId="7" hidden="1">{#N/A,"수불부",FALSE,"사급자재수불서";#N/A,"수불부",FALSE,"사급자재수불서"}</definedName>
    <definedName name="ㅇㄹㄴㅁㅎㅁㄴ" localSheetId="11" hidden="1">{#N/A,"수불부",FALSE,"사급자재수불서";#N/A,"수불부",FALSE,"사급자재수불서"}</definedName>
    <definedName name="ㅇㄹㄴㅁㅎㅁㄴ" localSheetId="1" hidden="1">{#N/A,"수불부",FALSE,"사급자재수불서";#N/A,"수불부",FALSE,"사급자재수불서"}</definedName>
    <definedName name="ㅇㄹㄴㅁㅎㅁㄴ" localSheetId="12" hidden="1">{#N/A,"수불부",FALSE,"사급자재수불서";#N/A,"수불부",FALSE,"사급자재수불서"}</definedName>
    <definedName name="ㅇㄹㄴㅁㅎㅁㄴ" localSheetId="4" hidden="1">{#N/A,"수불부",FALSE,"사급자재수불서";#N/A,"수불부",FALSE,"사급자재수불서"}</definedName>
    <definedName name="ㅇㄹㄴㅁㅎㅁㄴ" hidden="1">{#N/A,"수불부",FALSE,"사급자재수불서";#N/A,"수불부",FALSE,"사급자재수불서"}</definedName>
    <definedName name="ㅇㄹㄹ" localSheetId="5" hidden="1">#REF!</definedName>
    <definedName name="ㅇㄹㄹ" localSheetId="9" hidden="1">#REF!</definedName>
    <definedName name="ㅇㄹㄹ" localSheetId="6" hidden="1">#REF!</definedName>
    <definedName name="ㅇㄹㄹ" localSheetId="10" hidden="1">#REF!</definedName>
    <definedName name="ㅇㄹㄹ" localSheetId="7" hidden="1">#REF!</definedName>
    <definedName name="ㅇㄹㄹ" localSheetId="11" hidden="1">#REF!</definedName>
    <definedName name="ㅇㄹㄹ" localSheetId="4" hidden="1">#REF!</definedName>
    <definedName name="ㅇㄹㄹ" hidden="1">#REF!</definedName>
    <definedName name="ㅇㄹㅀ" localSheetId="5" hidden="1">#REF!</definedName>
    <definedName name="ㅇㄹㅀ" localSheetId="9" hidden="1">#REF!</definedName>
    <definedName name="ㅇㄹㅀ" localSheetId="6" hidden="1">#REF!</definedName>
    <definedName name="ㅇㄹㅀ" localSheetId="10" hidden="1">#REF!</definedName>
    <definedName name="ㅇㄹㅀ" localSheetId="7" hidden="1">#REF!</definedName>
    <definedName name="ㅇㄹㅀ" localSheetId="11" hidden="1">#REF!</definedName>
    <definedName name="ㅇㄹㅀ" localSheetId="4" hidden="1">#REF!</definedName>
    <definedName name="ㅇㄹㅀ" hidden="1">#REF!</definedName>
    <definedName name="ㅇㄹㅇㄹ" localSheetId="5" hidden="1">#REF!</definedName>
    <definedName name="ㅇㄹㅇㄹ" localSheetId="9" hidden="1">#REF!</definedName>
    <definedName name="ㅇㄹㅇㄹ" localSheetId="6" hidden="1">#REF!</definedName>
    <definedName name="ㅇㄹㅇㄹ" localSheetId="10" hidden="1">#REF!</definedName>
    <definedName name="ㅇㄹㅇㄹ" localSheetId="7" hidden="1">#REF!</definedName>
    <definedName name="ㅇㄹㅇㄹ" localSheetId="11" hidden="1">#REF!</definedName>
    <definedName name="ㅇㄹㅇㄹ" localSheetId="4" hidden="1">#REF!</definedName>
    <definedName name="ㅇㄹㅇㄹ" hidden="1">#REF!</definedName>
    <definedName name="ㅇ라ㅓㅏㅗㄹ"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ㄻㄴㅀ" localSheetId="5" hidden="1">{#N/A,"수불부",FALSE,"사급자재수불서";#N/A,"수불부",FALSE,"사급자재수불서"}</definedName>
    <definedName name="ㅇㄻㄴㅀ" localSheetId="9" hidden="1">{#N/A,"수불부",FALSE,"사급자재수불서";#N/A,"수불부",FALSE,"사급자재수불서"}</definedName>
    <definedName name="ㅇㄻㄴㅀ" localSheetId="6" hidden="1">{#N/A,"수불부",FALSE,"사급자재수불서";#N/A,"수불부",FALSE,"사급자재수불서"}</definedName>
    <definedName name="ㅇㄻㄴㅀ" localSheetId="10" hidden="1">{#N/A,"수불부",FALSE,"사급자재수불서";#N/A,"수불부",FALSE,"사급자재수불서"}</definedName>
    <definedName name="ㅇㄻㄴㅀ" localSheetId="7" hidden="1">{#N/A,"수불부",FALSE,"사급자재수불서";#N/A,"수불부",FALSE,"사급자재수불서"}</definedName>
    <definedName name="ㅇㄻㄴㅀ" localSheetId="11" hidden="1">{#N/A,"수불부",FALSE,"사급자재수불서";#N/A,"수불부",FALSE,"사급자재수불서"}</definedName>
    <definedName name="ㅇㄻㄴㅀ" localSheetId="1" hidden="1">{#N/A,"수불부",FALSE,"사급자재수불서";#N/A,"수불부",FALSE,"사급자재수불서"}</definedName>
    <definedName name="ㅇㄻㄴㅀ" localSheetId="12" hidden="1">{#N/A,"수불부",FALSE,"사급자재수불서";#N/A,"수불부",FALSE,"사급자재수불서"}</definedName>
    <definedName name="ㅇㄻㄴㅀ" localSheetId="4" hidden="1">{#N/A,"수불부",FALSE,"사급자재수불서";#N/A,"수불부",FALSE,"사급자재수불서"}</definedName>
    <definedName name="ㅇㄻㄴㅀ" hidden="1">{#N/A,"수불부",FALSE,"사급자재수불서";#N/A,"수불부",FALSE,"사급자재수불서"}</definedName>
    <definedName name="ㅇㅀ" localSheetId="12" hidden="1">{#N/A,"수불부",FALSE,"사급자재수불서";#N/A,"수불부",FALSE,"사급자재수불서"}</definedName>
    <definedName name="ㅇㅀ" localSheetId="4" hidden="1">{#N/A,"수불부",FALSE,"사급자재수불서";#N/A,"수불부",FALSE,"사급자재수불서"}</definedName>
    <definedName name="ㅇㅀ" hidden="1">{#N/A,"수불부",FALSE,"사급자재수불서";#N/A,"수불부",FALSE,"사급자재수불서"}</definedName>
    <definedName name="ㅇㅀㅇㄹㄴ" localSheetId="1" hidden="1">{#N/A,"수불부",FALSE,"사급자재수불서";#N/A,"수불부",FALSE,"사급자재수불서"}</definedName>
    <definedName name="ㅇㅀㅇㄹㄴ" localSheetId="12" hidden="1">{#N/A,"수불부",FALSE,"사급자재수불서";#N/A,"수불부",FALSE,"사급자재수불서"}</definedName>
    <definedName name="ㅇㅀㅇㄹㄴ" localSheetId="4" hidden="1">{#N/A,"수불부",FALSE,"사급자재수불서";#N/A,"수불부",FALSE,"사급자재수불서"}</definedName>
    <definedName name="ㅇㅀㅇㄹㄴ" hidden="1">{#N/A,"수불부",FALSE,"사급자재수불서";#N/A,"수불부",FALSE,"사급자재수불서"}</definedName>
    <definedName name="ㅇㅁㄴㄹ" localSheetId="12" hidden="1">{#N/A,#N/A,TRUE,"토적및재료집계";#N/A,#N/A,TRUE,"토적및재료집계";#N/A,#N/A,TRUE,"단위량"}</definedName>
    <definedName name="ㅇㅁㄴㄹ" localSheetId="4" hidden="1">{#N/A,#N/A,TRUE,"토적및재료집계";#N/A,#N/A,TRUE,"토적및재료집계";#N/A,#N/A,TRUE,"단위량"}</definedName>
    <definedName name="ㅇㅁㄴㄹ" hidden="1">{#N/A,#N/A,TRUE,"토적및재료집계";#N/A,#N/A,TRUE,"토적및재료집계";#N/A,#N/A,TRUE,"단위량"}</definedName>
    <definedName name="ㅇㅁㄶㄴㅇㅁㅀㅇㄴ" localSheetId="5" hidden="1">{#N/A,"수불부",FALSE,"사급자재수불서";#N/A,"수불부",FALSE,"사급자재수불서"}</definedName>
    <definedName name="ㅇㅁㄶㄴㅇㅁㅀㅇㄴ" localSheetId="9" hidden="1">{#N/A,"수불부",FALSE,"사급자재수불서";#N/A,"수불부",FALSE,"사급자재수불서"}</definedName>
    <definedName name="ㅇㅁㄶㄴㅇㅁㅀㅇㄴ" localSheetId="6" hidden="1">{#N/A,"수불부",FALSE,"사급자재수불서";#N/A,"수불부",FALSE,"사급자재수불서"}</definedName>
    <definedName name="ㅇㅁㄶㄴㅇㅁㅀㅇㄴ" localSheetId="10" hidden="1">{#N/A,"수불부",FALSE,"사급자재수불서";#N/A,"수불부",FALSE,"사급자재수불서"}</definedName>
    <definedName name="ㅇㅁㄶㄴㅇㅁㅀㅇㄴ" localSheetId="7" hidden="1">{#N/A,"수불부",FALSE,"사급자재수불서";#N/A,"수불부",FALSE,"사급자재수불서"}</definedName>
    <definedName name="ㅇㅁㄶㄴㅇㅁㅀㅇㄴ" localSheetId="11" hidden="1">{#N/A,"수불부",FALSE,"사급자재수불서";#N/A,"수불부",FALSE,"사급자재수불서"}</definedName>
    <definedName name="ㅇㅁㄶㄴㅇㅁㅀㅇㄴ" localSheetId="1" hidden="1">{#N/A,"수불부",FALSE,"사급자재수불서";#N/A,"수불부",FALSE,"사급자재수불서"}</definedName>
    <definedName name="ㅇㅁㄶㄴㅇㅁㅀㅇㄴ" localSheetId="12" hidden="1">{#N/A,"수불부",FALSE,"사급자재수불서";#N/A,"수불부",FALSE,"사급자재수불서"}</definedName>
    <definedName name="ㅇㅁㄶㄴㅇㅁㅀㅇㄴ" localSheetId="4" hidden="1">{#N/A,"수불부",FALSE,"사급자재수불서";#N/A,"수불부",FALSE,"사급자재수불서"}</definedName>
    <definedName name="ㅇㅁㄶㄴㅇㅁㅀㅇㄴ" hidden="1">{#N/A,"수불부",FALSE,"사급자재수불서";#N/A,"수불부",FALSE,"사급자재수불서"}</definedName>
    <definedName name="ㅇㅇ" localSheetId="5" hidden="1">{#N/A,"수불부",FALSE,"사급자재수불서";#N/A,"수불부",FALSE,"사급자재수불서"}</definedName>
    <definedName name="ㅇㅇ" localSheetId="9" hidden="1">{#N/A,"수불부",FALSE,"사급자재수불서";#N/A,"수불부",FALSE,"사급자재수불서"}</definedName>
    <definedName name="ㅇㅇ" localSheetId="6" hidden="1">{#N/A,"수불부",FALSE,"사급자재수불서";#N/A,"수불부",FALSE,"사급자재수불서"}</definedName>
    <definedName name="ㅇㅇ" localSheetId="10" hidden="1">{#N/A,"수불부",FALSE,"사급자재수불서";#N/A,"수불부",FALSE,"사급자재수불서"}</definedName>
    <definedName name="ㅇㅇ" localSheetId="7" hidden="1">{#N/A,"수불부",FALSE,"사급자재수불서";#N/A,"수불부",FALSE,"사급자재수불서"}</definedName>
    <definedName name="ㅇㅇ" localSheetId="11" hidden="1">{#N/A,"수불부",FALSE,"사급자재수불서";#N/A,"수불부",FALSE,"사급자재수불서"}</definedName>
    <definedName name="ㅇㅇ" localSheetId="1" hidden="1">{#N/A,"수불부",FALSE,"사급자재수불서";#N/A,"수불부",FALSE,"사급자재수불서"}</definedName>
    <definedName name="ㅇㅇ" localSheetId="12" hidden="1">{#N/A,"수불부",FALSE,"사급자재수불서";#N/A,"수불부",FALSE,"사급자재수불서"}</definedName>
    <definedName name="ㅇㅇ" localSheetId="4" hidden="1">{#N/A,"수불부",FALSE,"사급자재수불서";#N/A,"수불부",FALSE,"사급자재수불서"}</definedName>
    <definedName name="ㅇㅇ" hidden="1">{#N/A,"수불부",FALSE,"사급자재수불서";#N/A,"수불부",FALSE,"사급자재수불서"}</definedName>
    <definedName name="ㅇㅇㄹ" localSheetId="5" hidden="1">#REF!</definedName>
    <definedName name="ㅇㅇㄹ" localSheetId="9" hidden="1">#REF!</definedName>
    <definedName name="ㅇㅇㄹ" localSheetId="6" hidden="1">#REF!</definedName>
    <definedName name="ㅇㅇㄹ" localSheetId="10" hidden="1">#REF!</definedName>
    <definedName name="ㅇㅇㄹ" localSheetId="7" hidden="1">#REF!</definedName>
    <definedName name="ㅇㅇㄹ" localSheetId="11" hidden="1">#REF!</definedName>
    <definedName name="ㅇㅇㄹ" localSheetId="4" hidden="1">#REF!</definedName>
    <definedName name="ㅇㅇㄹ" hidden="1">#REF!</definedName>
    <definedName name="ㅇㅇㅇ" localSheetId="5" hidden="1">#REF!</definedName>
    <definedName name="ㅇㅇㅇ" localSheetId="9" hidden="1">#REF!</definedName>
    <definedName name="ㅇㅇㅇ" localSheetId="6" hidden="1">#REF!</definedName>
    <definedName name="ㅇㅇㅇ" localSheetId="10" hidden="1">#REF!</definedName>
    <definedName name="ㅇㅇㅇ" localSheetId="7" hidden="1">#REF!</definedName>
    <definedName name="ㅇㅇㅇ" localSheetId="11" hidden="1">#REF!</definedName>
    <definedName name="ㅇㅇㅇ" localSheetId="4" hidden="1">#REF!</definedName>
    <definedName name="ㅇㅇㅇ" hidden="1">#REF!</definedName>
    <definedName name="ㅇㅇㅇㅇ" localSheetId="5" hidden="1">#REF!</definedName>
    <definedName name="ㅇㅇㅇㅇ" localSheetId="9" hidden="1">#REF!</definedName>
    <definedName name="ㅇㅇㅇㅇ" localSheetId="6" hidden="1">#REF!</definedName>
    <definedName name="ㅇㅇㅇㅇ" localSheetId="10" hidden="1">#REF!</definedName>
    <definedName name="ㅇㅇㅇㅇ" localSheetId="7" hidden="1">#REF!</definedName>
    <definedName name="ㅇㅇㅇㅇ" localSheetId="11" hidden="1">#REF!</definedName>
    <definedName name="ㅇㅇㅇㅇ" localSheetId="4" hidden="1">#REF!</definedName>
    <definedName name="ㅇㅇㅇㅇ" hidden="1">#REF!</definedName>
    <definedName name="ㅇㅇㅇㅇㅇㅇ" localSheetId="5" hidden="1">{#N/A,"수불부",FALSE,"사급자재수불서";#N/A,"수불부",FALSE,"사급자재수불서"}</definedName>
    <definedName name="ㅇㅇㅇㅇㅇㅇ" localSheetId="9" hidden="1">{#N/A,"수불부",FALSE,"사급자재수불서";#N/A,"수불부",FALSE,"사급자재수불서"}</definedName>
    <definedName name="ㅇㅇㅇㅇㅇㅇ" localSheetId="6" hidden="1">{#N/A,"수불부",FALSE,"사급자재수불서";#N/A,"수불부",FALSE,"사급자재수불서"}</definedName>
    <definedName name="ㅇㅇㅇㅇㅇㅇ" localSheetId="10" hidden="1">{#N/A,"수불부",FALSE,"사급자재수불서";#N/A,"수불부",FALSE,"사급자재수불서"}</definedName>
    <definedName name="ㅇㅇㅇㅇㅇㅇ" localSheetId="7" hidden="1">{#N/A,"수불부",FALSE,"사급자재수불서";#N/A,"수불부",FALSE,"사급자재수불서"}</definedName>
    <definedName name="ㅇㅇㅇㅇㅇㅇ" localSheetId="11" hidden="1">{#N/A,"수불부",FALSE,"사급자재수불서";#N/A,"수불부",FALSE,"사급자재수불서"}</definedName>
    <definedName name="ㅇㅇㅇㅇㅇㅇ" localSheetId="1" hidden="1">{#N/A,"수불부",FALSE,"사급자재수불서";#N/A,"수불부",FALSE,"사급자재수불서"}</definedName>
    <definedName name="ㅇㅇㅇㅇㅇㅇ" localSheetId="12" hidden="1">{#N/A,"수불부",FALSE,"사급자재수불서";#N/A,"수불부",FALSE,"사급자재수불서"}</definedName>
    <definedName name="ㅇㅇㅇㅇㅇㅇ" localSheetId="4" hidden="1">{#N/A,"수불부",FALSE,"사급자재수불서";#N/A,"수불부",FALSE,"사급자재수불서"}</definedName>
    <definedName name="ㅇㅇㅇㅇㅇㅇ" hidden="1">{#N/A,"수불부",FALSE,"사급자재수불서";#N/A,"수불부",FALSE,"사급자재수불서"}</definedName>
    <definedName name="ㅇㅎㅁㅇㅎㄴㅇㅁ" localSheetId="5" hidden="1">{#N/A,"수불부",FALSE,"사급자재수불서";#N/A,"수불부",FALSE,"사급자재수불서"}</definedName>
    <definedName name="ㅇㅎㅁㅇㅎㄴㅇㅁ" localSheetId="9" hidden="1">{#N/A,"수불부",FALSE,"사급자재수불서";#N/A,"수불부",FALSE,"사급자재수불서"}</definedName>
    <definedName name="ㅇㅎㅁㅇㅎㄴㅇㅁ" localSheetId="6" hidden="1">{#N/A,"수불부",FALSE,"사급자재수불서";#N/A,"수불부",FALSE,"사급자재수불서"}</definedName>
    <definedName name="ㅇㅎㅁㅇㅎㄴㅇㅁ" localSheetId="10" hidden="1">{#N/A,"수불부",FALSE,"사급자재수불서";#N/A,"수불부",FALSE,"사급자재수불서"}</definedName>
    <definedName name="ㅇㅎㅁㅇㅎㄴㅇㅁ" localSheetId="7" hidden="1">{#N/A,"수불부",FALSE,"사급자재수불서";#N/A,"수불부",FALSE,"사급자재수불서"}</definedName>
    <definedName name="ㅇㅎㅁㅇㅎㄴㅇㅁ" localSheetId="11" hidden="1">{#N/A,"수불부",FALSE,"사급자재수불서";#N/A,"수불부",FALSE,"사급자재수불서"}</definedName>
    <definedName name="ㅇㅎㅁㅇㅎㄴㅇㅁ" localSheetId="1" hidden="1">{#N/A,"수불부",FALSE,"사급자재수불서";#N/A,"수불부",FALSE,"사급자재수불서"}</definedName>
    <definedName name="ㅇㅎㅁㅇㅎㄴㅇㅁ" localSheetId="12" hidden="1">{#N/A,"수불부",FALSE,"사급자재수불서";#N/A,"수불부",FALSE,"사급자재수불서"}</definedName>
    <definedName name="ㅇㅎㅁㅇㅎㄴㅇㅁ" localSheetId="4" hidden="1">{#N/A,"수불부",FALSE,"사급자재수불서";#N/A,"수불부",FALSE,"사급자재수불서"}</definedName>
    <definedName name="ㅇㅎㅁㅇㅎㄴㅇㅁ" hidden="1">{#N/A,"수불부",FALSE,"사급자재수불서";#N/A,"수불부",FALSE,"사급자재수불서"}</definedName>
    <definedName name="ㅇㅎㅇㅎ" localSheetId="12" hidden="1">{"'용역비'!$A$4:$C$8"}</definedName>
    <definedName name="ㅇㅎㅇㅎ" localSheetId="4" hidden="1">{"'용역비'!$A$4:$C$8"}</definedName>
    <definedName name="ㅇㅎㅇㅎ" hidden="1">{"'용역비'!$A$4:$C$8"}</definedName>
    <definedName name="아러ㅏ러" localSheetId="12" hidden="1">{"'Firr(선)'!$AS$1:$AY$62","'Firr(사)'!$AS$1:$AY$62","'Firr(회)'!$AS$1:$AY$62","'Firr(선)'!$L$1:$V$62","'Firr(사)'!$L$1:$V$62","'Firr(회)'!$L$1:$V$62"}</definedName>
    <definedName name="아러ㅏ러" localSheetId="4" hidden="1">{"'Firr(선)'!$AS$1:$AY$62","'Firr(사)'!$AS$1:$AY$62","'Firr(회)'!$AS$1:$AY$62","'Firr(선)'!$L$1:$V$62","'Firr(사)'!$L$1:$V$62","'Firr(회)'!$L$1:$V$62"}</definedName>
    <definedName name="아러ㅏ러" hidden="1">{"'Firr(선)'!$AS$1:$AY$62","'Firr(사)'!$AS$1:$AY$62","'Firr(회)'!$AS$1:$AY$62","'Firr(선)'!$L$1:$V$62","'Firr(사)'!$L$1:$V$62","'Firr(회)'!$L$1:$V$62"}</definedName>
    <definedName name="아ㅏㅓ랜"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랑너ㅣㄹㄴㅇ" localSheetId="5" hidden="1">{#N/A,"수불부",FALSE,"사급자재수불서";#N/A,"수불부",FALSE,"사급자재수불서"}</definedName>
    <definedName name="어랑너ㅣㄹㄴㅇ" localSheetId="9" hidden="1">{#N/A,"수불부",FALSE,"사급자재수불서";#N/A,"수불부",FALSE,"사급자재수불서"}</definedName>
    <definedName name="어랑너ㅣㄹㄴㅇ" localSheetId="6" hidden="1">{#N/A,"수불부",FALSE,"사급자재수불서";#N/A,"수불부",FALSE,"사급자재수불서"}</definedName>
    <definedName name="어랑너ㅣㄹㄴㅇ" localSheetId="10" hidden="1">{#N/A,"수불부",FALSE,"사급자재수불서";#N/A,"수불부",FALSE,"사급자재수불서"}</definedName>
    <definedName name="어랑너ㅣㄹㄴㅇ" localSheetId="7" hidden="1">{#N/A,"수불부",FALSE,"사급자재수불서";#N/A,"수불부",FALSE,"사급자재수불서"}</definedName>
    <definedName name="어랑너ㅣㄹㄴㅇ" localSheetId="11" hidden="1">{#N/A,"수불부",FALSE,"사급자재수불서";#N/A,"수불부",FALSE,"사급자재수불서"}</definedName>
    <definedName name="어랑너ㅣㄹㄴㅇ" localSheetId="1" hidden="1">{#N/A,"수불부",FALSE,"사급자재수불서";#N/A,"수불부",FALSE,"사급자재수불서"}</definedName>
    <definedName name="어랑너ㅣㄹㄴㅇ" localSheetId="12" hidden="1">{#N/A,"수불부",FALSE,"사급자재수불서";#N/A,"수불부",FALSE,"사급자재수불서"}</definedName>
    <definedName name="어랑너ㅣㄹㄴㅇ" localSheetId="4" hidden="1">{#N/A,"수불부",FALSE,"사급자재수불서";#N/A,"수불부",FALSE,"사급자재수불서"}</definedName>
    <definedName name="어랑너ㅣㄹㄴㅇ" hidden="1">{#N/A,"수불부",FALSE,"사급자재수불서";#N/A,"수불부",FALSE,"사급자재수불서"}</definedName>
    <definedName name="어ㅓㅓ" localSheetId="5" hidden="1">{#N/A,"수불부",FALSE,"사급자재수불서";#N/A,"수불부",FALSE,"사급자재수불서"}</definedName>
    <definedName name="어ㅓㅓ" localSheetId="9" hidden="1">{#N/A,"수불부",FALSE,"사급자재수불서";#N/A,"수불부",FALSE,"사급자재수불서"}</definedName>
    <definedName name="어ㅓㅓ" localSheetId="6" hidden="1">{#N/A,"수불부",FALSE,"사급자재수불서";#N/A,"수불부",FALSE,"사급자재수불서"}</definedName>
    <definedName name="어ㅓㅓ" localSheetId="10" hidden="1">{#N/A,"수불부",FALSE,"사급자재수불서";#N/A,"수불부",FALSE,"사급자재수불서"}</definedName>
    <definedName name="어ㅓㅓ" localSheetId="7" hidden="1">{#N/A,"수불부",FALSE,"사급자재수불서";#N/A,"수불부",FALSE,"사급자재수불서"}</definedName>
    <definedName name="어ㅓㅓ" localSheetId="11" hidden="1">{#N/A,"수불부",FALSE,"사급자재수불서";#N/A,"수불부",FALSE,"사급자재수불서"}</definedName>
    <definedName name="어ㅓㅓ" localSheetId="1" hidden="1">{#N/A,"수불부",FALSE,"사급자재수불서";#N/A,"수불부",FALSE,"사급자재수불서"}</definedName>
    <definedName name="어ㅓㅓ" localSheetId="12" hidden="1">{#N/A,"수불부",FALSE,"사급자재수불서";#N/A,"수불부",FALSE,"사급자재수불서"}</definedName>
    <definedName name="어ㅓㅓ" localSheetId="4" hidden="1">{#N/A,"수불부",FALSE,"사급자재수불서";#N/A,"수불부",FALSE,"사급자재수불서"}</definedName>
    <definedName name="어ㅓㅓ" hidden="1">{#N/A,"수불부",FALSE,"사급자재수불서";#N/A,"수불부",FALSE,"사급자재수불서"}</definedName>
    <definedName name="어ㅓㅓㅇ"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 localSheetId="12" hidden="1">{#N/A,#N/A,TRUE,"총괄"}</definedName>
    <definedName name="여" localSheetId="4" hidden="1">{#N/A,#N/A,TRUE,"총괄"}</definedName>
    <definedName name="여" hidden="1">{#N/A,#N/A,TRUE,"총괄"}</definedName>
    <definedName name="염색기술3" localSheetId="1" hidden="1">{#N/A,#N/A,TRUE,"손익보고"}</definedName>
    <definedName name="염색기술3" localSheetId="12" hidden="1">{#N/A,#N/A,TRUE,"손익보고"}</definedName>
    <definedName name="염색기술3" localSheetId="4" hidden="1">{#N/A,#N/A,TRUE,"손익보고"}</definedName>
    <definedName name="염색기술3" hidden="1">{#N/A,#N/A,TRUE,"손익보고"}</definedName>
    <definedName name="예산" localSheetId="1" hidden="1">{#N/A,#N/A,TRUE,"손익보고"}</definedName>
    <definedName name="예산" localSheetId="12" hidden="1">{#N/A,#N/A,TRUE,"손익보고"}</definedName>
    <definedName name="예산" localSheetId="4" hidden="1">{#N/A,#N/A,TRUE,"손익보고"}</definedName>
    <definedName name="예산" hidden="1">{#N/A,#N/A,TRUE,"손익보고"}</definedName>
    <definedName name="예상도급내역" localSheetId="12" hidden="1">{#N/A,#N/A,FALSE,"CCTV"}</definedName>
    <definedName name="예상도급내역" localSheetId="4" hidden="1">{#N/A,#N/A,FALSE,"CCTV"}</definedName>
    <definedName name="예상도급내역" hidden="1">{#N/A,#N/A,FALSE,"CCTV"}</definedName>
    <definedName name="오배수" localSheetId="12" hidden="1">{#N/A,#N/A,TRUE,"천상그린44PY"}</definedName>
    <definedName name="오배수" localSheetId="4" hidden="1">{#N/A,#N/A,TRUE,"천상그린44PY"}</definedName>
    <definedName name="오배수" hidden="1">{#N/A,#N/A,TRUE,"천상그린44PY"}</definedName>
    <definedName name="오배수입상" localSheetId="12" hidden="1">{#N/A,#N/A,TRUE,"천상그린44PY"}</definedName>
    <definedName name="오배수입상" localSheetId="4" hidden="1">{#N/A,#N/A,TRUE,"천상그린44PY"}</definedName>
    <definedName name="오배수입상" hidden="1">{#N/A,#N/A,TRUE,"천상그린44PY"}</definedName>
    <definedName name="옥"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외" localSheetId="9" hidden="1">#REF!</definedName>
    <definedName name="옥외" localSheetId="10" hidden="1">#REF!</definedName>
    <definedName name="옥외" localSheetId="11" hidden="1">#REF!</definedName>
    <definedName name="옥외" localSheetId="4" hidden="1">#REF!</definedName>
    <definedName name="옥외" hidden="1">#REF!</definedName>
    <definedName name="옹" localSheetId="12" hidden="1">{#N/A,#N/A,FALSE,"골재소요량";#N/A,#N/A,FALSE,"골재소요량"}</definedName>
    <definedName name="옹" localSheetId="4" hidden="1">{#N/A,#N/A,FALSE,"골재소요량";#N/A,#N/A,FALSE,"골재소요량"}</definedName>
    <definedName name="옹" hidden="1">{#N/A,#N/A,FALSE,"골재소요량";#N/A,#N/A,FALSE,"골재소요량"}</definedName>
    <definedName name="옹벽" localSheetId="12" hidden="1">{#N/A,#N/A,FALSE,"혼합골재"}</definedName>
    <definedName name="옹벽" localSheetId="4" hidden="1">{#N/A,#N/A,FALSE,"혼합골재"}</definedName>
    <definedName name="옹벽" hidden="1">{#N/A,#N/A,FALSE,"혼합골재"}</definedName>
    <definedName name="옹벽수량집계표" localSheetId="12" hidden="1">{#N/A,#N/A,FALSE,"2~8번"}</definedName>
    <definedName name="옹벽수량집계표" localSheetId="4" hidden="1">{#N/A,#N/A,FALSE,"2~8번"}</definedName>
    <definedName name="옹벽수량집계표" hidden="1">{#N/A,#N/A,FALSE,"2~8번"}</definedName>
    <definedName name="옹벽수량집계표총괄" localSheetId="12" hidden="1">{#N/A,#N/A,FALSE,"혼합골재"}</definedName>
    <definedName name="옹벽수량집계표총괄" localSheetId="4" hidden="1">{#N/A,#N/A,FALSE,"혼합골재"}</definedName>
    <definedName name="옹벽수량집계표총괄" hidden="1">{#N/A,#N/A,FALSE,"혼합골재"}</definedName>
    <definedName name="완공3" localSheetId="5" hidden="1">#REF!</definedName>
    <definedName name="완공3" localSheetId="9" hidden="1">#REF!</definedName>
    <definedName name="완공3" localSheetId="6" hidden="1">#REF!</definedName>
    <definedName name="완공3" localSheetId="10" hidden="1">#REF!</definedName>
    <definedName name="완공3" localSheetId="7" hidden="1">#REF!</definedName>
    <definedName name="완공3" localSheetId="11" hidden="1">#REF!</definedName>
    <definedName name="완공3" localSheetId="4" hidden="1">#REF!</definedName>
    <definedName name="완공3" hidden="1">#REF!</definedName>
    <definedName name="외주의뢰1" localSheetId="9" hidden="1">#REF!</definedName>
    <definedName name="외주의뢰1" localSheetId="10" hidden="1">#REF!</definedName>
    <definedName name="외주의뢰1" localSheetId="11" hidden="1">#REF!</definedName>
    <definedName name="외주의뢰1" localSheetId="4" hidden="1">#REF!</definedName>
    <definedName name="외주의뢰1" hidden="1">#REF!</definedName>
    <definedName name="원가1" localSheetId="1" hidden="1">{#N/A,#N/A,FALSE,"현장 NCR 분석";#N/A,#N/A,FALSE,"현장품질감사";#N/A,#N/A,FALSE,"현장품질감사"}</definedName>
    <definedName name="원가1" localSheetId="12" hidden="1">{#N/A,#N/A,FALSE,"현장 NCR 분석";#N/A,#N/A,FALSE,"현장품질감사";#N/A,#N/A,FALSE,"현장품질감사"}</definedName>
    <definedName name="원가1" localSheetId="4" hidden="1">{#N/A,#N/A,FALSE,"현장 NCR 분석";#N/A,#N/A,FALSE,"현장품질감사";#N/A,#N/A,FALSE,"현장품질감사"}</definedName>
    <definedName name="원가1" hidden="1">{#N/A,#N/A,FALSE,"현장 NCR 분석";#N/A,#N/A,FALSE,"현장품질감사";#N/A,#N/A,FALSE,"현장품질감사"}</definedName>
    <definedName name="원가계간"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서1" localSheetId="1" hidden="1">{#N/A,"수불부",FALSE,"사급자재수불서";#N/A,"수불부",FALSE,"사급자재수불서"}</definedName>
    <definedName name="원가계산서1" localSheetId="12" hidden="1">{#N/A,"수불부",FALSE,"사급자재수불서";#N/A,"수불부",FALSE,"사급자재수불서"}</definedName>
    <definedName name="원가계산서1" localSheetId="4" hidden="1">{#N/A,"수불부",FALSE,"사급자재수불서";#N/A,"수불부",FALSE,"사급자재수불서"}</definedName>
    <definedName name="원가계산서1" hidden="1">{#N/A,"수불부",FALSE,"사급자재수불서";#N/A,"수불부",FALSE,"사급자재수불서"}</definedName>
    <definedName name="원각"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유입조전기공사내역" localSheetId="12" hidden="1">{"'단계별시설공사비'!$A$3:$K$51"}</definedName>
    <definedName name="유입조전기공사내역" localSheetId="4" hidden="1">{"'단계별시설공사비'!$A$3:$K$51"}</definedName>
    <definedName name="유입조전기공사내역" hidden="1">{"'단계별시설공사비'!$A$3:$K$51"}</definedName>
    <definedName name="이가" localSheetId="1" hidden="1">{"'Firr(선)'!$AS$1:$AY$62","'Firr(사)'!$AS$1:$AY$62","'Firr(회)'!$AS$1:$AY$62","'Firr(선)'!$L$1:$V$62","'Firr(사)'!$L$1:$V$62","'Firr(회)'!$L$1:$V$62"}</definedName>
    <definedName name="이가" localSheetId="12" hidden="1">{"'Firr(선)'!$AS$1:$AY$62","'Firr(사)'!$AS$1:$AY$62","'Firr(회)'!$AS$1:$AY$62","'Firr(선)'!$L$1:$V$62","'Firr(사)'!$L$1:$V$62","'Firr(회)'!$L$1:$V$62"}</definedName>
    <definedName name="이가" localSheetId="4" hidden="1">{"'Firr(선)'!$AS$1:$AY$62","'Firr(사)'!$AS$1:$AY$62","'Firr(회)'!$AS$1:$AY$62","'Firr(선)'!$L$1:$V$62","'Firr(사)'!$L$1:$V$62","'Firr(회)'!$L$1:$V$62"}</definedName>
    <definedName name="이가" hidden="1">{"'Firr(선)'!$AS$1:$AY$62","'Firr(사)'!$AS$1:$AY$62","'Firr(회)'!$AS$1:$AY$62","'Firr(선)'!$L$1:$V$62","'Firr(사)'!$L$1:$V$62","'Firr(회)'!$L$1:$V$62"}</definedName>
    <definedName name="이광훈11" localSheetId="12" hidden="1">{#N/A,#N/A,FALSE,"명세표"}</definedName>
    <definedName name="이광훈11" localSheetId="4" hidden="1">{#N/A,#N/A,FALSE,"명세표"}</definedName>
    <definedName name="이광훈11" hidden="1">{#N/A,#N/A,FALSE,"명세표"}</definedName>
    <definedName name="이광훈15" localSheetId="12" hidden="1">{#N/A,#N/A,FALSE,"명세표"}</definedName>
    <definedName name="이광훈15" localSheetId="4" hidden="1">{#N/A,#N/A,FALSE,"명세표"}</definedName>
    <definedName name="이광훈15" hidden="1">{#N/A,#N/A,FALSE,"명세표"}</definedName>
    <definedName name="이광훈16" localSheetId="12" hidden="1">{#N/A,#N/A,FALSE,"명세표"}</definedName>
    <definedName name="이광훈16" localSheetId="4" hidden="1">{#N/A,#N/A,FALSE,"명세표"}</definedName>
    <definedName name="이광훈16" hidden="1">{#N/A,#N/A,FALSE,"명세표"}</definedName>
    <definedName name="이광훈17" localSheetId="12" hidden="1">{#N/A,#N/A,FALSE,"명세표"}</definedName>
    <definedName name="이광훈17" localSheetId="4" hidden="1">{#N/A,#N/A,FALSE,"명세표"}</definedName>
    <definedName name="이광훈17" hidden="1">{#N/A,#N/A,FALSE,"명세표"}</definedName>
    <definedName name="이광훈18" localSheetId="12" hidden="1">{#N/A,#N/A,FALSE,"명세표"}</definedName>
    <definedName name="이광훈18" localSheetId="4" hidden="1">{#N/A,#N/A,FALSE,"명세표"}</definedName>
    <definedName name="이광훈18" hidden="1">{#N/A,#N/A,FALSE,"명세표"}</definedName>
    <definedName name="이광훈2" localSheetId="12" hidden="1">{#N/A,#N/A,FALSE,"명세표"}</definedName>
    <definedName name="이광훈2" localSheetId="4" hidden="1">{#N/A,#N/A,FALSE,"명세표"}</definedName>
    <definedName name="이광훈2" hidden="1">{#N/A,#N/A,FALSE,"명세표"}</definedName>
    <definedName name="이광훈20" localSheetId="12" hidden="1">{#N/A,#N/A,FALSE,"명세표"}</definedName>
    <definedName name="이광훈20" localSheetId="4" hidden="1">{#N/A,#N/A,FALSE,"명세표"}</definedName>
    <definedName name="이광훈20" hidden="1">{#N/A,#N/A,FALSE,"명세표"}</definedName>
    <definedName name="이광훈21" localSheetId="12" hidden="1">{#N/A,#N/A,FALSE,"명세표"}</definedName>
    <definedName name="이광훈21" localSheetId="4" hidden="1">{#N/A,#N/A,FALSE,"명세표"}</definedName>
    <definedName name="이광훈21" hidden="1">{#N/A,#N/A,FALSE,"명세표"}</definedName>
    <definedName name="이광훈22" localSheetId="12" hidden="1">{#N/A,#N/A,FALSE,"명세표"}</definedName>
    <definedName name="이광훈22" localSheetId="4" hidden="1">{#N/A,#N/A,FALSE,"명세표"}</definedName>
    <definedName name="이광훈22" hidden="1">{#N/A,#N/A,FALSE,"명세표"}</definedName>
    <definedName name="이광훈23" localSheetId="12" hidden="1">{#N/A,#N/A,FALSE,"명세표"}</definedName>
    <definedName name="이광훈23" localSheetId="4" hidden="1">{#N/A,#N/A,FALSE,"명세표"}</definedName>
    <definedName name="이광훈23" hidden="1">{#N/A,#N/A,FALSE,"명세표"}</definedName>
    <definedName name="이광훈24" localSheetId="12" hidden="1">{#N/A,#N/A,FALSE,"명세표"}</definedName>
    <definedName name="이광훈24" localSheetId="4" hidden="1">{#N/A,#N/A,FALSE,"명세표"}</definedName>
    <definedName name="이광훈24" hidden="1">{#N/A,#N/A,FALSE,"명세표"}</definedName>
    <definedName name="이광훈4" localSheetId="12" hidden="1">{#N/A,#N/A,FALSE,"명세표"}</definedName>
    <definedName name="이광훈4" localSheetId="4" hidden="1">{#N/A,#N/A,FALSE,"명세표"}</definedName>
    <definedName name="이광훈4" hidden="1">{#N/A,#N/A,FALSE,"명세표"}</definedName>
    <definedName name="이광훈6" localSheetId="12" hidden="1">{#N/A,#N/A,FALSE,"명세표"}</definedName>
    <definedName name="이광훈6" localSheetId="4" hidden="1">{#N/A,#N/A,FALSE,"명세표"}</definedName>
    <definedName name="이광훈6" hidden="1">{#N/A,#N/A,FALSE,"명세표"}</definedName>
    <definedName name="이광훈7" localSheetId="12" hidden="1">{#N/A,#N/A,FALSE,"명세표"}</definedName>
    <definedName name="이광훈7" localSheetId="4" hidden="1">{#N/A,#N/A,FALSE,"명세표"}</definedName>
    <definedName name="이광훈7" hidden="1">{#N/A,#N/A,FALSE,"명세표"}</definedName>
    <definedName name="이광훈8" localSheetId="12" hidden="1">{#N/A,#N/A,FALSE,"명세표"}</definedName>
    <definedName name="이광훈8" localSheetId="4" hidden="1">{#N/A,#N/A,FALSE,"명세표"}</definedName>
    <definedName name="이광훈8" hidden="1">{#N/A,#N/A,FALSE,"명세표"}</definedName>
    <definedName name="이광훈9" localSheetId="12" hidden="1">{#N/A,#N/A,FALSE,"명세표"}</definedName>
    <definedName name="이광훈9" localSheetId="4" hidden="1">{#N/A,#N/A,FALSE,"명세표"}</definedName>
    <definedName name="이광훈9" hidden="1">{#N/A,#N/A,FALSE,"명세표"}</definedName>
    <definedName name="이름아름" localSheetId="1" hidden="1">{#N/A,#N/A,FALSE,"명세표"}</definedName>
    <definedName name="이름아름" localSheetId="12" hidden="1">{#N/A,#N/A,FALSE,"명세표"}</definedName>
    <definedName name="이름아름" localSheetId="4" hidden="1">{#N/A,#N/A,FALSE,"명세표"}</definedName>
    <definedName name="이름아름" hidden="1">{#N/A,#N/A,FALSE,"명세표"}</definedName>
    <definedName name="이름표" localSheetId="1" hidden="1">{#N/A,#N/A,FALSE,"단가표지"}</definedName>
    <definedName name="이름표" localSheetId="12" hidden="1">{#N/A,#N/A,FALSE,"단가표지"}</definedName>
    <definedName name="이름표" localSheetId="4" hidden="1">{#N/A,#N/A,FALSE,"단가표지"}</definedName>
    <definedName name="이름표" hidden="1">{#N/A,#N/A,FALSE,"단가표지"}</definedName>
    <definedName name="이릉" localSheetId="5" hidden="1">#REF!</definedName>
    <definedName name="이릉" localSheetId="9" hidden="1">#REF!</definedName>
    <definedName name="이릉" localSheetId="6" hidden="1">#REF!</definedName>
    <definedName name="이릉" localSheetId="10" hidden="1">#REF!</definedName>
    <definedName name="이릉" localSheetId="7" hidden="1">#REF!</definedName>
    <definedName name="이릉" localSheetId="11" hidden="1">#REF!</definedName>
    <definedName name="이릉" localSheetId="4" hidden="1">#REF!</definedName>
    <definedName name="이릉" hidden="1">#REF!</definedName>
    <definedName name="이이잉" localSheetId="12" hidden="1">{#N/A,#N/A,TRUE,"총괄"}</definedName>
    <definedName name="이이잉" localSheetId="4" hidden="1">{#N/A,#N/A,TRUE,"총괄"}</definedName>
    <definedName name="이이잉" hidden="1">{#N/A,#N/A,TRUE,"총괄"}</definedName>
    <definedName name="이종훈" localSheetId="12" hidden="1">#REF!</definedName>
    <definedName name="이종훈" localSheetId="4" hidden="1">#REF!</definedName>
    <definedName name="이종훈" hidden="1">#REF!</definedName>
    <definedName name="인구" localSheetId="9" hidden="1">#REF!</definedName>
    <definedName name="인구" localSheetId="10" hidden="1">#REF!</definedName>
    <definedName name="인구" localSheetId="11" hidden="1">#REF!</definedName>
    <definedName name="인구" localSheetId="4" hidden="1">#REF!</definedName>
    <definedName name="인구" hidden="1">#REF!</definedName>
    <definedName name="인천지검"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localSheetId="9" hidden="1">#REF!</definedName>
    <definedName name="일" localSheetId="10" hidden="1">#REF!</definedName>
    <definedName name="일" localSheetId="11" hidden="1">#REF!</definedName>
    <definedName name="일" localSheetId="4" hidden="1">#REF!</definedName>
    <definedName name="일" hidden="1">#REF!</definedName>
    <definedName name="일위대가11" localSheetId="1" hidden="1">{#N/A,#N/A,FALSE,"명세표"}</definedName>
    <definedName name="일위대가11" localSheetId="12" hidden="1">{#N/A,#N/A,FALSE,"명세표"}</definedName>
    <definedName name="일위대가11" localSheetId="4" hidden="1">{#N/A,#N/A,FALSE,"명세표"}</definedName>
    <definedName name="일위대가11" hidden="1">{#N/A,#N/A,FALSE,"명세표"}</definedName>
    <definedName name="일위대가2" localSheetId="12" hidden="1">{#N/A,#N/A,TRUE,"손익보고"}</definedName>
    <definedName name="일위대가2" localSheetId="4" hidden="1">{#N/A,#N/A,TRUE,"손익보고"}</definedName>
    <definedName name="일위대가2" hidden="1">{#N/A,#N/A,TRUE,"손익보고"}</definedName>
    <definedName name="일위대가3" localSheetId="12" hidden="1">{#N/A,#N/A,TRUE,"손익보고"}</definedName>
    <definedName name="일위대가3" localSheetId="4" hidden="1">{#N/A,#N/A,TRUE,"손익보고"}</definedName>
    <definedName name="일위대가3" hidden="1">{#N/A,#N/A,TRUE,"손익보고"}</definedName>
    <definedName name="일위대가6" localSheetId="12" hidden="1">{#N/A,#N/A,TRUE,"손익보고"}</definedName>
    <definedName name="일위대가6" localSheetId="4" hidden="1">{#N/A,#N/A,TRUE,"손익보고"}</definedName>
    <definedName name="일위대가6" hidden="1">{#N/A,#N/A,TRUE,"손익보고"}</definedName>
    <definedName name="임ㄴ" localSheetId="12" hidden="1">{"'공사부문'!$A$6:$A$32"}</definedName>
    <definedName name="임ㄴ" localSheetId="4" hidden="1">{"'공사부문'!$A$6:$A$32"}</definedName>
    <definedName name="임ㄴ" hidden="1">{"'공사부문'!$A$6:$A$32"}</definedName>
    <definedName name="임직" localSheetId="5" hidden="1">#REF!</definedName>
    <definedName name="임직" localSheetId="9" hidden="1">#REF!</definedName>
    <definedName name="임직" localSheetId="6" hidden="1">#REF!</definedName>
    <definedName name="임직" localSheetId="10" hidden="1">#REF!</definedName>
    <definedName name="임직" localSheetId="7" hidden="1">#REF!</definedName>
    <definedName name="임직" localSheetId="11" hidden="1">#REF!</definedName>
    <definedName name="임직" localSheetId="4" hidden="1">#REF!</definedName>
    <definedName name="임직" hidden="1">#REF!</definedName>
    <definedName name="입력현황1" localSheetId="12" hidden="1">{#N/A,#N/A,FALSE,"DAOCM 2차 검토"}</definedName>
    <definedName name="입력현황1" localSheetId="4" hidden="1">{#N/A,#N/A,FALSE,"DAOCM 2차 검토"}</definedName>
    <definedName name="입력현황1" hidden="1">{#N/A,#N/A,FALSE,"DAOCM 2차 검토"}</definedName>
    <definedName name="ㅈ" localSheetId="1" hidden="1">{#N/A,#N/A,FALSE,"명세표"}</definedName>
    <definedName name="ㅈ" localSheetId="12" hidden="1">{#N/A,#N/A,FALSE,"명세표"}</definedName>
    <definedName name="ㅈ" localSheetId="4" hidden="1">{#N/A,#N/A,FALSE,"명세표"}</definedName>
    <definedName name="ㅈ" hidden="1">{#N/A,#N/A,FALSE,"명세표"}</definedName>
    <definedName name="ㅈㄷ" localSheetId="9" hidden="1">#REF!</definedName>
    <definedName name="ㅈㄷ" localSheetId="10" hidden="1">#REF!</definedName>
    <definedName name="ㅈㄷ" localSheetId="11" hidden="1">#REF!</definedName>
    <definedName name="ㅈㄷ" localSheetId="4" hidden="1">#REF!</definedName>
    <definedName name="ㅈㄷ" hidden="1">#REF!</definedName>
    <definedName name="ㅈㄷㄱㄷㄱㄷ" localSheetId="12" hidden="1">{"'용역비'!$A$4:$C$8"}</definedName>
    <definedName name="ㅈㄷㄱㄷㄱㄷ" localSheetId="4" hidden="1">{"'용역비'!$A$4:$C$8"}</definedName>
    <definedName name="ㅈㄷㄱㄷㄱㄷ" hidden="1">{"'용역비'!$A$4:$C$8"}</definedName>
    <definedName name="ㅈㅂㅂㅂㄷㄷ" localSheetId="9" hidden="1">#REF!</definedName>
    <definedName name="ㅈㅂㅂㅂㄷㄷ" localSheetId="10" hidden="1">#REF!</definedName>
    <definedName name="ㅈㅂㅂㅂㄷㄷ" localSheetId="11" hidden="1">#REF!</definedName>
    <definedName name="ㅈㅂㅂㅂㄷㄷ" localSheetId="4" hidden="1">#REF!</definedName>
    <definedName name="ㅈㅂㅂㅂㄷㄷ" hidden="1">#REF!</definedName>
    <definedName name="ㅈㅈ" localSheetId="5" hidden="1">{#N/A,"수불부",FALSE,"사급자재수불서";#N/A,"수불부",FALSE,"사급자재수불서"}</definedName>
    <definedName name="ㅈㅈ" localSheetId="9" hidden="1">{#N/A,"수불부",FALSE,"사급자재수불서";#N/A,"수불부",FALSE,"사급자재수불서"}</definedName>
    <definedName name="ㅈㅈ" localSheetId="6" hidden="1">{#N/A,"수불부",FALSE,"사급자재수불서";#N/A,"수불부",FALSE,"사급자재수불서"}</definedName>
    <definedName name="ㅈㅈ" localSheetId="10" hidden="1">{#N/A,"수불부",FALSE,"사급자재수불서";#N/A,"수불부",FALSE,"사급자재수불서"}</definedName>
    <definedName name="ㅈㅈ" localSheetId="7" hidden="1">{#N/A,"수불부",FALSE,"사급자재수불서";#N/A,"수불부",FALSE,"사급자재수불서"}</definedName>
    <definedName name="ㅈㅈ" localSheetId="11" hidden="1">{#N/A,"수불부",FALSE,"사급자재수불서";#N/A,"수불부",FALSE,"사급자재수불서"}</definedName>
    <definedName name="ㅈㅈ" localSheetId="1" hidden="1">{#N/A,"수불부",FALSE,"사급자재수불서";#N/A,"수불부",FALSE,"사급자재수불서"}</definedName>
    <definedName name="ㅈㅈ" localSheetId="12" hidden="1">{#N/A,"수불부",FALSE,"사급자재수불서";#N/A,"수불부",FALSE,"사급자재수불서"}</definedName>
    <definedName name="ㅈㅈ" localSheetId="4" hidden="1">{#N/A,"수불부",FALSE,"사급자재수불서";#N/A,"수불부",FALSE,"사급자재수불서"}</definedName>
    <definedName name="ㅈㅈ" hidden="1">{#N/A,"수불부",FALSE,"사급자재수불서";#N/A,"수불부",FALSE,"사급자재수불서"}</definedName>
    <definedName name="ㅈㅈㅈ" localSheetId="5" hidden="1">{"'Sheet1'!$D$19","'Sheet1'!$B$22:$E$22"}</definedName>
    <definedName name="ㅈㅈㅈ" localSheetId="9" hidden="1">{"'Sheet1'!$D$19","'Sheet1'!$B$22:$E$22"}</definedName>
    <definedName name="ㅈㅈㅈ" localSheetId="6" hidden="1">{"'Sheet1'!$D$19","'Sheet1'!$B$22:$E$22"}</definedName>
    <definedName name="ㅈㅈㅈ" localSheetId="10" hidden="1">{"'Sheet1'!$D$19","'Sheet1'!$B$22:$E$22"}</definedName>
    <definedName name="ㅈㅈㅈ" localSheetId="7" hidden="1">{"'Sheet1'!$D$19","'Sheet1'!$B$22:$E$22"}</definedName>
    <definedName name="ㅈㅈㅈ" localSheetId="11" hidden="1">{"'Sheet1'!$D$19","'Sheet1'!$B$22:$E$22"}</definedName>
    <definedName name="ㅈㅈㅈ" localSheetId="1" hidden="1">{"'Sheet1'!$D$19","'Sheet1'!$B$22:$E$22"}</definedName>
    <definedName name="ㅈㅈㅈ" localSheetId="12" hidden="1">{"'Sheet1'!$D$19","'Sheet1'!$B$22:$E$22"}</definedName>
    <definedName name="ㅈㅈㅈ" localSheetId="4" hidden="1">{"'Sheet1'!$D$19","'Sheet1'!$B$22:$E$22"}</definedName>
    <definedName name="ㅈㅈㅈ" hidden="1">{"'Sheet1'!$D$19","'Sheet1'!$B$22:$E$22"}</definedName>
    <definedName name="ㅈㅈㅈㅈ" localSheetId="1" hidden="1">{#N/A,#N/A,FALSE,"명세표"}</definedName>
    <definedName name="ㅈㅈㅈㅈ" localSheetId="12" hidden="1">{#N/A,#N/A,FALSE,"명세표"}</definedName>
    <definedName name="ㅈㅈㅈㅈ" localSheetId="4" hidden="1">{#N/A,#N/A,FALSE,"명세표"}</definedName>
    <definedName name="ㅈㅈㅈㅈ" hidden="1">{#N/A,#N/A,FALSE,"명세표"}</definedName>
    <definedName name="자미" localSheetId="1" hidden="1">{#N/A,#N/A,FALSE,"명세표"}</definedName>
    <definedName name="자미" localSheetId="12" hidden="1">{#N/A,#N/A,FALSE,"명세표"}</definedName>
    <definedName name="자미" localSheetId="4" hidden="1">{#N/A,#N/A,FALSE,"명세표"}</definedName>
    <definedName name="자미" hidden="1">{#N/A,#N/A,FALSE,"명세표"}</definedName>
    <definedName name="자재단가근거" localSheetId="5" hidden="1">#REF!</definedName>
    <definedName name="자재단가근거" localSheetId="9" hidden="1">#REF!</definedName>
    <definedName name="자재단가근거" localSheetId="6" hidden="1">#REF!</definedName>
    <definedName name="자재단가근거" localSheetId="10" hidden="1">#REF!</definedName>
    <definedName name="자재단가근거" localSheetId="7" hidden="1">#REF!</definedName>
    <definedName name="자재단가근거" localSheetId="11" hidden="1">#REF!</definedName>
    <definedName name="자재단가근거" localSheetId="4" hidden="1">#REF!</definedName>
    <definedName name="자재단가근거" hidden="1">#REF!</definedName>
    <definedName name="저비" localSheetId="5" hidden="1">{"'Sheet1'!$D$19","'Sheet1'!$B$22:$E$22"}</definedName>
    <definedName name="저비" localSheetId="9" hidden="1">{"'Sheet1'!$D$19","'Sheet1'!$B$22:$E$22"}</definedName>
    <definedName name="저비" localSheetId="6" hidden="1">{"'Sheet1'!$D$19","'Sheet1'!$B$22:$E$22"}</definedName>
    <definedName name="저비" localSheetId="10" hidden="1">{"'Sheet1'!$D$19","'Sheet1'!$B$22:$E$22"}</definedName>
    <definedName name="저비" localSheetId="7" hidden="1">{"'Sheet1'!$D$19","'Sheet1'!$B$22:$E$22"}</definedName>
    <definedName name="저비" localSheetId="11" hidden="1">{"'Sheet1'!$D$19","'Sheet1'!$B$22:$E$22"}</definedName>
    <definedName name="저비" localSheetId="1" hidden="1">{"'Sheet1'!$D$19","'Sheet1'!$B$22:$E$22"}</definedName>
    <definedName name="저비" localSheetId="12" hidden="1">{"'Sheet1'!$D$19","'Sheet1'!$B$22:$E$22"}</definedName>
    <definedName name="저비" localSheetId="4" hidden="1">{"'Sheet1'!$D$19","'Sheet1'!$B$22:$E$22"}</definedName>
    <definedName name="저비" hidden="1">{"'Sheet1'!$D$19","'Sheet1'!$B$22:$E$22"}</definedName>
    <definedName name="전기내역" localSheetId="1" hidden="1">{#N/A,#N/A,FALSE,"CCTV"}</definedName>
    <definedName name="전기내역" localSheetId="12" hidden="1">{#N/A,#N/A,FALSE,"CCTV"}</definedName>
    <definedName name="전기내역" localSheetId="4" hidden="1">{#N/A,#N/A,FALSE,"CCTV"}</definedName>
    <definedName name="전기내역" hidden="1">{#N/A,#N/A,FALSE,"CCTV"}</definedName>
    <definedName name="절물" localSheetId="12" hidden="1">{"'Sheet1'!$D$19","'Sheet1'!$B$22:$E$22"}</definedName>
    <definedName name="절물" localSheetId="4" hidden="1">{"'Sheet1'!$D$19","'Sheet1'!$B$22:$E$22"}</definedName>
    <definedName name="절물" hidden="1">{"'Sheet1'!$D$19","'Sheet1'!$B$22:$E$22"}</definedName>
    <definedName name="정근호" localSheetId="12" hidden="1">{#N/A,#N/A,TRUE,"토적및재료집계";#N/A,#N/A,TRUE,"토적및재료집계";#N/A,#N/A,TRUE,"단위량"}</definedName>
    <definedName name="정근호" localSheetId="4" hidden="1">{#N/A,#N/A,TRUE,"토적및재료집계";#N/A,#N/A,TRUE,"토적및재료집계";#N/A,#N/A,TRUE,"단위량"}</definedName>
    <definedName name="정근호" hidden="1">{#N/A,#N/A,TRUE,"토적및재료집계";#N/A,#N/A,TRUE,"토적및재료집계";#N/A,#N/A,TRUE,"단위량"}</definedName>
    <definedName name="제조3"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 localSheetId="1" hidden="1">{"'Firr(선)'!$AS$1:$AY$62","'Firr(사)'!$AS$1:$AY$62","'Firr(회)'!$AS$1:$AY$62","'Firr(선)'!$L$1:$V$62","'Firr(사)'!$L$1:$V$62","'Firr(회)'!$L$1:$V$62"}</definedName>
    <definedName name="조" localSheetId="12" hidden="1">{"'Firr(선)'!$AS$1:$AY$62","'Firr(사)'!$AS$1:$AY$62","'Firr(회)'!$AS$1:$AY$62","'Firr(선)'!$L$1:$V$62","'Firr(사)'!$L$1:$V$62","'Firr(회)'!$L$1:$V$62"}</definedName>
    <definedName name="조" localSheetId="4" hidden="1">{"'Firr(선)'!$AS$1:$AY$62","'Firr(사)'!$AS$1:$AY$62","'Firr(회)'!$AS$1:$AY$62","'Firr(선)'!$L$1:$V$62","'Firr(사)'!$L$1:$V$62","'Firr(회)'!$L$1:$V$62"}</definedName>
    <definedName name="조" hidden="1">{"'Firr(선)'!$AS$1:$AY$62","'Firr(사)'!$AS$1:$AY$62","'Firr(회)'!$AS$1:$AY$62","'Firr(선)'!$L$1:$V$62","'Firr(사)'!$L$1:$V$62","'Firr(회)'!$L$1:$V$62"}</definedName>
    <definedName name="조사가" localSheetId="9" hidden="1">#REF!</definedName>
    <definedName name="조사가" localSheetId="10" hidden="1">#REF!</definedName>
    <definedName name="조사가" localSheetId="11" hidden="1">#REF!</definedName>
    <definedName name="조사가" localSheetId="12" hidden="1">#REF!</definedName>
    <definedName name="조사가" localSheetId="4" hidden="1">#REF!</definedName>
    <definedName name="조사가" hidden="1">#REF!</definedName>
    <definedName name="조차장" localSheetId="1" hidden="1">{#N/A,#N/A,FALSE,"명세표"}</definedName>
    <definedName name="조차장" localSheetId="12" hidden="1">{#N/A,#N/A,FALSE,"명세표"}</definedName>
    <definedName name="조차장" localSheetId="4" hidden="1">{#N/A,#N/A,FALSE,"명세표"}</definedName>
    <definedName name="조차장" hidden="1">{#N/A,#N/A,FALSE,"명세표"}</definedName>
    <definedName name="조효" localSheetId="1" hidden="1">{"'Firr(선)'!$AS$1:$AY$62","'Firr(사)'!$AS$1:$AY$62","'Firr(회)'!$AS$1:$AY$62","'Firr(선)'!$L$1:$V$62","'Firr(사)'!$L$1:$V$62","'Firr(회)'!$L$1:$V$62"}</definedName>
    <definedName name="조효" localSheetId="12" hidden="1">{"'Firr(선)'!$AS$1:$AY$62","'Firr(사)'!$AS$1:$AY$62","'Firr(회)'!$AS$1:$AY$62","'Firr(선)'!$L$1:$V$62","'Firr(사)'!$L$1:$V$62","'Firr(회)'!$L$1:$V$62"}</definedName>
    <definedName name="조효" localSheetId="4" hidden="1">{"'Firr(선)'!$AS$1:$AY$62","'Firr(사)'!$AS$1:$AY$62","'Firr(회)'!$AS$1:$AY$62","'Firr(선)'!$L$1:$V$62","'Firr(사)'!$L$1:$V$62","'Firr(회)'!$L$1:$V$62"}</definedName>
    <definedName name="조효" hidden="1">{"'Firr(선)'!$AS$1:$AY$62","'Firr(사)'!$AS$1:$AY$62","'Firr(회)'!$AS$1:$AY$62","'Firr(선)'!$L$1:$V$62","'Firr(사)'!$L$1:$V$62","'Firr(회)'!$L$1:$V$62"}</definedName>
    <definedName name="조효석" localSheetId="1" hidden="1">{"'Firr(선)'!$AS$1:$AY$62","'Firr(사)'!$AS$1:$AY$62","'Firr(회)'!$AS$1:$AY$62","'Firr(선)'!$L$1:$V$62","'Firr(사)'!$L$1:$V$62","'Firr(회)'!$L$1:$V$62"}</definedName>
    <definedName name="조효석" localSheetId="12" hidden="1">{"'Firr(선)'!$AS$1:$AY$62","'Firr(사)'!$AS$1:$AY$62","'Firr(회)'!$AS$1:$AY$62","'Firr(선)'!$L$1:$V$62","'Firr(사)'!$L$1:$V$62","'Firr(회)'!$L$1:$V$62"}</definedName>
    <definedName name="조효석" localSheetId="4" hidden="1">{"'Firr(선)'!$AS$1:$AY$62","'Firr(사)'!$AS$1:$AY$62","'Firr(회)'!$AS$1:$AY$62","'Firr(선)'!$L$1:$V$62","'Firr(사)'!$L$1:$V$62","'Firr(회)'!$L$1:$V$62"}</definedName>
    <definedName name="조효석" hidden="1">{"'Firr(선)'!$AS$1:$AY$62","'Firr(사)'!$AS$1:$AY$62","'Firr(회)'!$AS$1:$AY$62","'Firr(선)'!$L$1:$V$62","'Firr(사)'!$L$1:$V$62","'Firr(회)'!$L$1:$V$62"}</definedName>
    <definedName name="종합청사"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1"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1"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지랄혀" localSheetId="1" hidden="1">{#N/A,#N/A,FALSE,"명세표"}</definedName>
    <definedName name="지랄혀" localSheetId="12" hidden="1">{#N/A,#N/A,FALSE,"명세표"}</definedName>
    <definedName name="지랄혀" localSheetId="4" hidden="1">{#N/A,#N/A,FALSE,"명세표"}</definedName>
    <definedName name="지랄혀" hidden="1">{#N/A,#N/A,FALSE,"명세표"}</definedName>
    <definedName name="지랄혀고자빠졋내" localSheetId="1" hidden="1">{#N/A,#N/A,FALSE,"명세표"}</definedName>
    <definedName name="지랄혀고자빠졋내" localSheetId="12" hidden="1">{#N/A,#N/A,FALSE,"명세표"}</definedName>
    <definedName name="지랄혀고자빠졋내" localSheetId="4" hidden="1">{#N/A,#N/A,FALSE,"명세표"}</definedName>
    <definedName name="지랄혀고자빠졋내" hidden="1">{#N/A,#N/A,FALSE,"명세표"}</definedName>
    <definedName name="지역본부" localSheetId="12" hidden="1">{#N/A,#N/A,FALSE,"DAOCM 2차 검토"}</definedName>
    <definedName name="지역본부" localSheetId="4" hidden="1">{#N/A,#N/A,FALSE,"DAOCM 2차 검토"}</definedName>
    <definedName name="지역본부" hidden="1">{#N/A,#N/A,FALSE,"DAOCM 2차 검토"}</definedName>
    <definedName name="직매54P" localSheetId="1" hidden="1">{#N/A,#N/A,TRUE,"토적및재료집계";#N/A,#N/A,TRUE,"토적및재료집계";#N/A,#N/A,TRUE,"단위량"}</definedName>
    <definedName name="직매54P" localSheetId="12" hidden="1">{#N/A,#N/A,TRUE,"토적및재료집계";#N/A,#N/A,TRUE,"토적및재료집계";#N/A,#N/A,TRUE,"단위량"}</definedName>
    <definedName name="직매54P" localSheetId="4" hidden="1">{#N/A,#N/A,TRUE,"토적및재료집계";#N/A,#N/A,TRUE,"토적및재료집계";#N/A,#N/A,TRUE,"단위량"}</definedName>
    <definedName name="직매54P" hidden="1">{#N/A,#N/A,TRUE,"토적및재료집계";#N/A,#N/A,TRUE,"토적및재료집계";#N/A,#N/A,TRUE,"단위량"}</definedName>
    <definedName name="직재" localSheetId="12" hidden="1">{"'용역비'!$A$4:$C$8"}</definedName>
    <definedName name="직재" localSheetId="4" hidden="1">{"'용역비'!$A$4:$C$8"}</definedName>
    <definedName name="직재" hidden="1">{"'용역비'!$A$4:$C$8"}</definedName>
    <definedName name="찰샇기" localSheetId="5" hidden="1">#REF!</definedName>
    <definedName name="찰샇기" localSheetId="9" hidden="1">#REF!</definedName>
    <definedName name="찰샇기" localSheetId="6" hidden="1">#REF!</definedName>
    <definedName name="찰샇기" localSheetId="10" hidden="1">#REF!</definedName>
    <definedName name="찰샇기" localSheetId="7" hidden="1">#REF!</definedName>
    <definedName name="찰샇기" localSheetId="11" hidden="1">#REF!</definedName>
    <definedName name="찰샇기" localSheetId="4" hidden="1">#REF!</definedName>
    <definedName name="찰샇기" hidden="1">#REF!</definedName>
    <definedName name="철골협의" localSheetId="1" hidden="1">{#N/A,#N/A,FALSE,"현장 NCR 분석";#N/A,#N/A,FALSE,"현장품질감사";#N/A,#N/A,FALSE,"현장품질감사"}</definedName>
    <definedName name="철골협의" localSheetId="12" hidden="1">{#N/A,#N/A,FALSE,"현장 NCR 분석";#N/A,#N/A,FALSE,"현장품질감사";#N/A,#N/A,FALSE,"현장품질감사"}</definedName>
    <definedName name="철골협의" localSheetId="4" hidden="1">{#N/A,#N/A,FALSE,"현장 NCR 분석";#N/A,#N/A,FALSE,"현장품질감사";#N/A,#N/A,FALSE,"현장품질감사"}</definedName>
    <definedName name="철골협의" hidden="1">{#N/A,#N/A,FALSE,"현장 NCR 분석";#N/A,#N/A,FALSE,"현장품질감사";#N/A,#N/A,FALSE,"현장품질감사"}</definedName>
    <definedName name="추가내역서" localSheetId="1" hidden="1">{"'견적서(갑지)'!$F$13"}</definedName>
    <definedName name="추가내역서" localSheetId="12" hidden="1">{"'견적서(갑지)'!$F$13"}</definedName>
    <definedName name="추가내역서" localSheetId="4" hidden="1">{"'견적서(갑지)'!$F$13"}</definedName>
    <definedName name="추가내역서" hidden="1">{"'견적서(갑지)'!$F$13"}</definedName>
    <definedName name="칠곡" localSheetId="1" hidden="1">{#N/A,#N/A,TRUE,"손익보고"}</definedName>
    <definedName name="칠곡" localSheetId="12" hidden="1">{#N/A,#N/A,TRUE,"손익보고"}</definedName>
    <definedName name="칠곡" localSheetId="4" hidden="1">{#N/A,#N/A,TRUE,"손익보고"}</definedName>
    <definedName name="칠곡" hidden="1">{#N/A,#N/A,TRUE,"손익보고"}</definedName>
    <definedName name="ㅋㅁ" localSheetId="1" hidden="1">{#N/A,#N/A,FALSE,"명세표"}</definedName>
    <definedName name="ㅋㅁ" localSheetId="12" hidden="1">{#N/A,#N/A,FALSE,"명세표"}</definedName>
    <definedName name="ㅋㅁ" localSheetId="4" hidden="1">{#N/A,#N/A,FALSE,"명세표"}</definedName>
    <definedName name="ㅋㅁ" hidden="1">{#N/A,#N/A,FALSE,"명세표"}</definedName>
    <definedName name="ㅋㅋ" localSheetId="1" hidden="1">{#N/A,#N/A,FALSE,"명세표"}</definedName>
    <definedName name="ㅋㅋ" localSheetId="12" hidden="1">{#N/A,#N/A,FALSE,"명세표"}</definedName>
    <definedName name="ㅋㅋ" localSheetId="4" hidden="1">{#N/A,#N/A,FALSE,"명세표"}</definedName>
    <definedName name="ㅋㅋ" hidden="1">{#N/A,#N/A,FALSE,"명세표"}</definedName>
    <definedName name="ㅋㅋㅋ" localSheetId="1" hidden="1">{#N/A,#N/A,FALSE,"단가표지"}</definedName>
    <definedName name="ㅋㅋㅋ" localSheetId="12" hidden="1">{#N/A,#N/A,FALSE,"단가표지"}</definedName>
    <definedName name="ㅋㅋㅋ" localSheetId="4" hidden="1">{#N/A,#N/A,FALSE,"단가표지"}</definedName>
    <definedName name="ㅋㅋㅋ" hidden="1">{#N/A,#N/A,FALSE,"단가표지"}</definedName>
    <definedName name="ㅋㅌ" localSheetId="12" hidden="1">{"'용역비'!$A$4:$C$8"}</definedName>
    <definedName name="ㅋㅌ" localSheetId="4" hidden="1">{"'용역비'!$A$4:$C$8"}</definedName>
    <definedName name="ㅋㅌ" hidden="1">{"'용역비'!$A$4:$C$8"}</definedName>
    <definedName name="케이블간지" localSheetId="1" hidden="1">{#N/A,#N/A,TRUE,"토적및재료집계";#N/A,#N/A,TRUE,"토적및재료집계";#N/A,#N/A,TRUE,"단위량"}</definedName>
    <definedName name="케이블간지" localSheetId="12" hidden="1">{#N/A,#N/A,TRUE,"토적및재료집계";#N/A,#N/A,TRUE,"토적및재료집계";#N/A,#N/A,TRUE,"단위량"}</definedName>
    <definedName name="케이블간지" localSheetId="4" hidden="1">{#N/A,#N/A,TRUE,"토적및재료집계";#N/A,#N/A,TRUE,"토적및재료집계";#N/A,#N/A,TRUE,"단위량"}</definedName>
    <definedName name="케이블간지" hidden="1">{#N/A,#N/A,TRUE,"토적및재료집계";#N/A,#N/A,TRUE,"토적및재료집계";#N/A,#N/A,TRUE,"단위량"}</definedName>
    <definedName name="콘크리트2" localSheetId="5" hidden="1">#REF!</definedName>
    <definedName name="콘크리트2" localSheetId="9" hidden="1">#REF!</definedName>
    <definedName name="콘크리트2" localSheetId="6" hidden="1">#REF!</definedName>
    <definedName name="콘크리트2" localSheetId="10" hidden="1">#REF!</definedName>
    <definedName name="콘크리트2" localSheetId="7" hidden="1">#REF!</definedName>
    <definedName name="콘크리트2" localSheetId="11" hidden="1">#REF!</definedName>
    <definedName name="콘크리트2" localSheetId="4" hidden="1">#REF!</definedName>
    <definedName name="콘크리트2" hidden="1">#REF!</definedName>
    <definedName name="테스트" localSheetId="9" hidden="1">#REF!</definedName>
    <definedName name="테스트" localSheetId="10" hidden="1">#REF!</definedName>
    <definedName name="테스트" localSheetId="11" hidden="1">#REF!</definedName>
    <definedName name="테스트" localSheetId="4" hidden="1">#REF!</definedName>
    <definedName name="테스트" hidden="1">#REF!</definedName>
    <definedName name="토목설계" localSheetId="1" hidden="1">{#N/A,#N/A,FALSE,"골재소요량";#N/A,#N/A,FALSE,"골재소요량"}</definedName>
    <definedName name="토목설계" localSheetId="12" hidden="1">{#N/A,#N/A,FALSE,"골재소요량";#N/A,#N/A,FALSE,"골재소요량"}</definedName>
    <definedName name="토목설계" localSheetId="4" hidden="1">{#N/A,#N/A,FALSE,"골재소요량";#N/A,#N/A,FALSE,"골재소요량"}</definedName>
    <definedName name="토목설계" hidden="1">{#N/A,#N/A,FALSE,"골재소요량";#N/A,#N/A,FALSE,"골재소요량"}</definedName>
    <definedName name="토적표" localSheetId="9" hidden="1">#REF!</definedName>
    <definedName name="토적표" localSheetId="10" hidden="1">#REF!</definedName>
    <definedName name="토적표" localSheetId="11" hidden="1">#REF!</definedName>
    <definedName name="토적표" localSheetId="4" hidden="1">#REF!</definedName>
    <definedName name="토적표" hidden="1">#REF!</definedName>
    <definedName name="토적표01" localSheetId="9" hidden="1">#REF!</definedName>
    <definedName name="토적표01" localSheetId="10" hidden="1">#REF!</definedName>
    <definedName name="토적표01" localSheetId="11" hidden="1">#REF!</definedName>
    <definedName name="토적표01" localSheetId="4" hidden="1">#REF!</definedName>
    <definedName name="토적표01" hidden="1">#REF!</definedName>
    <definedName name="토적표2" localSheetId="1" hidden="1">{"'견적서(갑지)'!$F$13"}</definedName>
    <definedName name="토적표2" localSheetId="12" hidden="1">{"'견적서(갑지)'!$F$13"}</definedName>
    <definedName name="토적표2" localSheetId="4" hidden="1">{"'견적서(갑지)'!$F$13"}</definedName>
    <definedName name="토적표2" hidden="1">{"'견적서(갑지)'!$F$13"}</definedName>
    <definedName name="ㅍ" localSheetId="5" hidden="1">{#N/A,"수불부",FALSE,"사급자재수불서";#N/A,"수불부",FALSE,"사급자재수불서"}</definedName>
    <definedName name="ㅍ" localSheetId="9" hidden="1">{#N/A,"수불부",FALSE,"사급자재수불서";#N/A,"수불부",FALSE,"사급자재수불서"}</definedName>
    <definedName name="ㅍ" localSheetId="6" hidden="1">{#N/A,"수불부",FALSE,"사급자재수불서";#N/A,"수불부",FALSE,"사급자재수불서"}</definedName>
    <definedName name="ㅍ" localSheetId="10" hidden="1">{#N/A,"수불부",FALSE,"사급자재수불서";#N/A,"수불부",FALSE,"사급자재수불서"}</definedName>
    <definedName name="ㅍ" localSheetId="7" hidden="1">{#N/A,"수불부",FALSE,"사급자재수불서";#N/A,"수불부",FALSE,"사급자재수불서"}</definedName>
    <definedName name="ㅍ" localSheetId="11" hidden="1">{#N/A,"수불부",FALSE,"사급자재수불서";#N/A,"수불부",FALSE,"사급자재수불서"}</definedName>
    <definedName name="ㅍ" localSheetId="1" hidden="1">{#N/A,"수불부",FALSE,"사급자재수불서";#N/A,"수불부",FALSE,"사급자재수불서"}</definedName>
    <definedName name="ㅍ" localSheetId="12" hidden="1">{#N/A,"수불부",FALSE,"사급자재수불서";#N/A,"수불부",FALSE,"사급자재수불서"}</definedName>
    <definedName name="ㅍ" localSheetId="4" hidden="1">{#N/A,"수불부",FALSE,"사급자재수불서";#N/A,"수불부",FALSE,"사급자재수불서"}</definedName>
    <definedName name="ㅍ" hidden="1">{#N/A,"수불부",FALSE,"사급자재수불서";#N/A,"수불부",FALSE,"사급자재수불서"}</definedName>
    <definedName name="ㅍㅍ" localSheetId="1" hidden="1">{#N/A,#N/A,TRUE,"토적및재료집계";#N/A,#N/A,TRUE,"토적및재료집계";#N/A,#N/A,TRUE,"단위량"}</definedName>
    <definedName name="ㅍㅍ" localSheetId="12" hidden="1">{#N/A,#N/A,TRUE,"토적및재료집계";#N/A,#N/A,TRUE,"토적및재료집계";#N/A,#N/A,TRUE,"단위량"}</definedName>
    <definedName name="ㅍㅍ" localSheetId="4" hidden="1">{#N/A,#N/A,TRUE,"토적및재료집계";#N/A,#N/A,TRUE,"토적및재료집계";#N/A,#N/A,TRUE,"단위량"}</definedName>
    <definedName name="ㅍㅍ" hidden="1">{#N/A,#N/A,TRUE,"토적및재료집계";#N/A,#N/A,TRUE,"토적및재료집계";#N/A,#N/A,TRUE,"단위량"}</definedName>
    <definedName name="파일" localSheetId="5" hidden="1">#REF!</definedName>
    <definedName name="파일" localSheetId="9" hidden="1">#REF!</definedName>
    <definedName name="파일" localSheetId="6" hidden="1">#REF!</definedName>
    <definedName name="파일" localSheetId="10" hidden="1">#REF!</definedName>
    <definedName name="파일" localSheetId="7" hidden="1">#REF!</definedName>
    <definedName name="파일" localSheetId="11" hidden="1">#REF!</definedName>
    <definedName name="파일" localSheetId="4" hidden="1">#REF!</definedName>
    <definedName name="파일" hidden="1">#REF!</definedName>
    <definedName name="페기갑지" localSheetId="9" hidden="1">#REF!</definedName>
    <definedName name="페기갑지" localSheetId="10" hidden="1">#REF!</definedName>
    <definedName name="페기갑지" localSheetId="11" hidden="1">#REF!</definedName>
    <definedName name="페기갑지" localSheetId="4" hidden="1">#REF!</definedName>
    <definedName name="페기갑지" hidden="1">#REF!</definedName>
    <definedName name="페이지" localSheetId="1" hidden="1">{"'Firr(선)'!$AS$1:$AY$62","'Firr(사)'!$AS$1:$AY$62","'Firr(회)'!$AS$1:$AY$62","'Firr(선)'!$L$1:$V$62","'Firr(사)'!$L$1:$V$62","'Firr(회)'!$L$1:$V$62"}</definedName>
    <definedName name="페이지" localSheetId="12" hidden="1">{"'Firr(선)'!$AS$1:$AY$62","'Firr(사)'!$AS$1:$AY$62","'Firr(회)'!$AS$1:$AY$62","'Firr(선)'!$L$1:$V$62","'Firr(사)'!$L$1:$V$62","'Firr(회)'!$L$1:$V$62"}</definedName>
    <definedName name="페이지" localSheetId="4" hidden="1">{"'Firr(선)'!$AS$1:$AY$62","'Firr(사)'!$AS$1:$AY$62","'Firr(회)'!$AS$1:$AY$62","'Firr(선)'!$L$1:$V$62","'Firr(사)'!$L$1:$V$62","'Firr(회)'!$L$1:$V$62"}</definedName>
    <definedName name="페이지" hidden="1">{"'Firr(선)'!$AS$1:$AY$62","'Firr(사)'!$AS$1:$AY$62","'Firr(회)'!$AS$1:$AY$62","'Firr(선)'!$L$1:$V$62","'Firr(사)'!$L$1:$V$62","'Firr(회)'!$L$1:$V$62"}</definedName>
    <definedName name="폐기" localSheetId="9" hidden="1">#REF!</definedName>
    <definedName name="폐기" localSheetId="10" hidden="1">#REF!</definedName>
    <definedName name="폐기" localSheetId="11" hidden="1">#REF!</definedName>
    <definedName name="폐기" localSheetId="4" hidden="1">#REF!</definedName>
    <definedName name="폐기" hidden="1">#REF!</definedName>
    <definedName name="표지" localSheetId="5" hidden="1">#REF!</definedName>
    <definedName name="표지" localSheetId="9" hidden="1">#REF!</definedName>
    <definedName name="표지" localSheetId="6" hidden="1">#REF!</definedName>
    <definedName name="표지" localSheetId="10" hidden="1">#REF!</definedName>
    <definedName name="표지" localSheetId="7" hidden="1">#REF!</definedName>
    <definedName name="표지" localSheetId="11" hidden="1">#REF!</definedName>
    <definedName name="표지" localSheetId="1" hidden="1">#REF!</definedName>
    <definedName name="표지" localSheetId="12" hidden="1">#REF!</definedName>
    <definedName name="표지" localSheetId="3" hidden="1">#REF!</definedName>
    <definedName name="표지" localSheetId="4" hidden="1">#REF!</definedName>
    <definedName name="표지" hidden="1">#REF!</definedName>
    <definedName name="풍전2" localSheetId="1" hidden="1">{#N/A,#N/A,TRUE,"손익보고"}</definedName>
    <definedName name="풍전2" localSheetId="12" hidden="1">{#N/A,#N/A,TRUE,"손익보고"}</definedName>
    <definedName name="풍전2" localSheetId="4" hidden="1">{#N/A,#N/A,TRUE,"손익보고"}</definedName>
    <definedName name="풍전2" hidden="1">{#N/A,#N/A,TRUE,"손익보고"}</definedName>
    <definedName name="ㅎㄴㅁㄹㅇㄹㄴ" localSheetId="5" hidden="1">{#N/A,"수불부",FALSE,"사급자재수불서";#N/A,"수불부",FALSE,"사급자재수불서"}</definedName>
    <definedName name="ㅎㄴㅁㄹㅇㄹㄴ" localSheetId="9" hidden="1">{#N/A,"수불부",FALSE,"사급자재수불서";#N/A,"수불부",FALSE,"사급자재수불서"}</definedName>
    <definedName name="ㅎㄴㅁㄹㅇㄹㄴ" localSheetId="6" hidden="1">{#N/A,"수불부",FALSE,"사급자재수불서";#N/A,"수불부",FALSE,"사급자재수불서"}</definedName>
    <definedName name="ㅎㄴㅁㄹㅇㄹㄴ" localSheetId="10" hidden="1">{#N/A,"수불부",FALSE,"사급자재수불서";#N/A,"수불부",FALSE,"사급자재수불서"}</definedName>
    <definedName name="ㅎㄴㅁㄹㅇㄹㄴ" localSheetId="7" hidden="1">{#N/A,"수불부",FALSE,"사급자재수불서";#N/A,"수불부",FALSE,"사급자재수불서"}</definedName>
    <definedName name="ㅎㄴㅁㄹㅇㄹㄴ" localSheetId="11" hidden="1">{#N/A,"수불부",FALSE,"사급자재수불서";#N/A,"수불부",FALSE,"사급자재수불서"}</definedName>
    <definedName name="ㅎㄴㅁㄹㅇㄹㄴ" localSheetId="1" hidden="1">{#N/A,"수불부",FALSE,"사급자재수불서";#N/A,"수불부",FALSE,"사급자재수불서"}</definedName>
    <definedName name="ㅎㄴㅁㄹㅇㄹㄴ" localSheetId="12" hidden="1">{#N/A,"수불부",FALSE,"사급자재수불서";#N/A,"수불부",FALSE,"사급자재수불서"}</definedName>
    <definedName name="ㅎㄴㅁㄹㅇㄹㄴ" localSheetId="4" hidden="1">{#N/A,"수불부",FALSE,"사급자재수불서";#N/A,"수불부",FALSE,"사급자재수불서"}</definedName>
    <definedName name="ㅎㄴㅁㄹㅇㄹㄴ" hidden="1">{#N/A,"수불부",FALSE,"사급자재수불서";#N/A,"수불부",FALSE,"사급자재수불서"}</definedName>
    <definedName name="ㅎㅀㅀㅀㅀㄹ" localSheetId="12" hidden="1">{#N/A,#N/A,FALSE,"CCTV"}</definedName>
    <definedName name="ㅎㅀㅀㅀㅀㄹ" localSheetId="4" hidden="1">{#N/A,#N/A,FALSE,"CCTV"}</definedName>
    <definedName name="ㅎㅀㅀㅀㅀㄹ" hidden="1">{#N/A,#N/A,FALSE,"CCTV"}</definedName>
    <definedName name="ㅎㅎㅎㅇ"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 localSheetId="1" hidden="1">{#N/A,#N/A,TRUE,"토적및재료집계";#N/A,#N/A,TRUE,"토적및재료집계";#N/A,#N/A,TRUE,"단위량"}</definedName>
    <definedName name="ㅎㅎㅎㅎ" localSheetId="12" hidden="1">{#N/A,#N/A,TRUE,"토적및재료집계";#N/A,#N/A,TRUE,"토적및재료집계";#N/A,#N/A,TRUE,"단위량"}</definedName>
    <definedName name="ㅎㅎㅎㅎ" localSheetId="4" hidden="1">{#N/A,#N/A,TRUE,"토적및재료집계";#N/A,#N/A,TRUE,"토적및재료집계";#N/A,#N/A,TRUE,"단위량"}</definedName>
    <definedName name="ㅎㅎㅎㅎ" hidden="1">{#N/A,#N/A,TRUE,"토적및재료집계";#N/A,#N/A,TRUE,"토적및재료집계";#N/A,#N/A,TRUE,"단위량"}</definedName>
    <definedName name="하늘1" localSheetId="1" hidden="1">{#N/A,#N/A,FALSE,"전력간선"}</definedName>
    <definedName name="하늘1" localSheetId="12" hidden="1">{#N/A,#N/A,FALSE,"전력간선"}</definedName>
    <definedName name="하늘1" localSheetId="4" hidden="1">{#N/A,#N/A,FALSE,"전력간선"}</definedName>
    <definedName name="하늘1" hidden="1">{#N/A,#N/A,FALSE,"전력간선"}</definedName>
    <definedName name="하도사"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하하" localSheetId="1" hidden="1">{#N/A,#N/A,FALSE,"단가표지"}</definedName>
    <definedName name="하하하" localSheetId="12" hidden="1">{#N/A,#N/A,FALSE,"단가표지"}</definedName>
    <definedName name="하하하" localSheetId="4" hidden="1">{#N/A,#N/A,FALSE,"단가표지"}</definedName>
    <definedName name="하하하" hidden="1">{#N/A,#N/A,FALSE,"단가표지"}</definedName>
    <definedName name="한" localSheetId="12" hidden="1">{#N/A,#N/A,FALSE,"명세표"}</definedName>
    <definedName name="한" localSheetId="4" hidden="1">{#N/A,#N/A,FALSE,"명세표"}</definedName>
    <definedName name="한" hidden="1">{#N/A,#N/A,FALSE,"명세표"}</definedName>
    <definedName name="한동" localSheetId="12" hidden="1">{#N/A,#N/A,FALSE,"단가표지"}</definedName>
    <definedName name="한동" localSheetId="4" hidden="1">{#N/A,#N/A,FALSE,"단가표지"}</definedName>
    <definedName name="한동" hidden="1">{#N/A,#N/A,FALSE,"단가표지"}</definedName>
    <definedName name="한전" localSheetId="5" hidden="1">#REF!</definedName>
    <definedName name="한전" localSheetId="9" hidden="1">#REF!</definedName>
    <definedName name="한전" localSheetId="6" hidden="1">#REF!</definedName>
    <definedName name="한전" localSheetId="10" hidden="1">#REF!</definedName>
    <definedName name="한전" localSheetId="7" hidden="1">#REF!</definedName>
    <definedName name="한전" localSheetId="11" hidden="1">#REF!</definedName>
    <definedName name="한전" localSheetId="4" hidden="1">#REF!</definedName>
    <definedName name="한전" hidden="1">#REF!</definedName>
    <definedName name="한전수" localSheetId="12" hidden="1">{#N/A,#N/A,FALSE,"명세표"}</definedName>
    <definedName name="한전수" localSheetId="4" hidden="1">{#N/A,#N/A,FALSE,"명세표"}</definedName>
    <definedName name="한전수" hidden="1">{#N/A,#N/A,FALSE,"명세표"}</definedName>
    <definedName name="합계남윤철" localSheetId="12" hidden="1">{#N/A,#N/A,FALSE,"구조2"}</definedName>
    <definedName name="합계남윤철" localSheetId="4" hidden="1">{#N/A,#N/A,FALSE,"구조2"}</definedName>
    <definedName name="합계남윤철" hidden="1">{#N/A,#N/A,FALSE,"구조2"}</definedName>
    <definedName name="핸드홀" localSheetId="9" hidden="1">#REF!</definedName>
    <definedName name="핸드홀" localSheetId="10" hidden="1">#REF!</definedName>
    <definedName name="핸드홀" localSheetId="11" hidden="1">#REF!</definedName>
    <definedName name="핸드홀" localSheetId="4" hidden="1">#REF!</definedName>
    <definedName name="핸드홀" hidden="1">#REF!</definedName>
    <definedName name="현조" localSheetId="5" hidden="1">#REF!</definedName>
    <definedName name="현조" localSheetId="9" hidden="1">#REF!</definedName>
    <definedName name="현조" localSheetId="6" hidden="1">#REF!</definedName>
    <definedName name="현조" localSheetId="10" hidden="1">#REF!</definedName>
    <definedName name="현조" localSheetId="7" hidden="1">#REF!</definedName>
    <definedName name="현조" localSheetId="11" hidden="1">#REF!</definedName>
    <definedName name="현조" localSheetId="4" hidden="1">#REF!</definedName>
    <definedName name="현조" hidden="1">#REF!</definedName>
    <definedName name="호" localSheetId="1" hidden="1">{#N/A,#N/A,TRUE,"토적및재료집계";#N/A,#N/A,TRUE,"토적및재료집계";#N/A,#N/A,TRUE,"단위량"}</definedName>
    <definedName name="호" localSheetId="12" hidden="1">{#N/A,#N/A,TRUE,"토적및재료집계";#N/A,#N/A,TRUE,"토적및재료집계";#N/A,#N/A,TRUE,"단위량"}</definedName>
    <definedName name="호" localSheetId="4" hidden="1">{#N/A,#N/A,TRUE,"토적및재료집계";#N/A,#N/A,TRUE,"토적및재료집계";#N/A,#N/A,TRUE,"단위량"}</definedName>
    <definedName name="호" hidden="1">{#N/A,#N/A,TRUE,"토적및재료집계";#N/A,#N/A,TRUE,"토적및재료집계";#N/A,#N/A,TRUE,"단위량"}</definedName>
    <definedName name="호안방호벽" localSheetId="1" hidden="1">{"'견적서(갑지)'!$F$13"}</definedName>
    <definedName name="호안방호벽" localSheetId="12" hidden="1">{"'견적서(갑지)'!$F$13"}</definedName>
    <definedName name="호안방호벽" localSheetId="4" hidden="1">{"'견적서(갑지)'!$F$13"}</definedName>
    <definedName name="호안방호벽" hidden="1">{"'견적서(갑지)'!$F$13"}</definedName>
    <definedName name="호호호" localSheetId="12" hidden="1">{#N/A,#N/A,FALSE,"명세표"}</definedName>
    <definedName name="호호호" localSheetId="4" hidden="1">{#N/A,#N/A,FALSE,"명세표"}</definedName>
    <definedName name="호호호" hidden="1">{#N/A,#N/A,FALSE,"명세표"}</definedName>
    <definedName name="효석" localSheetId="1" hidden="1">{"'Firr(선)'!$AS$1:$AY$62","'Firr(사)'!$AS$1:$AY$62","'Firr(회)'!$AS$1:$AY$62","'Firr(선)'!$L$1:$V$62","'Firr(사)'!$L$1:$V$62","'Firr(회)'!$L$1:$V$62"}</definedName>
    <definedName name="효석" localSheetId="12" hidden="1">{"'Firr(선)'!$AS$1:$AY$62","'Firr(사)'!$AS$1:$AY$62","'Firr(회)'!$AS$1:$AY$62","'Firr(선)'!$L$1:$V$62","'Firr(사)'!$L$1:$V$62","'Firr(회)'!$L$1:$V$62"}</definedName>
    <definedName name="효석" localSheetId="4" hidden="1">{"'Firr(선)'!$AS$1:$AY$62","'Firr(사)'!$AS$1:$AY$62","'Firr(회)'!$AS$1:$AY$62","'Firr(선)'!$L$1:$V$62","'Firr(사)'!$L$1:$V$62","'Firr(회)'!$L$1:$V$62"}</definedName>
    <definedName name="효석" hidden="1">{"'Firr(선)'!$AS$1:$AY$62","'Firr(사)'!$AS$1:$AY$62","'Firr(회)'!$AS$1:$AY$62","'Firr(선)'!$L$1:$V$62","'Firr(사)'!$L$1:$V$62","'Firr(회)'!$L$1:$V$62"}</definedName>
    <definedName name="희성" localSheetId="12" hidden="1">{#N/A,#N/A,FALSE,"명세표"}</definedName>
    <definedName name="희성" localSheetId="4" hidden="1">{#N/A,#N/A,FALSE,"명세표"}</definedName>
    <definedName name="희성" hidden="1">{#N/A,#N/A,FALSE,"명세표"}</definedName>
    <definedName name="ㅏㅏㅏ" localSheetId="1" hidden="1">{#N/A,#N/A,FALSE,"명세표"}</definedName>
    <definedName name="ㅏㅏㅏ" localSheetId="12" hidden="1">{#N/A,#N/A,FALSE,"명세표"}</definedName>
    <definedName name="ㅏㅏㅏ" localSheetId="4" hidden="1">{#N/A,#N/A,FALSE,"명세표"}</definedName>
    <definedName name="ㅏㅏㅏ" hidden="1">{#N/A,#N/A,FALSE,"명세표"}</definedName>
    <definedName name="ㅏㅏㅏ갸"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 localSheetId="12" hidden="1">{"'용역비'!$A$4:$C$8"}</definedName>
    <definedName name="ㅑㅑ" localSheetId="4" hidden="1">{"'용역비'!$A$4:$C$8"}</definedName>
    <definedName name="ㅑㅑ" hidden="1">{"'용역비'!$A$4:$C$8"}</definedName>
    <definedName name="ㅑㅑㅑ"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ㅑㅑ" localSheetId="12" hidden="1">{"'용역비'!$A$4:$C$8"}</definedName>
    <definedName name="ㅑㅑㅑㅑㅑ" localSheetId="4" hidden="1">{"'용역비'!$A$4:$C$8"}</definedName>
    <definedName name="ㅑㅑㅑㅑㅑ" hidden="1">{"'용역비'!$A$4:$C$8"}</definedName>
    <definedName name="ㅑㅑㅑㅑㅑㅑ" localSheetId="12" hidden="1">{"'용역비'!$A$4:$C$8"}</definedName>
    <definedName name="ㅑㅑㅑㅑㅑㅑ" localSheetId="4" hidden="1">{"'용역비'!$A$4:$C$8"}</definedName>
    <definedName name="ㅑㅑㅑㅑㅑㅑ" hidden="1">{"'용역비'!$A$4:$C$8"}</definedName>
    <definedName name="ㅑㅕㅕ" localSheetId="12" hidden="1">{"'용역비'!$A$4:$C$8"}</definedName>
    <definedName name="ㅑㅕㅕ" localSheetId="4" hidden="1">{"'용역비'!$A$4:$C$8"}</definedName>
    <definedName name="ㅑㅕㅕ" hidden="1">{"'용역비'!$A$4:$C$8"}</definedName>
    <definedName name="ㅓ난"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ㅗ" localSheetId="5" hidden="1">{#N/A,"수불부",FALSE,"사급자재수불서";#N/A,"수불부",FALSE,"사급자재수불서"}</definedName>
    <definedName name="ㅓㅗ" localSheetId="9" hidden="1">{#N/A,"수불부",FALSE,"사급자재수불서";#N/A,"수불부",FALSE,"사급자재수불서"}</definedName>
    <definedName name="ㅓㅗ" localSheetId="6" hidden="1">{#N/A,"수불부",FALSE,"사급자재수불서";#N/A,"수불부",FALSE,"사급자재수불서"}</definedName>
    <definedName name="ㅓㅗ" localSheetId="10" hidden="1">{#N/A,"수불부",FALSE,"사급자재수불서";#N/A,"수불부",FALSE,"사급자재수불서"}</definedName>
    <definedName name="ㅓㅗ" localSheetId="7" hidden="1">{#N/A,"수불부",FALSE,"사급자재수불서";#N/A,"수불부",FALSE,"사급자재수불서"}</definedName>
    <definedName name="ㅓㅗ" localSheetId="11" hidden="1">{#N/A,"수불부",FALSE,"사급자재수불서";#N/A,"수불부",FALSE,"사급자재수불서"}</definedName>
    <definedName name="ㅓㅗ" localSheetId="1" hidden="1">{#N/A,"수불부",FALSE,"사급자재수불서";#N/A,"수불부",FALSE,"사급자재수불서"}</definedName>
    <definedName name="ㅓㅗ" localSheetId="12" hidden="1">{#N/A,"수불부",FALSE,"사급자재수불서";#N/A,"수불부",FALSE,"사급자재수불서"}</definedName>
    <definedName name="ㅓㅗ" localSheetId="4" hidden="1">{#N/A,"수불부",FALSE,"사급자재수불서";#N/A,"수불부",FALSE,"사급자재수불서"}</definedName>
    <definedName name="ㅓㅗ" hidden="1">{#N/A,"수불부",FALSE,"사급자재수불서";#N/A,"수불부",FALSE,"사급자재수불서"}</definedName>
    <definedName name="ㅓㅗㅓㅓㅗ" localSheetId="5" hidden="1">{#N/A,"수불부",FALSE,"사급자재수불서";#N/A,"수불부",FALSE,"사급자재수불서"}</definedName>
    <definedName name="ㅓㅗㅓㅓㅗ" localSheetId="9" hidden="1">{#N/A,"수불부",FALSE,"사급자재수불서";#N/A,"수불부",FALSE,"사급자재수불서"}</definedName>
    <definedName name="ㅓㅗㅓㅓㅗ" localSheetId="6" hidden="1">{#N/A,"수불부",FALSE,"사급자재수불서";#N/A,"수불부",FALSE,"사급자재수불서"}</definedName>
    <definedName name="ㅓㅗㅓㅓㅗ" localSheetId="10" hidden="1">{#N/A,"수불부",FALSE,"사급자재수불서";#N/A,"수불부",FALSE,"사급자재수불서"}</definedName>
    <definedName name="ㅓㅗㅓㅓㅗ" localSheetId="7" hidden="1">{#N/A,"수불부",FALSE,"사급자재수불서";#N/A,"수불부",FALSE,"사급자재수불서"}</definedName>
    <definedName name="ㅓㅗㅓㅓㅗ" localSheetId="11" hidden="1">{#N/A,"수불부",FALSE,"사급자재수불서";#N/A,"수불부",FALSE,"사급자재수불서"}</definedName>
    <definedName name="ㅓㅗㅓㅓㅗ" localSheetId="1" hidden="1">{#N/A,"수불부",FALSE,"사급자재수불서";#N/A,"수불부",FALSE,"사급자재수불서"}</definedName>
    <definedName name="ㅓㅗㅓㅓㅗ" localSheetId="12" hidden="1">{#N/A,"수불부",FALSE,"사급자재수불서";#N/A,"수불부",FALSE,"사급자재수불서"}</definedName>
    <definedName name="ㅓㅗㅓㅓㅗ" localSheetId="4" hidden="1">{#N/A,"수불부",FALSE,"사급자재수불서";#N/A,"수불부",FALSE,"사급자재수불서"}</definedName>
    <definedName name="ㅓㅗㅓㅓㅗ" hidden="1">{#N/A,"수불부",FALSE,"사급자재수불서";#N/A,"수불부",FALSE,"사급자재수불서"}</definedName>
    <definedName name="ㅔㅐㅔ" localSheetId="5" hidden="1">{#N/A,"수불부",FALSE,"사급자재수불서";#N/A,"수불부",FALSE,"사급자재수불서"}</definedName>
    <definedName name="ㅔㅐㅔ" localSheetId="9" hidden="1">{#N/A,"수불부",FALSE,"사급자재수불서";#N/A,"수불부",FALSE,"사급자재수불서"}</definedName>
    <definedName name="ㅔㅐㅔ" localSheetId="6" hidden="1">{#N/A,"수불부",FALSE,"사급자재수불서";#N/A,"수불부",FALSE,"사급자재수불서"}</definedName>
    <definedName name="ㅔㅐㅔ" localSheetId="10" hidden="1">{#N/A,"수불부",FALSE,"사급자재수불서";#N/A,"수불부",FALSE,"사급자재수불서"}</definedName>
    <definedName name="ㅔㅐㅔ" localSheetId="7" hidden="1">{#N/A,"수불부",FALSE,"사급자재수불서";#N/A,"수불부",FALSE,"사급자재수불서"}</definedName>
    <definedName name="ㅔㅐㅔ" localSheetId="11" hidden="1">{#N/A,"수불부",FALSE,"사급자재수불서";#N/A,"수불부",FALSE,"사급자재수불서"}</definedName>
    <definedName name="ㅔㅐㅔ" localSheetId="1" hidden="1">{#N/A,"수불부",FALSE,"사급자재수불서";#N/A,"수불부",FALSE,"사급자재수불서"}</definedName>
    <definedName name="ㅔㅐㅔ" localSheetId="12" hidden="1">{#N/A,"수불부",FALSE,"사급자재수불서";#N/A,"수불부",FALSE,"사급자재수불서"}</definedName>
    <definedName name="ㅔㅐㅔ" localSheetId="4" hidden="1">{#N/A,"수불부",FALSE,"사급자재수불서";#N/A,"수불부",FALSE,"사급자재수불서"}</definedName>
    <definedName name="ㅔㅐㅔ" hidden="1">{#N/A,"수불부",FALSE,"사급자재수불서";#N/A,"수불부",FALSE,"사급자재수불서"}</definedName>
    <definedName name="ㅔㅔ" localSheetId="1" hidden="1">{#N/A,#N/A,FALSE,"명세표"}</definedName>
    <definedName name="ㅔㅔ" localSheetId="12" hidden="1">{#N/A,#N/A,FALSE,"명세표"}</definedName>
    <definedName name="ㅔㅔ" localSheetId="4" hidden="1">{#N/A,#N/A,FALSE,"명세표"}</definedName>
    <definedName name="ㅔㅔ" hidden="1">{#N/A,#N/A,FALSE,"명세표"}</definedName>
    <definedName name="ㅔㅔㅔ" localSheetId="12" hidden="1">{#N/A,#N/A,TRUE,"토적및재료집계";#N/A,#N/A,TRUE,"토적및재료집계";#N/A,#N/A,TRUE,"단위량"}</definedName>
    <definedName name="ㅔㅔㅔ" localSheetId="4" hidden="1">{#N/A,#N/A,TRUE,"토적및재료집계";#N/A,#N/A,TRUE,"토적및재료집계";#N/A,#N/A,TRUE,"단위량"}</definedName>
    <definedName name="ㅔㅔㅔ" hidden="1">{#N/A,#N/A,TRUE,"토적및재료집계";#N/A,#N/A,TRUE,"토적및재료집계";#N/A,#N/A,TRUE,"단위량"}</definedName>
    <definedName name="ㅔㅣ" localSheetId="12" hidden="1">{"'용역비'!$A$4:$C$8"}</definedName>
    <definedName name="ㅔㅣ" localSheetId="4" hidden="1">{"'용역비'!$A$4:$C$8"}</definedName>
    <definedName name="ㅔㅣ" hidden="1">{"'용역비'!$A$4:$C$8"}</definedName>
    <definedName name="ㅕ" localSheetId="1" hidden="1">{#N/A,#N/A,FALSE,"명세표"}</definedName>
    <definedName name="ㅕ" localSheetId="12" hidden="1">{#N/A,#N/A,FALSE,"명세표"}</definedName>
    <definedName name="ㅕ" localSheetId="4" hidden="1">{#N/A,#N/A,FALSE,"명세표"}</definedName>
    <definedName name="ㅕ" hidden="1">{#N/A,#N/A,FALSE,"명세표"}</definedName>
    <definedName name="ㅗ마ㅓ리"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ㄱ" localSheetId="1" hidden="1">{#N/A,#N/A,TRUE,"토적및재료집계";#N/A,#N/A,TRUE,"토적및재료집계";#N/A,#N/A,TRUE,"단위량"}</definedName>
    <definedName name="ㅗㅅㄱ" localSheetId="12" hidden="1">{#N/A,#N/A,TRUE,"토적및재료집계";#N/A,#N/A,TRUE,"토적및재료집계";#N/A,#N/A,TRUE,"단위량"}</definedName>
    <definedName name="ㅗㅅㄱ" localSheetId="4" hidden="1">{#N/A,#N/A,TRUE,"토적및재료집계";#N/A,#N/A,TRUE,"토적및재료집계";#N/A,#N/A,TRUE,"단위량"}</definedName>
    <definedName name="ㅗㅅㄱ" hidden="1">{#N/A,#N/A,TRUE,"토적및재료집계";#N/A,#N/A,TRUE,"토적및재료집계";#N/A,#N/A,TRUE,"단위량"}</definedName>
    <definedName name="ㅗㅎ" localSheetId="9" hidden="1">#REF!</definedName>
    <definedName name="ㅗㅎ" localSheetId="10" hidden="1">#REF!</definedName>
    <definedName name="ㅗㅎ" localSheetId="11" hidden="1">#REF!</definedName>
    <definedName name="ㅗㅎ" localSheetId="4" hidden="1">#REF!</definedName>
    <definedName name="ㅗㅎ" hidden="1">#REF!</definedName>
    <definedName name="ㅗㅎㅇㅁㄹㅇㅎ" localSheetId="5" hidden="1">{#N/A,"수불부",FALSE,"사급자재수불서";#N/A,"수불부",FALSE,"사급자재수불서"}</definedName>
    <definedName name="ㅗㅎㅇㅁㄹㅇㅎ" localSheetId="9" hidden="1">{#N/A,"수불부",FALSE,"사급자재수불서";#N/A,"수불부",FALSE,"사급자재수불서"}</definedName>
    <definedName name="ㅗㅎㅇㅁㄹㅇㅎ" localSheetId="6" hidden="1">{#N/A,"수불부",FALSE,"사급자재수불서";#N/A,"수불부",FALSE,"사급자재수불서"}</definedName>
    <definedName name="ㅗㅎㅇㅁㄹㅇㅎ" localSheetId="10" hidden="1">{#N/A,"수불부",FALSE,"사급자재수불서";#N/A,"수불부",FALSE,"사급자재수불서"}</definedName>
    <definedName name="ㅗㅎㅇㅁㄹㅇㅎ" localSheetId="7" hidden="1">{#N/A,"수불부",FALSE,"사급자재수불서";#N/A,"수불부",FALSE,"사급자재수불서"}</definedName>
    <definedName name="ㅗㅎㅇㅁㄹㅇㅎ" localSheetId="11" hidden="1">{#N/A,"수불부",FALSE,"사급자재수불서";#N/A,"수불부",FALSE,"사급자재수불서"}</definedName>
    <definedName name="ㅗㅎㅇㅁㄹㅇㅎ" localSheetId="1" hidden="1">{#N/A,"수불부",FALSE,"사급자재수불서";#N/A,"수불부",FALSE,"사급자재수불서"}</definedName>
    <definedName name="ㅗㅎㅇㅁㄹㅇㅎ" localSheetId="12" hidden="1">{#N/A,"수불부",FALSE,"사급자재수불서";#N/A,"수불부",FALSE,"사급자재수불서"}</definedName>
    <definedName name="ㅗㅎㅇㅁㄹㅇㅎ" localSheetId="4" hidden="1">{#N/A,"수불부",FALSE,"사급자재수불서";#N/A,"수불부",FALSE,"사급자재수불서"}</definedName>
    <definedName name="ㅗㅎㅇㅁㄹㅇㅎ" hidden="1">{#N/A,"수불부",FALSE,"사급자재수불서";#N/A,"수불부",FALSE,"사급자재수불서"}</definedName>
    <definedName name="ㅗㅓ" localSheetId="12" hidden="1">{"'제조(순번)'!$A$386:$A$387","'제조(순번)'!$A$1:$H$399"}</definedName>
    <definedName name="ㅗㅓ" localSheetId="4" hidden="1">{"'제조(순번)'!$A$386:$A$387","'제조(순번)'!$A$1:$H$399"}</definedName>
    <definedName name="ㅗㅓ" hidden="1">{"'제조(순번)'!$A$386:$A$387","'제조(순번)'!$A$1:$H$399"}</definedName>
    <definedName name="ㅗㅗㅗ" localSheetId="1" hidden="1">{#N/A,#N/A,TRUE,"토적및재료집계";#N/A,#N/A,TRUE,"토적및재료집계";#N/A,#N/A,TRUE,"단위량"}</definedName>
    <definedName name="ㅗㅗㅗ" localSheetId="12" hidden="1">{#N/A,#N/A,TRUE,"토적및재료집계";#N/A,#N/A,TRUE,"토적및재료집계";#N/A,#N/A,TRUE,"단위량"}</definedName>
    <definedName name="ㅗㅗㅗ" localSheetId="4" hidden="1">{#N/A,#N/A,TRUE,"토적및재료집계";#N/A,#N/A,TRUE,"토적및재료집계";#N/A,#N/A,TRUE,"단위량"}</definedName>
    <definedName name="ㅗㅗㅗ" hidden="1">{#N/A,#N/A,TRUE,"토적및재료집계";#N/A,#N/A,TRUE,"토적및재료집계";#N/A,#N/A,TRUE,"단위량"}</definedName>
    <definedName name="ㅗㅗㅗㅗ" localSheetId="12" hidden="1">{#N/A,#N/A,TRUE,"총괄"}</definedName>
    <definedName name="ㅗㅗㅗㅗ" localSheetId="4" hidden="1">{#N/A,#N/A,TRUE,"총괄"}</definedName>
    <definedName name="ㅗㅗㅗㅗ" hidden="1">{#N/A,#N/A,TRUE,"총괄"}</definedName>
    <definedName name="ㅛ" localSheetId="1" hidden="1">{#N/A,#N/A,TRUE,"토적및재료집계";#N/A,#N/A,TRUE,"토적및재료집계";#N/A,#N/A,TRUE,"단위량"}</definedName>
    <definedName name="ㅛ" localSheetId="12" hidden="1">{#N/A,#N/A,TRUE,"토적및재료집계";#N/A,#N/A,TRUE,"토적및재료집계";#N/A,#N/A,TRUE,"단위량"}</definedName>
    <definedName name="ㅛ" localSheetId="4" hidden="1">{#N/A,#N/A,TRUE,"토적및재료집계";#N/A,#N/A,TRUE,"토적및재료집계";#N/A,#N/A,TRUE,"단위량"}</definedName>
    <definedName name="ㅛ" hidden="1">{#N/A,#N/A,TRUE,"토적및재료집계";#N/A,#N/A,TRUE,"토적및재료집계";#N/A,#N/A,TRUE,"단위량"}</definedName>
    <definedName name="ㅛㅛ" localSheetId="12" hidden="1">{"'용역비'!$A$4:$C$8"}</definedName>
    <definedName name="ㅛㅛ" localSheetId="4" hidden="1">{"'용역비'!$A$4:$C$8"}</definedName>
    <definedName name="ㅛㅛ" hidden="1">{"'용역비'!$A$4:$C$8"}</definedName>
    <definedName name="ㅛㅛㅛ" localSheetId="12" hidden="1">{"'용역비'!$A$4:$C$8"}</definedName>
    <definedName name="ㅛㅛㅛ" localSheetId="4" hidden="1">{"'용역비'!$A$4:$C$8"}</definedName>
    <definedName name="ㅛㅛㅛ" hidden="1">{"'용역비'!$A$4:$C$8"}</definedName>
    <definedName name="ㅛㅛㅛㅛ" localSheetId="12" hidden="1">#REF!</definedName>
    <definedName name="ㅛㅛㅛㅛ" localSheetId="4" hidden="1">#REF!</definedName>
    <definedName name="ㅛㅛㅛㅛ" hidden="1">#REF!</definedName>
    <definedName name="ㅜ" localSheetId="12" hidden="1">{#N/A,#N/A,FALSE,"명세표"}</definedName>
    <definedName name="ㅜ" localSheetId="4" hidden="1">{#N/A,#N/A,FALSE,"명세표"}</definedName>
    <definedName name="ㅜ" hidden="1">{#N/A,#N/A,FALSE,"명세표"}</definedName>
    <definedName name="ㅜㅜㅜㅜㅜㅜㅜㅜㅜㅜㅜㅜㅜㅜㅜㅜㅜㅜㅜㅜㅜㅜㅜㅜㅜㅜㅜㅜㅜㅜㅜㅜㅜㅜㅜㅜㅜㅜㅜㅜㅜㅜ" localSheetId="12" hidden="1">{#N/A,#N/A,FALSE,"CCTV"}</definedName>
    <definedName name="ㅜㅜㅜㅜㅜㅜㅜㅜㅜㅜㅜㅜㅜㅜㅜㅜㅜㅜㅜㅜㅜㅜㅜㅜㅜㅜㅜㅜㅜㅜㅜㅜㅜㅜㅜㅜㅜㅜㅜㅜㅜㅜ" localSheetId="4" hidden="1">{#N/A,#N/A,FALSE,"CCTV"}</definedName>
    <definedName name="ㅜㅜㅜㅜㅜㅜㅜㅜㅜㅜㅜㅜㅜㅜㅜㅜㅜㅜㅜㅜㅜㅜㅜㅜㅜㅜㅜㅜㅜㅜㅜㅜㅜㅜㅜㅜㅜㅜㅜㅜㅜㅜ" hidden="1">{#N/A,#N/A,FALSE,"CCTV"}</definedName>
    <definedName name="ㅠ뮤ㅐ" localSheetId="5" hidden="1">#REF!</definedName>
    <definedName name="ㅠ뮤ㅐ" localSheetId="9" hidden="1">#REF!</definedName>
    <definedName name="ㅠ뮤ㅐ" localSheetId="6" hidden="1">#REF!</definedName>
    <definedName name="ㅠ뮤ㅐ" localSheetId="10" hidden="1">#REF!</definedName>
    <definedName name="ㅠ뮤ㅐ" localSheetId="7" hidden="1">#REF!</definedName>
    <definedName name="ㅠ뮤ㅐ" localSheetId="11" hidden="1">#REF!</definedName>
    <definedName name="ㅠ뮤ㅐ" localSheetId="4" hidden="1">#REF!</definedName>
    <definedName name="ㅠ뮤ㅐ" hidden="1">#REF!</definedName>
    <definedName name="ㅡ" localSheetId="5" hidden="1">#REF!</definedName>
    <definedName name="ㅡ" localSheetId="9" hidden="1">#REF!</definedName>
    <definedName name="ㅡ" localSheetId="6" hidden="1">#REF!</definedName>
    <definedName name="ㅡ" localSheetId="10" hidden="1">#REF!</definedName>
    <definedName name="ㅡ" localSheetId="7" hidden="1">#REF!</definedName>
    <definedName name="ㅡ" localSheetId="11" hidden="1">#REF!</definedName>
    <definedName name="ㅡ" localSheetId="4" hidden="1">#REF!</definedName>
    <definedName name="ㅡ" hidden="1">#REF!</definedName>
    <definedName name="ㅡㅡ" localSheetId="5" hidden="1">{"'Sheet1'!$D$19","'Sheet1'!$B$22:$E$22"}</definedName>
    <definedName name="ㅡㅡ" localSheetId="9" hidden="1">{"'Sheet1'!$D$19","'Sheet1'!$B$22:$E$22"}</definedName>
    <definedName name="ㅡㅡ" localSheetId="6" hidden="1">{"'Sheet1'!$D$19","'Sheet1'!$B$22:$E$22"}</definedName>
    <definedName name="ㅡㅡ" localSheetId="10" hidden="1">{"'Sheet1'!$D$19","'Sheet1'!$B$22:$E$22"}</definedName>
    <definedName name="ㅡㅡ" localSheetId="7" hidden="1">{"'Sheet1'!$D$19","'Sheet1'!$B$22:$E$22"}</definedName>
    <definedName name="ㅡㅡ" localSheetId="11" hidden="1">{"'Sheet1'!$D$19","'Sheet1'!$B$22:$E$22"}</definedName>
    <definedName name="ㅡㅡ" localSheetId="1" hidden="1">{"'Sheet1'!$D$19","'Sheet1'!$B$22:$E$22"}</definedName>
    <definedName name="ㅡㅡ" localSheetId="12" hidden="1">{"'Sheet1'!$D$19","'Sheet1'!$B$22:$E$22"}</definedName>
    <definedName name="ㅡㅡ" localSheetId="4" hidden="1">{"'Sheet1'!$D$19","'Sheet1'!$B$22:$E$22"}</definedName>
    <definedName name="ㅡㅡ" hidden="1">{"'Sheet1'!$D$19","'Sheet1'!$B$22:$E$22"}</definedName>
    <definedName name="ㅣㅏ아ㅓㄴ"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ㅑㅑ" localSheetId="1" hidden="1">{#N/A,#N/A,FALSE,"단가표지"}</definedName>
    <definedName name="ㅣㅑㅑ" localSheetId="12" hidden="1">{#N/A,#N/A,FALSE,"단가표지"}</definedName>
    <definedName name="ㅣㅑㅑ" localSheetId="4" hidden="1">{#N/A,#N/A,FALSE,"단가표지"}</definedName>
    <definedName name="ㅣㅑㅑ" hidden="1">{#N/A,#N/A,FALSE,"단가표지"}</definedName>
    <definedName name="ㅣㅣㅣ" localSheetId="12" hidden="1">{#N/A,#N/A,TRUE,"총괄"}</definedName>
    <definedName name="ㅣㅣㅣ" localSheetId="4" hidden="1">{#N/A,#N/A,TRUE,"총괄"}</definedName>
    <definedName name="ㅣㅣㅣ" hidden="1">{#N/A,#N/A,TRUE,"총괄"}</definedName>
    <definedName name="ㅣㅣㅣ노원문화" localSheetId="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15" i="282" l="1"/>
  <c r="A202" i="282"/>
  <c r="B190" i="282"/>
  <c r="A190" i="282"/>
  <c r="N46" i="335"/>
  <c r="K6" i="351"/>
  <c r="J6" i="351"/>
  <c r="H6" i="351"/>
  <c r="F6" i="351"/>
  <c r="M18" i="302"/>
  <c r="L18" i="302"/>
  <c r="A18" i="302"/>
  <c r="B18" i="302"/>
  <c r="C18" i="302"/>
  <c r="D18" i="302"/>
  <c r="B19" i="302"/>
  <c r="C19" i="302"/>
  <c r="D19" i="302"/>
  <c r="O18" i="44"/>
  <c r="T56" i="329"/>
  <c r="U56" i="329"/>
  <c r="V56" i="329"/>
  <c r="W56" i="329"/>
  <c r="X56" i="329"/>
  <c r="Y56" i="329"/>
  <c r="Z56" i="329"/>
  <c r="AA56" i="329"/>
  <c r="AB56" i="329"/>
  <c r="T43" i="329"/>
  <c r="U43" i="329"/>
  <c r="B5" i="349"/>
  <c r="C5" i="349"/>
  <c r="D5" i="349"/>
  <c r="B6" i="349"/>
  <c r="C6" i="349"/>
  <c r="D6" i="349"/>
  <c r="B7" i="349"/>
  <c r="C7" i="349"/>
  <c r="D7" i="349"/>
  <c r="B8" i="349"/>
  <c r="C8" i="349"/>
  <c r="D8" i="349"/>
  <c r="B9" i="349"/>
  <c r="C9" i="349"/>
  <c r="D9" i="349"/>
  <c r="B10" i="349"/>
  <c r="C10" i="349"/>
  <c r="D10" i="349"/>
  <c r="B11" i="349"/>
  <c r="C11" i="349"/>
  <c r="D11" i="349"/>
  <c r="B12" i="349"/>
  <c r="C12" i="349"/>
  <c r="D12" i="349"/>
  <c r="B13" i="349"/>
  <c r="C13" i="349"/>
  <c r="D13" i="349"/>
  <c r="B14" i="349"/>
  <c r="C14" i="349"/>
  <c r="D14" i="349"/>
  <c r="L14" i="349"/>
  <c r="B15" i="349"/>
  <c r="C15" i="349"/>
  <c r="D15" i="349"/>
  <c r="L15" i="349"/>
  <c r="B16" i="349"/>
  <c r="C16" i="349"/>
  <c r="D16" i="349"/>
  <c r="L16" i="349"/>
  <c r="B17" i="349"/>
  <c r="C17" i="349"/>
  <c r="D17" i="349"/>
  <c r="L17" i="349"/>
  <c r="B18" i="349"/>
  <c r="C18" i="349"/>
  <c r="D18" i="349"/>
  <c r="B5" i="336"/>
  <c r="C5" i="336"/>
  <c r="D5" i="336"/>
  <c r="B6" i="336"/>
  <c r="C6" i="336"/>
  <c r="D6" i="336"/>
  <c r="B7" i="336"/>
  <c r="C7" i="336"/>
  <c r="D7" i="336"/>
  <c r="B8" i="336"/>
  <c r="C8" i="336"/>
  <c r="D8" i="336"/>
  <c r="B9" i="336"/>
  <c r="C9" i="336"/>
  <c r="D9" i="336"/>
  <c r="B10" i="336"/>
  <c r="C10" i="336"/>
  <c r="D10" i="336"/>
  <c r="B11" i="336"/>
  <c r="C11" i="336"/>
  <c r="D11" i="336"/>
  <c r="B12" i="336"/>
  <c r="C12" i="336"/>
  <c r="D12" i="336"/>
  <c r="B13" i="336"/>
  <c r="C13" i="336"/>
  <c r="D13" i="336"/>
  <c r="L13" i="336"/>
  <c r="B14" i="336"/>
  <c r="C14" i="336"/>
  <c r="D14" i="336"/>
  <c r="L14" i="336"/>
  <c r="B15" i="336"/>
  <c r="C15" i="336"/>
  <c r="D15" i="336"/>
  <c r="L15" i="336"/>
  <c r="A5" i="302"/>
  <c r="A6" i="302"/>
  <c r="A7" i="302"/>
  <c r="A8" i="302"/>
  <c r="A9" i="302"/>
  <c r="A10" i="302"/>
  <c r="A11" i="302"/>
  <c r="A12" i="302"/>
  <c r="A13" i="302"/>
  <c r="A14" i="302"/>
  <c r="A15" i="302"/>
  <c r="A16" i="302"/>
  <c r="A17" i="302"/>
  <c r="A19" i="302"/>
  <c r="A20" i="302"/>
  <c r="A21" i="302"/>
  <c r="A22" i="302"/>
  <c r="A23" i="302"/>
  <c r="A24" i="302"/>
  <c r="A25" i="302"/>
  <c r="A26" i="302"/>
  <c r="B5" i="302"/>
  <c r="C5" i="302"/>
  <c r="D5" i="302"/>
  <c r="B6" i="302"/>
  <c r="C6" i="302"/>
  <c r="D6" i="302"/>
  <c r="B7" i="302"/>
  <c r="C7" i="302"/>
  <c r="D7" i="302"/>
  <c r="B8" i="302"/>
  <c r="C8" i="302"/>
  <c r="D8" i="302"/>
  <c r="B9" i="302"/>
  <c r="C9" i="302"/>
  <c r="D9" i="302"/>
  <c r="B10" i="302"/>
  <c r="C10" i="302"/>
  <c r="D10" i="302"/>
  <c r="B11" i="302"/>
  <c r="C11" i="302"/>
  <c r="D11" i="302"/>
  <c r="B12" i="302"/>
  <c r="C12" i="302"/>
  <c r="D12" i="302"/>
  <c r="B13" i="302"/>
  <c r="C13" i="302"/>
  <c r="D13" i="302"/>
  <c r="B14" i="302"/>
  <c r="C14" i="302"/>
  <c r="D14" i="302"/>
  <c r="B15" i="302"/>
  <c r="C15" i="302"/>
  <c r="D15" i="302"/>
  <c r="B16" i="302"/>
  <c r="C16" i="302"/>
  <c r="D16" i="302"/>
  <c r="B17" i="302"/>
  <c r="C17" i="302"/>
  <c r="D17" i="302"/>
  <c r="B20" i="302"/>
  <c r="C20" i="302"/>
  <c r="D20" i="302"/>
  <c r="B21" i="302"/>
  <c r="C21" i="302"/>
  <c r="D21" i="302"/>
  <c r="L21" i="302"/>
  <c r="B22" i="302"/>
  <c r="C22" i="302"/>
  <c r="D22" i="302"/>
  <c r="L22" i="302"/>
  <c r="B23" i="302"/>
  <c r="C23" i="302"/>
  <c r="D23" i="302"/>
  <c r="L23" i="302"/>
  <c r="B24" i="302"/>
  <c r="C24" i="302"/>
  <c r="D24" i="302"/>
  <c r="L24" i="302"/>
  <c r="B25" i="302"/>
  <c r="C25" i="302"/>
  <c r="D25" i="302"/>
  <c r="L25" i="302"/>
  <c r="B26" i="302"/>
  <c r="C26" i="302"/>
  <c r="D26" i="302"/>
  <c r="O5" i="44"/>
  <c r="O6" i="44"/>
  <c r="O7" i="44"/>
  <c r="O8" i="44"/>
  <c r="O9" i="44"/>
  <c r="O10" i="44"/>
  <c r="P10" i="44"/>
  <c r="O11" i="44"/>
  <c r="O12" i="44"/>
  <c r="O13" i="44"/>
  <c r="O14" i="44"/>
  <c r="O15" i="44"/>
  <c r="O16" i="44"/>
  <c r="O17" i="44"/>
  <c r="O19" i="44"/>
  <c r="O20" i="44"/>
  <c r="O21" i="44"/>
  <c r="O22" i="44"/>
  <c r="O23" i="44"/>
  <c r="O24" i="44"/>
  <c r="O25" i="44"/>
  <c r="O26" i="44"/>
  <c r="O27" i="44"/>
  <c r="O28" i="44"/>
  <c r="O29" i="44"/>
  <c r="O30" i="44"/>
  <c r="O31" i="44"/>
  <c r="O32" i="44"/>
  <c r="O33" i="44"/>
  <c r="O34" i="44"/>
  <c r="O35" i="44"/>
  <c r="O36" i="44"/>
  <c r="O37" i="44"/>
  <c r="O38" i="44"/>
  <c r="O39" i="44"/>
  <c r="O40" i="44"/>
  <c r="O41" i="44"/>
  <c r="O42" i="44"/>
  <c r="O43" i="44"/>
  <c r="O44" i="44"/>
  <c r="O45" i="44"/>
  <c r="O46" i="44"/>
  <c r="O47" i="44"/>
  <c r="O48" i="44"/>
  <c r="O49" i="44"/>
  <c r="O50" i="44"/>
  <c r="O51" i="44"/>
  <c r="O52" i="44"/>
  <c r="O53" i="44"/>
  <c r="O54" i="44"/>
  <c r="O55" i="44"/>
  <c r="O56" i="44"/>
  <c r="O58" i="44"/>
  <c r="O59" i="44"/>
  <c r="O60" i="44"/>
  <c r="O61" i="44"/>
  <c r="O62" i="44"/>
  <c r="O63" i="44"/>
  <c r="O64" i="44"/>
  <c r="O65" i="44"/>
  <c r="O66" i="44"/>
  <c r="P66" i="44"/>
  <c r="O67" i="44"/>
  <c r="O68" i="44"/>
  <c r="O69" i="44"/>
  <c r="O70" i="44"/>
  <c r="O71" i="44"/>
  <c r="O72" i="44"/>
  <c r="P72" i="44"/>
  <c r="O73" i="44"/>
  <c r="O74" i="44"/>
  <c r="A12" i="44"/>
  <c r="T22" i="337"/>
  <c r="T21" i="337"/>
  <c r="T13" i="337"/>
  <c r="T11" i="337"/>
  <c r="L43" i="335"/>
  <c r="M43" i="335"/>
  <c r="N43" i="335"/>
  <c r="O43" i="335"/>
  <c r="P43" i="335"/>
  <c r="Q43" i="335"/>
  <c r="R43" i="335"/>
  <c r="S43" i="335"/>
  <c r="M50" i="335"/>
  <c r="H17" i="335"/>
  <c r="I16" i="335"/>
  <c r="I15" i="335"/>
  <c r="H16" i="335"/>
  <c r="F15" i="335"/>
  <c r="H13" i="335"/>
  <c r="I11" i="335"/>
  <c r="F11" i="335"/>
  <c r="I12" i="335"/>
  <c r="J6" i="335"/>
  <c r="Q43" i="329"/>
  <c r="R43" i="329"/>
  <c r="S43" i="329"/>
  <c r="V43" i="329"/>
  <c r="W43" i="329"/>
  <c r="X43" i="329"/>
  <c r="Y43" i="329"/>
  <c r="AA43" i="329"/>
  <c r="AB43" i="329"/>
  <c r="AC43" i="329"/>
  <c r="AD43" i="329"/>
  <c r="AE43" i="329"/>
  <c r="AF43" i="329"/>
  <c r="AG43" i="329"/>
  <c r="AH43" i="329"/>
  <c r="N56" i="329"/>
  <c r="O56" i="329"/>
  <c r="N50" i="329"/>
  <c r="Z11" i="329"/>
  <c r="Z12" i="329"/>
  <c r="M14" i="329"/>
  <c r="J12" i="329"/>
  <c r="I17" i="329"/>
  <c r="N13" i="329"/>
  <c r="N12" i="329"/>
  <c r="N11" i="329"/>
  <c r="G11" i="329"/>
  <c r="O6" i="329"/>
  <c r="L22" i="329"/>
  <c r="L21" i="329"/>
  <c r="L20" i="329"/>
  <c r="L19" i="329"/>
  <c r="N50" i="337"/>
  <c r="U45" i="329" l="1"/>
  <c r="E19" i="302" s="1"/>
  <c r="L6" i="351"/>
  <c r="T45" i="329"/>
  <c r="E18" i="302" s="1"/>
  <c r="P68" i="44"/>
  <c r="P65" i="44"/>
  <c r="P18" i="44"/>
  <c r="F11" i="349"/>
  <c r="L11" i="349" s="1"/>
  <c r="F10" i="302"/>
  <c r="L10" i="302" s="1"/>
  <c r="P69" i="44"/>
  <c r="P70" i="44"/>
  <c r="P73" i="44"/>
  <c r="F12" i="349"/>
  <c r="L12" i="349" s="1"/>
  <c r="P60" i="44"/>
  <c r="F6" i="349" s="1"/>
  <c r="L6" i="349" s="1"/>
  <c r="P67" i="44"/>
  <c r="F13" i="349" s="1"/>
  <c r="L13" i="349" s="1"/>
  <c r="P71" i="44"/>
  <c r="P74" i="44"/>
  <c r="R45" i="329"/>
  <c r="E16" i="302" s="1"/>
  <c r="X45" i="329"/>
  <c r="E22" i="302" s="1"/>
  <c r="AA45" i="329"/>
  <c r="E25" i="302" s="1"/>
  <c r="AD45" i="329"/>
  <c r="AG45" i="329"/>
  <c r="G43" i="329"/>
  <c r="J43" i="329"/>
  <c r="N43" i="329"/>
  <c r="W45" i="329"/>
  <c r="E21" i="302" s="1"/>
  <c r="AC45" i="329"/>
  <c r="AF45" i="329"/>
  <c r="L43" i="329"/>
  <c r="Q45" i="329"/>
  <c r="E15" i="302" s="1"/>
  <c r="S45" i="329"/>
  <c r="E17" i="302" s="1"/>
  <c r="V45" i="329"/>
  <c r="E20" i="302" s="1"/>
  <c r="Y45" i="329"/>
  <c r="E23" i="302" s="1"/>
  <c r="AB45" i="329"/>
  <c r="E26" i="302" s="1"/>
  <c r="AE45" i="329"/>
  <c r="AH45" i="329"/>
  <c r="Z43" i="329"/>
  <c r="Z45" i="329" s="1"/>
  <c r="E24" i="302" s="1"/>
  <c r="L18" i="349"/>
  <c r="P64" i="44"/>
  <c r="F10" i="349" s="1"/>
  <c r="P63" i="44"/>
  <c r="F9" i="349" s="1"/>
  <c r="P62" i="44"/>
  <c r="F8" i="349" s="1"/>
  <c r="P61" i="44"/>
  <c r="F7" i="349" s="1"/>
  <c r="P9" i="44"/>
  <c r="F9" i="302" s="1"/>
  <c r="L9" i="302" s="1"/>
  <c r="P13" i="44"/>
  <c r="F13" i="302" s="1"/>
  <c r="L13" i="302" s="1"/>
  <c r="P22" i="44"/>
  <c r="P23" i="44"/>
  <c r="P24" i="44"/>
  <c r="P29" i="44"/>
  <c r="P34" i="44"/>
  <c r="P40" i="44"/>
  <c r="P43" i="44"/>
  <c r="F7" i="336" s="1"/>
  <c r="P45" i="44"/>
  <c r="F9" i="336" s="1"/>
  <c r="P46" i="44"/>
  <c r="F10" i="336" s="1"/>
  <c r="P48" i="44"/>
  <c r="F12" i="336" s="1"/>
  <c r="P49" i="44"/>
  <c r="P50" i="44"/>
  <c r="P51" i="44"/>
  <c r="P54" i="44"/>
  <c r="P55" i="44"/>
  <c r="P58" i="44"/>
  <c r="P5" i="44"/>
  <c r="F5" i="302" s="1"/>
  <c r="L5" i="302" s="1"/>
  <c r="P6" i="44"/>
  <c r="F6" i="302" s="1"/>
  <c r="L6" i="302" s="1"/>
  <c r="P12" i="44"/>
  <c r="F12" i="302" s="1"/>
  <c r="L12" i="302" s="1"/>
  <c r="P16" i="44"/>
  <c r="F16" i="302" s="1"/>
  <c r="L16" i="302" s="1"/>
  <c r="P17" i="44"/>
  <c r="F17" i="302" s="1"/>
  <c r="L17" i="302" s="1"/>
  <c r="P19" i="44"/>
  <c r="F19" i="302" s="1"/>
  <c r="P20" i="44"/>
  <c r="F20" i="302" s="1"/>
  <c r="L20" i="302" s="1"/>
  <c r="P21" i="44"/>
  <c r="P26" i="44"/>
  <c r="F26" i="302" s="1"/>
  <c r="L26" i="302" s="1"/>
  <c r="P27" i="44"/>
  <c r="P30" i="44"/>
  <c r="P33" i="44"/>
  <c r="P36" i="44"/>
  <c r="P37" i="44"/>
  <c r="P39" i="44"/>
  <c r="P44" i="44"/>
  <c r="F8" i="336" s="1"/>
  <c r="P52" i="44"/>
  <c r="P53" i="44"/>
  <c r="P7" i="44"/>
  <c r="F7" i="302" s="1"/>
  <c r="L7" i="302" s="1"/>
  <c r="P8" i="44"/>
  <c r="F8" i="302" s="1"/>
  <c r="L8" i="302" s="1"/>
  <c r="P11" i="44"/>
  <c r="F11" i="302" s="1"/>
  <c r="L11" i="302" s="1"/>
  <c r="P14" i="44"/>
  <c r="F14" i="302" s="1"/>
  <c r="L14" i="302" s="1"/>
  <c r="P15" i="44"/>
  <c r="F15" i="302" s="1"/>
  <c r="L15" i="302" s="1"/>
  <c r="P25" i="44"/>
  <c r="P28" i="44"/>
  <c r="P31" i="44"/>
  <c r="P32" i="44"/>
  <c r="P35" i="44"/>
  <c r="P38" i="44"/>
  <c r="P41" i="44"/>
  <c r="F5" i="336" s="1"/>
  <c r="P42" i="44"/>
  <c r="F6" i="336" s="1"/>
  <c r="P47" i="44"/>
  <c r="F11" i="336" s="1"/>
  <c r="P56" i="44"/>
  <c r="P59" i="44"/>
  <c r="F5" i="349" s="1"/>
  <c r="I43" i="335"/>
  <c r="Q7" i="336" s="1"/>
  <c r="K23" i="336"/>
  <c r="AF51" i="329"/>
  <c r="AG51" i="329"/>
  <c r="AH52" i="329"/>
  <c r="AH54" i="329"/>
  <c r="K19" i="302" l="1"/>
  <c r="I19" i="302"/>
  <c r="L10" i="349"/>
  <c r="L9" i="349"/>
  <c r="L8" i="349"/>
  <c r="L7" i="349"/>
  <c r="R7" i="336"/>
  <c r="L7" i="336"/>
  <c r="L9" i="336"/>
  <c r="L10" i="336"/>
  <c r="L12" i="336"/>
  <c r="G19" i="302"/>
  <c r="L19" i="302"/>
  <c r="L8" i="336"/>
  <c r="L5" i="336"/>
  <c r="L6" i="336"/>
  <c r="L11" i="336"/>
  <c r="L5" i="349"/>
  <c r="K20" i="302"/>
  <c r="K23" i="302"/>
  <c r="G23" i="302"/>
  <c r="I23" i="302"/>
  <c r="G22" i="302"/>
  <c r="K22" i="302"/>
  <c r="G20" i="302"/>
  <c r="I21" i="302"/>
  <c r="K21" i="302"/>
  <c r="G21" i="302"/>
  <c r="I22" i="302"/>
  <c r="I16" i="302"/>
  <c r="K16" i="302"/>
  <c r="G26" i="302"/>
  <c r="K26" i="302"/>
  <c r="K25" i="302"/>
  <c r="I20" i="302"/>
  <c r="G24" i="302"/>
  <c r="I24" i="302"/>
  <c r="K24" i="302"/>
  <c r="I25" i="302"/>
  <c r="G25" i="302"/>
  <c r="P5" i="302"/>
  <c r="Q5" i="302" s="1"/>
  <c r="G45" i="329"/>
  <c r="E5" i="302" s="1"/>
  <c r="J45" i="329"/>
  <c r="E8" i="302" s="1"/>
  <c r="P8" i="302"/>
  <c r="Q8" i="302" s="1"/>
  <c r="N45" i="329"/>
  <c r="E12" i="302" s="1"/>
  <c r="P12" i="302"/>
  <c r="Q12" i="302" s="1"/>
  <c r="N51" i="329"/>
  <c r="N53" i="329"/>
  <c r="N52" i="329"/>
  <c r="N54" i="329"/>
  <c r="L45" i="329"/>
  <c r="E10" i="302" s="1"/>
  <c r="P10" i="302"/>
  <c r="Q10" i="302" s="1"/>
  <c r="I26" i="302"/>
  <c r="G16" i="302"/>
  <c r="G17" i="302"/>
  <c r="I17" i="302"/>
  <c r="K17" i="302"/>
  <c r="G15" i="302"/>
  <c r="I15" i="302"/>
  <c r="K15" i="302"/>
  <c r="AF54" i="329"/>
  <c r="AG54" i="329"/>
  <c r="AH53" i="329"/>
  <c r="AG53" i="329"/>
  <c r="AF53" i="329"/>
  <c r="AG52" i="329"/>
  <c r="AF52" i="329"/>
  <c r="AH51" i="329"/>
  <c r="M19" i="302" l="1"/>
  <c r="M24" i="302"/>
  <c r="M20" i="302"/>
  <c r="M22" i="302"/>
  <c r="M21" i="302"/>
  <c r="M23" i="302"/>
  <c r="M25" i="302"/>
  <c r="I5" i="302"/>
  <c r="G5" i="302"/>
  <c r="K5" i="302"/>
  <c r="G8" i="302"/>
  <c r="I8" i="302"/>
  <c r="K8" i="302"/>
  <c r="K12" i="302"/>
  <c r="I12" i="302"/>
  <c r="G12" i="302"/>
  <c r="K10" i="302"/>
  <c r="I10" i="302"/>
  <c r="G10" i="302"/>
  <c r="M16" i="302"/>
  <c r="M26" i="302"/>
  <c r="M17" i="302"/>
  <c r="M15" i="302"/>
  <c r="A11" i="44"/>
  <c r="U43" i="337"/>
  <c r="U45" i="337" s="1"/>
  <c r="V43" i="337"/>
  <c r="V45" i="337" s="1"/>
  <c r="W43" i="337"/>
  <c r="W45" i="337" s="1"/>
  <c r="X43" i="337"/>
  <c r="X45" i="337" s="1"/>
  <c r="Y43" i="337"/>
  <c r="Y45" i="337" s="1"/>
  <c r="Z43" i="337"/>
  <c r="Z45" i="337" s="1"/>
  <c r="AA43" i="337"/>
  <c r="AA45" i="337" s="1"/>
  <c r="AB43" i="337"/>
  <c r="AB45" i="337" s="1"/>
  <c r="AC43" i="337"/>
  <c r="AC51" i="337" s="1"/>
  <c r="AD43" i="337"/>
  <c r="AD52" i="337" s="1"/>
  <c r="AE43" i="337"/>
  <c r="AE45" i="337" s="1"/>
  <c r="AF43" i="337"/>
  <c r="AF45" i="337" s="1"/>
  <c r="AG43" i="337"/>
  <c r="AG45" i="337" s="1"/>
  <c r="AH43" i="337"/>
  <c r="AH45" i="337" s="1"/>
  <c r="AC54" i="337"/>
  <c r="O50" i="337"/>
  <c r="N50" i="335"/>
  <c r="M10" i="302" l="1"/>
  <c r="M12" i="302"/>
  <c r="M5" i="302"/>
  <c r="M8" i="302"/>
  <c r="R45" i="335"/>
  <c r="S45" i="335"/>
  <c r="AD45" i="337"/>
  <c r="AC45" i="337"/>
  <c r="AD54" i="337"/>
  <c r="AD53" i="337"/>
  <c r="AC52" i="337"/>
  <c r="AD51" i="337"/>
  <c r="AC53" i="337"/>
  <c r="V50" i="329"/>
  <c r="AD51" i="329"/>
  <c r="AE51" i="329"/>
  <c r="AD52" i="329"/>
  <c r="AE52" i="329"/>
  <c r="AD53" i="329"/>
  <c r="AE53" i="329"/>
  <c r="AD54" i="329"/>
  <c r="AE54" i="329"/>
  <c r="H18" i="319"/>
  <c r="AG52" i="337" l="1"/>
  <c r="AH52" i="337"/>
  <c r="AA53" i="337"/>
  <c r="M43" i="337"/>
  <c r="N43" i="337"/>
  <c r="O43" i="337"/>
  <c r="O52" i="337" s="1"/>
  <c r="P43" i="337"/>
  <c r="P54" i="337" s="1"/>
  <c r="Q43" i="337"/>
  <c r="Q51" i="337" s="1"/>
  <c r="R43" i="337"/>
  <c r="R54" i="337" s="1"/>
  <c r="S43" i="337"/>
  <c r="S53" i="337" s="1"/>
  <c r="T43" i="337"/>
  <c r="T54" i="337" s="1"/>
  <c r="U53" i="337"/>
  <c r="V52" i="337"/>
  <c r="W53" i="337"/>
  <c r="X54" i="337"/>
  <c r="Y51" i="337"/>
  <c r="Z51" i="337"/>
  <c r="AA51" i="337"/>
  <c r="AB54" i="337"/>
  <c r="AE54" i="337"/>
  <c r="AF53" i="337"/>
  <c r="AG53" i="337"/>
  <c r="AH51" i="337"/>
  <c r="R53" i="335"/>
  <c r="S53" i="335"/>
  <c r="N52" i="335"/>
  <c r="O51" i="335"/>
  <c r="P51" i="335"/>
  <c r="Q51" i="335"/>
  <c r="R54" i="335"/>
  <c r="S52" i="329"/>
  <c r="W52" i="329"/>
  <c r="X52" i="329"/>
  <c r="Y52" i="329"/>
  <c r="AA53" i="329"/>
  <c r="AB53" i="329"/>
  <c r="V46" i="329"/>
  <c r="N46" i="337"/>
  <c r="O46" i="337"/>
  <c r="N53" i="335"/>
  <c r="A15" i="349"/>
  <c r="A69" i="44"/>
  <c r="A70" i="44"/>
  <c r="A71" i="44"/>
  <c r="A72" i="44"/>
  <c r="N51" i="337" l="1"/>
  <c r="T52" i="337"/>
  <c r="N51" i="335"/>
  <c r="O53" i="335"/>
  <c r="P53" i="335"/>
  <c r="Q53" i="335"/>
  <c r="N54" i="335"/>
  <c r="O54" i="335"/>
  <c r="P54" i="335"/>
  <c r="Q54" i="335"/>
  <c r="M45" i="335"/>
  <c r="E11" i="336" s="1"/>
  <c r="N45" i="335"/>
  <c r="E12" i="336" s="1"/>
  <c r="V51" i="329"/>
  <c r="V52" i="329"/>
  <c r="R53" i="337"/>
  <c r="S52" i="337"/>
  <c r="Q53" i="337"/>
  <c r="R52" i="337"/>
  <c r="P53" i="337"/>
  <c r="Q52" i="337"/>
  <c r="P52" i="337"/>
  <c r="AF52" i="337"/>
  <c r="AA54" i="337"/>
  <c r="AE52" i="337"/>
  <c r="O54" i="337"/>
  <c r="AE53" i="337"/>
  <c r="AB52" i="337"/>
  <c r="AA52" i="337"/>
  <c r="AB53" i="337"/>
  <c r="U52" i="337"/>
  <c r="Z54" i="337"/>
  <c r="Y54" i="337"/>
  <c r="Z53" i="337"/>
  <c r="Z52" i="337"/>
  <c r="N52" i="337"/>
  <c r="O51" i="337"/>
  <c r="Y53" i="337"/>
  <c r="Y52" i="337"/>
  <c r="N54" i="337"/>
  <c r="W51" i="337"/>
  <c r="O53" i="337"/>
  <c r="U51" i="337"/>
  <c r="W54" i="337"/>
  <c r="N53" i="337"/>
  <c r="AG51" i="337"/>
  <c r="T51" i="337"/>
  <c r="V54" i="337"/>
  <c r="AF51" i="337"/>
  <c r="S51" i="337"/>
  <c r="AH54" i="337"/>
  <c r="U54" i="337"/>
  <c r="X53" i="337"/>
  <c r="AE51" i="337"/>
  <c r="R51" i="337"/>
  <c r="AG54" i="337"/>
  <c r="AF54" i="337"/>
  <c r="AH53" i="337"/>
  <c r="X52" i="337"/>
  <c r="V53" i="337"/>
  <c r="AB51" i="337"/>
  <c r="P51" i="337"/>
  <c r="Q54" i="337"/>
  <c r="T53" i="337"/>
  <c r="W52" i="337"/>
  <c r="X51" i="337"/>
  <c r="V51" i="337"/>
  <c r="S54" i="337"/>
  <c r="L45" i="335"/>
  <c r="E10" i="336" s="1"/>
  <c r="R52" i="335"/>
  <c r="P52" i="335"/>
  <c r="S51" i="335"/>
  <c r="O52" i="335"/>
  <c r="Q45" i="335"/>
  <c r="E15" i="336" s="1"/>
  <c r="P45" i="335"/>
  <c r="E14" i="336" s="1"/>
  <c r="S54" i="335"/>
  <c r="S52" i="335"/>
  <c r="Q52" i="335"/>
  <c r="R51" i="335"/>
  <c r="O45" i="335"/>
  <c r="E13" i="336" s="1"/>
  <c r="V54" i="329"/>
  <c r="S51" i="329"/>
  <c r="S54" i="329"/>
  <c r="AA54" i="329"/>
  <c r="AC53" i="329"/>
  <c r="AC51" i="329"/>
  <c r="Y51" i="329"/>
  <c r="X54" i="329"/>
  <c r="W51" i="329"/>
  <c r="AC52" i="329"/>
  <c r="AC54" i="329"/>
  <c r="AB54" i="329"/>
  <c r="Y54" i="329"/>
  <c r="S53" i="329"/>
  <c r="X51" i="329"/>
  <c r="W54" i="329"/>
  <c r="V53" i="329"/>
  <c r="Y53" i="329"/>
  <c r="AB52" i="329"/>
  <c r="X53" i="329"/>
  <c r="W53" i="329"/>
  <c r="AB51" i="329"/>
  <c r="AA52" i="329"/>
  <c r="AA51" i="329"/>
  <c r="G11" i="336" l="1"/>
  <c r="I11" i="336"/>
  <c r="K11" i="336"/>
  <c r="G12" i="336"/>
  <c r="K12" i="336"/>
  <c r="I12" i="336"/>
  <c r="G10" i="336"/>
  <c r="I10" i="336"/>
  <c r="K10" i="336"/>
  <c r="K15" i="336"/>
  <c r="G15" i="336"/>
  <c r="I15" i="336"/>
  <c r="G14" i="336"/>
  <c r="K14" i="336"/>
  <c r="I14" i="336"/>
  <c r="I13" i="336"/>
  <c r="G13" i="336"/>
  <c r="K13" i="336"/>
  <c r="A7" i="349"/>
  <c r="A5" i="336"/>
  <c r="A61" i="44"/>
  <c r="A62" i="44"/>
  <c r="A41" i="44"/>
  <c r="A42" i="44"/>
  <c r="A9" i="44"/>
  <c r="M10" i="336" l="1"/>
  <c r="M13" i="336"/>
  <c r="M14" i="336"/>
  <c r="M12" i="336"/>
  <c r="M15" i="336"/>
  <c r="M11" i="336"/>
  <c r="M45" i="337"/>
  <c r="E11" i="349" s="1"/>
  <c r="G56" i="337"/>
  <c r="H56" i="337"/>
  <c r="I56" i="337"/>
  <c r="J56" i="337"/>
  <c r="K56" i="337"/>
  <c r="L56" i="337"/>
  <c r="M56" i="337"/>
  <c r="N56" i="337"/>
  <c r="O56" i="337"/>
  <c r="P56" i="337"/>
  <c r="Q56" i="337"/>
  <c r="R56" i="337"/>
  <c r="S56" i="337"/>
  <c r="T56" i="337"/>
  <c r="G56" i="335"/>
  <c r="H56" i="335"/>
  <c r="I56" i="335"/>
  <c r="J56" i="335"/>
  <c r="K56" i="329"/>
  <c r="L56" i="329"/>
  <c r="L11" i="337"/>
  <c r="K7" i="337"/>
  <c r="K12" i="337"/>
  <c r="H13" i="337"/>
  <c r="F6" i="337"/>
  <c r="L13" i="337"/>
  <c r="K8" i="337"/>
  <c r="K10" i="337"/>
  <c r="L9" i="337"/>
  <c r="F9" i="337"/>
  <c r="I7" i="337"/>
  <c r="G7" i="335"/>
  <c r="G43" i="335" s="1"/>
  <c r="Q5" i="336" s="1"/>
  <c r="R5" i="336" s="1"/>
  <c r="J7" i="335"/>
  <c r="J43" i="335" s="1"/>
  <c r="Q8" i="336" s="1"/>
  <c r="R8" i="336" s="1"/>
  <c r="O7" i="329"/>
  <c r="O43" i="329" s="1"/>
  <c r="K7" i="329"/>
  <c r="K43" i="329" s="1"/>
  <c r="F6" i="329"/>
  <c r="G11" i="349" l="1"/>
  <c r="K11" i="349"/>
  <c r="I11" i="349"/>
  <c r="O45" i="329"/>
  <c r="E13" i="302" s="1"/>
  <c r="O53" i="329"/>
  <c r="O54" i="329"/>
  <c r="O51" i="329"/>
  <c r="O52" i="329"/>
  <c r="P13" i="302"/>
  <c r="Q13" i="302" s="1"/>
  <c r="K45" i="329"/>
  <c r="E9" i="302" s="1"/>
  <c r="P9" i="302"/>
  <c r="Q9" i="302" s="1"/>
  <c r="I43" i="337"/>
  <c r="Q7" i="349" s="1"/>
  <c r="R7" i="349" s="1"/>
  <c r="M11" i="349" l="1"/>
  <c r="G13" i="302"/>
  <c r="K13" i="302"/>
  <c r="I13" i="302"/>
  <c r="K9" i="302"/>
  <c r="I9" i="302"/>
  <c r="G9" i="302"/>
  <c r="I52" i="337"/>
  <c r="I53" i="337"/>
  <c r="I54" i="337"/>
  <c r="I51" i="337"/>
  <c r="G54" i="335"/>
  <c r="G53" i="335"/>
  <c r="G51" i="335"/>
  <c r="G45" i="335"/>
  <c r="E5" i="336" s="1"/>
  <c r="G52" i="335"/>
  <c r="K53" i="329"/>
  <c r="K52" i="329"/>
  <c r="K54" i="329"/>
  <c r="K51" i="329"/>
  <c r="I45" i="337"/>
  <c r="E7" i="349" s="1"/>
  <c r="G7" i="349" l="1"/>
  <c r="K7" i="349"/>
  <c r="I7" i="349"/>
  <c r="G5" i="336"/>
  <c r="K5" i="336"/>
  <c r="I5" i="336"/>
  <c r="M13" i="302"/>
  <c r="M9" i="302"/>
  <c r="A14" i="336"/>
  <c r="A15" i="336"/>
  <c r="D4" i="336"/>
  <c r="C4" i="336"/>
  <c r="B4" i="336"/>
  <c r="A26" i="44"/>
  <c r="M7" i="349" l="1"/>
  <c r="M5" i="336"/>
  <c r="D4" i="302"/>
  <c r="C4" i="302"/>
  <c r="B4" i="302"/>
  <c r="A59" i="44"/>
  <c r="A60" i="44"/>
  <c r="A63" i="44"/>
  <c r="A64" i="44"/>
  <c r="A65" i="44"/>
  <c r="A66" i="44"/>
  <c r="A67" i="44"/>
  <c r="A68" i="44"/>
  <c r="A58" i="44" l="1"/>
  <c r="A43" i="44"/>
  <c r="A44" i="44"/>
  <c r="A45" i="44"/>
  <c r="A46" i="44"/>
  <c r="A47" i="44"/>
  <c r="A48" i="44"/>
  <c r="A49" i="44"/>
  <c r="A50" i="44"/>
  <c r="A51" i="44"/>
  <c r="A40" i="44"/>
  <c r="O4" i="44" l="1"/>
  <c r="P4" i="44" s="1"/>
  <c r="F4" i="302" s="1"/>
  <c r="A5" i="44"/>
  <c r="A6" i="44"/>
  <c r="A7" i="44"/>
  <c r="A8" i="44"/>
  <c r="A10" i="44"/>
  <c r="A13" i="44"/>
  <c r="A14" i="44"/>
  <c r="A15" i="44"/>
  <c r="A16" i="44"/>
  <c r="A17" i="44"/>
  <c r="A19" i="44"/>
  <c r="A20" i="44"/>
  <c r="A21" i="44"/>
  <c r="A22" i="44"/>
  <c r="A23" i="44"/>
  <c r="A24" i="44"/>
  <c r="A25" i="44"/>
  <c r="A4" i="44"/>
  <c r="Q56" i="335" l="1"/>
  <c r="K56" i="335"/>
  <c r="L56" i="335"/>
  <c r="M56" i="335"/>
  <c r="N56" i="335"/>
  <c r="O56" i="335"/>
  <c r="P56" i="335"/>
  <c r="L50" i="335"/>
  <c r="Q50" i="329"/>
  <c r="D30" i="302"/>
  <c r="D31" i="302"/>
  <c r="D32" i="302"/>
  <c r="D19" i="336"/>
  <c r="D20" i="336"/>
  <c r="D21" i="336"/>
  <c r="D22" i="349"/>
  <c r="D23" i="349"/>
  <c r="D24" i="349"/>
  <c r="M50" i="337"/>
  <c r="E54" i="337"/>
  <c r="C24" i="349" s="1"/>
  <c r="H24" i="349" s="1"/>
  <c r="E53" i="337"/>
  <c r="C23" i="349" s="1"/>
  <c r="H23" i="349" s="1"/>
  <c r="L23" i="349" s="1"/>
  <c r="E52" i="337"/>
  <c r="C22" i="349" s="1"/>
  <c r="H22" i="349" s="1"/>
  <c r="H50" i="337"/>
  <c r="G50" i="337"/>
  <c r="R45" i="337"/>
  <c r="E16" i="349" s="1"/>
  <c r="N45" i="337"/>
  <c r="E12" i="349" s="1"/>
  <c r="O45" i="337"/>
  <c r="E13" i="349" s="1"/>
  <c r="P45" i="337"/>
  <c r="E14" i="349" s="1"/>
  <c r="Q45" i="337"/>
  <c r="E15" i="349" s="1"/>
  <c r="S45" i="337"/>
  <c r="E17" i="349" s="1"/>
  <c r="T45" i="337"/>
  <c r="E18" i="349" s="1"/>
  <c r="G56" i="329"/>
  <c r="H56" i="329"/>
  <c r="I56" i="329"/>
  <c r="J56" i="329"/>
  <c r="M56" i="329"/>
  <c r="P56" i="329"/>
  <c r="Q56" i="329"/>
  <c r="R56" i="329"/>
  <c r="S56" i="329"/>
  <c r="E54" i="335"/>
  <c r="C21" i="336" s="1"/>
  <c r="H21" i="336" s="1"/>
  <c r="L21" i="336" s="1"/>
  <c r="E52" i="335"/>
  <c r="C19" i="336" s="1"/>
  <c r="H19" i="336" s="1"/>
  <c r="L19" i="336" s="1"/>
  <c r="E53" i="335"/>
  <c r="C20" i="336" s="1"/>
  <c r="H20" i="336" s="1"/>
  <c r="L20" i="336" s="1"/>
  <c r="L14" i="337"/>
  <c r="J22" i="337"/>
  <c r="K6" i="337"/>
  <c r="G23" i="337"/>
  <c r="G17" i="337"/>
  <c r="G18" i="337"/>
  <c r="G11" i="337"/>
  <c r="J23" i="337"/>
  <c r="F22" i="337"/>
  <c r="J18" i="337"/>
  <c r="H19" i="337"/>
  <c r="G21" i="337"/>
  <c r="J21" i="337"/>
  <c r="J17" i="337"/>
  <c r="J19" i="337"/>
  <c r="H12" i="335"/>
  <c r="H43" i="335" s="1"/>
  <c r="Q6" i="336" s="1"/>
  <c r="R6" i="336" s="1"/>
  <c r="K8" i="335"/>
  <c r="K43" i="335" s="1"/>
  <c r="Q9" i="336" s="1"/>
  <c r="R9" i="336" s="1"/>
  <c r="F6" i="335"/>
  <c r="F43" i="335" s="1"/>
  <c r="K16" i="349" l="1"/>
  <c r="I16" i="349"/>
  <c r="G16" i="349"/>
  <c r="G12" i="349"/>
  <c r="I12" i="349"/>
  <c r="K12" i="349"/>
  <c r="G13" i="349"/>
  <c r="I13" i="349"/>
  <c r="K13" i="349"/>
  <c r="K14" i="349"/>
  <c r="G14" i="349"/>
  <c r="I14" i="349"/>
  <c r="G15" i="349"/>
  <c r="K15" i="349"/>
  <c r="I15" i="349"/>
  <c r="G17" i="349"/>
  <c r="I17" i="349"/>
  <c r="K17" i="349"/>
  <c r="I18" i="349"/>
  <c r="G18" i="349"/>
  <c r="K18" i="349"/>
  <c r="J43" i="337"/>
  <c r="Q8" i="349" s="1"/>
  <c r="R8" i="349" s="1"/>
  <c r="H43" i="337"/>
  <c r="Q6" i="349" s="1"/>
  <c r="R6" i="349" s="1"/>
  <c r="G43" i="337"/>
  <c r="Q5" i="349" s="1"/>
  <c r="R5" i="349" s="1"/>
  <c r="K43" i="337"/>
  <c r="Q9" i="349" s="1"/>
  <c r="R9" i="349" s="1"/>
  <c r="L43" i="337"/>
  <c r="Q10" i="349" s="1"/>
  <c r="R10" i="349" s="1"/>
  <c r="M54" i="337"/>
  <c r="M52" i="337"/>
  <c r="M53" i="337"/>
  <c r="M51" i="337"/>
  <c r="M51" i="335"/>
  <c r="M53" i="335"/>
  <c r="M54" i="335"/>
  <c r="M52" i="335"/>
  <c r="L53" i="335"/>
  <c r="L51" i="335"/>
  <c r="L54" i="335"/>
  <c r="L52" i="335"/>
  <c r="Q52" i="329"/>
  <c r="Q51" i="329"/>
  <c r="Q53" i="329"/>
  <c r="Q54" i="329"/>
  <c r="F43" i="337"/>
  <c r="L22" i="349"/>
  <c r="L24" i="349"/>
  <c r="M16" i="349" l="1"/>
  <c r="M17" i="349"/>
  <c r="M18" i="349"/>
  <c r="M12" i="349"/>
  <c r="M13" i="349"/>
  <c r="M14" i="349"/>
  <c r="M15" i="349"/>
  <c r="K53" i="337"/>
  <c r="K52" i="337"/>
  <c r="K54" i="337"/>
  <c r="K51" i="337"/>
  <c r="G53" i="337"/>
  <c r="G52" i="337"/>
  <c r="G54" i="337"/>
  <c r="G51" i="337"/>
  <c r="H54" i="337"/>
  <c r="H53" i="337"/>
  <c r="H51" i="337"/>
  <c r="H52" i="337"/>
  <c r="L51" i="337"/>
  <c r="L52" i="337"/>
  <c r="L53" i="337"/>
  <c r="L54" i="337"/>
  <c r="J52" i="337"/>
  <c r="J51" i="337"/>
  <c r="J53" i="337"/>
  <c r="J54" i="337"/>
  <c r="J53" i="335"/>
  <c r="J52" i="335"/>
  <c r="J54" i="335"/>
  <c r="J51" i="335"/>
  <c r="J45" i="335"/>
  <c r="E8" i="336" s="1"/>
  <c r="H45" i="335"/>
  <c r="E6" i="336" s="1"/>
  <c r="H54" i="335"/>
  <c r="H51" i="335"/>
  <c r="H52" i="335"/>
  <c r="H53" i="335"/>
  <c r="K54" i="335"/>
  <c r="K45" i="335"/>
  <c r="E9" i="336" s="1"/>
  <c r="K53" i="335"/>
  <c r="K51" i="335"/>
  <c r="K52" i="335"/>
  <c r="I54" i="335"/>
  <c r="I53" i="335"/>
  <c r="I51" i="335"/>
  <c r="I45" i="335"/>
  <c r="E7" i="336" s="1"/>
  <c r="I52" i="335"/>
  <c r="K45" i="337"/>
  <c r="E9" i="349" s="1"/>
  <c r="L45" i="337"/>
  <c r="E10" i="349" s="1"/>
  <c r="J45" i="337"/>
  <c r="E8" i="349" s="1"/>
  <c r="G45" i="337"/>
  <c r="E5" i="349" s="1"/>
  <c r="G9" i="349" l="1"/>
  <c r="K9" i="349"/>
  <c r="I9" i="349"/>
  <c r="G10" i="349"/>
  <c r="K10" i="349"/>
  <c r="I10" i="349"/>
  <c r="G8" i="349"/>
  <c r="K8" i="349"/>
  <c r="I8" i="349"/>
  <c r="G5" i="349"/>
  <c r="K5" i="349"/>
  <c r="I5" i="349"/>
  <c r="G8" i="336"/>
  <c r="K8" i="336"/>
  <c r="I8" i="336"/>
  <c r="G6" i="336"/>
  <c r="I6" i="336"/>
  <c r="K6" i="336"/>
  <c r="G9" i="336"/>
  <c r="K9" i="336"/>
  <c r="I9" i="336"/>
  <c r="G7" i="336"/>
  <c r="K7" i="336"/>
  <c r="I7" i="336"/>
  <c r="U50" i="329"/>
  <c r="R50" i="329"/>
  <c r="J50" i="329"/>
  <c r="I50" i="329"/>
  <c r="H50" i="329"/>
  <c r="E54" i="329"/>
  <c r="C32" i="302" s="1"/>
  <c r="H32" i="302" s="1"/>
  <c r="L32" i="302" s="1"/>
  <c r="E53" i="329"/>
  <c r="C31" i="302" s="1"/>
  <c r="H31" i="302" s="1"/>
  <c r="L31" i="302" s="1"/>
  <c r="I15" i="329"/>
  <c r="I43" i="329" s="1"/>
  <c r="M8" i="349" l="1"/>
  <c r="M9" i="349"/>
  <c r="M10" i="349"/>
  <c r="M5" i="349"/>
  <c r="M8" i="336"/>
  <c r="M7" i="336"/>
  <c r="M6" i="336"/>
  <c r="M9" i="336"/>
  <c r="I45" i="329"/>
  <c r="E7" i="302" s="1"/>
  <c r="P7" i="302"/>
  <c r="Q7" i="302" s="1"/>
  <c r="U52" i="329"/>
  <c r="U54" i="329"/>
  <c r="U53" i="329"/>
  <c r="U51" i="329"/>
  <c r="R51" i="329"/>
  <c r="R54" i="329"/>
  <c r="R52" i="329"/>
  <c r="R53" i="329"/>
  <c r="H14" i="329"/>
  <c r="H43" i="329" s="1"/>
  <c r="M21" i="329"/>
  <c r="M15" i="329"/>
  <c r="M43" i="329" s="1"/>
  <c r="M16" i="329"/>
  <c r="H16" i="329"/>
  <c r="M19" i="329"/>
  <c r="M17" i="329"/>
  <c r="K7" i="302" l="1"/>
  <c r="G7" i="302"/>
  <c r="I7" i="302"/>
  <c r="H45" i="329"/>
  <c r="E6" i="302" s="1"/>
  <c r="P6" i="302"/>
  <c r="Q6" i="302" s="1"/>
  <c r="P11" i="302"/>
  <c r="Q11" i="302" s="1"/>
  <c r="M45" i="329"/>
  <c r="E11" i="302" s="1"/>
  <c r="Z51" i="329"/>
  <c r="Z54" i="329"/>
  <c r="Z52" i="329"/>
  <c r="Z53" i="329"/>
  <c r="I53" i="329"/>
  <c r="I54" i="329"/>
  <c r="I51" i="329"/>
  <c r="I52" i="329"/>
  <c r="G52" i="329"/>
  <c r="G54" i="329"/>
  <c r="G53" i="329"/>
  <c r="G51" i="329"/>
  <c r="F43" i="329"/>
  <c r="K6" i="302" l="1"/>
  <c r="G6" i="302"/>
  <c r="I6" i="302"/>
  <c r="K11" i="302"/>
  <c r="I11" i="302"/>
  <c r="G11" i="302"/>
  <c r="M7" i="302"/>
  <c r="H51" i="329"/>
  <c r="H52" i="329"/>
  <c r="H54" i="329"/>
  <c r="H53" i="329"/>
  <c r="J53" i="329"/>
  <c r="J51" i="329"/>
  <c r="J52" i="329"/>
  <c r="J54" i="329"/>
  <c r="M11" i="302" l="1"/>
  <c r="M6" i="302"/>
  <c r="K5" i="351"/>
  <c r="J5" i="351"/>
  <c r="H5" i="351"/>
  <c r="F5" i="351"/>
  <c r="L5" i="351" s="1"/>
  <c r="K4" i="351"/>
  <c r="J4" i="351"/>
  <c r="H4" i="351"/>
  <c r="F4" i="351"/>
  <c r="I3" i="351"/>
  <c r="J3" i="351" s="1"/>
  <c r="I23" i="351" s="1"/>
  <c r="G3" i="351"/>
  <c r="H3" i="351" s="1"/>
  <c r="G23" i="351" s="1"/>
  <c r="E3" i="351"/>
  <c r="K3" i="351" s="1"/>
  <c r="L4" i="351" l="1"/>
  <c r="F3" i="351"/>
  <c r="L3" i="351" l="1"/>
  <c r="E23" i="351"/>
  <c r="K23" i="351" s="1"/>
  <c r="G34" i="320" s="1"/>
  <c r="H17" i="319" s="1"/>
  <c r="A5" i="349" l="1"/>
  <c r="A6" i="349"/>
  <c r="A8" i="349"/>
  <c r="A9" i="349"/>
  <c r="A10" i="349"/>
  <c r="A11" i="349"/>
  <c r="A12" i="349"/>
  <c r="A13" i="349"/>
  <c r="A14" i="349"/>
  <c r="A16" i="349"/>
  <c r="A17" i="349"/>
  <c r="A18" i="349"/>
  <c r="A13" i="336"/>
  <c r="P8" i="329" l="1"/>
  <c r="P43" i="329" s="1"/>
  <c r="P45" i="329" l="1"/>
  <c r="E14" i="302" s="1"/>
  <c r="P14" i="302"/>
  <c r="Q14" i="302" s="1"/>
  <c r="H45" i="337"/>
  <c r="E6" i="349" s="1"/>
  <c r="G6" i="349" l="1"/>
  <c r="K6" i="349"/>
  <c r="I6" i="349"/>
  <c r="G14" i="302"/>
  <c r="K14" i="302"/>
  <c r="I14" i="302"/>
  <c r="P51" i="329"/>
  <c r="P54" i="329"/>
  <c r="P52" i="329"/>
  <c r="P53" i="329"/>
  <c r="M52" i="329"/>
  <c r="M51" i="329"/>
  <c r="M54" i="329"/>
  <c r="M53" i="329"/>
  <c r="L52" i="329"/>
  <c r="L54" i="329"/>
  <c r="L51" i="329"/>
  <c r="L53" i="329"/>
  <c r="M6" i="349" l="1"/>
  <c r="M14" i="302"/>
  <c r="A11" i="336"/>
  <c r="F56" i="335" l="1"/>
  <c r="F56" i="329" l="1"/>
  <c r="F53" i="329" l="1"/>
  <c r="B53" i="329" s="1"/>
  <c r="E31" i="302" s="1"/>
  <c r="I31" i="302" s="1"/>
  <c r="M31" i="302" s="1"/>
  <c r="P4" i="302" l="1"/>
  <c r="F54" i="329"/>
  <c r="B54" i="329" s="1"/>
  <c r="E32" i="302" s="1"/>
  <c r="I32" i="302" s="1"/>
  <c r="M32" i="302" s="1"/>
  <c r="F45" i="329"/>
  <c r="E4" i="302" s="1"/>
  <c r="F51" i="329"/>
  <c r="F52" i="329"/>
  <c r="A8" i="336" l="1"/>
  <c r="A9" i="336"/>
  <c r="A10" i="336"/>
  <c r="A12" i="336"/>
  <c r="G43" i="350" l="1"/>
  <c r="E43" i="350"/>
  <c r="G42" i="350"/>
  <c r="E42" i="350"/>
  <c r="G41" i="350"/>
  <c r="E41" i="350"/>
  <c r="G40" i="350"/>
  <c r="E40" i="350"/>
  <c r="G39" i="350"/>
  <c r="E39" i="350"/>
  <c r="G38" i="350"/>
  <c r="E38" i="350"/>
  <c r="G37" i="350"/>
  <c r="E37" i="350"/>
  <c r="G36" i="350"/>
  <c r="E36" i="350"/>
  <c r="G35" i="350"/>
  <c r="E35" i="350"/>
  <c r="G34" i="350"/>
  <c r="E34" i="350"/>
  <c r="G33" i="350"/>
  <c r="E33" i="350"/>
  <c r="G32" i="350"/>
  <c r="E32" i="350"/>
  <c r="G31" i="350"/>
  <c r="E31" i="350"/>
  <c r="G30" i="350"/>
  <c r="E30" i="350"/>
  <c r="G29" i="350"/>
  <c r="E29" i="350"/>
  <c r="G28" i="350"/>
  <c r="E28" i="350"/>
  <c r="G27" i="350"/>
  <c r="E27" i="350"/>
  <c r="G26" i="350"/>
  <c r="E26" i="350"/>
  <c r="G25" i="350"/>
  <c r="E25" i="350"/>
  <c r="G24" i="350"/>
  <c r="E24" i="350"/>
  <c r="G23" i="350"/>
  <c r="E23" i="350"/>
  <c r="G22" i="350"/>
  <c r="E22" i="350"/>
  <c r="G21" i="350"/>
  <c r="E21" i="350"/>
  <c r="G20" i="350"/>
  <c r="E20" i="350"/>
  <c r="G19" i="350"/>
  <c r="E19" i="350"/>
  <c r="G18" i="350"/>
  <c r="E18" i="350"/>
  <c r="G17" i="350"/>
  <c r="E17" i="350"/>
  <c r="G16" i="350"/>
  <c r="E16" i="350"/>
  <c r="G15" i="350"/>
  <c r="E15" i="350"/>
  <c r="G14" i="350"/>
  <c r="E14" i="350"/>
  <c r="G13" i="350"/>
  <c r="E13" i="350"/>
  <c r="G12" i="350"/>
  <c r="E12" i="350"/>
  <c r="G11" i="350"/>
  <c r="E11" i="350"/>
  <c r="G10" i="350"/>
  <c r="E10" i="350"/>
  <c r="G9" i="350"/>
  <c r="E9" i="350"/>
  <c r="G8" i="350"/>
  <c r="E8" i="350"/>
  <c r="G7" i="350"/>
  <c r="E7" i="350"/>
  <c r="G6" i="350"/>
  <c r="E6" i="350"/>
  <c r="G5" i="350"/>
  <c r="E5" i="350"/>
  <c r="G4" i="350"/>
  <c r="E4" i="350"/>
  <c r="A136" i="282"/>
  <c r="B4" i="349" l="1"/>
  <c r="C4" i="349"/>
  <c r="D4" i="349"/>
  <c r="D21" i="349" l="1"/>
  <c r="B3" i="349"/>
  <c r="A5" i="250" s="1" a="1"/>
  <c r="K25" i="349"/>
  <c r="K20" i="349"/>
  <c r="K19" i="349"/>
  <c r="A4" i="349"/>
  <c r="A6" i="336"/>
  <c r="A7" i="336"/>
  <c r="A4" i="336"/>
  <c r="A4" i="302" l="1"/>
  <c r="F56" i="337" l="1"/>
  <c r="F52" i="337" l="1"/>
  <c r="B52" i="337" s="1"/>
  <c r="E22" i="349" s="1"/>
  <c r="F53" i="337"/>
  <c r="B53" i="337" s="1"/>
  <c r="E23" i="349" s="1"/>
  <c r="Q4" i="349"/>
  <c r="F54" i="337"/>
  <c r="B54" i="337" s="1"/>
  <c r="E24" i="349" s="1"/>
  <c r="F51" i="337"/>
  <c r="F45" i="337"/>
  <c r="E4" i="349" s="1"/>
  <c r="K24" i="349" l="1"/>
  <c r="I24" i="349"/>
  <c r="I23" i="349"/>
  <c r="K23" i="349"/>
  <c r="K22" i="349"/>
  <c r="I22" i="349"/>
  <c r="K4" i="349"/>
  <c r="I4" i="349"/>
  <c r="M24" i="349" l="1"/>
  <c r="M22" i="349"/>
  <c r="M23" i="349"/>
  <c r="F4" i="349" l="1"/>
  <c r="R4" i="349" s="1"/>
  <c r="F20" i="349" s="1"/>
  <c r="F19" i="349" l="1"/>
  <c r="L4" i="349"/>
  <c r="G4" i="349"/>
  <c r="M4" i="349" s="1"/>
  <c r="E52" i="329"/>
  <c r="C30" i="302" s="1"/>
  <c r="H30" i="302" s="1"/>
  <c r="L30" i="302" s="1"/>
  <c r="B51" i="337" l="1"/>
  <c r="E51" i="337" l="1"/>
  <c r="C21" i="349" s="1"/>
  <c r="H21" i="349" s="1"/>
  <c r="L21" i="349" l="1"/>
  <c r="K22" i="336" l="1"/>
  <c r="K17" i="336"/>
  <c r="K16" i="336"/>
  <c r="E21" i="349" l="1"/>
  <c r="D29" i="302"/>
  <c r="D18" i="336" l="1"/>
  <c r="B3" i="336"/>
  <c r="A4" i="250" s="1" a="1"/>
  <c r="B3" i="302"/>
  <c r="A3" i="250" s="1" a="1"/>
  <c r="E51" i="335" l="1"/>
  <c r="F53" i="335" l="1"/>
  <c r="B53" i="335" s="1"/>
  <c r="E20" i="336" s="1"/>
  <c r="I20" i="336" s="1"/>
  <c r="F54" i="335"/>
  <c r="B54" i="335" s="1"/>
  <c r="E21" i="336" s="1"/>
  <c r="F52" i="335"/>
  <c r="B52" i="335" s="1"/>
  <c r="E19" i="336" s="1"/>
  <c r="F51" i="335"/>
  <c r="Q4" i="336"/>
  <c r="C18" i="336"/>
  <c r="F45" i="335"/>
  <c r="K19" i="336" l="1"/>
  <c r="I19" i="336"/>
  <c r="I21" i="336"/>
  <c r="K21" i="336"/>
  <c r="K20" i="336"/>
  <c r="B51" i="335"/>
  <c r="H18" i="336"/>
  <c r="L18" i="336" s="1"/>
  <c r="E4" i="336"/>
  <c r="M20" i="336" l="1"/>
  <c r="M21" i="336"/>
  <c r="M19" i="336"/>
  <c r="K4" i="336"/>
  <c r="I4" i="336"/>
  <c r="E18" i="336"/>
  <c r="I18" i="336" s="1"/>
  <c r="H23" i="336" l="1"/>
  <c r="I21" i="349"/>
  <c r="K21" i="349"/>
  <c r="J44" i="349" s="1"/>
  <c r="K18" i="336"/>
  <c r="J44" i="336" s="1"/>
  <c r="H26" i="349" l="1"/>
  <c r="I23" i="336"/>
  <c r="H44" i="336" s="1"/>
  <c r="L23" i="336"/>
  <c r="I5" i="250"/>
  <c r="G20" i="349"/>
  <c r="M20" i="349" s="1"/>
  <c r="L20" i="349"/>
  <c r="L19" i="349"/>
  <c r="G19" i="349"/>
  <c r="M21" i="349"/>
  <c r="M18" i="336"/>
  <c r="I4" i="250"/>
  <c r="M23" i="336" l="1"/>
  <c r="F22" i="336"/>
  <c r="I26" i="349"/>
  <c r="L26" i="349"/>
  <c r="M19" i="349"/>
  <c r="J5" i="250"/>
  <c r="M26" i="349" l="1"/>
  <c r="F25" i="349"/>
  <c r="B52" i="329"/>
  <c r="E30" i="302" s="1"/>
  <c r="I30" i="302" s="1"/>
  <c r="M30" i="302" s="1"/>
  <c r="F4" i="336" l="1"/>
  <c r="R4" i="336" s="1"/>
  <c r="F17" i="336" s="1"/>
  <c r="Q4" i="302"/>
  <c r="F27" i="302" s="1"/>
  <c r="F28" i="302" l="1"/>
  <c r="F16" i="336"/>
  <c r="L4" i="336"/>
  <c r="G4" i="336"/>
  <c r="M4" i="336" l="1"/>
  <c r="F8" i="319"/>
  <c r="G16" i="336" l="1"/>
  <c r="L16" i="336"/>
  <c r="G17" i="336"/>
  <c r="L17" i="336"/>
  <c r="M16" i="336" l="1"/>
  <c r="M17" i="336"/>
  <c r="E51" i="329"/>
  <c r="C29" i="302" s="1"/>
  <c r="H29" i="302" s="1"/>
  <c r="B1" i="282" l="1"/>
  <c r="B136" i="282" s="1"/>
  <c r="L29" i="302" l="1"/>
  <c r="L4" i="302" l="1"/>
  <c r="I4" i="302" l="1"/>
  <c r="K4" i="302"/>
  <c r="G4" i="302"/>
  <c r="L27" i="302" l="1"/>
  <c r="M4" i="302"/>
  <c r="J4" i="250" l="1"/>
  <c r="G27" i="302" l="1"/>
  <c r="M27" i="302" l="1"/>
  <c r="A109" i="282" l="1"/>
  <c r="A82" i="282"/>
  <c r="A28" i="282"/>
  <c r="A163" i="282" s="1"/>
  <c r="B109" i="282"/>
  <c r="A55" i="282" l="1"/>
  <c r="B55" i="282"/>
  <c r="B82" i="282"/>
  <c r="B28" i="282"/>
  <c r="B163" i="282" s="1"/>
  <c r="A53" i="282" l="1"/>
  <c r="A107" i="282" s="1"/>
  <c r="A40" i="282"/>
  <c r="A94" i="282" s="1"/>
  <c r="A121" i="282" l="1"/>
  <c r="A175" i="282" s="1"/>
  <c r="A148" i="282"/>
  <c r="A134" i="282"/>
  <c r="A188" i="282" s="1"/>
  <c r="A161" i="282"/>
  <c r="A237" i="282" s="1"/>
  <c r="A80" i="282"/>
  <c r="A67" i="282"/>
  <c r="B51" i="329" l="1"/>
  <c r="E29" i="302" s="1"/>
  <c r="I29" i="302" s="1"/>
  <c r="H34" i="302" l="1"/>
  <c r="M29" i="302"/>
  <c r="J44" i="302"/>
  <c r="I3" i="250" s="1"/>
  <c r="J3" i="250" s="1"/>
  <c r="I23" i="250" s="1"/>
  <c r="G22" i="320" s="1"/>
  <c r="I34" i="302" l="1"/>
  <c r="L34" i="302"/>
  <c r="L28" i="302"/>
  <c r="G28" i="302"/>
  <c r="M34" i="302" l="1"/>
  <c r="F33" i="302"/>
  <c r="H44" i="302"/>
  <c r="M28" i="302"/>
  <c r="G3" i="250" l="1"/>
  <c r="H3" i="250" s="1"/>
  <c r="L33" i="302" l="1"/>
  <c r="G33" i="302"/>
  <c r="F44" i="302" s="1"/>
  <c r="M33" i="302" l="1"/>
  <c r="E3" i="250" l="1"/>
  <c r="L44" i="302"/>
  <c r="O44" i="302" s="1"/>
  <c r="K3" i="250" l="1"/>
  <c r="F3" i="250"/>
  <c r="L3" i="250" l="1"/>
  <c r="G4" i="250" l="1"/>
  <c r="H4" i="250" s="1"/>
  <c r="L22" i="336" l="1"/>
  <c r="G22" i="336"/>
  <c r="M22" i="336" l="1"/>
  <c r="F44" i="336"/>
  <c r="L44" i="336" s="1"/>
  <c r="O44" i="336" l="1"/>
  <c r="E4" i="250"/>
  <c r="K4" i="250" l="1"/>
  <c r="F4" i="250"/>
  <c r="L4" i="250" l="1"/>
  <c r="H44" i="349" l="1"/>
  <c r="L25" i="349" l="1"/>
  <c r="G5" i="250"/>
  <c r="H5" i="250" s="1"/>
  <c r="G23" i="250" s="1"/>
  <c r="G8" i="320" s="1"/>
  <c r="G25" i="349"/>
  <c r="F44" i="349" l="1"/>
  <c r="E5" i="250" s="1"/>
  <c r="G14" i="320"/>
  <c r="G15" i="320"/>
  <c r="G16" i="320" s="1"/>
  <c r="G9" i="320"/>
  <c r="G10" i="320" s="1"/>
  <c r="M25" i="349"/>
  <c r="L44" i="349" l="1"/>
  <c r="O44" i="349" s="1"/>
  <c r="G24" i="320"/>
  <c r="G25" i="320"/>
  <c r="G12" i="320"/>
  <c r="G13" i="320"/>
  <c r="F5" i="250"/>
  <c r="K5" i="250"/>
  <c r="E23" i="250" l="1"/>
  <c r="L5" i="250"/>
  <c r="G5" i="320" l="1"/>
  <c r="K23" i="250"/>
  <c r="N23" i="250" s="1"/>
  <c r="G7" i="320" l="1"/>
  <c r="N15" i="320" s="1"/>
  <c r="N16" i="320" l="1"/>
  <c r="G23" i="320"/>
  <c r="G17" i="320" l="1"/>
  <c r="G26" i="320" s="1"/>
  <c r="G27" i="320" s="1"/>
  <c r="G28" i="320" s="1"/>
  <c r="G29" i="320" s="1"/>
  <c r="G30" i="320" s="1"/>
  <c r="H12" i="319" l="1"/>
  <c r="G31" i="320"/>
  <c r="G32" i="320" l="1"/>
  <c r="H14" i="319" s="1"/>
  <c r="H16" i="319"/>
  <c r="H15" i="319" l="1"/>
  <c r="G33" i="320"/>
  <c r="H19" i="319" l="1"/>
  <c r="H11" i="319" s="1"/>
  <c r="G36" i="320"/>
  <c r="H3" i="320" s="1"/>
  <c r="E3" i="320"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<sst xmlns="http://schemas.openxmlformats.org/spreadsheetml/2006/main" count="945" uniqueCount="423">
  <si>
    <t>품           명</t>
  </si>
  <si>
    <t>규        격</t>
  </si>
  <si>
    <t>단위</t>
  </si>
  <si>
    <t>수량</t>
  </si>
  <si>
    <t>재    료    비</t>
  </si>
  <si>
    <t>단   가</t>
  </si>
  <si>
    <t>금   액</t>
  </si>
  <si>
    <t>노     무     비</t>
  </si>
  <si>
    <t>경           비</t>
  </si>
  <si>
    <t>합           계</t>
  </si>
  <si>
    <t>비     고</t>
  </si>
  <si>
    <t>M</t>
  </si>
  <si>
    <t>식</t>
  </si>
  <si>
    <t>잡재료비</t>
  </si>
  <si>
    <t>배관배선의 2%</t>
  </si>
  <si>
    <t>노 무 비</t>
  </si>
  <si>
    <t>인</t>
  </si>
  <si>
    <t>공구손료</t>
  </si>
  <si>
    <t>노무비의 3%</t>
  </si>
  <si>
    <t>합                    계</t>
  </si>
  <si>
    <t>비고</t>
  </si>
  <si>
    <t>최저가격</t>
  </si>
  <si>
    <t>적용가격</t>
  </si>
  <si>
    <t>Page</t>
  </si>
  <si>
    <t>단가</t>
  </si>
  <si>
    <t>업체</t>
  </si>
  <si>
    <t>할증율</t>
  </si>
  <si>
    <t>총계</t>
  </si>
  <si>
    <t>견적가1</t>
    <phoneticPr fontId="5" type="noConversion"/>
  </si>
  <si>
    <t>견적가2</t>
    <phoneticPr fontId="5" type="noConversion"/>
  </si>
  <si>
    <t>구  분</t>
    <phoneticPr fontId="12" type="noConversion"/>
  </si>
  <si>
    <t>규  격</t>
    <phoneticPr fontId="12" type="noConversion"/>
  </si>
  <si>
    <t>PIPE</t>
    <phoneticPr fontId="12" type="noConversion"/>
  </si>
  <si>
    <t>합계</t>
    <phoneticPr fontId="12" type="noConversion"/>
  </si>
  <si>
    <t>적용율</t>
    <phoneticPr fontId="12" type="noConversion"/>
  </si>
  <si>
    <t>노무비</t>
    <phoneticPr fontId="12" type="noConversion"/>
  </si>
  <si>
    <t>계</t>
  </si>
  <si>
    <t>산   출   근   거</t>
    <phoneticPr fontId="12" type="noConversion"/>
  </si>
  <si>
    <t>단위</t>
    <phoneticPr fontId="12" type="noConversion"/>
  </si>
  <si>
    <t>식</t>
    <phoneticPr fontId="5" type="noConversion"/>
  </si>
  <si>
    <t>내선전공</t>
    <phoneticPr fontId="5" type="noConversion"/>
  </si>
  <si>
    <t>전선관부속재료비</t>
    <phoneticPr fontId="5" type="noConversion"/>
  </si>
  <si>
    <t>전선관의 15%</t>
    <phoneticPr fontId="5" type="noConversion"/>
  </si>
  <si>
    <t>600V 난연 전력케이블</t>
  </si>
  <si>
    <t>전기설비 공사내역서</t>
    <phoneticPr fontId="5" type="noConversion"/>
  </si>
  <si>
    <t>전기설비 일위대가</t>
    <phoneticPr fontId="5" type="noConversion"/>
  </si>
  <si>
    <t>접지용전선</t>
  </si>
  <si>
    <t>EA</t>
  </si>
  <si>
    <t>공 사 명 :</t>
    <phoneticPr fontId="5" type="noConversion"/>
  </si>
  <si>
    <t>저압케이블전공</t>
    <phoneticPr fontId="12" type="noConversion"/>
  </si>
  <si>
    <t>요율</t>
    <phoneticPr fontId="12" type="noConversion"/>
  </si>
  <si>
    <t>적용율</t>
    <phoneticPr fontId="12" type="noConversion"/>
  </si>
  <si>
    <t>노무비</t>
    <phoneticPr fontId="12" type="noConversion"/>
  </si>
  <si>
    <t>박스</t>
    <phoneticPr fontId="5" type="noConversion"/>
  </si>
  <si>
    <t>전선 및 케이블</t>
    <phoneticPr fontId="5" type="noConversion"/>
  </si>
  <si>
    <t>전선관</t>
    <phoneticPr fontId="5" type="noConversion"/>
  </si>
  <si>
    <t>적용단가</t>
  </si>
  <si>
    <t>전기</t>
  </si>
  <si>
    <t>내선전공</t>
  </si>
  <si>
    <t>배전전공</t>
  </si>
  <si>
    <t>배전활선전공</t>
  </si>
  <si>
    <t>송전전공</t>
  </si>
  <si>
    <t>송전활선전공</t>
  </si>
  <si>
    <t>변전전공</t>
  </si>
  <si>
    <t>비계공</t>
  </si>
  <si>
    <t>통신</t>
  </si>
  <si>
    <t>통신내선전공</t>
  </si>
  <si>
    <t>통신케이블공</t>
  </si>
  <si>
    <t>통신설비공</t>
  </si>
  <si>
    <t>통신외선공</t>
  </si>
  <si>
    <t>무선안테나공</t>
  </si>
  <si>
    <t>통신관련기사</t>
  </si>
  <si>
    <t>H/W시험사</t>
  </si>
  <si>
    <t>S/W시험사</t>
  </si>
  <si>
    <t>광케이블설치사</t>
  </si>
  <si>
    <t>소방</t>
  </si>
  <si>
    <t>배관공</t>
  </si>
  <si>
    <t>용접공</t>
  </si>
  <si>
    <t>기계설비공</t>
    <phoneticPr fontId="5" type="noConversion"/>
  </si>
  <si>
    <t>보온공</t>
  </si>
  <si>
    <t>덕트공(함석공)</t>
  </si>
  <si>
    <t>기타</t>
  </si>
  <si>
    <t>보통인부</t>
  </si>
  <si>
    <t>특별인부</t>
  </si>
  <si>
    <t>미장공</t>
  </si>
  <si>
    <t>일반기계운전사</t>
    <phoneticPr fontId="5" type="noConversion"/>
  </si>
  <si>
    <t>콘크리트공</t>
  </si>
  <si>
    <t>포장공</t>
  </si>
  <si>
    <t>줄눈공</t>
  </si>
  <si>
    <t>철공</t>
  </si>
  <si>
    <t>인력운반공(목도공)</t>
  </si>
  <si>
    <t>도장공</t>
  </si>
  <si>
    <t>형틀목공</t>
  </si>
  <si>
    <t>건설기계운전기사</t>
  </si>
  <si>
    <t>내장공</t>
    <phoneticPr fontId="5" type="noConversion"/>
  </si>
  <si>
    <t>플랜트전공</t>
  </si>
  <si>
    <t>구             분</t>
  </si>
  <si>
    <t>금                           액</t>
  </si>
  <si>
    <t>총   공   사   비</t>
  </si>
  <si>
    <t>도급비</t>
  </si>
  <si>
    <t>공  사  원  가</t>
  </si>
  <si>
    <t>합             계</t>
  </si>
  <si>
    <t>공 사 원 가 계 산 서</t>
    <phoneticPr fontId="12" type="noConversion"/>
  </si>
  <si>
    <t>공 사 명</t>
    <phoneticPr fontId="12" type="noConversion"/>
  </si>
  <si>
    <t>:</t>
    <phoneticPr fontId="12" type="noConversion"/>
  </si>
  <si>
    <t>공사금액</t>
    <phoneticPr fontId="12" type="noConversion"/>
  </si>
  <si>
    <t>:</t>
    <phoneticPr fontId="12" type="noConversion"/>
  </si>
  <si>
    <t>비  목</t>
    <phoneticPr fontId="12" type="noConversion"/>
  </si>
  <si>
    <t>구                  분</t>
    <phoneticPr fontId="12" type="noConversion"/>
  </si>
  <si>
    <t>금                 액</t>
    <phoneticPr fontId="12" type="noConversion"/>
  </si>
  <si>
    <t>구성비</t>
    <phoneticPr fontId="12" type="noConversion"/>
  </si>
  <si>
    <t>비고</t>
    <phoneticPr fontId="12" type="noConversion"/>
  </si>
  <si>
    <t>순        공        사        비</t>
    <phoneticPr fontId="12" type="noConversion"/>
  </si>
  <si>
    <t>재료비</t>
    <phoneticPr fontId="12" type="noConversion"/>
  </si>
  <si>
    <t>직접재료비(a)</t>
    <phoneticPr fontId="12" type="noConversion"/>
  </si>
  <si>
    <t>간접재료비(b)</t>
    <phoneticPr fontId="12" type="noConversion"/>
  </si>
  <si>
    <t>(A)</t>
    <phoneticPr fontId="12" type="noConversion"/>
  </si>
  <si>
    <t>소계</t>
    <phoneticPr fontId="12" type="noConversion"/>
  </si>
  <si>
    <t>노무비</t>
    <phoneticPr fontId="12" type="noConversion"/>
  </si>
  <si>
    <t>직접노무비(c)</t>
    <phoneticPr fontId="12" type="noConversion"/>
  </si>
  <si>
    <t>간접노무비(d)</t>
    <phoneticPr fontId="12" type="noConversion"/>
  </si>
  <si>
    <t>직접노무비</t>
    <phoneticPr fontId="12" type="noConversion"/>
  </si>
  <si>
    <t>×</t>
    <phoneticPr fontId="12" type="noConversion"/>
  </si>
  <si>
    <t>(B)</t>
    <phoneticPr fontId="12" type="noConversion"/>
  </si>
  <si>
    <t>경         비</t>
    <phoneticPr fontId="12" type="noConversion"/>
  </si>
  <si>
    <t>운  반  비(e)</t>
    <phoneticPr fontId="12" type="noConversion"/>
  </si>
  <si>
    <t>산재보험료(f)</t>
    <phoneticPr fontId="12" type="noConversion"/>
  </si>
  <si>
    <t>×</t>
    <phoneticPr fontId="12" type="noConversion"/>
  </si>
  <si>
    <t>고용보험료(g)</t>
    <phoneticPr fontId="12" type="noConversion"/>
  </si>
  <si>
    <t>노무비</t>
    <phoneticPr fontId="12" type="noConversion"/>
  </si>
  <si>
    <t>국민연금보험료(h)</t>
    <phoneticPr fontId="12" type="noConversion"/>
  </si>
  <si>
    <t>×</t>
    <phoneticPr fontId="12" type="noConversion"/>
  </si>
  <si>
    <t>국민건강보험료(i)</t>
    <phoneticPr fontId="12" type="noConversion"/>
  </si>
  <si>
    <t>직접노무비</t>
    <phoneticPr fontId="12" type="noConversion"/>
  </si>
  <si>
    <t>노인장기요양보험료(j)</t>
    <phoneticPr fontId="12" type="noConversion"/>
  </si>
  <si>
    <t>건강보험료</t>
    <phoneticPr fontId="12" type="noConversion"/>
  </si>
  <si>
    <t>산업안전보건관리비(k)</t>
    <phoneticPr fontId="12" type="noConversion"/>
  </si>
  <si>
    <t>재료비+직접노무비</t>
    <phoneticPr fontId="12" type="noConversion"/>
  </si>
  <si>
    <t>×</t>
    <phoneticPr fontId="12" type="noConversion"/>
  </si>
  <si>
    <t>퇴직공제부금비(l)</t>
    <phoneticPr fontId="12" type="noConversion"/>
  </si>
  <si>
    <t>환경보전비(m)</t>
    <phoneticPr fontId="12" type="noConversion"/>
  </si>
  <si>
    <t>재료비+직접노무비+기계경비</t>
    <phoneticPr fontId="12" type="noConversion"/>
  </si>
  <si>
    <t>복  리  후  생  비  (n)</t>
    <phoneticPr fontId="186" type="noConversion"/>
  </si>
  <si>
    <t>복리후생비</t>
    <phoneticPr fontId="186" type="noConversion"/>
  </si>
  <si>
    <t>전력비</t>
    <phoneticPr fontId="186" type="noConversion"/>
  </si>
  <si>
    <t>기계 경비(p)</t>
    <phoneticPr fontId="12" type="noConversion"/>
  </si>
  <si>
    <t>기타 경비(q)</t>
    <phoneticPr fontId="12" type="noConversion"/>
  </si>
  <si>
    <t>재료비+노무비</t>
    <phoneticPr fontId="12" type="noConversion"/>
  </si>
  <si>
    <t>(Ｃ)</t>
    <phoneticPr fontId="12" type="noConversion"/>
  </si>
  <si>
    <t>소계</t>
    <phoneticPr fontId="12" type="noConversion"/>
  </si>
  <si>
    <t>합 계(D)</t>
    <phoneticPr fontId="12" type="noConversion"/>
  </si>
  <si>
    <t>일반관리비(E)</t>
    <phoneticPr fontId="12" type="noConversion"/>
  </si>
  <si>
    <t>재료비+노무비+경비</t>
    <phoneticPr fontId="12" type="noConversion"/>
  </si>
  <si>
    <t>이                 윤(F)</t>
    <phoneticPr fontId="12" type="noConversion"/>
  </si>
  <si>
    <t>노무비+경비+일반관리비</t>
    <phoneticPr fontId="12" type="noConversion"/>
  </si>
  <si>
    <t xml:space="preserve">공급가액(G)  </t>
    <phoneticPr fontId="12" type="noConversion"/>
  </si>
  <si>
    <t>부가가치세(H)</t>
    <phoneticPr fontId="12" type="noConversion"/>
  </si>
  <si>
    <t>공급가액</t>
    <phoneticPr fontId="12" type="noConversion"/>
  </si>
  <si>
    <t>도 급 액</t>
    <phoneticPr fontId="12" type="noConversion"/>
  </si>
  <si>
    <t>총 공 사 비</t>
    <phoneticPr fontId="12" type="noConversion"/>
  </si>
  <si>
    <t>천 단위 미만 절사</t>
    <phoneticPr fontId="12" type="noConversion"/>
  </si>
  <si>
    <t>조사단가</t>
    <phoneticPr fontId="5" type="noConversion"/>
  </si>
  <si>
    <t>전기설비 산출서</t>
    <phoneticPr fontId="5" type="noConversion"/>
  </si>
  <si>
    <t>전기설비 단가 비교표</t>
    <phoneticPr fontId="5" type="noConversion"/>
  </si>
  <si>
    <t>전기설비 견적서</t>
    <phoneticPr fontId="5" type="noConversion"/>
  </si>
  <si>
    <t>전 기 공 사 내 역 서</t>
    <phoneticPr fontId="5" type="noConversion"/>
  </si>
  <si>
    <t xml:space="preserve">공 사 명  : </t>
    <phoneticPr fontId="5" type="noConversion"/>
  </si>
  <si>
    <t>직종번호</t>
    <phoneticPr fontId="12" type="noConversion"/>
  </si>
  <si>
    <t>F-CV</t>
    <phoneticPr fontId="5" type="noConversion"/>
  </si>
  <si>
    <t>노   임   단   가</t>
    <phoneticPr fontId="12" type="noConversion"/>
  </si>
  <si>
    <t>구분</t>
    <phoneticPr fontId="12" type="noConversion"/>
  </si>
  <si>
    <t>직종별</t>
    <phoneticPr fontId="12" type="noConversion"/>
  </si>
  <si>
    <t>통신관련산업기사</t>
    <phoneticPr fontId="5" type="noConversion"/>
  </si>
  <si>
    <t>인</t>
    <phoneticPr fontId="5" type="noConversion"/>
  </si>
  <si>
    <t>전기설비 관급자재 내역서</t>
    <phoneticPr fontId="5" type="noConversion"/>
  </si>
  <si>
    <t>단가</t>
    <phoneticPr fontId="5" type="noConversion"/>
  </si>
  <si>
    <t>저압케이블전공</t>
    <phoneticPr fontId="5" type="noConversion"/>
  </si>
  <si>
    <t>고압케이블전공</t>
    <phoneticPr fontId="5" type="noConversion"/>
  </si>
  <si>
    <t>특고압케이블전공</t>
    <phoneticPr fontId="5" type="noConversion"/>
  </si>
  <si>
    <t>전기공사기사</t>
    <phoneticPr fontId="5" type="noConversion"/>
  </si>
  <si>
    <t>건설폐기물처리비   (o)</t>
    <phoneticPr fontId="186" type="noConversion"/>
  </si>
  <si>
    <t>1종 금속제 가요전선관</t>
  </si>
  <si>
    <t>EA</t>
    <phoneticPr fontId="5" type="noConversion"/>
  </si>
  <si>
    <t>전품
3-38</t>
    <phoneticPr fontId="5" type="noConversion"/>
  </si>
  <si>
    <t>개소</t>
    <phoneticPr fontId="5" type="noConversion"/>
  </si>
  <si>
    <t xml:space="preserve"> ※ 공사기간 6개월이하 기준</t>
    <phoneticPr fontId="5" type="noConversion"/>
  </si>
  <si>
    <t>부 가 가 치 세</t>
    <phoneticPr fontId="5" type="noConversion"/>
  </si>
  <si>
    <t>사 급 자 재 비</t>
    <phoneticPr fontId="5" type="noConversion"/>
  </si>
  <si>
    <t>전품
5-1</t>
    <phoneticPr fontId="5" type="noConversion"/>
  </si>
  <si>
    <t>F-GV</t>
  </si>
  <si>
    <t>M</t>
    <phoneticPr fontId="5" type="noConversion"/>
  </si>
  <si>
    <t>관급o</t>
    <phoneticPr fontId="5" type="noConversion"/>
  </si>
  <si>
    <t>전품
5-25-3</t>
    <phoneticPr fontId="5" type="noConversion"/>
  </si>
  <si>
    <t>- 분전반 관급자재 구매 -</t>
    <phoneticPr fontId="5" type="noConversion"/>
  </si>
  <si>
    <t>- 조명기구 관급자재 구매 -</t>
    <phoneticPr fontId="5" type="noConversion"/>
  </si>
  <si>
    <t>2026 상반기
(2026.01.01)</t>
    <phoneticPr fontId="5" type="noConversion"/>
  </si>
  <si>
    <t>2026 상반기
(2026.01.01)</t>
    <phoneticPr fontId="206" type="noConversion"/>
  </si>
  <si>
    <t>2025 하반기
(2025.09.01)</t>
    <phoneticPr fontId="206" type="noConversion"/>
  </si>
  <si>
    <t>1종 금속제 가요전선관</t>
    <phoneticPr fontId="5" type="noConversion"/>
  </si>
  <si>
    <t>면</t>
    <phoneticPr fontId="5" type="noConversion"/>
  </si>
  <si>
    <t>풀박스</t>
    <phoneticPr fontId="5" type="noConversion"/>
  </si>
  <si>
    <t>전품
5-4</t>
    <phoneticPr fontId="5" type="noConversion"/>
  </si>
  <si>
    <t>노무비</t>
    <phoneticPr fontId="5" type="noConversion"/>
  </si>
  <si>
    <t>풀박스</t>
  </si>
  <si>
    <t>석면분담금(r)</t>
    <phoneticPr fontId="12" type="noConversion"/>
  </si>
  <si>
    <t>임금채권부담금(S)</t>
    <phoneticPr fontId="12" type="noConversion"/>
  </si>
  <si>
    <t>관급자재비(도급자)</t>
    <phoneticPr fontId="12" type="noConversion"/>
  </si>
  <si>
    <t>1. 도급자 관급자재 (설치비 제외)</t>
    <phoneticPr fontId="5" type="noConversion"/>
  </si>
  <si>
    <t>1) 분전반</t>
    <phoneticPr fontId="5" type="noConversion"/>
  </si>
  <si>
    <t>2) 조명기구</t>
    <phoneticPr fontId="5" type="noConversion"/>
  </si>
  <si>
    <t>신양1리 마을만들기(자율개발)사업 지역경관개선 전기공사</t>
    <phoneticPr fontId="5" type="noConversion"/>
  </si>
  <si>
    <t>1.'A구간'경관조명공사</t>
    <phoneticPr fontId="5" type="noConversion"/>
  </si>
  <si>
    <t>1-1.전기인입</t>
    <phoneticPr fontId="5" type="noConversion"/>
  </si>
  <si>
    <t>F-CV 6sq/2C-</t>
    <phoneticPr fontId="5" type="noConversion"/>
  </si>
  <si>
    <t>ELP</t>
    <phoneticPr fontId="5" type="noConversion"/>
  </si>
  <si>
    <t>접지공사</t>
    <phoneticPr fontId="5" type="noConversion"/>
  </si>
  <si>
    <t>F-GV 6sq-</t>
    <phoneticPr fontId="5" type="noConversion"/>
  </si>
  <si>
    <t>Ø30</t>
    <phoneticPr fontId="5" type="noConversion"/>
  </si>
  <si>
    <t>ELP
Ø30</t>
    <phoneticPr fontId="5" type="noConversion"/>
  </si>
  <si>
    <t>ELP
Ø40</t>
    <phoneticPr fontId="5" type="noConversion"/>
  </si>
  <si>
    <t>6Sq/2C</t>
    <phoneticPr fontId="5" type="noConversion"/>
  </si>
  <si>
    <t>6sq</t>
    <phoneticPr fontId="5" type="noConversion"/>
  </si>
  <si>
    <t>계량기함</t>
    <phoneticPr fontId="5" type="noConversion"/>
  </si>
  <si>
    <t>경관조명기구</t>
    <phoneticPr fontId="5" type="noConversion"/>
  </si>
  <si>
    <t>볼라드</t>
    <phoneticPr fontId="5" type="noConversion"/>
  </si>
  <si>
    <t>LED 18W</t>
    <phoneticPr fontId="5" type="noConversion"/>
  </si>
  <si>
    <t>문주등</t>
    <phoneticPr fontId="5" type="noConversion"/>
  </si>
  <si>
    <t>LED 12W</t>
    <phoneticPr fontId="5" type="noConversion"/>
  </si>
  <si>
    <t>계량기함
기초</t>
    <phoneticPr fontId="5" type="noConversion"/>
  </si>
  <si>
    <t>접지
공사</t>
    <phoneticPr fontId="5" type="noConversion"/>
  </si>
  <si>
    <t>100Ω
이하</t>
    <phoneticPr fontId="5" type="noConversion"/>
  </si>
  <si>
    <t>관로터피기</t>
    <phoneticPr fontId="5" type="noConversion"/>
  </si>
  <si>
    <t>일반토사</t>
    <phoneticPr fontId="5" type="noConversion"/>
  </si>
  <si>
    <t>콘크리트</t>
    <phoneticPr fontId="5" type="noConversion"/>
  </si>
  <si>
    <t>경관조명
기초</t>
    <phoneticPr fontId="5" type="noConversion"/>
  </si>
  <si>
    <t>300x300
x300</t>
    <phoneticPr fontId="5" type="noConversion"/>
  </si>
  <si>
    <t>ELP
Ø30,2열</t>
    <phoneticPr fontId="5" type="noConversion"/>
  </si>
  <si>
    <t>ELP
Ø30,3열</t>
    <phoneticPr fontId="5" type="noConversion"/>
  </si>
  <si>
    <t>ELP
Ø40,3열</t>
    <phoneticPr fontId="5" type="noConversion"/>
  </si>
  <si>
    <t>Ø40</t>
    <phoneticPr fontId="5" type="noConversion"/>
  </si>
  <si>
    <t>Ø30
(2열동시)</t>
    <phoneticPr fontId="5" type="noConversion"/>
  </si>
  <si>
    <t>Ø30,
(3열동시)</t>
    <phoneticPr fontId="5" type="noConversion"/>
  </si>
  <si>
    <t>Ø40,
(3열동시)</t>
    <phoneticPr fontId="5" type="noConversion"/>
  </si>
  <si>
    <t>배전전공</t>
    <phoneticPr fontId="5" type="noConversion"/>
  </si>
  <si>
    <t>보통인부</t>
    <phoneticPr fontId="5" type="noConversion"/>
  </si>
  <si>
    <t>전품
4-31</t>
    <phoneticPr fontId="5" type="noConversion"/>
  </si>
  <si>
    <t>전품
4-34</t>
    <phoneticPr fontId="12" type="noConversion"/>
  </si>
  <si>
    <t>2.'B구간'경관조명공사</t>
    <phoneticPr fontId="5" type="noConversion"/>
  </si>
  <si>
    <t>2-1.전기인입</t>
    <phoneticPr fontId="5" type="noConversion"/>
  </si>
  <si>
    <t>1종 금속제 
가요전선관</t>
    <phoneticPr fontId="5" type="noConversion"/>
  </si>
  <si>
    <t>관로
터피기</t>
    <phoneticPr fontId="5" type="noConversion"/>
  </si>
  <si>
    <t>전품
5-25-2</t>
    <phoneticPr fontId="5" type="noConversion"/>
  </si>
  <si>
    <t>3.'3구간'경관조명공사</t>
    <phoneticPr fontId="5" type="noConversion"/>
  </si>
  <si>
    <t>3-1.전기간선설비</t>
    <phoneticPr fontId="5" type="noConversion"/>
  </si>
  <si>
    <t>WH-C
~ LP-1</t>
    <phoneticPr fontId="5" type="noConversion"/>
  </si>
  <si>
    <t>전기인입
~ WH-C</t>
    <phoneticPr fontId="5" type="noConversion"/>
  </si>
  <si>
    <t>전기인입
~ WH-B</t>
    <phoneticPr fontId="5" type="noConversion"/>
  </si>
  <si>
    <t>전기인입
~ WH-A</t>
    <phoneticPr fontId="5" type="noConversion"/>
  </si>
  <si>
    <t>WH-A</t>
    <phoneticPr fontId="5" type="noConversion"/>
  </si>
  <si>
    <t>WH-B</t>
    <phoneticPr fontId="5" type="noConversion"/>
  </si>
  <si>
    <t>LP-1
~ L1</t>
    <phoneticPr fontId="5" type="noConversion"/>
  </si>
  <si>
    <t>LP-2
~ L2</t>
    <phoneticPr fontId="5" type="noConversion"/>
  </si>
  <si>
    <t>수목등</t>
    <phoneticPr fontId="5" type="noConversion"/>
  </si>
  <si>
    <t>LP-1</t>
    <phoneticPr fontId="5" type="noConversion"/>
  </si>
  <si>
    <t xml:space="preserve">관급업체 납품시 볼라드 완제품(볼라드+문주등+디자인하우징)으로 납품 </t>
    <phoneticPr fontId="5" type="noConversion"/>
  </si>
  <si>
    <t>1. 'A구간'경관조명공사</t>
    <phoneticPr fontId="5" type="noConversion"/>
  </si>
  <si>
    <t>파상형경질PE전선관(ELP)</t>
  </si>
  <si>
    <t>30mm</t>
  </si>
  <si>
    <t>40mm</t>
  </si>
  <si>
    <t>30mm, 2열동시</t>
    <phoneticPr fontId="5" type="noConversion"/>
  </si>
  <si>
    <t>30mm, 3열동시</t>
    <phoneticPr fontId="5" type="noConversion"/>
  </si>
  <si>
    <t>40mm, 3열동시</t>
    <phoneticPr fontId="5" type="noConversion"/>
  </si>
  <si>
    <t>F-CV 2C*6㎟</t>
  </si>
  <si>
    <t>FGV 6㎟</t>
  </si>
  <si>
    <t>관급자재
(도급자)</t>
    <phoneticPr fontId="5" type="noConversion"/>
  </si>
  <si>
    <t>문주등
LED 12W</t>
    <phoneticPr fontId="5" type="noConversion"/>
  </si>
  <si>
    <t>개소</t>
  </si>
  <si>
    <t>계람기함(WH-A)</t>
    <phoneticPr fontId="5" type="noConversion"/>
  </si>
  <si>
    <t>계량기함기초(WH-A)</t>
    <phoneticPr fontId="5" type="noConversion"/>
  </si>
  <si>
    <t>경관조명기초</t>
    <phoneticPr fontId="5" type="noConversion"/>
  </si>
  <si>
    <r>
      <t>100</t>
    </r>
    <r>
      <rPr>
        <sz val="8"/>
        <rFont val="Calibri"/>
        <family val="3"/>
        <charset val="161"/>
      </rPr>
      <t>Ω</t>
    </r>
    <r>
      <rPr>
        <sz val="8"/>
        <rFont val="맑은 고딕"/>
        <family val="3"/>
        <charset val="129"/>
        <scheme val="major"/>
      </rPr>
      <t xml:space="preserve"> 이하</t>
    </r>
    <phoneticPr fontId="5" type="noConversion"/>
  </si>
  <si>
    <t>경관조명기구</t>
  </si>
  <si>
    <t>면</t>
  </si>
  <si>
    <t>2. 'B구간'경관조명공사</t>
    <phoneticPr fontId="5" type="noConversion"/>
  </si>
  <si>
    <t>3. 'C구간'경관조명공사</t>
    <phoneticPr fontId="5" type="noConversion"/>
  </si>
  <si>
    <t>30mm, 2열동시</t>
  </si>
  <si>
    <t>30mm, 3열동시</t>
  </si>
  <si>
    <t>분전반(LP-1)</t>
    <phoneticPr fontId="5" type="noConversion"/>
  </si>
  <si>
    <t>경관조명기초</t>
  </si>
  <si>
    <t>접지공사</t>
  </si>
  <si>
    <t>100Ω 이하</t>
  </si>
  <si>
    <t>관로터피기</t>
  </si>
  <si>
    <t>수목등
LED 18W</t>
    <phoneticPr fontId="5" type="noConversion"/>
  </si>
  <si>
    <t>화물운송
해상운임</t>
    <phoneticPr fontId="5" type="noConversion"/>
  </si>
  <si>
    <t>왕복</t>
    <phoneticPr fontId="5" type="noConversion"/>
  </si>
  <si>
    <t>화물운송 해상운임</t>
    <phoneticPr fontId="5" type="noConversion"/>
  </si>
  <si>
    <t>회</t>
    <phoneticPr fontId="5" type="noConversion"/>
  </si>
  <si>
    <t>화물운송</t>
    <phoneticPr fontId="5" type="noConversion"/>
  </si>
  <si>
    <t>지세별 할증률(도서지구)</t>
    <phoneticPr fontId="5" type="noConversion"/>
  </si>
  <si>
    <t>노무비의 15%</t>
    <phoneticPr fontId="5" type="noConversion"/>
  </si>
  <si>
    <t>HI
28C</t>
    <phoneticPr fontId="5" type="noConversion"/>
  </si>
  <si>
    <t>HI-PVC</t>
    <phoneticPr fontId="5" type="noConversion"/>
  </si>
  <si>
    <t>28C</t>
    <phoneticPr fontId="5" type="noConversion"/>
  </si>
  <si>
    <t>계량기함,분전반</t>
    <phoneticPr fontId="5" type="noConversion"/>
  </si>
  <si>
    <t>WH-C</t>
    <phoneticPr fontId="5" type="noConversion"/>
  </si>
  <si>
    <t>계량기함,분전반기초</t>
    <phoneticPr fontId="5" type="noConversion"/>
  </si>
  <si>
    <t>HI 28C</t>
  </si>
  <si>
    <t>경질비닐전선관</t>
  </si>
  <si>
    <t>일위1호표</t>
    <phoneticPr fontId="5" type="noConversion"/>
  </si>
  <si>
    <t>일위
1호표</t>
    <phoneticPr fontId="5" type="noConversion"/>
  </si>
  <si>
    <t>일위3호표</t>
    <phoneticPr fontId="5" type="noConversion"/>
  </si>
  <si>
    <t>일위
3호표</t>
    <phoneticPr fontId="5" type="noConversion"/>
  </si>
  <si>
    <t>일위4호표</t>
    <phoneticPr fontId="5" type="noConversion"/>
  </si>
  <si>
    <t>일위
10호표</t>
    <phoneticPr fontId="5" type="noConversion"/>
  </si>
  <si>
    <t>일위
4호표</t>
    <phoneticPr fontId="5" type="noConversion"/>
  </si>
  <si>
    <t>일위
7호표</t>
    <phoneticPr fontId="5" type="noConversion"/>
  </si>
  <si>
    <t>일위
8호표</t>
    <phoneticPr fontId="5" type="noConversion"/>
  </si>
  <si>
    <t>일위
9호표</t>
    <phoneticPr fontId="5" type="noConversion"/>
  </si>
  <si>
    <t>일위6호표</t>
    <phoneticPr fontId="5" type="noConversion"/>
  </si>
  <si>
    <t>일위10호표</t>
    <phoneticPr fontId="5" type="noConversion"/>
  </si>
  <si>
    <t>일위
6호표</t>
    <phoneticPr fontId="5" type="noConversion"/>
  </si>
  <si>
    <t>계람기함(WH-B)</t>
    <phoneticPr fontId="5" type="noConversion"/>
  </si>
  <si>
    <t>계량기함기초(WH-B)</t>
    <phoneticPr fontId="5" type="noConversion"/>
  </si>
  <si>
    <t>계량기함(WH-C)</t>
    <phoneticPr fontId="5" type="noConversion"/>
  </si>
  <si>
    <t>분전반기초(LP-1)</t>
    <phoneticPr fontId="5" type="noConversion"/>
  </si>
  <si>
    <t>계량기함기초(WH-C)</t>
    <phoneticPr fontId="5" type="noConversion"/>
  </si>
  <si>
    <t>일위7호표</t>
    <phoneticPr fontId="5" type="noConversion"/>
  </si>
  <si>
    <t>일위8호표</t>
    <phoneticPr fontId="5" type="noConversion"/>
  </si>
  <si>
    <t>일위9호표</t>
    <phoneticPr fontId="5" type="noConversion"/>
  </si>
  <si>
    <t>전품
5-18</t>
    <phoneticPr fontId="5" type="noConversion"/>
  </si>
  <si>
    <t>일반토사
500x300x700</t>
    <phoneticPr fontId="5" type="noConversion"/>
  </si>
  <si>
    <t>콘크리트
500x300x700</t>
    <phoneticPr fontId="5" type="noConversion"/>
  </si>
  <si>
    <t>한국전력시설부담금</t>
    <phoneticPr fontId="5" type="noConversion"/>
  </si>
  <si>
    <t>부가세 포함</t>
    <phoneticPr fontId="5" type="noConversion"/>
  </si>
  <si>
    <t>관급자재(도급자)</t>
    <phoneticPr fontId="12" type="noConversion"/>
  </si>
  <si>
    <t>부대비용</t>
    <phoneticPr fontId="12" type="noConversion"/>
  </si>
  <si>
    <t>100x100
x100</t>
    <phoneticPr fontId="5" type="noConversion"/>
  </si>
  <si>
    <t>GW
28C</t>
    <phoneticPr fontId="5" type="noConversion"/>
  </si>
  <si>
    <t>4Sq/2C</t>
    <phoneticPr fontId="5" type="noConversion"/>
  </si>
  <si>
    <t>F-CV 4sq/2C-</t>
    <phoneticPr fontId="5" type="noConversion"/>
  </si>
  <si>
    <t>F-CV 4Sq/2C-</t>
    <phoneticPr fontId="5" type="noConversion"/>
  </si>
  <si>
    <t>일반방수(GW-TYPE) 28C</t>
  </si>
  <si>
    <t>F-CV 2C*4㎟</t>
  </si>
  <si>
    <t>100*100*100</t>
    <phoneticPr fontId="5" type="noConversion"/>
  </si>
  <si>
    <t>일위
11호표</t>
    <phoneticPr fontId="5" type="noConversion"/>
  </si>
  <si>
    <t>공급가액+공사손해배상</t>
    <phoneticPr fontId="12" type="noConversion"/>
  </si>
  <si>
    <t>공사손해배상공제</t>
    <phoneticPr fontId="12" type="noConversion"/>
  </si>
  <si>
    <t>'A-1'구간 - WH-A</t>
    <phoneticPr fontId="5" type="noConversion"/>
  </si>
  <si>
    <t>WH-A
~
L1,L2</t>
    <phoneticPr fontId="5" type="noConversion"/>
  </si>
  <si>
    <t>WH-A
~ L3</t>
    <phoneticPr fontId="5" type="noConversion"/>
  </si>
  <si>
    <t>WH-A
~ L4</t>
    <phoneticPr fontId="5" type="noConversion"/>
  </si>
  <si>
    <t>EMPTY PIPE-</t>
    <phoneticPr fontId="5" type="noConversion"/>
  </si>
  <si>
    <t>1*32</t>
    <phoneticPr fontId="5" type="noConversion"/>
  </si>
  <si>
    <t>1*34</t>
    <phoneticPr fontId="5" type="noConversion"/>
  </si>
  <si>
    <t>스탭등</t>
    <phoneticPr fontId="5" type="noConversion"/>
  </si>
  <si>
    <t>LED 4.W</t>
    <phoneticPr fontId="5" type="noConversion"/>
  </si>
  <si>
    <t>300x300
x400</t>
    <phoneticPr fontId="5" type="noConversion"/>
  </si>
  <si>
    <t>3+3+3+3+3+3+3+3+3+3+3+3+3</t>
    <phoneticPr fontId="5" type="noConversion"/>
  </si>
  <si>
    <t>3+3+3+3+3+3+3+10+4+4</t>
    <phoneticPr fontId="5" type="noConversion"/>
  </si>
  <si>
    <t>1*23</t>
    <phoneticPr fontId="5" type="noConversion"/>
  </si>
  <si>
    <t>2+2+2+2+2+2+2+2+2+2+2+2+2+2+2+2</t>
    <phoneticPr fontId="5" type="noConversion"/>
  </si>
  <si>
    <t>2+2+2+2+2+2+2+2+2+2+2+2+2+2+2+26</t>
    <phoneticPr fontId="5" type="noConversion"/>
  </si>
  <si>
    <t>일위
12호표</t>
    <phoneticPr fontId="5" type="noConversion"/>
  </si>
  <si>
    <t>LED 6W</t>
    <phoneticPr fontId="5" type="noConversion"/>
  </si>
  <si>
    <t>'B-1'구간 - WH-B</t>
    <phoneticPr fontId="5" type="noConversion"/>
  </si>
  <si>
    <t>'B-2'구간 - WH-B</t>
    <phoneticPr fontId="5" type="noConversion"/>
  </si>
  <si>
    <t>4.5+4.5+4.5+4.5+4.5+4.5+4.5+4.5</t>
    <phoneticPr fontId="5" type="noConversion"/>
  </si>
  <si>
    <t>WH-B
~L1</t>
    <phoneticPr fontId="5" type="noConversion"/>
  </si>
  <si>
    <t>WH-B
~ L2</t>
    <phoneticPr fontId="5" type="noConversion"/>
  </si>
  <si>
    <t>1*17</t>
    <phoneticPr fontId="5" type="noConversion"/>
  </si>
  <si>
    <t>4.5+4.5+4.5+4.5+4.5+4.5+4.5+4.5+4.5+4.5+4.5</t>
    <phoneticPr fontId="5" type="noConversion"/>
  </si>
  <si>
    <t>1*24</t>
    <phoneticPr fontId="5" type="noConversion"/>
  </si>
  <si>
    <t>'C-1'구간 - WH-C</t>
    <phoneticPr fontId="5" type="noConversion"/>
  </si>
  <si>
    <t>'C-2'구간 - LP-1</t>
    <phoneticPr fontId="5" type="noConversion"/>
  </si>
  <si>
    <t>WH-C
~ L1</t>
    <phoneticPr fontId="5" type="noConversion"/>
  </si>
  <si>
    <t>WH-C
~ L2</t>
    <phoneticPr fontId="5" type="noConversion"/>
  </si>
  <si>
    <t>2+5+2+5+2+5+2+5+2+5+2+5</t>
    <phoneticPr fontId="5" type="noConversion"/>
  </si>
  <si>
    <t>2+5+2+5+2+5+2+5+2+5+2+5+2+11</t>
    <phoneticPr fontId="5" type="noConversion"/>
  </si>
  <si>
    <t>일위12호표</t>
    <phoneticPr fontId="5" type="noConversion"/>
  </si>
  <si>
    <t>볼라드
LED 12W</t>
    <phoneticPr fontId="5" type="noConversion"/>
  </si>
  <si>
    <t>스탭등
LED 4W</t>
    <phoneticPr fontId="5" type="noConversion"/>
  </si>
  <si>
    <t>500x300
x700</t>
    <phoneticPr fontId="5" type="noConversion"/>
  </si>
  <si>
    <t>볼라드
기초</t>
    <phoneticPr fontId="5" type="noConversion"/>
  </si>
  <si>
    <t>수목등
기초</t>
    <phoneticPr fontId="5" type="noConversion"/>
  </si>
  <si>
    <t>F-CV 2C*4㎟, 2열</t>
    <phoneticPr fontId="5" type="noConversion"/>
  </si>
  <si>
    <t>일위11호표</t>
    <phoneticPr fontId="5" type="noConversion"/>
  </si>
  <si>
    <t>볼라드 기초, 정방향
300x300x400</t>
    <phoneticPr fontId="5" type="noConversion"/>
  </si>
  <si>
    <t>F-CV 2C*4㎟</t>
    <phoneticPr fontId="5" type="noConversion"/>
  </si>
  <si>
    <t>스탭등
LED 6W</t>
    <phoneticPr fontId="5" type="noConversion"/>
  </si>
  <si>
    <t>수목등 기초, 정방향
300x300x300</t>
    <phoneticPr fontId="5" type="noConversion"/>
  </si>
  <si>
    <t>물가자료(26.05)</t>
    <phoneticPr fontId="5" type="noConversion"/>
  </si>
  <si>
    <t>물가정보(26.06)</t>
    <phoneticPr fontId="5" type="noConversion"/>
  </si>
  <si>
    <t>조달수수료X</t>
    <phoneticPr fontId="5" type="noConversion"/>
  </si>
  <si>
    <t>분전반</t>
    <phoneticPr fontId="5" type="noConversion"/>
  </si>
  <si>
    <t>조명기구</t>
    <phoneticPr fontId="5" type="noConversion"/>
  </si>
  <si>
    <t>W700x
H800xD500</t>
    <phoneticPr fontId="5" type="noConversion"/>
  </si>
  <si>
    <t>W900x
H500xD700</t>
    <phoneticPr fontId="5" type="noConversion"/>
  </si>
  <si>
    <t>W800x
H800xD300</t>
    <phoneticPr fontId="5" type="noConversion"/>
  </si>
  <si>
    <t>W1,000x
H500xD500</t>
    <phoneticPr fontId="5" type="noConversion"/>
  </si>
  <si>
    <t>W500x
H900xD300</t>
    <phoneticPr fontId="5" type="noConversion"/>
  </si>
  <si>
    <t>W700x
H500xD500</t>
    <phoneticPr fontId="5" type="noConversion"/>
  </si>
  <si>
    <t>STS 
W700xH900xD500</t>
    <phoneticPr fontId="5" type="noConversion"/>
  </si>
  <si>
    <t>W900xH500xD700</t>
    <phoneticPr fontId="5" type="noConversion"/>
  </si>
  <si>
    <t>STS 
W800xH800xD300</t>
    <phoneticPr fontId="5" type="noConversion"/>
  </si>
  <si>
    <t>W1,000xH500xD500</t>
    <phoneticPr fontId="5" type="noConversion"/>
  </si>
  <si>
    <t>STS
W500xH900xD300</t>
    <phoneticPr fontId="5" type="noConversion"/>
  </si>
  <si>
    <t>W700xH500xD500</t>
    <phoneticPr fontId="5" type="noConversion"/>
  </si>
  <si>
    <t>2 0 2 6 .     0 6.         .</t>
    <phoneticPr fontId="5" type="noConversion"/>
  </si>
  <si>
    <t>디자인
하우징</t>
    <phoneticPr fontId="5" type="noConversion"/>
  </si>
  <si>
    <t>'A-2'구간 - WH-A</t>
    <phoneticPr fontId="5" type="noConversion"/>
  </si>
  <si>
    <t>1-2.경관조명(A구간)</t>
    <phoneticPr fontId="5" type="noConversion"/>
  </si>
  <si>
    <t>2-2.경관조명(B구간)</t>
    <phoneticPr fontId="5" type="noConversion"/>
  </si>
  <si>
    <t>3-3.경관조명(C구간)</t>
    <phoneticPr fontId="5" type="noConversion"/>
  </si>
  <si>
    <t>4Sq/2C
(2열)</t>
    <phoneticPr fontId="5" type="noConversion"/>
  </si>
  <si>
    <t>문주등 디자인하우징
SUS 300x190mm</t>
    <phoneticPr fontId="5" type="noConversion"/>
  </si>
  <si>
    <t>3) 디자인하우징</t>
    <phoneticPr fontId="5" type="noConversion"/>
  </si>
  <si>
    <t>디자인하우징</t>
    <phoneticPr fontId="5" type="noConversion"/>
  </si>
  <si>
    <t>분전반, 조명기구, 디자인하우징</t>
    <phoneticPr fontId="5" type="noConversion"/>
  </si>
  <si>
    <t>공사손해배상공제</t>
    <phoneticPr fontId="5" type="noConversion"/>
  </si>
  <si>
    <t>설 계 :   2026년  06월    일</t>
    <phoneticPr fontId="5" type="noConversion"/>
  </si>
  <si>
    <t>조달수수료,
부가세 포함</t>
    <phoneticPr fontId="5" type="noConversion"/>
  </si>
  <si>
    <t>조달수수료, 부가세 포함</t>
    <phoneticPr fontId="5" type="noConversion"/>
  </si>
  <si>
    <t>- 디자인하우징 관급자재 구매 -</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</si>
</sst>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7">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_-* #,##0_-;\-* #,##0_-;_-@_-"/>
    <numFmt numFmtId="177" formatCode="_ * #,##0.00_ ;_ * \-#,##0.00_ ;_ * &quot;-&quot;??_ ;_ @_ "/>
    <numFmt numFmtId="178" formatCode="_ * #,##0_ ;_ * \-#,##0_ ;_ * &quot;-&quot;_ ;_ @_ "/>
    <numFmt numFmtId="179" formatCode="_-* #,##0_-;\-* #,##0_-;_-* &quot;-&quot;??_-;_-@_-"/>
    <numFmt numFmtId="180" formatCode="&quot;SFr.&quot;#,##0.00;[Red]&quot;SFr.&quot;&quot;₩&quot;&quot;₩&quot;&quot;₩&quot;&quot;₩&quot;&quot;₩&quot;&quot;₩&quot;&quot;₩&quot;&quot;₩&quot;&quot;₩&quot;&quot;₩&quot;&quot;₩&quot;&quot;₩&quot;&quot;₩&quot;\-#,##0.00"/>
    <numFmt numFmtId="181" formatCode="_ * #,##0_ ;_ * &quot;₩&quot;&quot;₩&quot;&quot;₩&quot;&quot;₩&quot;&quot;₩&quot;&quot;₩&quot;&quot;₩&quot;&quot;₩&quot;&quot;₩&quot;&quot;₩&quot;&quot;₩&quot;&quot;₩&quot;&quot;₩&quot;\-#,##0_ ;_ * &quot;-&quot;_ ;_ @_ "/>
    <numFmt numFmtId="182" formatCode="#,##0.000;[Red]&quot;₩&quot;&quot;₩&quot;&quot;₩&quot;&quot;₩&quot;&quot;₩&quot;&quot;₩&quot;&quot;₩&quot;&quot;₩&quot;&quot;₩&quot;&quot;₩&quot;&quot;₩&quot;&quot;₩&quot;&quot;₩&quot;\(#,##0.000&quot;₩&quot;&quot;₩&quot;&quot;₩&quot;&quot;₩&quot;&quot;₩&quot;&quot;₩&quot;&quot;₩&quot;&quot;₩&quot;&quot;₩&quot;&quot;₩&quot;&quot;₩&quot;&quot;₩&quot;&quot;₩&quot;\)"/>
    <numFmt numFmtId="183" formatCode="mmmm&quot;₩&quot;&quot;₩&quot;&quot;₩&quot;&quot;₩&quot;&quot;₩&quot;&quot;₩&quot;&quot;₩&quot;&quot;₩&quot;&quot;₩&quot;&quot;₩&quot;&quot;₩&quot;&quot;₩&quot;&quot;₩&quot;\-yy"/>
    <numFmt numFmtId="184" formatCode="_ &quot;₩&quot;* #,##0_ ;_ &quot;₩&quot;* \-#,##0_ ;_ &quot;₩&quot;* &quot;-&quot;_ ;_ @_ "/>
    <numFmt numFmtId="185" formatCode="_ &quot;₩&quot;* #,##0.00_ ;_ &quot;₩&quot;* \-#,##0.00_ ;_ &quot;₩&quot;* &quot;-&quot;??_ ;_ @_ "/>
    <numFmt numFmtId="186" formatCode="&quot;SFr.&quot;#,##0.00;[Red]&quot;SFr.&quot;\-#,##0.00"/>
    <numFmt numFmtId="187" formatCode="#,##0;[Red]&quot;-&quot;#,##0"/>
    <numFmt numFmtId="188" formatCode="0_);[Red]\(0\)"/>
    <numFmt numFmtId="189" formatCode="_-&quot;₩&quot;* #,##0.00_-;&quot;₩&quot;&quot;₩&quot;\-&quot;₩&quot;* #,##0.00_-;_-&quot;₩&quot;* &quot;-&quot;??_-;_-@_-"/>
    <numFmt numFmtId="190" formatCode="_-* #,##0.00_-;&quot;₩&quot;&quot;₩&quot;\-* #,##0.00_-;_-* &quot;-&quot;??_-;_-@_-"/>
    <numFmt numFmtId="191" formatCode="&quot;₩&quot;#,##0;&quot;₩&quot;&quot;₩&quot;&quot;₩&quot;&quot;₩&quot;\-#,##0"/>
    <numFmt numFmtId="192" formatCode="&quot;₩&quot;#,##0;[Red]&quot;₩&quot;&quot;₩&quot;&quot;₩&quot;&quot;₩&quot;\-#,##0"/>
    <numFmt numFmtId="193" formatCode="&quot;₩&quot;#,##0.00;&quot;₩&quot;&quot;₩&quot;&quot;₩&quot;&quot;₩&quot;\-#,##0.00"/>
    <numFmt numFmtId="194" formatCode="0.000"/>
    <numFmt numFmtId="195" formatCode="0.000%"/>
    <numFmt numFmtId="196" formatCode="#,##0.000;[Red]\(#,##0.000\)"/>
    <numFmt numFmtId="197" formatCode="mmmm\-yy"/>
    <numFmt numFmtId="198" formatCode="#."/>
    <numFmt numFmtId="199" formatCode="&quot;(&quot;###&quot;)&quot;"/>
    <numFmt numFmtId="200" formatCode="_-* #,##0.0_-;\-* #,##0.0_-;_-* &quot;-&quot;??_-;_-@_-"/>
    <numFmt numFmtId="201" formatCode="#"/>
    <numFmt numFmtId="202" formatCode="#,##0.00_ "/>
    <numFmt numFmtId="203" formatCode="General_)"/>
    <numFmt numFmtId="204" formatCode="0.0_)"/>
    <numFmt numFmtId="205" formatCode="0.00_ "/>
    <numFmt numFmtId="206" formatCode="#,##0_ "/>
    <numFmt numFmtId="207" formatCode="\&lt;#,##0\&gt;"/>
    <numFmt numFmtId="208" formatCode="#,##0.00;[Red]&quot;-&quot;#,##0.00"/>
    <numFmt numFmtId="209" formatCode="&quot;₩&quot;#,##0;[Red]&quot;₩&quot;\-#,##0"/>
    <numFmt numFmtId="210" formatCode="&quot;₩&quot;#,##0.00;[Red]&quot;₩&quot;\-#,##0.00"/>
    <numFmt numFmtId="211" formatCode="0.0"/>
    <numFmt numFmtId="212" formatCode="0.00_);[Red]&quot;₩&quot;\!\(0.00&quot;₩&quot;\!\)"/>
    <numFmt numFmtId="213" formatCode="_-* #,##0.00_-;\-* #,##0.00_-;_-* &quot;-&quot;_-;_-@_-"/>
    <numFmt numFmtId="214" formatCode="#,##0_);[Red]\(#,##0\)"/>
    <numFmt numFmtId="215" formatCode="_-* #,##0.0_-;\-* #,##0.0_-;_-* &quot;-&quot;_-;_-@_-"/>
    <numFmt numFmtId="216" formatCode="mm&quot;월&quot;\ dd&quot;일&quot;"/>
    <numFmt numFmtId="217" formatCode="General\ &quot;호&quot;&quot;참&quot;&quot;조&quot;"/>
    <numFmt numFmtId="218" formatCode="_-* #,##0_-;&quot;₩&quot;\!\-* #,##0_-;_-* &quot;-&quot;_-;_-@_-"/>
    <numFmt numFmtId="219" formatCode="0.000_ "/>
    <numFmt numFmtId="220" formatCode="&quot;$&quot;#,##0_);[Red]&quot;₩&quot;&quot;₩&quot;&quot;₩&quot;\(&quot;$&quot;#,##0&quot;₩&quot;&quot;₩&quot;&quot;₩&quot;\)"/>
    <numFmt numFmtId="221" formatCode="0.0%"/>
    <numFmt numFmtId="222" formatCode="#,##0.000"/>
    <numFmt numFmtId="223" formatCode="&quot;$&quot;#,##0_);\(&quot;$&quot;#,##0\)"/>
    <numFmt numFmtId="224" formatCode="#,##0.0000;[Red]\(#,##0.0000\)"/>
    <numFmt numFmtId="225" formatCode="_-&quot;S&quot;\ * #,##0_-;\-&quot;S&quot;\ * #,##0_-;_-&quot;S&quot;\ * &quot;-&quot;_-;_-@_-"/>
    <numFmt numFmtId="226" formatCode="&quot;₩&quot;#,##0;&quot;₩&quot;&quot;₩&quot;&quot;₩&quot;&quot;₩&quot;&quot;₩&quot;\-#,##0"/>
    <numFmt numFmtId="227" formatCode="#,##0;&quot;-&quot;#,##0"/>
    <numFmt numFmtId="228" formatCode="#,##0.0;[Red]#,##0.0;&quot; &quot;"/>
    <numFmt numFmtId="229" formatCode="_(* #,##0_);_(* \(#,##0\);_(* &quot;-&quot;_);_(@_)"/>
    <numFmt numFmtId="230" formatCode="0.0000%"/>
    <numFmt numFmtId="231" formatCode="#,##0.0000"/>
    <numFmt numFmtId="232" formatCode="0.0000"/>
    <numFmt numFmtId="233" formatCode="#,##0,"/>
    <numFmt numFmtId="234" formatCode="#,##0.00;[Red]#,##0.00;&quot; &quot;"/>
    <numFmt numFmtId="235" formatCode="#,##0.0"/>
    <numFmt numFmtId="236" formatCode="&quot;₩&quot;#,##0.00;&quot;₩&quot;\-#,##0.00"/>
    <numFmt numFmtId="237" formatCode="&quot;$&quot;#,##0.00_);\(&quot;$&quot;#,##0.00\)"/>
    <numFmt numFmtId="238" formatCode="_ &quot;₩&quot;* #,##0_ ;_ &quot;₩&quot;* &quot;₩&quot;\!\-#,##0_ ;_ &quot;₩&quot;* &quot;-&quot;_ ;_ @_ "/>
    <numFmt numFmtId="239" formatCode="&quot;×&quot;#,##0.00"/>
    <numFmt numFmtId="240" formatCode="_(&quot;$&quot;* #,##0_);_(&quot;$&quot;* \(#,##0\);_(&quot;$&quot;* &quot;-&quot;_);_(@_)"/>
    <numFmt numFmtId="241" formatCode="_ &quot;₩&quot;* #,##0.00_ ;_ &quot;₩&quot;* &quot;₩&quot;\!\-#,##0.00_ ;_ &quot;₩&quot;* &quot;-&quot;??_ ;_ @_ "/>
    <numFmt numFmtId="242" formatCode="_(&quot;$&quot;* #,##0.00_);_(&quot;$&quot;* \(#,##0.00\);_(&quot;$&quot;* &quot;-&quot;??_);_(@_)"/>
    <numFmt numFmtId="243" formatCode="_-* #,##0.00_-;&quot;₩&quot;&quot;₩&quot;&quot;₩&quot;\-* #,##0.00_-;_-* &quot;-&quot;??_-;_-@_-"/>
    <numFmt numFmtId="244" formatCode="_ * #,##0_ ;_ * &quot;₩&quot;\!\-#,##0_ ;_ * &quot;-&quot;_ ;_ @_ "/>
    <numFmt numFmtId="245" formatCode="_-* #,##0.0000_-;\-* #,##0.0000_-;_-* &quot;-&quot;??_-;_-@_-"/>
    <numFmt numFmtId="246" formatCode="&quot;(&quot;\ #,##0&quot;)&quot;"/>
    <numFmt numFmtId="247" formatCode="_ * #,##0.00_ ;_ * &quot;₩&quot;\!\-#,##0.00_ ;_ * &quot;-&quot;??_ ;_ @_ "/>
    <numFmt numFmtId="248" formatCode="&quot;₩&quot;#,##0;[Red]&quot;₩&quot;&quot;₩&quot;&quot;₩&quot;&quot;₩&quot;&quot;₩&quot;\-#,##0"/>
    <numFmt numFmtId="249" formatCode="&quot; &quot;@"/>
    <numFmt numFmtId="250" formatCode="\-\2\2\4&quot; &quot;"/>
    <numFmt numFmtId="251" formatCode="\-\1&quot; &quot;"/>
    <numFmt numFmtId="252" formatCode="#,##0&quot;  &quot;"/>
    <numFmt numFmtId="253" formatCode="\-\1\4\4&quot; &quot;"/>
    <numFmt numFmtId="254" formatCode="&quot;₩&quot;#,##0;&quot;₩&quot;&quot;₩&quot;&quot;₩&quot;&quot;₩&quot;&quot;₩&quot;&quot;₩&quot;&quot;₩&quot;&quot;₩&quot;&quot;₩&quot;&quot;₩&quot;\-&quot;₩&quot;#,##0"/>
    <numFmt numFmtId="255" formatCode="&quot;$&quot;#,##0.00_);[Red]\(&quot;$&quot;#,##0.00\)"/>
    <numFmt numFmtId="256" formatCode="&quot;₩&quot;\ #,##0.00;[Red]&quot;₩&quot;\ \-#,##0.00"/>
    <numFmt numFmtId="257" formatCode="\$#,##0.00"/>
    <numFmt numFmtId="258" formatCode="#,##0.000;[Red]&quot;-&quot;#,##0.000"/>
    <numFmt numFmtId="259" formatCode="0_ "/>
    <numFmt numFmtId="260" formatCode="&quot;$&quot;#,##0.00;;"/>
    <numFmt numFmtId="261" formatCode="0\ &quot;EA&quot;"/>
    <numFmt numFmtId="262" formatCode="_-&quot;₩&quot;* #,##0.00_-;&quot;₩&quot;&quot;₩&quot;&quot;₩&quot;\-&quot;₩&quot;* #,##0.00_-;_-&quot;₩&quot;* &quot;-&quot;??_-;_-@_-"/>
    <numFmt numFmtId="263" formatCode="&quot;₩&quot;#,##0.00;&quot;₩&quot;&quot;₩&quot;&quot;₩&quot;&quot;₩&quot;&quot;₩&quot;\-#,##0.00"/>
    <numFmt numFmtId="264" formatCode="_-[$€-2]* #,##0.00_-;\-[$€-2]* #,##0.00_-;_-[$€-2]* &quot;-&quot;??_-"/>
    <numFmt numFmtId="265" formatCode="#,##0.000\ &quot;㎏ &quot;"/>
    <numFmt numFmtId="266" formatCode="#,##0.000\ &quot;m  &quot;"/>
    <numFmt numFmtId="267" formatCode="#,##0.000\ &quot;㎡ &quot;"/>
    <numFmt numFmtId="268" formatCode="#,##0.000\ &quot;㎥ &quot;"/>
    <numFmt numFmtId="269" formatCode="&quot;Fr.&quot;\ #,##0;[Red]&quot;Fr.&quot;\ \-#,##0"/>
    <numFmt numFmtId="270" formatCode="&quot;Fr.&quot;\ #,##0.00;[Red]&quot;Fr.&quot;\ \-#,##0.00"/>
    <numFmt numFmtId="271" formatCode="&quot;$&quot;#,##0.00"/>
    <numFmt numFmtId="272" formatCode="#,##0.0&quot;     &quot;"/>
    <numFmt numFmtId="273" formatCode="\-\2\2\5&quot; &quot;"/>
    <numFmt numFmtId="274" formatCode="&quot;₩&quot;#,##0;&quot;₩&quot;&quot;₩&quot;\-#,##0"/>
    <numFmt numFmtId="275" formatCode="\ &quot;~~ &quot;@"/>
    <numFmt numFmtId="276" formatCode="0.00_);[Red]\(0.00\)"/>
    <numFmt numFmtId="277" formatCode="\1\4\4&quot; &quot;"/>
    <numFmt numFmtId="278" formatCode="0\ &quot;t&quot;"/>
    <numFmt numFmtId="279" formatCode="#,##0\ &quot;DM&quot;;[Red]\-#,##0\ &quot;DM&quot;"/>
    <numFmt numFmtId="280" formatCode="#,##0.00\ &quot;DM&quot;;[Red]\-#,##0.00\ &quot;DM&quot;"/>
    <numFmt numFmtId="281" formatCode="&quot; + &quot;###,###"/>
    <numFmt numFmtId="282" formatCode="_(&quot;RM&quot;* #,##0.00_);_(&quot;RM&quot;* \(#,##0.00\);_(&quot;RM&quot;* &quot;-&quot;??_);_(@_)"/>
    <numFmt numFmtId="283" formatCode="&quot;US$&quot;#,##0_);\(&quot;US$&quot;#,##0\)"/>
    <numFmt numFmtId="284" formatCode="0_);\(0\)"/>
    <numFmt numFmtId="285" formatCode="#,##0&quot;칸&quot;"/>
    <numFmt numFmtId="286" formatCode="_-* #,##0;\-* #,##0;_-* &quot;-&quot;;_-@"/>
    <numFmt numFmtId="287" formatCode="\_x0000_\_x0000__ * #,##0_ ;_ * \-#,##0_ ;_ * &quot;-&quot;_ ;_ @"/>
    <numFmt numFmtId="288" formatCode="\_x0000_\_x0000__ * #,##0.00_ ;_ * \-#,##0.00_ ;_ * &quot;-&quot;??_ ;_ @"/>
    <numFmt numFmtId="289" formatCode="\_x0000_\_x0000__ &quot;₩&quot;* #,##0.00_ ;_ &quot;₩&quot;* &quot;₩&quot;&quot;₩&quot;&quot;₩&quot;&quot;₩&quot;\-#,##0.00_ ;_ &quot;₩&quot;* &quot;-&quot;??_ ;_ @"/>
    <numFmt numFmtId="290" formatCode="\_x0000_\_x0000__ * #,##0.00_ ;_ * &quot;₩&quot;&quot;₩&quot;&quot;₩&quot;&quot;₩&quot;\-#,##0.00_ ;_ * &quot;-&quot;??_ ;_ @"/>
    <numFmt numFmtId="291" formatCode="&quot;  &quot;@"/>
    <numFmt numFmtId="292" formatCode="0.00\ &quot;)&quot;"/>
    <numFmt numFmtId="293" formatCode="0.00\ &quot;)]&quot;"/>
    <numFmt numFmtId="294" formatCode="&quot;₩&quot;#,##0_-;&quot;₩&quot;#,##0\-"/>
    <numFmt numFmtId="295" formatCode="&quot;?#,##0.00;\-&quot;&quot;?&quot;#,##0.00"/>
    <numFmt numFmtId="296" formatCode="0.000\ &quot;²&quot;"/>
    <numFmt numFmtId="297" formatCode="&quot;(&quot;\ 0.00"/>
    <numFmt numFmtId="298" formatCode="&quot;[(&quot;\ 0.00"/>
    <numFmt numFmtId="299" formatCode="&quot;US$&quot;#,##0_);[Red]\(&quot;US$&quot;#,##0\)"/>
    <numFmt numFmtId="300" formatCode="_ * #,##0_ ;_ * &quot;₩&quot;&quot;₩&quot;&quot;₩&quot;&quot;₩&quot;\-#,##0_ ;_ * &quot;-&quot;_ ;_ @_ "/>
    <numFmt numFmtId="301" formatCode="#,##0&quot; &quot;;[Red]&quot;△&quot;#,##0&quot; &quot;"/>
    <numFmt numFmtId="302" formatCode="* #,##0&quot; &quot;;[Red]* &quot;△&quot;#,##0&quot; &quot;;* @"/>
    <numFmt numFmtId="303" formatCode="#,##0.####;[Red]&quot;△&quot;#,##0.####"/>
    <numFmt numFmtId="304" formatCode="#,##0.00##;[Red]&quot;△&quot;#,##0.00##"/>
    <numFmt numFmtId="305" formatCode="[DBNum4][$-412]&quot;일&quot;&quot;금&quot;General&quot;원&quot;&quot;정&quot;"/>
    <numFmt numFmtId="306" formatCode="\(&quot;₩&quot;#,##0_ &quot;-----//---&quot;\)"/>
    <numFmt numFmtId="307" formatCode="0.00000%"/>
  </numFmts>
  <fonts count="214">
    <font>
      <sz val="10"/>
      <name val="굴림체"/>
      <family val="3"/>
      <charset val="129"/>
    </font>
    <font>
      <sz val="11"/>
      <color theme="1"/>
      <name val="맑은 고딕"/>
      <family val="2"/>
      <charset val="129"/>
      <scheme val="minor"/>
    </font>
    <font>
      <sz val="11"/>
      <color theme="1"/>
      <name val="맑은 고딕"/>
      <family val="2"/>
      <charset val="129"/>
      <scheme val="minor"/>
    </font>
    <font>
      <sz val="10"/>
      <name val="굴림체"/>
      <family val="3"/>
      <charset val="129"/>
    </font>
    <font>
      <sz val="10"/>
      <name val="굴림체"/>
      <family val="3"/>
      <charset val="129"/>
    </font>
    <font>
      <sz val="8"/>
      <name val="굴림체"/>
      <family val="3"/>
      <charset val="129"/>
    </font>
    <font>
      <sz val="11"/>
      <name val="굴림체"/>
      <family val="3"/>
      <charset val="129"/>
    </font>
    <font>
      <sz val="12"/>
      <name val="바탕체"/>
      <family val="1"/>
      <charset val="129"/>
    </font>
    <font>
      <sz val="11"/>
      <name val="돋움"/>
      <family val="3"/>
      <charset val="129"/>
    </font>
    <font>
      <sz val="10"/>
      <name val="Arial"/>
      <family val="2"/>
    </font>
    <font>
      <sz val="8"/>
      <name val="Arial"/>
      <family val="2"/>
    </font>
    <font>
      <b/>
      <sz val="12"/>
      <name val="Arial"/>
      <family val="2"/>
    </font>
    <font>
      <sz val="8"/>
      <name val="돋움"/>
      <family val="3"/>
      <charset val="129"/>
    </font>
    <font>
      <sz val="8"/>
      <name val="바탕체"/>
      <family val="1"/>
      <charset val="129"/>
    </font>
    <font>
      <sz val="12"/>
      <name val="¹ÙÅÁÃ¼"/>
      <family val="1"/>
      <charset val="129"/>
    </font>
    <font>
      <sz val="12"/>
      <name val="¹UAAA¼"/>
      <family val="1"/>
      <charset val="129"/>
    </font>
    <font>
      <b/>
      <sz val="10"/>
      <name val="Helv"/>
      <family val="2"/>
    </font>
    <font>
      <b/>
      <sz val="12"/>
      <name val="Helv"/>
      <family val="2"/>
    </font>
    <font>
      <b/>
      <sz val="11"/>
      <name val="Helv"/>
      <family val="2"/>
    </font>
    <font>
      <sz val="10"/>
      <name val="MS Sans Serif"/>
      <family val="2"/>
    </font>
    <font>
      <sz val="10"/>
      <name val="돋움"/>
      <family val="3"/>
      <charset val="129"/>
    </font>
    <font>
      <b/>
      <sz val="1"/>
      <color indexed="8"/>
      <name val="Courier"/>
      <family val="3"/>
    </font>
    <font>
      <sz val="1"/>
      <color indexed="8"/>
      <name val="Courier"/>
      <family val="3"/>
    </font>
    <font>
      <b/>
      <sz val="12"/>
      <color indexed="16"/>
      <name val="굴림체"/>
      <family val="3"/>
      <charset val="129"/>
    </font>
    <font>
      <u/>
      <sz val="7.5"/>
      <color indexed="36"/>
      <name val="Arial"/>
      <family val="2"/>
    </font>
    <font>
      <b/>
      <sz val="11"/>
      <name val="돋움"/>
      <family val="3"/>
      <charset val="129"/>
    </font>
    <font>
      <sz val="10"/>
      <name val="명조"/>
      <family val="3"/>
      <charset val="129"/>
    </font>
    <font>
      <sz val="12"/>
      <color indexed="22"/>
      <name val="Arial"/>
      <family val="2"/>
    </font>
    <font>
      <sz val="1"/>
      <color indexed="16"/>
      <name val="Courier"/>
      <family val="3"/>
    </font>
    <font>
      <i/>
      <sz val="1"/>
      <color indexed="16"/>
      <name val="Courier"/>
      <family val="3"/>
    </font>
    <font>
      <u/>
      <sz val="14"/>
      <color indexed="36"/>
      <name val="Cordia New"/>
      <family val="2"/>
    </font>
    <font>
      <sz val="18"/>
      <color indexed="22"/>
      <name val="Arial"/>
      <family val="2"/>
    </font>
    <font>
      <sz val="8"/>
      <color indexed="22"/>
      <name val="Arial"/>
      <family val="2"/>
    </font>
    <font>
      <u/>
      <sz val="14"/>
      <color indexed="12"/>
      <name val="Cordia New"/>
      <family val="2"/>
    </font>
    <font>
      <sz val="14"/>
      <name val="Helv"/>
      <family val="2"/>
    </font>
    <font>
      <sz val="12"/>
      <name val="Helv"/>
      <family val="2"/>
    </font>
    <font>
      <sz val="24"/>
      <name val="Helv"/>
      <family val="2"/>
    </font>
    <font>
      <sz val="8"/>
      <name val="Helv"/>
      <family val="2"/>
    </font>
    <font>
      <sz val="12"/>
      <name val="¹UAAA¼"/>
      <family val="1"/>
    </font>
    <font>
      <b/>
      <i/>
      <sz val="12"/>
      <name val="Times New Roman"/>
      <family val="1"/>
    </font>
    <font>
      <b/>
      <i/>
      <sz val="9"/>
      <name val="Times New Roman"/>
      <family val="1"/>
    </font>
    <font>
      <sz val="10"/>
      <name val="Helv"/>
      <family val="2"/>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9"/>
      <name val="굴림체"/>
      <family val="3"/>
      <charset val="129"/>
    </font>
    <font>
      <sz val="10"/>
      <name val="바탕"/>
      <family val="1"/>
      <charset val="129"/>
    </font>
    <font>
      <sz val="10"/>
      <name val="돋움체"/>
      <family val="3"/>
      <charset val="129"/>
    </font>
    <font>
      <b/>
      <sz val="10"/>
      <name val="바탕체"/>
      <family val="1"/>
      <charset val="129"/>
    </font>
    <font>
      <b/>
      <sz val="18"/>
      <name val="바탕체"/>
      <family val="1"/>
      <charset val="129"/>
    </font>
    <font>
      <b/>
      <sz val="12"/>
      <name val="바탕체"/>
      <family val="1"/>
      <charset val="129"/>
    </font>
    <font>
      <sz val="12"/>
      <name val="ⓒoUAAA¨u"/>
      <family val="1"/>
      <charset val="129"/>
    </font>
    <font>
      <sz val="12"/>
      <name val="Arial"/>
      <family val="2"/>
    </font>
    <font>
      <sz val="10"/>
      <name val="MS Serif"/>
      <family val="1"/>
    </font>
    <font>
      <sz val="10"/>
      <color indexed="16"/>
      <name val="MS Serif"/>
      <family val="1"/>
    </font>
    <font>
      <sz val="10"/>
      <name val="Univers (WN)"/>
      <family val="2"/>
    </font>
    <font>
      <sz val="7"/>
      <name val="Small Fonts"/>
      <family val="2"/>
    </font>
    <font>
      <b/>
      <sz val="8"/>
      <color indexed="8"/>
      <name val="Helv"/>
      <family val="2"/>
    </font>
    <font>
      <sz val="18"/>
      <color indexed="12"/>
      <name val="MS Sans Serif"/>
      <family val="2"/>
    </font>
    <font>
      <b/>
      <u/>
      <sz val="13"/>
      <name val="굴림체"/>
      <family val="3"/>
      <charset val="129"/>
    </font>
    <font>
      <sz val="12"/>
      <name val="굴림체"/>
      <family val="3"/>
      <charset val="129"/>
    </font>
    <font>
      <sz val="10"/>
      <name val="Times New Roman"/>
      <family val="1"/>
    </font>
    <font>
      <sz val="12"/>
      <name val="Times New Roman"/>
      <family val="1"/>
    </font>
    <font>
      <sz val="12"/>
      <name val="System"/>
      <family val="2"/>
      <charset val="129"/>
    </font>
    <font>
      <sz val="10"/>
      <name val="굴림"/>
      <family val="3"/>
      <charset val="129"/>
    </font>
    <font>
      <sz val="9"/>
      <name val="돋움"/>
      <family val="3"/>
      <charset val="129"/>
    </font>
    <font>
      <sz val="10"/>
      <name val="바탕체"/>
      <family val="1"/>
      <charset val="129"/>
    </font>
    <font>
      <sz val="11"/>
      <name val="굴림"/>
      <family val="3"/>
      <charset val="129"/>
    </font>
    <font>
      <sz val="12"/>
      <name val="¹????¼"/>
      <family val="1"/>
      <charset val="129"/>
    </font>
    <font>
      <b/>
      <sz val="12"/>
      <name val="???"/>
      <family val="1"/>
    </font>
    <font>
      <sz val="10"/>
      <name val="±¼¸²?¼"/>
      <family val="3"/>
      <charset val="129"/>
    </font>
    <font>
      <sz val="12"/>
      <name val="COUR"/>
      <family val="3"/>
    </font>
    <font>
      <sz val="12"/>
      <name val="견명조"/>
      <family val="1"/>
      <charset val="129"/>
    </font>
    <font>
      <u/>
      <sz val="10"/>
      <color indexed="36"/>
      <name val="돋움체"/>
      <family val="3"/>
      <charset val="129"/>
    </font>
    <font>
      <sz val="12"/>
      <name val="명조"/>
      <family val="3"/>
      <charset val="129"/>
    </font>
    <font>
      <sz val="9"/>
      <color indexed="8"/>
      <name val="굴림체"/>
      <family val="3"/>
      <charset val="129"/>
    </font>
    <font>
      <sz val="12"/>
      <name val="COUR"/>
      <family val="1"/>
    </font>
    <font>
      <sz val="12"/>
      <name val="??UAAA¨?"/>
      <family val="3"/>
      <charset val="129"/>
    </font>
    <font>
      <sz val="12"/>
      <name val="©öUAAA¨ù"/>
      <family val="1"/>
      <charset val="129"/>
    </font>
    <font>
      <sz val="11"/>
      <name val="µ¸¿ò"/>
      <family val="3"/>
      <charset val="129"/>
    </font>
    <font>
      <sz val="14"/>
      <name val="¹UAAA¼"/>
      <family val="1"/>
      <charset val="129"/>
    </font>
    <font>
      <b/>
      <sz val="22"/>
      <name val="바탕체"/>
      <family val="1"/>
      <charset val="129"/>
    </font>
    <font>
      <sz val="12"/>
      <name val="돋움체"/>
      <family val="3"/>
      <charset val="129"/>
    </font>
    <font>
      <i/>
      <sz val="12"/>
      <name val="굴림체"/>
      <family val="3"/>
      <charset val="129"/>
    </font>
    <font>
      <sz val="11"/>
      <name val="바탕체"/>
      <family val="1"/>
      <charset val="129"/>
    </font>
    <font>
      <b/>
      <sz val="12"/>
      <color indexed="16"/>
      <name val="±¼¸²A¼"/>
      <family val="1"/>
    </font>
    <font>
      <sz val="10"/>
      <color indexed="12"/>
      <name val="굴림체"/>
      <family val="3"/>
      <charset val="129"/>
    </font>
    <font>
      <sz val="12"/>
      <name val="돋움"/>
      <family val="3"/>
      <charset val="129"/>
    </font>
    <font>
      <sz val="10"/>
      <name val="Courier New"/>
      <family val="3"/>
    </font>
    <font>
      <sz val="9"/>
      <name val="Arial"/>
      <family val="2"/>
    </font>
    <font>
      <sz val="11"/>
      <name val="±¼¸²A¼"/>
      <family val="3"/>
      <charset val="129"/>
    </font>
    <font>
      <sz val="9"/>
      <name val="바탕체"/>
      <family val="1"/>
      <charset val="129"/>
    </font>
    <font>
      <sz val="11"/>
      <name val="¡¾¨u￠￢ⓒ÷A¨u"/>
      <family val="3"/>
      <charset val="129"/>
    </font>
    <font>
      <sz val="12"/>
      <name val="¡¾¨ù¢¬©÷A¨ù"/>
      <family val="3"/>
      <charset val="129"/>
    </font>
    <font>
      <sz val="12"/>
      <name val="¡§IoUAAA￠R¡×u"/>
      <family val="3"/>
      <charset val="129"/>
    </font>
    <font>
      <sz val="11"/>
      <name val="μ¸¿o"/>
      <family val="1"/>
      <charset val="129"/>
    </font>
    <font>
      <sz val="12"/>
      <name val="±¼¸²A¼"/>
      <family val="3"/>
      <charset val="129"/>
    </font>
    <font>
      <sz val="11"/>
      <name val="±¼¸²Ã¼"/>
      <family val="3"/>
      <charset val="129"/>
    </font>
    <font>
      <sz val="8"/>
      <name val="Times New Roman"/>
      <family val="1"/>
    </font>
    <font>
      <b/>
      <sz val="12"/>
      <name val="Arial MT"/>
      <family val="2"/>
    </font>
    <font>
      <b/>
      <sz val="8"/>
      <name val="Arial"/>
      <family val="2"/>
    </font>
    <font>
      <sz val="8"/>
      <name val="©öUAAA¨ù"/>
      <family val="1"/>
      <charset val="129"/>
    </font>
    <font>
      <sz val="12"/>
      <name val="¥ì¢¬¢¯oA¨ù"/>
      <family val="3"/>
      <charset val="129"/>
    </font>
    <font>
      <sz val="10"/>
      <name val="¡¾¨ù¢¬©÷A¨ù"/>
      <family val="3"/>
      <charset val="129"/>
    </font>
    <font>
      <sz val="11"/>
      <name val="￥i￠￢￠?o"/>
      <family val="3"/>
      <charset val="129"/>
    </font>
    <font>
      <sz val="10"/>
      <name val="©öUAAA¨ù"/>
      <family val="1"/>
      <charset val="129"/>
    </font>
    <font>
      <sz val="12"/>
      <name val="¹ÙÅÁÃ¼"/>
      <family val="1"/>
    </font>
    <font>
      <sz val="12"/>
      <name val="μ¸¿oA¼"/>
      <family val="3"/>
      <charset val="129"/>
    </font>
    <font>
      <sz val="11"/>
      <name val="¹ÙÅÁÃ¼"/>
      <family val="3"/>
      <charset val="129"/>
    </font>
    <font>
      <sz val="9"/>
      <name val="Times New Roman"/>
      <family val="1"/>
    </font>
    <font>
      <u/>
      <sz val="7.5"/>
      <color indexed="12"/>
      <name val="±¼¸²A¼"/>
      <family val="3"/>
      <charset val="129"/>
    </font>
    <font>
      <sz val="10"/>
      <color indexed="9"/>
      <name val="Arial"/>
      <family val="2"/>
    </font>
    <font>
      <sz val="12"/>
      <name val="Arial MT"/>
      <family val="2"/>
    </font>
    <font>
      <b/>
      <sz val="11"/>
      <color indexed="16"/>
      <name val="Arial"/>
      <family val="2"/>
    </font>
    <font>
      <b/>
      <sz val="10"/>
      <color indexed="17"/>
      <name val="Arial"/>
      <family val="2"/>
    </font>
    <font>
      <b/>
      <sz val="9"/>
      <name val="Arial"/>
      <family val="2"/>
    </font>
    <font>
      <b/>
      <i/>
      <sz val="14"/>
      <name val="Times New Roman"/>
      <family val="1"/>
    </font>
    <font>
      <b/>
      <sz val="9"/>
      <name val="Helv"/>
      <family val="2"/>
    </font>
    <font>
      <sz val="10"/>
      <color indexed="8"/>
      <name val="Arial"/>
      <family val="2"/>
    </font>
    <font>
      <sz val="10"/>
      <name val="Geneva"/>
      <family val="2"/>
    </font>
    <font>
      <b/>
      <i/>
      <sz val="11"/>
      <name val="Times New Roman"/>
      <family val="1"/>
    </font>
    <font>
      <b/>
      <sz val="10"/>
      <name val="Arial"/>
      <family val="2"/>
    </font>
    <font>
      <b/>
      <i/>
      <sz val="10"/>
      <name val="Times New Roman"/>
      <family val="1"/>
    </font>
    <font>
      <b/>
      <sz val="9"/>
      <color indexed="9"/>
      <name val="Arial"/>
      <family val="2"/>
    </font>
    <font>
      <b/>
      <i/>
      <sz val="12"/>
      <color indexed="16"/>
      <name val="Times New Roman"/>
      <family val="1"/>
    </font>
    <font>
      <b/>
      <sz val="8"/>
      <name val="MS Sans Serif"/>
      <family val="2"/>
    </font>
    <font>
      <sz val="10"/>
      <color indexed="12"/>
      <name val="Arial"/>
      <family val="2"/>
    </font>
    <font>
      <b/>
      <sz val="10"/>
      <name val="굴림체"/>
      <family val="3"/>
      <charset val="129"/>
    </font>
    <font>
      <sz val="10"/>
      <name val="양재튼튼체Med"/>
      <family val="3"/>
      <charset val="129"/>
    </font>
    <font>
      <b/>
      <sz val="12"/>
      <name val="Book Antiqua"/>
      <family val="1"/>
    </font>
    <font>
      <b/>
      <sz val="16"/>
      <name val="Times New Roman"/>
      <family val="1"/>
    </font>
    <font>
      <sz val="8"/>
      <name val="Wingdings"/>
      <charset val="2"/>
    </font>
    <font>
      <b/>
      <sz val="12"/>
      <color indexed="16"/>
      <name val="Arial"/>
      <family val="2"/>
    </font>
    <font>
      <i/>
      <sz val="10"/>
      <color indexed="8"/>
      <name val="궁서체"/>
      <family val="1"/>
      <charset val="129"/>
    </font>
    <font>
      <sz val="8"/>
      <name val="MS Sans Serif"/>
      <family val="2"/>
    </font>
    <font>
      <b/>
      <sz val="8"/>
      <name val="Times New Roman"/>
      <family val="1"/>
    </font>
    <font>
      <b/>
      <i/>
      <sz val="14"/>
      <name val="Arial"/>
      <family val="2"/>
    </font>
    <font>
      <b/>
      <i/>
      <sz val="18"/>
      <color indexed="16"/>
      <name val="Times New Roman"/>
      <family val="1"/>
    </font>
    <font>
      <b/>
      <i/>
      <sz val="18"/>
      <color indexed="39"/>
      <name val="돋움체"/>
      <family val="3"/>
      <charset val="129"/>
    </font>
    <font>
      <b/>
      <sz val="14"/>
      <name val="Arial"/>
      <family val="2"/>
    </font>
    <font>
      <b/>
      <sz val="8"/>
      <color indexed="32"/>
      <name val="Arial"/>
      <family val="2"/>
    </font>
    <font>
      <sz val="10"/>
      <name val="Courier"/>
      <family val="3"/>
    </font>
    <font>
      <sz val="8"/>
      <color indexed="12"/>
      <name val="Arial"/>
      <family val="2"/>
    </font>
    <font>
      <b/>
      <i/>
      <sz val="10"/>
      <name val="명조"/>
      <family val="3"/>
      <charset val="129"/>
    </font>
    <font>
      <u/>
      <sz val="10"/>
      <color indexed="36"/>
      <name val="Arial"/>
      <family val="2"/>
    </font>
    <font>
      <u/>
      <sz val="9"/>
      <color indexed="12"/>
      <name val="Helv"/>
      <family val="2"/>
    </font>
    <font>
      <sz val="10"/>
      <name val="태-물방울B"/>
      <family val="1"/>
      <charset val="129"/>
    </font>
    <font>
      <sz val="12"/>
      <name val="굴림"/>
      <family val="3"/>
      <charset val="129"/>
    </font>
    <font>
      <sz val="12"/>
      <color indexed="10"/>
      <name val="바탕체"/>
      <family val="1"/>
      <charset val="129"/>
    </font>
    <font>
      <i/>
      <sz val="10"/>
      <name val="바탕체"/>
      <family val="1"/>
      <charset val="129"/>
    </font>
    <font>
      <sz val="9"/>
      <name val="돋움체"/>
      <family val="3"/>
      <charset val="129"/>
    </font>
    <font>
      <sz val="1"/>
      <color indexed="0"/>
      <name val="Courier"/>
      <family val="3"/>
    </font>
    <font>
      <sz val="11"/>
      <name val="뼻뮝"/>
      <family val="3"/>
      <charset val="129"/>
    </font>
    <font>
      <sz val="11"/>
      <name val="돋움체"/>
      <family val="3"/>
      <charset val="129"/>
    </font>
    <font>
      <sz val="10"/>
      <color indexed="10"/>
      <name val="돋움체"/>
      <family val="3"/>
      <charset val="129"/>
    </font>
    <font>
      <sz val="12"/>
      <name val="_x0001__x0014_¼"/>
      <family val="1"/>
      <charset val="129"/>
    </font>
    <font>
      <sz val="10"/>
      <name val="굴림체"/>
      <family val="3"/>
    </font>
    <font>
      <sz val="10"/>
      <name val="궁서(English)"/>
      <family val="3"/>
      <charset val="129"/>
    </font>
    <font>
      <sz val="12"/>
      <name val="견고딕"/>
      <family val="1"/>
      <charset val="129"/>
    </font>
    <font>
      <sz val="12"/>
      <name val="明朝"/>
      <family val="3"/>
      <charset val="129"/>
    </font>
    <font>
      <b/>
      <sz val="12"/>
      <name val="돋움체"/>
      <family val="3"/>
      <charset val="129"/>
    </font>
    <font>
      <sz val="18"/>
      <name val="돋움체"/>
      <family val="3"/>
      <charset val="129"/>
    </font>
    <font>
      <b/>
      <sz val="16"/>
      <name val="돋움체"/>
      <family val="3"/>
      <charset val="129"/>
    </font>
    <font>
      <sz val="17"/>
      <name val="바탕체"/>
      <family val="1"/>
      <charset val="129"/>
    </font>
    <font>
      <b/>
      <sz val="12"/>
      <color indexed="8"/>
      <name val="돋움체"/>
      <family val="3"/>
      <charset val="129"/>
    </font>
    <font>
      <b/>
      <u/>
      <sz val="14"/>
      <name val="굴림체"/>
      <family val="3"/>
      <charset val="129"/>
    </font>
    <font>
      <sz val="9.5"/>
      <name val="굴림"/>
      <family val="3"/>
      <charset val="129"/>
    </font>
    <font>
      <sz val="11"/>
      <name val="明朝"/>
      <family val="3"/>
      <charset val="129"/>
    </font>
    <font>
      <u/>
      <sz val="9"/>
      <color indexed="36"/>
      <name val="Helv"/>
      <family val="2"/>
    </font>
    <font>
      <sz val="7"/>
      <color indexed="8"/>
      <name val="굴림체"/>
      <family val="3"/>
      <charset val="129"/>
    </font>
    <font>
      <sz val="12"/>
      <name val="ＭＳ ゴシック"/>
      <family val="3"/>
      <charset val="129"/>
    </font>
    <font>
      <sz val="11"/>
      <color theme="1"/>
      <name val="맑은 고딕"/>
      <family val="3"/>
      <charset val="129"/>
      <scheme val="minor"/>
    </font>
    <font>
      <sz val="8"/>
      <name val="바탕"/>
      <family val="1"/>
      <charset val="129"/>
    </font>
    <font>
      <sz val="10"/>
      <name val="맑은 고딕"/>
      <family val="3"/>
      <charset val="129"/>
      <scheme val="major"/>
    </font>
    <font>
      <sz val="7"/>
      <name val="맑은 고딕"/>
      <family val="3"/>
      <charset val="129"/>
      <scheme val="major"/>
    </font>
    <font>
      <b/>
      <sz val="7"/>
      <name val="맑은 고딕"/>
      <family val="3"/>
      <charset val="129"/>
      <scheme val="major"/>
    </font>
    <font>
      <sz val="8"/>
      <name val="맑은 고딕"/>
      <family val="3"/>
      <charset val="129"/>
      <scheme val="major"/>
    </font>
    <font>
      <b/>
      <sz val="8"/>
      <name val="맑은 고딕"/>
      <family val="3"/>
      <charset val="129"/>
      <scheme val="major"/>
    </font>
    <font>
      <b/>
      <sz val="24"/>
      <name val="맑은 고딕"/>
      <family val="3"/>
      <charset val="129"/>
      <scheme val="major"/>
    </font>
    <font>
      <sz val="24"/>
      <name val="맑은 고딕"/>
      <family val="3"/>
      <charset val="129"/>
      <scheme val="major"/>
    </font>
    <font>
      <sz val="9"/>
      <name val="맑은 고딕"/>
      <family val="3"/>
      <charset val="129"/>
      <scheme val="major"/>
    </font>
    <font>
      <sz val="12"/>
      <name val="맑은 고딕"/>
      <family val="3"/>
      <charset val="129"/>
      <scheme val="major"/>
    </font>
    <font>
      <b/>
      <sz val="28"/>
      <name val="맑은 고딕"/>
      <family val="3"/>
      <charset val="129"/>
      <scheme val="major"/>
    </font>
    <font>
      <sz val="14"/>
      <name val="맑은 고딕"/>
      <family val="3"/>
      <charset val="129"/>
      <scheme val="major"/>
    </font>
    <font>
      <b/>
      <sz val="16"/>
      <name val="맑은 고딕"/>
      <family val="3"/>
      <charset val="129"/>
      <scheme val="major"/>
    </font>
    <font>
      <sz val="16"/>
      <name val="맑은 고딕"/>
      <family val="3"/>
      <charset val="129"/>
      <scheme val="major"/>
    </font>
    <font>
      <b/>
      <sz val="20"/>
      <name val="맑은 고딕"/>
      <family val="3"/>
      <charset val="129"/>
      <scheme val="major"/>
    </font>
    <font>
      <sz val="28"/>
      <name val="맑은 고딕"/>
      <family val="3"/>
      <charset val="129"/>
      <scheme val="major"/>
    </font>
    <font>
      <sz val="11"/>
      <name val="맑은 고딕"/>
      <family val="3"/>
      <charset val="129"/>
      <scheme val="major"/>
    </font>
    <font>
      <b/>
      <sz val="12"/>
      <name val="맑은 고딕"/>
      <family val="3"/>
      <charset val="129"/>
      <scheme val="major"/>
    </font>
    <font>
      <b/>
      <sz val="11"/>
      <name val="맑은 고딕"/>
      <family val="3"/>
      <charset val="129"/>
      <scheme val="major"/>
    </font>
    <font>
      <b/>
      <sz val="11"/>
      <color rgb="FFFF0000"/>
      <name val="맑은 고딕"/>
      <family val="3"/>
      <charset val="129"/>
      <scheme val="major"/>
    </font>
    <font>
      <sz val="8"/>
      <name val="맑은 고딕"/>
      <family val="2"/>
      <charset val="129"/>
      <scheme val="minor"/>
    </font>
    <font>
      <b/>
      <sz val="10"/>
      <name val="맑은 고딕"/>
      <family val="3"/>
      <charset val="129"/>
      <scheme val="major"/>
    </font>
    <font>
      <b/>
      <sz val="10"/>
      <color rgb="FFFF0000"/>
      <name val="맑은 고딕"/>
      <family val="3"/>
      <charset val="129"/>
      <scheme val="major"/>
    </font>
    <font>
      <sz val="10"/>
      <color indexed="8"/>
      <name val="맑은 고딕"/>
      <family val="3"/>
      <charset val="129"/>
      <scheme val="major"/>
    </font>
    <font>
      <sz val="10"/>
      <color rgb="FFFF0000"/>
      <name val="맑은 고딕"/>
      <family val="3"/>
      <charset val="129"/>
      <scheme val="major"/>
    </font>
    <font>
      <sz val="11"/>
      <color rgb="FFFF0000"/>
      <name val="맑은 고딕"/>
      <family val="3"/>
      <charset val="129"/>
      <scheme val="major"/>
    </font>
    <font>
      <sz val="8"/>
      <name val="Calibri"/>
      <family val="3"/>
      <charset val="161"/>
    </font>
    <font>
      <b/>
      <sz val="8"/>
      <color rgb="FFFF0000"/>
      <name val="맑은 고딕"/>
      <family val="3"/>
      <charset val="129"/>
      <scheme val="major"/>
    </font>
  </fonts>
  <fills count="4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43"/>
        <bgColor indexed="64"/>
      </patternFill>
    </fill>
    <fill>
      <patternFill patternType="solid">
        <fgColor indexed="41"/>
        <bgColor indexed="64"/>
      </patternFill>
    </fill>
    <fill>
      <patternFill patternType="solid">
        <fgColor theme="0"/>
        <bgColor indexed="64"/>
      </patternFill>
    </fill>
    <fill>
      <patternFill patternType="solid">
        <fgColor indexed="9"/>
      </patternFill>
    </fill>
    <fill>
      <patternFill patternType="solid">
        <fgColor indexed="44"/>
        <bgColor indexed="64"/>
      </patternFill>
    </fill>
    <fill>
      <patternFill patternType="solid">
        <fgColor indexed="15"/>
        <bgColor indexed="64"/>
      </patternFill>
    </fill>
    <fill>
      <patternFill patternType="solid">
        <fgColor indexed="37"/>
        <bgColor indexed="64"/>
      </patternFill>
    </fill>
    <fill>
      <patternFill patternType="solid">
        <fgColor indexed="16"/>
        <bgColor indexed="64"/>
      </patternFill>
    </fill>
    <fill>
      <patternFill patternType="darkVertical"/>
    </fill>
    <fill>
      <patternFill patternType="solid">
        <fgColor indexed="6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s>
  <borders count="101">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right/>
      <top style="double">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style="thin">
        <color indexed="64"/>
      </right>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right/>
      <top/>
      <bottom style="hair">
        <color indexed="64"/>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style="hair">
        <color indexed="64"/>
      </right>
      <top style="hair">
        <color indexed="64"/>
      </top>
      <bottom/>
      <diagonal/>
    </border>
    <border>
      <left/>
      <right/>
      <top style="thin">
        <color indexed="64"/>
      </top>
      <bottom style="double">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thin">
        <color indexed="64"/>
      </top>
      <bottom style="medium">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double">
        <color indexed="64"/>
      </left>
      <right/>
      <top/>
      <bottom style="hair">
        <color indexed="64"/>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right/>
      <top style="double">
        <color indexed="64"/>
      </top>
      <bottom style="double">
        <color indexed="64"/>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right style="hair">
        <color indexed="64"/>
      </right>
      <top/>
      <bottom style="hair">
        <color indexed="64"/>
      </bottom>
      <diagonal/>
    </border>
    <border>
      <left style="thin">
        <color indexed="23"/>
      </left>
      <right style="thin">
        <color indexed="9"/>
      </right>
      <top style="thin">
        <color indexed="9"/>
      </top>
      <bottom style="thin">
        <color indexed="23"/>
      </bottom>
      <diagonal/>
    </border>
    <border>
      <left style="double">
        <color indexed="64"/>
      </left>
      <right style="double">
        <color indexed="64"/>
      </right>
      <top style="double">
        <color indexed="64"/>
      </top>
      <bottom style="double">
        <color indexed="64"/>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bottom style="medium">
        <color indexed="0"/>
      </bottom>
      <diagonal/>
    </border>
    <border>
      <left style="thin">
        <color indexed="64"/>
      </left>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diagonal/>
    </border>
    <border>
      <left style="thin">
        <color indexed="64"/>
      </left>
      <right style="thin">
        <color indexed="64"/>
      </right>
      <top/>
      <bottom style="double">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double">
        <color indexed="64"/>
      </top>
      <bottom/>
      <diagonal/>
    </border>
    <border>
      <left style="thin">
        <color indexed="64"/>
      </left>
      <right style="medium">
        <color indexed="64"/>
      </right>
      <top style="thin">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13562">
    <xf numFmtId="0" fontId="0" fillId="0" borderId="0"/>
    <xf numFmtId="177" fontId="75" fillId="0" borderId="0" applyFont="0" applyFill="0" applyBorder="0" applyAlignment="0" applyProtection="0"/>
    <xf numFmtId="0" fontId="75" fillId="0" borderId="0" applyFont="0" applyFill="0" applyBorder="0" applyAlignment="0" applyProtection="0"/>
    <xf numFmtId="177" fontId="75" fillId="0" borderId="0" applyFont="0" applyFill="0" applyBorder="0" applyAlignment="0" applyProtection="0"/>
    <xf numFmtId="0" fontId="7" fillId="0" borderId="0"/>
    <xf numFmtId="0" fontId="7" fillId="0" borderId="0"/>
    <xf numFmtId="0" fontId="9" fillId="0" borderId="0"/>
    <xf numFmtId="0" fontId="9" fillId="0" borderId="0" applyNumberFormat="0" applyFill="0" applyBorder="0" applyAlignment="0" applyProtection="0"/>
    <xf numFmtId="0" fontId="9" fillId="0" borderId="0"/>
    <xf numFmtId="0" fontId="9" fillId="0" borderId="0"/>
    <xf numFmtId="0" fontId="19" fillId="0" borderId="0"/>
    <xf numFmtId="0" fontId="19" fillId="0" borderId="0"/>
    <xf numFmtId="0" fontId="19" fillId="0" borderId="0"/>
    <xf numFmtId="0" fontId="3"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9" fillId="0" borderId="0"/>
    <xf numFmtId="0" fontId="19" fillId="0" borderId="0"/>
    <xf numFmtId="0" fontId="19"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1"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9"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9" fillId="0" borderId="0"/>
    <xf numFmtId="0" fontId="19"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19"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9"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9" fillId="0" borderId="0"/>
    <xf numFmtId="0" fontId="9" fillId="0" borderId="0" applyFont="0" applyFill="0" applyBorder="0" applyAlignment="0" applyProtection="0"/>
    <xf numFmtId="0" fontId="9" fillId="0" borderId="0" applyFont="0" applyFill="0" applyBorder="0" applyAlignment="0" applyProtection="0"/>
    <xf numFmtId="0" fontId="76" fillId="0" borderId="0"/>
    <xf numFmtId="0" fontId="6" fillId="0" borderId="0">
      <alignment horizontal="center" vertical="center"/>
    </xf>
    <xf numFmtId="178" fontId="7" fillId="0" borderId="1" applyBorder="0"/>
    <xf numFmtId="0" fontId="42" fillId="2" borderId="0" applyNumberFormat="0" applyBorder="0" applyAlignment="0" applyProtection="0">
      <alignment vertical="center"/>
    </xf>
    <xf numFmtId="0" fontId="42" fillId="3" borderId="0" applyNumberFormat="0" applyBorder="0" applyAlignment="0" applyProtection="0">
      <alignment vertical="center"/>
    </xf>
    <xf numFmtId="0" fontId="42" fillId="4" borderId="0" applyNumberFormat="0" applyBorder="0" applyAlignment="0" applyProtection="0">
      <alignment vertical="center"/>
    </xf>
    <xf numFmtId="0" fontId="42" fillId="5" borderId="0" applyNumberFormat="0" applyBorder="0" applyAlignment="0" applyProtection="0">
      <alignment vertical="center"/>
    </xf>
    <xf numFmtId="0" fontId="42" fillId="6" borderId="0" applyNumberFormat="0" applyBorder="0" applyAlignment="0" applyProtection="0">
      <alignment vertical="center"/>
    </xf>
    <xf numFmtId="0" fontId="42" fillId="7" borderId="0" applyNumberFormat="0" applyBorder="0" applyAlignment="0" applyProtection="0">
      <alignment vertical="center"/>
    </xf>
    <xf numFmtId="0" fontId="42" fillId="8" borderId="0" applyNumberFormat="0" applyBorder="0" applyAlignment="0" applyProtection="0">
      <alignment vertical="center"/>
    </xf>
    <xf numFmtId="0" fontId="42" fillId="9" borderId="0" applyNumberFormat="0" applyBorder="0" applyAlignment="0" applyProtection="0">
      <alignment vertical="center"/>
    </xf>
    <xf numFmtId="0" fontId="42" fillId="10" borderId="0" applyNumberFormat="0" applyBorder="0" applyAlignment="0" applyProtection="0">
      <alignment vertical="center"/>
    </xf>
    <xf numFmtId="0" fontId="42" fillId="5" borderId="0" applyNumberFormat="0" applyBorder="0" applyAlignment="0" applyProtection="0">
      <alignment vertical="center"/>
    </xf>
    <xf numFmtId="0" fontId="42" fillId="8" borderId="0" applyNumberFormat="0" applyBorder="0" applyAlignment="0" applyProtection="0">
      <alignment vertical="center"/>
    </xf>
    <xf numFmtId="0" fontId="42" fillId="11" borderId="0" applyNumberFormat="0" applyBorder="0" applyAlignment="0" applyProtection="0">
      <alignment vertical="center"/>
    </xf>
    <xf numFmtId="0" fontId="43" fillId="12" borderId="0" applyNumberFormat="0" applyBorder="0" applyAlignment="0" applyProtection="0">
      <alignment vertical="center"/>
    </xf>
    <xf numFmtId="0" fontId="43" fillId="9" borderId="0" applyNumberFormat="0" applyBorder="0" applyAlignment="0" applyProtection="0">
      <alignment vertical="center"/>
    </xf>
    <xf numFmtId="0" fontId="43" fillId="10"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187" fontId="65" fillId="0" borderId="0" applyFont="0" applyFill="0" applyBorder="0" applyAlignment="0" applyProtection="0"/>
    <xf numFmtId="208" fontId="65" fillId="0" borderId="0" applyFont="0" applyFill="0" applyBorder="0" applyAlignment="0" applyProtection="0"/>
    <xf numFmtId="207" fontId="59" fillId="0" borderId="2">
      <alignment horizontal="center" vertical="center"/>
    </xf>
    <xf numFmtId="184" fontId="14" fillId="0" borderId="0" applyFont="0" applyFill="0" applyBorder="0" applyAlignment="0" applyProtection="0"/>
    <xf numFmtId="194" fontId="15" fillId="0" borderId="0" applyFont="0" applyFill="0" applyBorder="0" applyAlignment="0" applyProtection="0"/>
    <xf numFmtId="185" fontId="14" fillId="0" borderId="0" applyFont="0" applyFill="0" applyBorder="0" applyAlignment="0" applyProtection="0"/>
    <xf numFmtId="195" fontId="15" fillId="0" borderId="0" applyFont="0" applyFill="0" applyBorder="0" applyAlignment="0" applyProtection="0"/>
    <xf numFmtId="178" fontId="14" fillId="0" borderId="0" applyFont="0" applyFill="0" applyBorder="0" applyAlignment="0" applyProtection="0"/>
    <xf numFmtId="196" fontId="7" fillId="0" borderId="0" applyFont="0" applyFill="0" applyBorder="0" applyAlignment="0" applyProtection="0"/>
    <xf numFmtId="177" fontId="14" fillId="0" borderId="0" applyFont="0" applyFill="0" applyBorder="0" applyAlignment="0" applyProtection="0"/>
    <xf numFmtId="197" fontId="7" fillId="0" borderId="0" applyFont="0" applyFill="0" applyBorder="0" applyAlignment="0" applyProtection="0"/>
    <xf numFmtId="0" fontId="9" fillId="0" borderId="0" applyFont="0" applyFill="0" applyBorder="0" applyAlignment="0" applyProtection="0"/>
    <xf numFmtId="0" fontId="14" fillId="0" borderId="0"/>
    <xf numFmtId="0" fontId="77" fillId="0" borderId="0"/>
    <xf numFmtId="0" fontId="14" fillId="0" borderId="0"/>
    <xf numFmtId="0" fontId="8" fillId="0" borderId="0" applyFill="0" applyBorder="0" applyAlignment="0"/>
    <xf numFmtId="0" fontId="16" fillId="0" borderId="0"/>
    <xf numFmtId="202" fontId="8" fillId="0" borderId="0">
      <protection locked="0"/>
    </xf>
    <xf numFmtId="41" fontId="66" fillId="0" borderId="0" applyFont="0" applyFill="0" applyBorder="0" applyAlignment="0" applyProtection="0"/>
    <xf numFmtId="182" fontId="8" fillId="0" borderId="0"/>
    <xf numFmtId="3" fontId="27" fillId="0" borderId="0" applyFont="0" applyFill="0" applyBorder="0" applyAlignment="0" applyProtection="0"/>
    <xf numFmtId="40" fontId="19" fillId="0" borderId="0" applyFont="0" applyFill="0" applyBorder="0" applyAlignment="0" applyProtection="0"/>
    <xf numFmtId="0" fontId="67" fillId="0" borderId="0" applyNumberFormat="0" applyAlignment="0">
      <alignment horizontal="left"/>
    </xf>
    <xf numFmtId="0" fontId="9" fillId="0" borderId="0" applyFont="0" applyFill="0" applyBorder="0" applyAlignment="0" applyProtection="0"/>
    <xf numFmtId="202" fontId="8" fillId="0" borderId="0">
      <protection locked="0"/>
    </xf>
    <xf numFmtId="0" fontId="66" fillId="0" borderId="0" applyFont="0" applyFill="0" applyBorder="0" applyAlignment="0" applyProtection="0"/>
    <xf numFmtId="186" fontId="7" fillId="0" borderId="0" applyFont="0" applyFill="0" applyBorder="0" applyAlignment="0" applyProtection="0"/>
    <xf numFmtId="199" fontId="8" fillId="0" borderId="0" applyFont="0" applyFill="0" applyBorder="0" applyAlignment="0" applyProtection="0"/>
    <xf numFmtId="180" fontId="8" fillId="0" borderId="0"/>
    <xf numFmtId="0" fontId="27" fillId="0" borderId="0" applyFont="0" applyFill="0" applyBorder="0" applyAlignment="0" applyProtection="0"/>
    <xf numFmtId="181" fontId="8" fillId="0" borderId="0"/>
    <xf numFmtId="0" fontId="68" fillId="0" borderId="0" applyNumberFormat="0" applyAlignment="0">
      <alignment horizontal="left"/>
    </xf>
    <xf numFmtId="198" fontId="28" fillId="0" borderId="0">
      <protection locked="0"/>
    </xf>
    <xf numFmtId="198" fontId="28" fillId="0" borderId="0">
      <protection locked="0"/>
    </xf>
    <xf numFmtId="198" fontId="29" fillId="0" borderId="0">
      <protection locked="0"/>
    </xf>
    <xf numFmtId="198" fontId="28" fillId="0" borderId="0">
      <protection locked="0"/>
    </xf>
    <xf numFmtId="198" fontId="28" fillId="0" borderId="0">
      <protection locked="0"/>
    </xf>
    <xf numFmtId="198" fontId="28" fillId="0" borderId="0">
      <protection locked="0"/>
    </xf>
    <xf numFmtId="198" fontId="29" fillId="0" borderId="0">
      <protection locked="0"/>
    </xf>
    <xf numFmtId="2" fontId="27" fillId="0" borderId="0" applyFont="0" applyFill="0" applyBorder="0" applyAlignment="0" applyProtection="0"/>
    <xf numFmtId="0" fontId="30" fillId="0" borderId="0" applyNumberFormat="0" applyFill="0" applyBorder="0" applyAlignment="0" applyProtection="0">
      <alignment vertical="top"/>
      <protection locked="0"/>
    </xf>
    <xf numFmtId="38" fontId="10" fillId="16" borderId="0" applyNumberFormat="0" applyBorder="0" applyAlignment="0" applyProtection="0"/>
    <xf numFmtId="0" fontId="17" fillId="0" borderId="0">
      <alignment horizontal="left"/>
    </xf>
    <xf numFmtId="0" fontId="11" fillId="0" borderId="3" applyNumberFormat="0" applyAlignment="0" applyProtection="0">
      <alignment horizontal="left" vertical="center"/>
    </xf>
    <xf numFmtId="0" fontId="11" fillId="0" borderId="4">
      <alignment horizontal="left" vertical="center"/>
    </xf>
    <xf numFmtId="0" fontId="31" fillId="0" borderId="0" applyNumberFormat="0" applyFill="0" applyBorder="0" applyAlignment="0" applyProtection="0"/>
    <xf numFmtId="0" fontId="32" fillId="0" borderId="0" applyNumberFormat="0" applyFill="0" applyBorder="0" applyAlignment="0" applyProtection="0"/>
    <xf numFmtId="202" fontId="8" fillId="0" borderId="0">
      <protection locked="0"/>
    </xf>
    <xf numFmtId="202" fontId="8" fillId="0" borderId="0">
      <protection locked="0"/>
    </xf>
    <xf numFmtId="0" fontId="69" fillId="0" borderId="0" applyNumberFormat="0" applyFill="0" applyBorder="0" applyAlignment="0" applyProtection="0"/>
    <xf numFmtId="0" fontId="33" fillId="0" borderId="0" applyNumberFormat="0" applyFill="0" applyBorder="0" applyAlignment="0" applyProtection="0">
      <alignment vertical="top"/>
      <protection locked="0"/>
    </xf>
    <xf numFmtId="10" fontId="10" fillId="17" borderId="2" applyNumberFormat="0" applyBorder="0" applyAlignment="0" applyProtection="0"/>
    <xf numFmtId="203" fontId="39" fillId="0" borderId="0">
      <alignment horizontal="left"/>
    </xf>
    <xf numFmtId="0" fontId="34" fillId="0" borderId="0"/>
    <xf numFmtId="0" fontId="35" fillId="0" borderId="0"/>
    <xf numFmtId="0" fontId="34" fillId="0" borderId="0"/>
    <xf numFmtId="0" fontId="35" fillId="0" borderId="0"/>
    <xf numFmtId="0" fontId="36" fillId="0" borderId="0"/>
    <xf numFmtId="0" fontId="18" fillId="0" borderId="5"/>
    <xf numFmtId="37" fontId="70" fillId="0" borderId="0"/>
    <xf numFmtId="0" fontId="9" fillId="0" borderId="0" applyNumberFormat="0" applyFill="0" applyBorder="0" applyAlignment="0" applyProtection="0"/>
    <xf numFmtId="0" fontId="34" fillId="0" borderId="0"/>
    <xf numFmtId="0" fontId="35" fillId="0" borderId="0"/>
    <xf numFmtId="0" fontId="35" fillId="0" borderId="0"/>
    <xf numFmtId="183" fontId="8" fillId="0" borderId="0"/>
    <xf numFmtId="0" fontId="9" fillId="0" borderId="0"/>
    <xf numFmtId="0" fontId="9" fillId="0" borderId="0"/>
    <xf numFmtId="202" fontId="8" fillId="0" borderId="0">
      <protection locked="0"/>
    </xf>
    <xf numFmtId="10" fontId="9" fillId="0" borderId="0" applyFont="0" applyFill="0" applyBorder="0" applyAlignment="0" applyProtection="0"/>
    <xf numFmtId="30" fontId="37" fillId="0" borderId="0" applyNumberFormat="0" applyFill="0" applyBorder="0" applyAlignment="0" applyProtection="0">
      <alignment horizontal="left"/>
    </xf>
    <xf numFmtId="177" fontId="9" fillId="0" borderId="0" applyFont="0" applyFill="0" applyBorder="0" applyAlignment="0" applyProtection="0"/>
    <xf numFmtId="0" fontId="18" fillId="0" borderId="0"/>
    <xf numFmtId="40" fontId="71" fillId="0" borderId="0" applyBorder="0">
      <alignment horizontal="right"/>
    </xf>
    <xf numFmtId="204" fontId="40" fillId="0" borderId="0">
      <alignment horizontal="center"/>
    </xf>
    <xf numFmtId="0" fontId="72" fillId="16" borderId="0">
      <alignment horizontal="centerContinuous"/>
    </xf>
    <xf numFmtId="0" fontId="73" fillId="0" borderId="0" applyFill="0" applyBorder="0" applyProtection="0">
      <alignment horizontal="centerContinuous" vertical="center"/>
    </xf>
    <xf numFmtId="0" fontId="74" fillId="18" borderId="0" applyFill="0" applyBorder="0" applyProtection="0">
      <alignment horizontal="center" vertical="center"/>
    </xf>
    <xf numFmtId="0" fontId="27" fillId="0" borderId="6" applyNumberFormat="0" applyFont="0" applyFill="0" applyAlignment="0" applyProtection="0"/>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22" borderId="0" applyNumberFormat="0" applyBorder="0" applyAlignment="0" applyProtection="0">
      <alignment vertical="center"/>
    </xf>
    <xf numFmtId="0" fontId="44" fillId="0" borderId="0" applyNumberFormat="0" applyFill="0" applyBorder="0" applyAlignment="0" applyProtection="0">
      <alignment vertical="center"/>
    </xf>
    <xf numFmtId="0" fontId="45" fillId="23" borderId="7" applyNumberFormat="0" applyAlignment="0" applyProtection="0">
      <alignment vertical="center"/>
    </xf>
    <xf numFmtId="191" fontId="7" fillId="0" borderId="0">
      <protection locked="0"/>
    </xf>
    <xf numFmtId="0" fontId="21" fillId="0" borderId="0">
      <protection locked="0"/>
    </xf>
    <xf numFmtId="0" fontId="21" fillId="0" borderId="0">
      <protection locked="0"/>
    </xf>
    <xf numFmtId="188" fontId="8" fillId="0" borderId="0" applyNumberFormat="0" applyFill="0" applyBorder="0" applyAlignment="0">
      <alignment horizontal="left"/>
    </xf>
    <xf numFmtId="0" fontId="46" fillId="3" borderId="0" applyNumberFormat="0" applyBorder="0" applyAlignment="0" applyProtection="0">
      <alignment vertical="center"/>
    </xf>
    <xf numFmtId="0" fontId="22" fillId="0" borderId="0">
      <protection locked="0"/>
    </xf>
    <xf numFmtId="0" fontId="22" fillId="0" borderId="0">
      <protection locked="0"/>
    </xf>
    <xf numFmtId="0" fontId="24" fillId="0" borderId="0" applyNumberFormat="0" applyFill="0" applyBorder="0" applyAlignment="0" applyProtection="0">
      <alignment vertical="top"/>
      <protection locked="0"/>
    </xf>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3" fillId="24" borderId="8" applyNumberFormat="0" applyFont="0" applyAlignment="0" applyProtection="0">
      <alignment vertical="center"/>
    </xf>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25" fillId="0" borderId="2" applyNumberFormat="0" applyFont="0" applyFill="0" applyAlignment="0" applyProtection="0">
      <alignment horizontal="center" vertical="center"/>
    </xf>
    <xf numFmtId="9" fontId="6" fillId="18" borderId="0" applyFill="0" applyBorder="0" applyProtection="0">
      <alignment horizontal="right"/>
    </xf>
    <xf numFmtId="10" fontId="6" fillId="0" borderId="0" applyFill="0" applyBorder="0" applyProtection="0">
      <alignment horizontal="right"/>
    </xf>
    <xf numFmtId="9" fontId="3" fillId="0" borderId="0" applyFont="0" applyFill="0" applyBorder="0" applyAlignment="0" applyProtection="0">
      <alignment vertical="center"/>
    </xf>
    <xf numFmtId="9" fontId="4" fillId="0" borderId="0" applyFont="0" applyFill="0" applyBorder="0" applyAlignment="0" applyProtection="0">
      <alignment vertical="center"/>
    </xf>
    <xf numFmtId="0" fontId="47" fillId="25" borderId="0" applyNumberFormat="0" applyBorder="0" applyAlignment="0" applyProtection="0">
      <alignment vertical="center"/>
    </xf>
    <xf numFmtId="0" fontId="8" fillId="0" borderId="9" applyFont="0" applyFill="0" applyAlignment="0" applyProtection="0">
      <alignment horizontal="center" vertical="center"/>
    </xf>
    <xf numFmtId="0" fontId="7" fillId="0" borderId="0"/>
    <xf numFmtId="206" fontId="60" fillId="0" borderId="10">
      <alignment vertical="center"/>
    </xf>
    <xf numFmtId="3" fontId="61" fillId="0" borderId="2"/>
    <xf numFmtId="0" fontId="61" fillId="0" borderId="2"/>
    <xf numFmtId="3" fontId="61" fillId="0" borderId="11"/>
    <xf numFmtId="3" fontId="61" fillId="0" borderId="12"/>
    <xf numFmtId="0" fontId="62" fillId="0" borderId="2"/>
    <xf numFmtId="0" fontId="63" fillId="0" borderId="0">
      <alignment horizontal="center"/>
    </xf>
    <xf numFmtId="0" fontId="64" fillId="0" borderId="13">
      <alignment horizontal="center"/>
    </xf>
    <xf numFmtId="0" fontId="48" fillId="0" borderId="0" applyNumberFormat="0" applyFill="0" applyBorder="0" applyAlignment="0" applyProtection="0">
      <alignment vertical="center"/>
    </xf>
    <xf numFmtId="0" fontId="49" fillId="26" borderId="14" applyNumberFormat="0" applyAlignment="0" applyProtection="0">
      <alignment vertical="center"/>
    </xf>
    <xf numFmtId="187" fontId="23" fillId="0" borderId="0">
      <alignment vertical="center"/>
    </xf>
    <xf numFmtId="41" fontId="4" fillId="0" borderId="0" applyFont="0" applyFill="0" applyBorder="0" applyAlignment="0" applyProtection="0"/>
    <xf numFmtId="41" fontId="8" fillId="0" borderId="0" applyFont="0" applyFill="0" applyBorder="0" applyAlignment="0" applyProtection="0">
      <alignment vertical="center"/>
    </xf>
    <xf numFmtId="41" fontId="8" fillId="0" borderId="0" applyFont="0" applyFill="0" applyBorder="0" applyAlignment="0" applyProtection="0"/>
    <xf numFmtId="41" fontId="4" fillId="0" borderId="0" applyFont="0" applyFill="0" applyBorder="0" applyAlignment="0" applyProtection="0"/>
    <xf numFmtId="0" fontId="7" fillId="0" borderId="0"/>
    <xf numFmtId="0" fontId="26" fillId="0" borderId="15"/>
    <xf numFmtId="0" fontId="50" fillId="0" borderId="16" applyNumberFormat="0" applyFill="0" applyAlignment="0" applyProtection="0">
      <alignment vertical="center"/>
    </xf>
    <xf numFmtId="0" fontId="51" fillId="0" borderId="17" applyNumberFormat="0" applyFill="0" applyAlignment="0" applyProtection="0">
      <alignment vertical="center"/>
    </xf>
    <xf numFmtId="212" fontId="61" fillId="0" borderId="0" applyFont="0" applyFill="0" applyBorder="0" applyAlignment="0" applyProtection="0"/>
    <xf numFmtId="0" fontId="3" fillId="0" borderId="0" applyNumberFormat="0" applyAlignment="0">
      <alignment horizontal="left" vertical="center"/>
    </xf>
    <xf numFmtId="0" fontId="52" fillId="7" borderId="7" applyNumberFormat="0" applyAlignment="0" applyProtection="0">
      <alignment vertical="center"/>
    </xf>
    <xf numFmtId="4" fontId="22" fillId="0" borderId="0">
      <protection locked="0"/>
    </xf>
    <xf numFmtId="192" fontId="7" fillId="0" borderId="0">
      <protection locked="0"/>
    </xf>
    <xf numFmtId="0" fontId="53" fillId="0" borderId="0" applyNumberFormat="0" applyFill="0" applyBorder="0" applyAlignment="0" applyProtection="0">
      <alignment vertical="center"/>
    </xf>
    <xf numFmtId="0" fontId="54" fillId="0" borderId="18" applyNumberFormat="0" applyFill="0" applyAlignment="0" applyProtection="0">
      <alignment vertical="center"/>
    </xf>
    <xf numFmtId="0" fontId="55" fillId="0" borderId="19" applyNumberFormat="0" applyFill="0" applyAlignment="0" applyProtection="0">
      <alignment vertical="center"/>
    </xf>
    <xf numFmtId="0" fontId="56" fillId="0" borderId="20" applyNumberFormat="0" applyFill="0" applyAlignment="0" applyProtection="0">
      <alignment vertical="center"/>
    </xf>
    <xf numFmtId="0" fontId="56" fillId="0" borderId="0" applyNumberFormat="0" applyFill="0" applyBorder="0" applyAlignment="0" applyProtection="0">
      <alignment vertical="center"/>
    </xf>
    <xf numFmtId="0" fontId="57" fillId="4" borderId="0" applyNumberFormat="0" applyBorder="0" applyAlignment="0" applyProtection="0">
      <alignment vertical="center"/>
    </xf>
    <xf numFmtId="0" fontId="7" fillId="0" borderId="0"/>
    <xf numFmtId="0" fontId="58" fillId="23" borderId="21" applyNumberFormat="0" applyAlignment="0" applyProtection="0">
      <alignment vertical="center"/>
    </xf>
    <xf numFmtId="41" fontId="8" fillId="0" borderId="0" applyFont="0" applyFill="0" applyBorder="0" applyAlignment="0" applyProtection="0"/>
    <xf numFmtId="202" fontId="6" fillId="18" borderId="0" applyFill="0" applyBorder="0" applyProtection="0">
      <alignment horizontal="right"/>
    </xf>
    <xf numFmtId="0" fontId="7" fillId="0" borderId="0" applyFont="0" applyFill="0" applyBorder="0" applyAlignment="0" applyProtection="0"/>
    <xf numFmtId="190" fontId="7" fillId="0" borderId="0">
      <protection locked="0"/>
    </xf>
    <xf numFmtId="0" fontId="8" fillId="0" borderId="0"/>
    <xf numFmtId="0" fontId="4" fillId="0" borderId="0"/>
    <xf numFmtId="0" fontId="8" fillId="0" borderId="0"/>
    <xf numFmtId="0" fontId="8" fillId="0" borderId="0"/>
    <xf numFmtId="0" fontId="8" fillId="0" borderId="0">
      <alignment vertical="center"/>
    </xf>
    <xf numFmtId="0" fontId="8" fillId="0" borderId="0">
      <alignment vertical="center"/>
    </xf>
    <xf numFmtId="0" fontId="3" fillId="0" borderId="0"/>
    <xf numFmtId="0" fontId="8" fillId="0" borderId="0"/>
    <xf numFmtId="0" fontId="8" fillId="0" borderId="0"/>
    <xf numFmtId="0" fontId="7" fillId="0" borderId="10">
      <alignment vertical="center" wrapText="1"/>
    </xf>
    <xf numFmtId="0" fontId="22" fillId="0" borderId="6">
      <protection locked="0"/>
    </xf>
    <xf numFmtId="3" fontId="6" fillId="0" borderId="22">
      <alignment vertical="center"/>
    </xf>
    <xf numFmtId="189" fontId="7" fillId="0" borderId="0">
      <protection locked="0"/>
    </xf>
    <xf numFmtId="193" fontId="7" fillId="0" borderId="0">
      <protection locked="0"/>
    </xf>
    <xf numFmtId="41" fontId="3" fillId="0" borderId="0" applyFont="0" applyFill="0" applyBorder="0" applyAlignment="0" applyProtection="0"/>
    <xf numFmtId="0" fontId="9" fillId="0" borderId="0"/>
    <xf numFmtId="0" fontId="80" fillId="0" borderId="0"/>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80" fillId="0" borderId="29">
      <alignment horizontal="centerContinuous" vertical="center"/>
    </xf>
    <xf numFmtId="0" fontId="81" fillId="0" borderId="29">
      <alignment horizontal="centerContinuous" vertical="center"/>
    </xf>
    <xf numFmtId="0" fontId="81" fillId="0" borderId="29">
      <alignment horizontal="centerContinuous" vertical="center"/>
    </xf>
    <xf numFmtId="0" fontId="81" fillId="0" borderId="29">
      <alignment horizontal="centerContinuous" vertical="center"/>
    </xf>
    <xf numFmtId="0" fontId="81" fillId="0" borderId="29">
      <alignment horizontal="centerContinuous" vertical="center"/>
    </xf>
    <xf numFmtId="0" fontId="81" fillId="0" borderId="29">
      <alignment horizontal="centerContinuous" vertical="center"/>
    </xf>
    <xf numFmtId="0" fontId="81" fillId="0" borderId="29">
      <alignment horizontal="centerContinuous" vertical="center"/>
    </xf>
    <xf numFmtId="0" fontId="80" fillId="0" borderId="29">
      <alignment horizontal="centerContinuous" vertical="center"/>
    </xf>
    <xf numFmtId="0" fontId="80" fillId="0" borderId="29">
      <alignment horizontal="centerContinuous" vertical="center"/>
    </xf>
    <xf numFmtId="0" fontId="81" fillId="0" borderId="29">
      <alignment horizontal="centerContinuous" vertical="center"/>
    </xf>
    <xf numFmtId="0" fontId="8" fillId="0" borderId="0" applyFont="0" applyFill="0" applyBorder="0" applyAlignment="0" applyProtection="0"/>
    <xf numFmtId="0" fontId="82" fillId="0" borderId="0" applyFont="0" applyFill="0" applyBorder="0" applyAlignment="0" applyProtection="0"/>
    <xf numFmtId="0" fontId="82" fillId="0" borderId="0" applyFont="0" applyFill="0" applyBorder="0" applyAlignment="0" applyProtection="0"/>
    <xf numFmtId="0" fontId="77" fillId="0" borderId="0"/>
    <xf numFmtId="0" fontId="83" fillId="0" borderId="0" applyFont="0" applyFill="0" applyBorder="0" applyAlignment="0" applyProtection="0"/>
    <xf numFmtId="0" fontId="84" fillId="0" borderId="0" applyFont="0" applyFill="0" applyBorder="0" applyAlignment="0" applyProtection="0"/>
    <xf numFmtId="0" fontId="84" fillId="0" borderId="0" applyFont="0" applyFill="0" applyBorder="0" applyAlignment="0" applyProtection="0"/>
    <xf numFmtId="0" fontId="85" fillId="3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7" fillId="0" borderId="0"/>
    <xf numFmtId="0" fontId="7" fillId="0" borderId="0"/>
    <xf numFmtId="0" fontId="9" fillId="0" borderId="0"/>
    <xf numFmtId="0" fontId="7" fillId="0" borderId="0"/>
    <xf numFmtId="0" fontId="9"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0" borderId="0">
      <alignment horizontal="center" vertical="center"/>
    </xf>
    <xf numFmtId="41" fontId="7" fillId="0" borderId="0">
      <alignment horizontal="center" vertical="center"/>
    </xf>
    <xf numFmtId="194" fontId="86" fillId="0" borderId="0">
      <alignment horizontal="center" vertical="center"/>
    </xf>
    <xf numFmtId="0" fontId="42" fillId="2" borderId="0" applyNumberFormat="0" applyBorder="0" applyAlignment="0" applyProtection="0">
      <alignment vertical="center"/>
    </xf>
    <xf numFmtId="0" fontId="42" fillId="3" borderId="0" applyNumberFormat="0" applyBorder="0" applyAlignment="0" applyProtection="0">
      <alignment vertical="center"/>
    </xf>
    <xf numFmtId="0" fontId="42" fillId="4" borderId="0" applyNumberFormat="0" applyBorder="0" applyAlignment="0" applyProtection="0">
      <alignment vertical="center"/>
    </xf>
    <xf numFmtId="0" fontId="42" fillId="5" borderId="0" applyNumberFormat="0" applyBorder="0" applyAlignment="0" applyProtection="0">
      <alignment vertical="center"/>
    </xf>
    <xf numFmtId="0" fontId="42" fillId="6" borderId="0" applyNumberFormat="0" applyBorder="0" applyAlignment="0" applyProtection="0">
      <alignment vertical="center"/>
    </xf>
    <xf numFmtId="0" fontId="42" fillId="7" borderId="0" applyNumberFormat="0" applyBorder="0" applyAlignment="0" applyProtection="0">
      <alignment vertical="center"/>
    </xf>
    <xf numFmtId="0" fontId="42" fillId="8" borderId="0" applyNumberFormat="0" applyBorder="0" applyAlignment="0" applyProtection="0">
      <alignment vertical="center"/>
    </xf>
    <xf numFmtId="0" fontId="42" fillId="9" borderId="0" applyNumberFormat="0" applyBorder="0" applyAlignment="0" applyProtection="0">
      <alignment vertical="center"/>
    </xf>
    <xf numFmtId="0" fontId="42" fillId="10" borderId="0" applyNumberFormat="0" applyBorder="0" applyAlignment="0" applyProtection="0">
      <alignment vertical="center"/>
    </xf>
    <xf numFmtId="0" fontId="42" fillId="5" borderId="0" applyNumberFormat="0" applyBorder="0" applyAlignment="0" applyProtection="0">
      <alignment vertical="center"/>
    </xf>
    <xf numFmtId="0" fontId="42" fillId="8" borderId="0" applyNumberFormat="0" applyBorder="0" applyAlignment="0" applyProtection="0">
      <alignment vertical="center"/>
    </xf>
    <xf numFmtId="0" fontId="42" fillId="11" borderId="0" applyNumberFormat="0" applyBorder="0" applyAlignment="0" applyProtection="0">
      <alignment vertical="center"/>
    </xf>
    <xf numFmtId="0" fontId="43" fillId="12" borderId="0" applyNumberFormat="0" applyBorder="0" applyAlignment="0" applyProtection="0">
      <alignment vertical="center"/>
    </xf>
    <xf numFmtId="0" fontId="43" fillId="9" borderId="0" applyNumberFormat="0" applyBorder="0" applyAlignment="0" applyProtection="0">
      <alignment vertical="center"/>
    </xf>
    <xf numFmtId="0" fontId="43" fillId="10"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0" fontId="19" fillId="0" borderId="0"/>
    <xf numFmtId="0" fontId="3" fillId="0" borderId="0" applyFont="0" applyFill="0" applyBorder="0" applyAlignment="0" applyProtection="0"/>
    <xf numFmtId="9" fontId="7" fillId="0" borderId="0" applyFont="0" applyFill="0" applyBorder="0" applyAlignment="0" applyProtection="0"/>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22" borderId="0" applyNumberFormat="0" applyBorder="0" applyAlignment="0" applyProtection="0">
      <alignment vertical="center"/>
    </xf>
    <xf numFmtId="0" fontId="44" fillId="0" borderId="0" applyNumberFormat="0" applyFill="0" applyBorder="0" applyAlignment="0" applyProtection="0">
      <alignment vertical="center"/>
    </xf>
    <xf numFmtId="0" fontId="45" fillId="23" borderId="7" applyNumberFormat="0" applyAlignment="0" applyProtection="0">
      <alignment vertical="center"/>
    </xf>
    <xf numFmtId="216" fontId="7" fillId="0" borderId="0"/>
    <xf numFmtId="216" fontId="7" fillId="0" borderId="0"/>
    <xf numFmtId="216" fontId="7" fillId="0" borderId="0"/>
    <xf numFmtId="216" fontId="7" fillId="0" borderId="0"/>
    <xf numFmtId="216" fontId="7" fillId="0" borderId="0"/>
    <xf numFmtId="216" fontId="7" fillId="0" borderId="0"/>
    <xf numFmtId="216" fontId="7" fillId="0" borderId="0"/>
    <xf numFmtId="216" fontId="7" fillId="0" borderId="0"/>
    <xf numFmtId="216" fontId="7" fillId="0" borderId="0"/>
    <xf numFmtId="216" fontId="7" fillId="0" borderId="0"/>
    <xf numFmtId="216" fontId="7" fillId="0" borderId="0"/>
    <xf numFmtId="0" fontId="46" fillId="3" borderId="0" applyNumberFormat="0" applyBorder="0" applyAlignment="0" applyProtection="0">
      <alignment vertical="center"/>
    </xf>
    <xf numFmtId="0" fontId="3" fillId="24" borderId="8" applyNumberFormat="0" applyFont="0" applyAlignment="0" applyProtection="0">
      <alignment vertical="center"/>
    </xf>
    <xf numFmtId="0" fontId="3" fillId="24" borderId="8" applyNumberFormat="0" applyFont="0" applyAlignment="0" applyProtection="0">
      <alignment vertical="center"/>
    </xf>
    <xf numFmtId="0" fontId="3" fillId="24" borderId="8" applyNumberFormat="0" applyFont="0" applyAlignment="0" applyProtection="0">
      <alignment vertical="center"/>
    </xf>
    <xf numFmtId="0" fontId="3" fillId="24" borderId="8" applyNumberFormat="0" applyFont="0" applyAlignment="0" applyProtection="0">
      <alignment vertical="center"/>
    </xf>
    <xf numFmtId="9" fontId="7" fillId="0" borderId="0" applyFont="0" applyFill="0" applyBorder="0" applyAlignment="0" applyProtection="0"/>
    <xf numFmtId="9" fontId="3" fillId="0" borderId="0" applyFont="0" applyFill="0" applyBorder="0" applyAlignment="0" applyProtection="0"/>
    <xf numFmtId="0" fontId="47" fillId="25" borderId="0" applyNumberFormat="0" applyBorder="0" applyAlignment="0" applyProtection="0">
      <alignment vertical="center"/>
    </xf>
    <xf numFmtId="0" fontId="48" fillId="0" borderId="0" applyNumberFormat="0" applyFill="0" applyBorder="0" applyAlignment="0" applyProtection="0">
      <alignment vertical="center"/>
    </xf>
    <xf numFmtId="0" fontId="49" fillId="26" borderId="14" applyNumberFormat="0" applyAlignment="0" applyProtection="0">
      <alignment vertical="center"/>
    </xf>
    <xf numFmtId="217" fontId="8" fillId="0" borderId="0" applyFont="0" applyFill="0" applyBorder="0" applyAlignment="0" applyProtection="0"/>
    <xf numFmtId="41" fontId="8" fillId="0" borderId="0" applyFont="0" applyFill="0" applyBorder="0" applyAlignment="0" applyProtection="0">
      <alignment vertical="center"/>
    </xf>
    <xf numFmtId="217" fontId="8" fillId="0" borderId="0" applyFont="0" applyFill="0" applyBorder="0" applyAlignment="0" applyProtection="0"/>
    <xf numFmtId="41" fontId="42" fillId="0" borderId="0" applyFont="0" applyFill="0" applyBorder="0" applyAlignment="0" applyProtection="0">
      <alignment vertical="center"/>
    </xf>
    <xf numFmtId="217" fontId="8" fillId="0" borderId="0" applyFont="0" applyFill="0" applyBorder="0" applyAlignment="0" applyProtection="0"/>
    <xf numFmtId="218" fontId="8" fillId="0" borderId="0" applyFont="0" applyFill="0" applyBorder="0" applyAlignment="0" applyProtection="0"/>
    <xf numFmtId="41" fontId="3" fillId="0" borderId="0" applyFont="0" applyFill="0" applyBorder="0" applyAlignment="0" applyProtection="0"/>
    <xf numFmtId="0" fontId="41" fillId="0" borderId="0"/>
    <xf numFmtId="0" fontId="50" fillId="0" borderId="16" applyNumberFormat="0" applyFill="0" applyAlignment="0" applyProtection="0">
      <alignment vertical="center"/>
    </xf>
    <xf numFmtId="0" fontId="87" fillId="0" borderId="0" applyNumberFormat="0" applyFill="0" applyBorder="0" applyAlignment="0" applyProtection="0">
      <alignment vertical="top"/>
      <protection locked="0"/>
    </xf>
    <xf numFmtId="0" fontId="51" fillId="0" borderId="17" applyNumberFormat="0" applyFill="0" applyAlignment="0" applyProtection="0">
      <alignment vertical="center"/>
    </xf>
    <xf numFmtId="0" fontId="3" fillId="0" borderId="0" applyNumberFormat="0" applyAlignment="0">
      <alignment horizontal="left" vertical="center"/>
    </xf>
    <xf numFmtId="0" fontId="3" fillId="0" borderId="0" applyNumberFormat="0" applyAlignment="0">
      <alignment horizontal="left" vertical="center"/>
    </xf>
    <xf numFmtId="0" fontId="52" fillId="7" borderId="7" applyNumberFormat="0" applyAlignment="0" applyProtection="0">
      <alignment vertical="center"/>
    </xf>
    <xf numFmtId="0" fontId="54" fillId="0" borderId="18" applyNumberFormat="0" applyFill="0" applyAlignment="0" applyProtection="0">
      <alignment vertical="center"/>
    </xf>
    <xf numFmtId="0" fontId="55" fillId="0" borderId="19" applyNumberFormat="0" applyFill="0" applyAlignment="0" applyProtection="0">
      <alignment vertical="center"/>
    </xf>
    <xf numFmtId="0" fontId="56" fillId="0" borderId="20" applyNumberFormat="0" applyFill="0" applyAlignment="0" applyProtection="0">
      <alignment vertical="center"/>
    </xf>
    <xf numFmtId="0" fontId="56" fillId="0" borderId="0" applyNumberFormat="0" applyFill="0" applyBorder="0" applyAlignment="0" applyProtection="0">
      <alignment vertical="center"/>
    </xf>
    <xf numFmtId="0" fontId="53" fillId="0" borderId="0" applyNumberFormat="0" applyFill="0" applyBorder="0" applyAlignment="0" applyProtection="0">
      <alignment vertical="center"/>
    </xf>
    <xf numFmtId="0" fontId="57" fillId="4" borderId="0" applyNumberFormat="0" applyBorder="0" applyAlignment="0" applyProtection="0">
      <alignment vertical="center"/>
    </xf>
    <xf numFmtId="0" fontId="58" fillId="23" borderId="21" applyNumberFormat="0" applyAlignment="0" applyProtection="0">
      <alignment vertical="center"/>
    </xf>
    <xf numFmtId="184" fontId="7" fillId="0" borderId="0" applyFont="0" applyFill="0" applyBorder="0" applyAlignment="0" applyProtection="0"/>
    <xf numFmtId="178" fontId="8" fillId="0" borderId="0" applyFont="0" applyFill="0" applyBorder="0" applyAlignment="0" applyProtection="0"/>
    <xf numFmtId="0" fontId="42" fillId="0" borderId="0">
      <alignment vertical="center"/>
    </xf>
    <xf numFmtId="0" fontId="88" fillId="0" borderId="0"/>
    <xf numFmtId="0" fontId="89" fillId="0" borderId="0"/>
    <xf numFmtId="0" fontId="90" fillId="30" borderId="0"/>
    <xf numFmtId="0" fontId="8" fillId="0" borderId="0"/>
    <xf numFmtId="0" fontId="8" fillId="0" borderId="0"/>
    <xf numFmtId="0" fontId="8" fillId="0" borderId="0"/>
    <xf numFmtId="0" fontId="8" fillId="0" borderId="0"/>
    <xf numFmtId="0" fontId="8" fillId="0" borderId="0"/>
    <xf numFmtId="0" fontId="91" fillId="0" borderId="0" applyFont="0" applyFill="0" applyBorder="0" applyAlignment="0" applyProtection="0"/>
    <xf numFmtId="0" fontId="91"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59" fillId="0" borderId="0">
      <protection locked="0"/>
    </xf>
    <xf numFmtId="0" fontId="91" fillId="0" borderId="0" applyFont="0" applyFill="0" applyBorder="0" applyAlignment="0" applyProtection="0"/>
    <xf numFmtId="0" fontId="91" fillId="0" borderId="0" applyFont="0" applyFill="0" applyBorder="0" applyAlignment="0" applyProtection="0"/>
    <xf numFmtId="0" fontId="15" fillId="0" borderId="0" applyFont="0" applyFill="0" applyBorder="0" applyAlignment="0" applyProtection="0"/>
    <xf numFmtId="0" fontId="77" fillId="0" borderId="0"/>
    <xf numFmtId="0" fontId="77" fillId="0" borderId="0"/>
    <xf numFmtId="0" fontId="15" fillId="0" borderId="0"/>
    <xf numFmtId="0" fontId="15" fillId="0" borderId="0"/>
    <xf numFmtId="0" fontId="14" fillId="0" borderId="0"/>
    <xf numFmtId="0" fontId="15" fillId="0" borderId="0"/>
    <xf numFmtId="0" fontId="14" fillId="0" borderId="0"/>
    <xf numFmtId="0" fontId="94" fillId="0" borderId="0"/>
    <xf numFmtId="214" fontId="19" fillId="0" borderId="0" applyFont="0" applyFill="0" applyBorder="0" applyAlignment="0" applyProtection="0"/>
    <xf numFmtId="220" fontId="19" fillId="0" borderId="0" applyFont="0" applyFill="0" applyBorder="0" applyAlignment="0" applyProtection="0"/>
    <xf numFmtId="202" fontId="8" fillId="0" borderId="0">
      <protection locked="0"/>
    </xf>
    <xf numFmtId="202" fontId="8" fillId="0" borderId="0">
      <protection locked="0"/>
    </xf>
    <xf numFmtId="202" fontId="8" fillId="0" borderId="37">
      <protection locked="0"/>
    </xf>
    <xf numFmtId="9" fontId="8" fillId="0" borderId="0" applyFont="0" applyFill="0" applyBorder="0" applyAlignment="0" applyProtection="0">
      <alignment vertical="center"/>
    </xf>
    <xf numFmtId="0" fontId="3" fillId="0" borderId="0"/>
    <xf numFmtId="9" fontId="8" fillId="0" borderId="0" applyFont="0" applyFill="0" applyBorder="0" applyAlignment="0" applyProtection="0">
      <alignment vertical="center"/>
    </xf>
    <xf numFmtId="0" fontId="3" fillId="0" borderId="0"/>
    <xf numFmtId="0" fontId="7" fillId="0" borderId="0">
      <protection locked="0"/>
    </xf>
    <xf numFmtId="0" fontId="7" fillId="0" borderId="0">
      <protection locked="0"/>
    </xf>
    <xf numFmtId="0" fontId="7" fillId="0" borderId="0">
      <protection locked="0"/>
    </xf>
    <xf numFmtId="0" fontId="7" fillId="0" borderId="0">
      <protection locked="0"/>
    </xf>
    <xf numFmtId="0" fontId="19" fillId="0" borderId="40">
      <alignment horizontal="center"/>
    </xf>
    <xf numFmtId="0" fontId="95" fillId="0" borderId="0">
      <alignment vertical="center"/>
    </xf>
    <xf numFmtId="222" fontId="7" fillId="0" borderId="29">
      <alignment horizontal="centerContinuous" vertical="center"/>
    </xf>
    <xf numFmtId="3" fontId="96" fillId="0" borderId="2"/>
    <xf numFmtId="223" fontId="7" fillId="0" borderId="0">
      <alignment vertical="center"/>
    </xf>
    <xf numFmtId="4" fontId="7" fillId="0" borderId="0">
      <alignment vertical="center"/>
    </xf>
    <xf numFmtId="222" fontId="7" fillId="0" borderId="0">
      <alignment vertical="center"/>
    </xf>
    <xf numFmtId="3" fontId="96" fillId="0" borderId="2"/>
    <xf numFmtId="24" fontId="19" fillId="0" borderId="0" applyFont="0" applyFill="0" applyBorder="0" applyAlignment="0" applyProtection="0"/>
    <xf numFmtId="224" fontId="7" fillId="0" borderId="0" applyNumberFormat="0" applyFont="0" applyFill="0" applyBorder="0" applyAlignment="0" applyProtection="0"/>
    <xf numFmtId="225" fontId="7" fillId="0" borderId="0" applyNumberFormat="0" applyFont="0" applyFill="0" applyBorder="0" applyAlignment="0" applyProtection="0"/>
    <xf numFmtId="224" fontId="7" fillId="0" borderId="0" applyNumberFormat="0" applyFont="0" applyFill="0" applyBorder="0" applyAlignment="0" applyProtection="0"/>
    <xf numFmtId="225" fontId="7" fillId="0" borderId="0" applyNumberFormat="0" applyFont="0" applyFill="0" applyBorder="0" applyAlignment="0" applyProtection="0"/>
    <xf numFmtId="40" fontId="19" fillId="0" borderId="0" applyFont="0" applyFill="0" applyBorder="0" applyAlignment="0" applyProtection="0"/>
    <xf numFmtId="211" fontId="8" fillId="0" borderId="0" applyFont="0" applyFill="0" applyBorder="0" applyAlignment="0" applyProtection="0">
      <alignment vertical="center"/>
    </xf>
    <xf numFmtId="0" fontId="74" fillId="0" borderId="0">
      <alignment vertical="center"/>
    </xf>
    <xf numFmtId="0" fontId="97" fillId="0" borderId="0">
      <alignment vertical="center"/>
    </xf>
    <xf numFmtId="0" fontId="74" fillId="0" borderId="0">
      <alignment vertical="center"/>
    </xf>
    <xf numFmtId="40" fontId="19" fillId="0" borderId="0" applyFont="0" applyFill="0" applyBorder="0" applyAlignment="0" applyProtection="0"/>
    <xf numFmtId="0" fontId="7" fillId="0" borderId="0" applyNumberFormat="0" applyFill="0" applyBorder="0" applyAlignment="0" applyProtection="0"/>
    <xf numFmtId="0" fontId="9" fillId="0" borderId="0" applyFont="0" applyFill="0" applyBorder="0" applyAlignment="0" applyProtection="0"/>
    <xf numFmtId="0" fontId="74" fillId="0" borderId="0"/>
    <xf numFmtId="0" fontId="9" fillId="0" borderId="0"/>
    <xf numFmtId="0" fontId="9" fillId="0" borderId="0"/>
    <xf numFmtId="0" fontId="9" fillId="0" borderId="0"/>
    <xf numFmtId="0" fontId="9" fillId="0" borderId="0"/>
    <xf numFmtId="0" fontId="41" fillId="0" borderId="0"/>
    <xf numFmtId="0" fontId="9" fillId="0" borderId="0"/>
    <xf numFmtId="0" fontId="41" fillId="0" borderId="0"/>
    <xf numFmtId="0" fontId="8" fillId="0" borderId="0"/>
    <xf numFmtId="0" fontId="8" fillId="0" borderId="0"/>
    <xf numFmtId="0" fontId="41" fillId="0" borderId="0"/>
    <xf numFmtId="0" fontId="9" fillId="0" borderId="0"/>
    <xf numFmtId="0" fontId="8" fillId="0" borderId="0"/>
    <xf numFmtId="0" fontId="8"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9" fillId="0" borderId="0"/>
    <xf numFmtId="0" fontId="9" fillId="0" borderId="0"/>
    <xf numFmtId="0" fontId="3" fillId="0" borderId="0"/>
    <xf numFmtId="0" fontId="9" fillId="0" borderId="0"/>
    <xf numFmtId="0" fontId="3" fillId="0" borderId="0"/>
    <xf numFmtId="0" fontId="9" fillId="0" borderId="0"/>
    <xf numFmtId="0" fontId="9" fillId="0" borderId="0"/>
    <xf numFmtId="0" fontId="9" fillId="0" borderId="0"/>
    <xf numFmtId="0" fontId="19" fillId="0" borderId="0"/>
    <xf numFmtId="0" fontId="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9" fillId="0" borderId="0"/>
    <xf numFmtId="0" fontId="3" fillId="0" borderId="0" applyFont="0" applyFill="0" applyBorder="0" applyAlignment="0" applyProtection="0"/>
    <xf numFmtId="0" fontId="9" fillId="0" borderId="0"/>
    <xf numFmtId="0" fontId="41" fillId="0" borderId="0"/>
    <xf numFmtId="0" fontId="7"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9" fillId="0" borderId="0"/>
    <xf numFmtId="0" fontId="9" fillId="0" borderId="0"/>
    <xf numFmtId="0" fontId="9" fillId="0" borderId="0"/>
    <xf numFmtId="0" fontId="9" fillId="0" borderId="0"/>
    <xf numFmtId="0" fontId="9" fillId="0" borderId="0"/>
    <xf numFmtId="0" fontId="41" fillId="0" borderId="0"/>
    <xf numFmtId="0" fontId="41" fillId="0" borderId="0"/>
    <xf numFmtId="0" fontId="41" fillId="0" borderId="0"/>
    <xf numFmtId="0" fontId="19" fillId="0" borderId="0"/>
    <xf numFmtId="0" fontId="75" fillId="0" borderId="0"/>
    <xf numFmtId="0" fontId="9" fillId="0" borderId="0"/>
    <xf numFmtId="0" fontId="19" fillId="0" borderId="0"/>
    <xf numFmtId="0" fontId="1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3" fillId="0" borderId="0"/>
    <xf numFmtId="0" fontId="7" fillId="0" borderId="0"/>
    <xf numFmtId="0" fontId="9" fillId="0" borderId="0"/>
    <xf numFmtId="0" fontId="9" fillId="0" borderId="0"/>
    <xf numFmtId="0" fontId="9" fillId="0" borderId="0"/>
    <xf numFmtId="0" fontId="9" fillId="0" borderId="0"/>
    <xf numFmtId="0" fontId="9" fillId="0" borderId="0"/>
    <xf numFmtId="0" fontId="9" fillId="0" borderId="0"/>
    <xf numFmtId="0" fontId="75"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3" fillId="0" borderId="0"/>
    <xf numFmtId="0" fontId="41" fillId="0" borderId="0"/>
    <xf numFmtId="0" fontId="3" fillId="0" borderId="0" applyFont="0" applyFill="0" applyBorder="0" applyAlignment="0" applyProtection="0"/>
    <xf numFmtId="0" fontId="3"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5" fillId="0" borderId="0"/>
    <xf numFmtId="0" fontId="9" fillId="0" borderId="0"/>
    <xf numFmtId="0" fontId="3"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3" fillId="0" borderId="0"/>
    <xf numFmtId="0" fontId="41" fillId="0" borderId="0"/>
    <xf numFmtId="0" fontId="3"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9" fillId="0" borderId="0"/>
    <xf numFmtId="0" fontId="19"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9" fillId="0" borderId="0"/>
    <xf numFmtId="0" fontId="3" fillId="0" borderId="0" applyFont="0" applyFill="0" applyBorder="0" applyAlignment="0" applyProtection="0"/>
    <xf numFmtId="0" fontId="3" fillId="0" borderId="0" applyFont="0" applyFill="0" applyBorder="0" applyAlignment="0" applyProtection="0"/>
    <xf numFmtId="0" fontId="3" fillId="0" borderId="0"/>
    <xf numFmtId="0" fontId="3"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41" fillId="0" borderId="0"/>
    <xf numFmtId="0" fontId="41" fillId="0" borderId="0"/>
    <xf numFmtId="0" fontId="41" fillId="0" borderId="0"/>
    <xf numFmtId="0" fontId="41" fillId="0" borderId="0"/>
    <xf numFmtId="0" fontId="9" fillId="0" borderId="0"/>
    <xf numFmtId="0" fontId="3" fillId="0" borderId="0"/>
    <xf numFmtId="0" fontId="9" fillId="0" borderId="0"/>
    <xf numFmtId="0" fontId="3"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75" fillId="0" borderId="0"/>
    <xf numFmtId="0" fontId="9" fillId="0" borderId="0"/>
    <xf numFmtId="0" fontId="19" fillId="0" borderId="0"/>
    <xf numFmtId="0" fontId="19" fillId="0" borderId="0"/>
    <xf numFmtId="0" fontId="9" fillId="0" borderId="0"/>
    <xf numFmtId="0" fontId="41" fillId="0" borderId="0"/>
    <xf numFmtId="0" fontId="9" fillId="0" borderId="0"/>
    <xf numFmtId="0" fontId="9" fillId="0" borderId="0"/>
    <xf numFmtId="0" fontId="19" fillId="0" borderId="0"/>
    <xf numFmtId="0" fontId="3" fillId="0" borderId="0"/>
    <xf numFmtId="0" fontId="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7" fillId="0" borderId="0"/>
    <xf numFmtId="0" fontId="41" fillId="0" borderId="0"/>
    <xf numFmtId="0" fontId="3" fillId="0" borderId="0" applyFont="0" applyFill="0" applyBorder="0" applyAlignment="0" applyProtection="0"/>
    <xf numFmtId="0" fontId="9" fillId="0" borderId="0"/>
    <xf numFmtId="0" fontId="9" fillId="0" borderId="0" applyFont="0" applyFill="0" applyBorder="0" applyAlignment="0" applyProtection="0"/>
    <xf numFmtId="0" fontId="41" fillId="0" borderId="0"/>
    <xf numFmtId="0" fontId="8" fillId="0" borderId="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9" fillId="0" borderId="0"/>
    <xf numFmtId="0" fontId="9" fillId="0" borderId="0"/>
    <xf numFmtId="0" fontId="19" fillId="0" borderId="0"/>
    <xf numFmtId="0" fontId="3" fillId="0" borderId="0" applyFont="0" applyFill="0" applyBorder="0" applyAlignment="0" applyProtection="0"/>
    <xf numFmtId="0" fontId="41" fillId="0" borderId="0"/>
    <xf numFmtId="0" fontId="3" fillId="0" borderId="0" applyFont="0" applyFill="0" applyBorder="0" applyAlignment="0" applyProtection="0"/>
    <xf numFmtId="0" fontId="9" fillId="0" borderId="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xf numFmtId="0" fontId="3" fillId="0" borderId="0"/>
    <xf numFmtId="0" fontId="9" fillId="0" borderId="0"/>
    <xf numFmtId="0" fontId="3" fillId="0" borderId="0" applyFont="0" applyFill="0" applyBorder="0" applyAlignment="0" applyProtection="0"/>
    <xf numFmtId="0" fontId="9" fillId="0" borderId="0"/>
    <xf numFmtId="0" fontId="8" fillId="0" borderId="0"/>
    <xf numFmtId="0" fontId="8" fillId="0" borderId="0"/>
    <xf numFmtId="0" fontId="3" fillId="0" borderId="0"/>
    <xf numFmtId="0" fontId="9" fillId="0" borderId="0"/>
    <xf numFmtId="0" fontId="3" fillId="0" borderId="0" applyFont="0" applyFill="0" applyBorder="0" applyAlignment="0" applyProtection="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9" fillId="0" borderId="0"/>
    <xf numFmtId="0" fontId="8" fillId="0" borderId="0"/>
    <xf numFmtId="0" fontId="9" fillId="0" borderId="0"/>
    <xf numFmtId="0" fontId="19" fillId="0" borderId="0"/>
    <xf numFmtId="0" fontId="3"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1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applyFont="0" applyFill="0" applyBorder="0" applyAlignment="0" applyProtection="0"/>
    <xf numFmtId="0" fontId="3" fillId="0" borderId="0"/>
    <xf numFmtId="0" fontId="7" fillId="0" borderId="0"/>
    <xf numFmtId="0" fontId="9" fillId="0" borderId="0"/>
    <xf numFmtId="0" fontId="9" fillId="0" borderId="0"/>
    <xf numFmtId="0" fontId="3" fillId="0" borderId="0"/>
    <xf numFmtId="0" fontId="9" fillId="0" borderId="0"/>
    <xf numFmtId="0" fontId="3" fillId="0" borderId="0" applyFont="0" applyFill="0" applyBorder="0" applyAlignment="0" applyProtection="0"/>
    <xf numFmtId="0" fontId="3" fillId="0" borderId="0" applyFont="0" applyFill="0" applyBorder="0" applyAlignment="0" applyProtection="0"/>
    <xf numFmtId="0" fontId="41" fillId="0" borderId="0"/>
    <xf numFmtId="0" fontId="3" fillId="0" borderId="0"/>
    <xf numFmtId="0" fontId="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9" fillId="0" borderId="0"/>
    <xf numFmtId="0" fontId="3" fillId="0" borderId="0" applyFont="0" applyFill="0" applyBorder="0" applyAlignment="0" applyProtection="0"/>
    <xf numFmtId="0" fontId="41" fillId="0" borderId="0"/>
    <xf numFmtId="0" fontId="41" fillId="0" borderId="0"/>
    <xf numFmtId="0" fontId="41" fillId="0" borderId="0"/>
    <xf numFmtId="0" fontId="3" fillId="0" borderId="0" applyFont="0" applyFill="0" applyBorder="0" applyAlignment="0" applyProtection="0"/>
    <xf numFmtId="0" fontId="41" fillId="0" borderId="0"/>
    <xf numFmtId="0" fontId="8" fillId="0" borderId="0"/>
    <xf numFmtId="0" fontId="3" fillId="0" borderId="0"/>
    <xf numFmtId="0" fontId="9" fillId="0" borderId="0"/>
    <xf numFmtId="0" fontId="9" fillId="0" borderId="0"/>
    <xf numFmtId="0" fontId="3" fillId="0" borderId="0">
      <alignment vertical="center"/>
    </xf>
    <xf numFmtId="0" fontId="9" fillId="0" borderId="0"/>
    <xf numFmtId="0" fontId="41" fillId="0" borderId="0"/>
    <xf numFmtId="0" fontId="41" fillId="0" borderId="0"/>
    <xf numFmtId="0" fontId="41" fillId="0" borderId="0"/>
    <xf numFmtId="0" fontId="9" fillId="0" borderId="0"/>
    <xf numFmtId="0" fontId="9" fillId="0" borderId="0"/>
    <xf numFmtId="0" fontId="9" fillId="0" borderId="0"/>
    <xf numFmtId="0" fontId="9" fillId="0" borderId="0"/>
    <xf numFmtId="0" fontId="3" fillId="0" borderId="0" applyFont="0" applyFill="0" applyBorder="0" applyAlignment="0" applyProtection="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7" fillId="0" borderId="0"/>
    <xf numFmtId="0" fontId="9" fillId="0" borderId="0"/>
    <xf numFmtId="0" fontId="19" fillId="0" borderId="0"/>
    <xf numFmtId="0" fontId="75"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applyFont="0" applyFill="0" applyBorder="0" applyAlignment="0" applyProtection="0"/>
    <xf numFmtId="0" fontId="9" fillId="0" borderId="0"/>
    <xf numFmtId="0" fontId="9" fillId="0" borderId="0"/>
    <xf numFmtId="0" fontId="9" fillId="0" borderId="0"/>
    <xf numFmtId="0" fontId="19" fillId="0" borderId="0"/>
    <xf numFmtId="0" fontId="9" fillId="0" borderId="0"/>
    <xf numFmtId="0" fontId="9" fillId="0" borderId="0"/>
    <xf numFmtId="0" fontId="9" fillId="0" borderId="0"/>
    <xf numFmtId="0" fontId="9" fillId="0" borderId="0"/>
    <xf numFmtId="0" fontId="3" fillId="0" borderId="0"/>
    <xf numFmtId="0" fontId="9" fillId="0" borderId="0"/>
    <xf numFmtId="0" fontId="3" fillId="0" borderId="0" applyFont="0" applyFill="0" applyBorder="0" applyAlignment="0" applyProtection="0"/>
    <xf numFmtId="0" fontId="3" fillId="0" borderId="0" applyFont="0" applyFill="0" applyBorder="0" applyAlignment="0" applyProtection="0"/>
    <xf numFmtId="0" fontId="19" fillId="0" borderId="0"/>
    <xf numFmtId="0" fontId="19" fillId="0" borderId="0"/>
    <xf numFmtId="0" fontId="19" fillId="0" borderId="0"/>
    <xf numFmtId="0" fontId="9" fillId="0" borderId="0"/>
    <xf numFmtId="0" fontId="9" fillId="0" borderId="0"/>
    <xf numFmtId="0" fontId="19"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9" fillId="0" borderId="0"/>
    <xf numFmtId="0" fontId="3" fillId="0" borderId="0" applyFont="0" applyFill="0" applyBorder="0" applyAlignment="0" applyProtection="0"/>
    <xf numFmtId="0" fontId="9"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3" fillId="0" borderId="0"/>
    <xf numFmtId="0" fontId="41" fillId="0" borderId="0"/>
    <xf numFmtId="0" fontId="9" fillId="0" borderId="0"/>
    <xf numFmtId="0" fontId="9" fillId="0" borderId="0"/>
    <xf numFmtId="0" fontId="9" fillId="0" borderId="0"/>
    <xf numFmtId="0" fontId="8" fillId="0" borderId="0"/>
    <xf numFmtId="0" fontId="3" fillId="0" borderId="0"/>
    <xf numFmtId="0" fontId="9" fillId="0" borderId="0"/>
    <xf numFmtId="0" fontId="9" fillId="0" borderId="0"/>
    <xf numFmtId="0" fontId="9" fillId="0" borderId="0"/>
    <xf numFmtId="0" fontId="75" fillId="0" borderId="0"/>
    <xf numFmtId="0" fontId="9" fillId="0" borderId="0"/>
    <xf numFmtId="0" fontId="19" fillId="0" borderId="0"/>
    <xf numFmtId="0" fontId="75" fillId="0" borderId="0"/>
    <xf numFmtId="0" fontId="19" fillId="0" borderId="0"/>
    <xf numFmtId="0" fontId="9" fillId="0" borderId="0"/>
    <xf numFmtId="0" fontId="9" fillId="0" borderId="0"/>
    <xf numFmtId="0" fontId="9" fillId="0" borderId="0"/>
    <xf numFmtId="0" fontId="19" fillId="0" borderId="0"/>
    <xf numFmtId="0" fontId="19" fillId="0" borderId="0"/>
    <xf numFmtId="0" fontId="9" fillId="0" borderId="0"/>
    <xf numFmtId="0" fontId="19" fillId="0" borderId="0"/>
    <xf numFmtId="0" fontId="9" fillId="0" borderId="0"/>
    <xf numFmtId="0" fontId="19" fillId="0" borderId="0"/>
    <xf numFmtId="0" fontId="9" fillId="0" borderId="0"/>
    <xf numFmtId="0" fontId="19" fillId="0" borderId="0"/>
    <xf numFmtId="0" fontId="41" fillId="0" borderId="0"/>
    <xf numFmtId="0" fontId="19" fillId="0" borderId="0"/>
    <xf numFmtId="0" fontId="75" fillId="0" borderId="0"/>
    <xf numFmtId="0" fontId="9" fillId="0" borderId="0"/>
    <xf numFmtId="0" fontId="9" fillId="0" borderId="0"/>
    <xf numFmtId="0" fontId="1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41" fillId="0" borderId="0"/>
    <xf numFmtId="0" fontId="75" fillId="0" borderId="0"/>
    <xf numFmtId="0" fontId="75"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41" fillId="0" borderId="0"/>
    <xf numFmtId="0" fontId="41" fillId="0" borderId="0"/>
    <xf numFmtId="0" fontId="9" fillId="0" borderId="0"/>
    <xf numFmtId="0" fontId="8" fillId="0" borderId="0"/>
    <xf numFmtId="0" fontId="8" fillId="0" borderId="0"/>
    <xf numFmtId="0" fontId="9" fillId="0" borderId="0"/>
    <xf numFmtId="0" fontId="9" fillId="0" borderId="0"/>
    <xf numFmtId="0" fontId="3" fillId="0" borderId="0"/>
    <xf numFmtId="0" fontId="9" fillId="0" borderId="0"/>
    <xf numFmtId="0" fontId="9" fillId="0" borderId="0"/>
    <xf numFmtId="0" fontId="9" fillId="0" borderId="0"/>
    <xf numFmtId="0" fontId="8" fillId="0" borderId="0"/>
    <xf numFmtId="0" fontId="8" fillId="0" borderId="0"/>
    <xf numFmtId="0" fontId="9" fillId="0" borderId="0"/>
    <xf numFmtId="0" fontId="3"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41" fillId="0" borderId="0"/>
    <xf numFmtId="0" fontId="76" fillId="0" borderId="0"/>
    <xf numFmtId="0" fontId="22" fillId="0" borderId="0">
      <protection locked="0"/>
    </xf>
    <xf numFmtId="216" fontId="8" fillId="0" borderId="0" applyFont="0" applyFill="0" applyBorder="0" applyProtection="0">
      <alignment vertical="center"/>
    </xf>
    <xf numFmtId="200" fontId="8" fillId="0" borderId="0">
      <alignment vertical="center"/>
    </xf>
    <xf numFmtId="179" fontId="8" fillId="0" borderId="0" applyFont="0" applyFill="0" applyBorder="0" applyAlignment="0" applyProtection="0">
      <alignment vertical="center"/>
    </xf>
    <xf numFmtId="0" fontId="74" fillId="0" borderId="0">
      <alignment vertical="center"/>
    </xf>
    <xf numFmtId="0" fontId="74" fillId="0" borderId="0">
      <alignment vertical="center"/>
    </xf>
    <xf numFmtId="198" fontId="28" fillId="0" borderId="0">
      <protection locked="0"/>
    </xf>
    <xf numFmtId="226" fontId="15" fillId="0" borderId="0">
      <protection locked="0"/>
    </xf>
    <xf numFmtId="198" fontId="28" fillId="0" borderId="0">
      <protection locked="0"/>
    </xf>
    <xf numFmtId="0" fontId="21" fillId="0" borderId="0">
      <protection locked="0"/>
    </xf>
    <xf numFmtId="0" fontId="21" fillId="0" borderId="0">
      <protection locked="0"/>
    </xf>
    <xf numFmtId="198" fontId="22" fillId="0" borderId="0">
      <protection locked="0"/>
    </xf>
    <xf numFmtId="198" fontId="22" fillId="0" borderId="0">
      <protection locked="0"/>
    </xf>
    <xf numFmtId="178" fontId="98" fillId="0" borderId="2">
      <alignment vertical="center"/>
    </xf>
    <xf numFmtId="9" fontId="80" fillId="0" borderId="0">
      <alignment vertical="center"/>
    </xf>
    <xf numFmtId="3" fontId="96" fillId="0" borderId="2"/>
    <xf numFmtId="221" fontId="80" fillId="0" borderId="0">
      <alignment vertical="center"/>
    </xf>
    <xf numFmtId="3" fontId="96" fillId="0" borderId="2"/>
    <xf numFmtId="10" fontId="80" fillId="0" borderId="0">
      <alignment vertical="center"/>
    </xf>
    <xf numFmtId="215" fontId="8" fillId="0" borderId="0">
      <alignment vertical="center"/>
    </xf>
    <xf numFmtId="179" fontId="8" fillId="0" borderId="0">
      <alignment vertical="center"/>
    </xf>
    <xf numFmtId="227" fontId="7" fillId="0" borderId="0">
      <alignment vertical="center"/>
    </xf>
    <xf numFmtId="187" fontId="99" fillId="0" borderId="0">
      <alignment vertical="center"/>
    </xf>
    <xf numFmtId="0" fontId="3" fillId="0" borderId="2">
      <alignment horizontal="left" vertical="center" indent="1"/>
    </xf>
    <xf numFmtId="38" fontId="100" fillId="0" borderId="23" applyNumberFormat="0">
      <alignment horizontal="left" vertical="center"/>
    </xf>
    <xf numFmtId="228" fontId="101" fillId="0" borderId="0">
      <alignment vertical="center"/>
    </xf>
    <xf numFmtId="229" fontId="7" fillId="0" borderId="0">
      <alignment horizontal="center" vertical="center"/>
    </xf>
    <xf numFmtId="229" fontId="7" fillId="0" borderId="0">
      <alignment horizontal="center" vertical="center"/>
    </xf>
    <xf numFmtId="0" fontId="74" fillId="0" borderId="0"/>
    <xf numFmtId="3" fontId="102" fillId="0" borderId="41">
      <alignment horizontal="right" vertical="center"/>
    </xf>
    <xf numFmtId="3" fontId="102" fillId="0" borderId="41">
      <alignment horizontal="righ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0"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0" fontId="6" fillId="0" borderId="0">
      <alignment horizontal="center"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3" fontId="102" fillId="0" borderId="41">
      <alignment horizontal="right" vertical="center"/>
    </xf>
    <xf numFmtId="229" fontId="7" fillId="0" borderId="0">
      <alignment horizontal="center" vertical="center"/>
    </xf>
    <xf numFmtId="232" fontId="7" fillId="0" borderId="0">
      <alignment horizontal="center" vertical="center"/>
    </xf>
    <xf numFmtId="233" fontId="8" fillId="0" borderId="0">
      <alignment horizontal="center" vertical="center"/>
    </xf>
    <xf numFmtId="233" fontId="8" fillId="0" borderId="0">
      <alignment horizontal="center" vertical="center"/>
    </xf>
    <xf numFmtId="229" fontId="7" fillId="0" borderId="0">
      <alignment horizontal="center" vertical="center"/>
    </xf>
    <xf numFmtId="233" fontId="8" fillId="0" borderId="0">
      <alignment horizontal="center" vertical="center"/>
    </xf>
    <xf numFmtId="232" fontId="7" fillId="0" borderId="0">
      <alignment horizontal="center" vertical="center"/>
    </xf>
    <xf numFmtId="229" fontId="7" fillId="0" borderId="0">
      <alignment horizontal="center" vertical="center"/>
    </xf>
    <xf numFmtId="229" fontId="7" fillId="0" borderId="0">
      <alignment horizontal="center" vertical="center"/>
    </xf>
    <xf numFmtId="229" fontId="7" fillId="0" borderId="0">
      <alignment horizontal="center" vertical="center"/>
    </xf>
    <xf numFmtId="229" fontId="7" fillId="0" borderId="0">
      <alignment horizontal="center" vertical="center"/>
    </xf>
    <xf numFmtId="229" fontId="7" fillId="0" borderId="0">
      <alignment horizontal="center" vertical="center"/>
    </xf>
    <xf numFmtId="229" fontId="7" fillId="0" borderId="0">
      <alignment horizontal="center" vertical="center"/>
    </xf>
    <xf numFmtId="229" fontId="7" fillId="0" borderId="0">
      <alignment horizontal="center" vertical="center"/>
    </xf>
    <xf numFmtId="233" fontId="8" fillId="0" borderId="0">
      <alignment horizontal="center" vertical="center"/>
    </xf>
    <xf numFmtId="233" fontId="8" fillId="0" borderId="0">
      <alignment horizontal="center" vertical="center"/>
    </xf>
    <xf numFmtId="229" fontId="7" fillId="0" borderId="0">
      <alignment horizontal="center" vertical="center"/>
    </xf>
    <xf numFmtId="229" fontId="7" fillId="0" borderId="0">
      <alignment horizontal="center" vertical="center"/>
    </xf>
    <xf numFmtId="229" fontId="7" fillId="0" borderId="0">
      <alignment horizontal="center" vertical="center"/>
    </xf>
    <xf numFmtId="229" fontId="7" fillId="0" borderId="0">
      <alignment horizontal="center" vertical="center"/>
    </xf>
    <xf numFmtId="229" fontId="7" fillId="0" borderId="0">
      <alignment horizontal="center" vertical="center"/>
    </xf>
    <xf numFmtId="233" fontId="8" fillId="0" borderId="0">
      <alignment horizontal="center" vertical="center"/>
    </xf>
    <xf numFmtId="233" fontId="8" fillId="0" borderId="0">
      <alignment horizontal="center" vertical="center"/>
    </xf>
    <xf numFmtId="229" fontId="7" fillId="0" borderId="0">
      <alignment horizontal="center" vertical="center"/>
    </xf>
    <xf numFmtId="194" fontId="86" fillId="0" borderId="0">
      <alignment horizontal="center" vertical="center"/>
    </xf>
    <xf numFmtId="229" fontId="7" fillId="0" borderId="0">
      <alignment horizontal="center" vertical="center"/>
    </xf>
    <xf numFmtId="229" fontId="7" fillId="0" borderId="0">
      <alignment horizontal="center" vertical="center"/>
    </xf>
    <xf numFmtId="233" fontId="8" fillId="0" borderId="0">
      <alignment horizontal="center" vertical="center"/>
    </xf>
    <xf numFmtId="233" fontId="8" fillId="0" borderId="0">
      <alignment horizontal="center" vertical="center"/>
    </xf>
    <xf numFmtId="177" fontId="103" fillId="0" borderId="0" applyFont="0" applyFill="0" applyBorder="0" applyAlignment="0" applyProtection="0"/>
    <xf numFmtId="228" fontId="101" fillId="0" borderId="0">
      <alignment vertical="center"/>
    </xf>
    <xf numFmtId="228" fontId="101" fillId="0" borderId="0">
      <alignment vertical="center"/>
    </xf>
    <xf numFmtId="0" fontId="74" fillId="0" borderId="0"/>
    <xf numFmtId="228" fontId="101" fillId="0" borderId="0">
      <alignment vertical="center"/>
    </xf>
    <xf numFmtId="228" fontId="101" fillId="0" borderId="0">
      <alignment vertical="center"/>
    </xf>
    <xf numFmtId="228" fontId="101" fillId="0" borderId="0">
      <alignment vertical="center"/>
    </xf>
    <xf numFmtId="0" fontId="6" fillId="0" borderId="0">
      <alignment horizontal="center" vertical="center"/>
    </xf>
    <xf numFmtId="0" fontId="74" fillId="0" borderId="0"/>
    <xf numFmtId="0" fontId="74" fillId="0" borderId="0"/>
    <xf numFmtId="0" fontId="74" fillId="0" borderId="0"/>
    <xf numFmtId="0" fontId="74" fillId="0" borderId="0"/>
    <xf numFmtId="0" fontId="74" fillId="0" borderId="0"/>
    <xf numFmtId="3" fontId="102" fillId="0" borderId="41">
      <alignment horizontal="right" vertical="center"/>
    </xf>
    <xf numFmtId="234" fontId="61" fillId="0" borderId="0">
      <alignment vertical="center"/>
    </xf>
    <xf numFmtId="0" fontId="8" fillId="0" borderId="0"/>
    <xf numFmtId="0" fontId="9" fillId="0" borderId="0" applyNumberFormat="0" applyFill="0" applyBorder="0" applyAlignment="0" applyProtection="0"/>
    <xf numFmtId="235" fontId="7"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9" fontId="104" fillId="18" borderId="0" applyFill="0" applyBorder="0" applyProtection="0">
      <alignment horizontal="right"/>
    </xf>
    <xf numFmtId="10" fontId="104" fillId="0" borderId="0" applyFill="0" applyBorder="0" applyProtection="0">
      <alignment horizontal="right"/>
    </xf>
    <xf numFmtId="9" fontId="15" fillId="0" borderId="0" applyFont="0" applyFill="0" applyBorder="0" applyAlignment="0" applyProtection="0"/>
    <xf numFmtId="178" fontId="64" fillId="0" borderId="0" applyFont="0" applyFill="0" applyBorder="0" applyAlignment="0" applyProtection="0"/>
    <xf numFmtId="177" fontId="103" fillId="0" borderId="0" applyFont="0" applyFill="0" applyBorder="0" applyAlignment="0" applyProtection="0"/>
    <xf numFmtId="0" fontId="7" fillId="0" borderId="0"/>
    <xf numFmtId="0" fontId="7" fillId="0" borderId="42">
      <alignment horizontal="center"/>
    </xf>
    <xf numFmtId="2" fontId="102" fillId="0" borderId="41">
      <alignment horizontal="right" vertical="center"/>
    </xf>
    <xf numFmtId="2" fontId="102" fillId="0" borderId="41">
      <alignment horizontal="right" vertical="center"/>
    </xf>
    <xf numFmtId="178" fontId="7" fillId="0" borderId="1" applyBorder="0"/>
    <xf numFmtId="177" fontId="103" fillId="0" borderId="0" applyFont="0" applyFill="0" applyBorder="0" applyAlignment="0" applyProtection="0"/>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2" fontId="102" fillId="0" borderId="41">
      <alignment horizontal="right" vertical="center"/>
    </xf>
    <xf numFmtId="178" fontId="7" fillId="0" borderId="1" applyBorder="0"/>
    <xf numFmtId="178" fontId="7" fillId="0" borderId="1" applyBorder="0"/>
    <xf numFmtId="0" fontId="7" fillId="0" borderId="1" applyBorder="0"/>
    <xf numFmtId="177" fontId="103" fillId="0" borderId="0" applyFont="0" applyFill="0" applyBorder="0" applyAlignment="0" applyProtection="0"/>
    <xf numFmtId="234" fontId="61" fillId="0" borderId="0">
      <alignment vertical="center"/>
    </xf>
    <xf numFmtId="177" fontId="103" fillId="0" borderId="0" applyFont="0" applyFill="0" applyBorder="0" applyAlignment="0" applyProtection="0"/>
    <xf numFmtId="0" fontId="22" fillId="0" borderId="0">
      <protection locked="0"/>
    </xf>
    <xf numFmtId="40" fontId="19" fillId="0" borderId="0" applyFont="0" applyFill="0" applyBorder="0" applyAlignment="0" applyProtection="0"/>
    <xf numFmtId="9" fontId="7" fillId="0" borderId="0">
      <protection locked="0"/>
    </xf>
    <xf numFmtId="0" fontId="66" fillId="0" borderId="0"/>
    <xf numFmtId="0" fontId="105" fillId="0" borderId="43">
      <alignment horizontal="center" vertical="center"/>
    </xf>
    <xf numFmtId="177" fontId="75" fillId="0" borderId="0" applyFont="0" applyFill="0" applyBorder="0" applyAlignment="0" applyProtection="0"/>
    <xf numFmtId="0" fontId="66" fillId="0" borderId="0"/>
    <xf numFmtId="0"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65"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 fillId="0" borderId="0" applyFont="0" applyFill="0" applyBorder="0" applyAlignment="0" applyProtection="0"/>
    <xf numFmtId="0" fontId="92" fillId="0" borderId="0" applyFont="0" applyFill="0" applyBorder="0" applyAlignment="0" applyProtection="0"/>
    <xf numFmtId="41" fontId="106" fillId="0" borderId="0" applyFont="0" applyFill="0" applyBorder="0" applyAlignment="0" applyProtection="0"/>
    <xf numFmtId="0" fontId="65" fillId="0" borderId="0" applyFont="0" applyFill="0" applyBorder="0" applyAlignment="0" applyProtection="0"/>
    <xf numFmtId="0" fontId="92" fillId="0" borderId="0" applyFont="0" applyFill="0" applyBorder="0" applyAlignment="0" applyProtection="0"/>
    <xf numFmtId="0" fontId="107" fillId="0" borderId="0" applyFont="0" applyFill="0" applyBorder="0" applyAlignment="0" applyProtection="0"/>
    <xf numFmtId="0" fontId="9" fillId="0" borderId="0" applyFont="0" applyFill="0" applyBorder="0" applyAlignment="0" applyProtection="0"/>
    <xf numFmtId="0" fontId="92" fillId="0" borderId="0" applyFont="0" applyFill="0" applyBorder="0" applyAlignment="0" applyProtection="0"/>
    <xf numFmtId="43" fontId="10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37" fontId="74" fillId="31" borderId="44">
      <alignment horizontal="center" vertical="center"/>
    </xf>
    <xf numFmtId="235" fontId="7"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5" fontId="7"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0" fontId="109" fillId="0" borderId="0" applyFont="0" applyFill="0" applyBorder="0" applyAlignment="0" applyProtection="0"/>
    <xf numFmtId="238" fontId="110" fillId="0" borderId="0" applyFont="0" applyFill="0" applyBorder="0" applyAlignment="0" applyProtection="0"/>
    <xf numFmtId="0" fontId="93" fillId="0" borderId="0" applyFont="0" applyFill="0" applyBorder="0" applyAlignment="0" applyProtection="0"/>
    <xf numFmtId="0" fontId="14" fillId="0" borderId="0" applyFont="0" applyFill="0" applyBorder="0" applyAlignment="0" applyProtection="0"/>
    <xf numFmtId="0" fontId="15" fillId="0" borderId="0" applyFont="0" applyFill="0" applyBorder="0" applyAlignment="0" applyProtection="0"/>
    <xf numFmtId="42" fontId="111" fillId="0" borderId="0" applyFont="0" applyFill="0" applyBorder="0" applyAlignment="0" applyProtection="0"/>
    <xf numFmtId="0" fontId="15" fillId="0" borderId="0" applyFont="0" applyFill="0" applyBorder="0" applyAlignment="0" applyProtection="0"/>
    <xf numFmtId="0" fontId="14" fillId="0" borderId="0" applyFont="0" applyFill="0" applyBorder="0" applyAlignment="0" applyProtection="0"/>
    <xf numFmtId="0" fontId="15" fillId="0" borderId="0" applyFont="0" applyFill="0" applyBorder="0" applyAlignment="0" applyProtection="0"/>
    <xf numFmtId="0" fontId="14" fillId="0" borderId="0" applyFont="0" applyFill="0" applyBorder="0" applyAlignment="0" applyProtection="0"/>
    <xf numFmtId="0" fontId="15" fillId="0" borderId="0" applyFont="0" applyFill="0" applyBorder="0" applyAlignment="0" applyProtection="0"/>
    <xf numFmtId="239" fontId="8" fillId="0" borderId="0" applyFont="0" applyFill="0" applyBorder="0" applyAlignment="0" applyProtection="0"/>
    <xf numFmtId="37" fontId="15" fillId="0" borderId="0" applyFont="0" applyFill="0" applyBorder="0" applyAlignment="0" applyProtection="0"/>
    <xf numFmtId="240" fontId="9" fillId="0" borderId="0" applyFont="0" applyFill="0" applyBorder="0" applyAlignment="0" applyProtection="0"/>
    <xf numFmtId="0" fontId="8" fillId="0" borderId="0">
      <protection locked="0"/>
    </xf>
    <xf numFmtId="0" fontId="15" fillId="0" borderId="0" applyFont="0" applyFill="0" applyBorder="0" applyAlignment="0" applyProtection="0"/>
    <xf numFmtId="241" fontId="110" fillId="0" borderId="0" applyFont="0" applyFill="0" applyBorder="0" applyAlignment="0" applyProtection="0"/>
    <xf numFmtId="0" fontId="93" fillId="0" borderId="0" applyFont="0" applyFill="0" applyBorder="0" applyAlignment="0" applyProtection="0"/>
    <xf numFmtId="0" fontId="93" fillId="0" borderId="0" applyFont="0" applyFill="0" applyBorder="0" applyAlignment="0" applyProtection="0"/>
    <xf numFmtId="0" fontId="15" fillId="0" borderId="0" applyFont="0" applyFill="0" applyBorder="0" applyAlignment="0" applyProtection="0"/>
    <xf numFmtId="44" fontId="111" fillId="0" borderId="0" applyFont="0" applyFill="0" applyBorder="0" applyAlignment="0" applyProtection="0"/>
    <xf numFmtId="0" fontId="15" fillId="0" borderId="0" applyFont="0" applyFill="0" applyBorder="0" applyAlignment="0" applyProtection="0"/>
    <xf numFmtId="0" fontId="14" fillId="0" borderId="0" applyFont="0" applyFill="0" applyBorder="0" applyAlignment="0" applyProtection="0"/>
    <xf numFmtId="0" fontId="15" fillId="0" borderId="0" applyFont="0" applyFill="0" applyBorder="0" applyAlignment="0" applyProtection="0"/>
    <xf numFmtId="0" fontId="14" fillId="0" borderId="0" applyFont="0" applyFill="0" applyBorder="0" applyAlignment="0" applyProtection="0"/>
    <xf numFmtId="0" fontId="15" fillId="0" borderId="0" applyFont="0" applyFill="0" applyBorder="0" applyAlignment="0" applyProtection="0"/>
    <xf numFmtId="185" fontId="93" fillId="0" borderId="0" applyFont="0" applyFill="0" applyBorder="0" applyAlignment="0" applyProtection="0"/>
    <xf numFmtId="37" fontId="15" fillId="0" borderId="0" applyFont="0" applyFill="0" applyBorder="0" applyAlignment="0" applyProtection="0"/>
    <xf numFmtId="242" fontId="9"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98" fontId="28" fillId="0" borderId="0">
      <protection locked="0"/>
    </xf>
    <xf numFmtId="243" fontId="15" fillId="0" borderId="0">
      <protection locked="0"/>
    </xf>
    <xf numFmtId="0" fontId="112" fillId="0" borderId="0">
      <alignment horizontal="center" wrapText="1"/>
      <protection locked="0"/>
    </xf>
    <xf numFmtId="235" fontId="7"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5" fontId="7"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0" fontId="109" fillId="0" borderId="0" applyFont="0" applyFill="0" applyBorder="0" applyAlignment="0" applyProtection="0"/>
    <xf numFmtId="244" fontId="110"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5" fillId="0" borderId="0" applyFont="0" applyFill="0" applyBorder="0" applyAlignment="0" applyProtection="0"/>
    <xf numFmtId="41" fontId="111" fillId="0" borderId="0" applyFont="0" applyFill="0" applyBorder="0" applyAlignment="0" applyProtection="0"/>
    <xf numFmtId="0" fontId="15" fillId="0" borderId="0" applyFont="0" applyFill="0" applyBorder="0" applyAlignment="0" applyProtection="0"/>
    <xf numFmtId="0" fontId="14" fillId="0" borderId="0" applyFont="0" applyFill="0" applyBorder="0" applyAlignment="0" applyProtection="0"/>
    <xf numFmtId="0" fontId="15" fillId="0" borderId="0" applyFont="0" applyFill="0" applyBorder="0" applyAlignment="0" applyProtection="0"/>
    <xf numFmtId="0" fontId="14" fillId="0" borderId="0" applyFont="0" applyFill="0" applyBorder="0" applyAlignment="0" applyProtection="0"/>
    <xf numFmtId="0" fontId="7" fillId="0" borderId="0" applyFont="0" applyFill="0" applyBorder="0" applyAlignment="0" applyProtection="0"/>
    <xf numFmtId="211" fontId="8" fillId="0" borderId="0" applyFont="0" applyFill="0" applyBorder="0" applyAlignment="0" applyProtection="0"/>
    <xf numFmtId="245" fontId="8" fillId="0" borderId="0" applyFont="0" applyFill="0" applyBorder="0" applyAlignment="0" applyProtection="0"/>
    <xf numFmtId="211" fontId="8" fillId="0" borderId="0" applyFont="0" applyFill="0" applyBorder="0" applyAlignment="0" applyProtection="0"/>
    <xf numFmtId="246" fontId="74" fillId="0" borderId="0" applyFont="0" applyFill="0" applyBorder="0" applyAlignment="0" applyProtection="0"/>
    <xf numFmtId="0" fontId="93" fillId="0" borderId="0" applyFont="0" applyFill="0" applyBorder="0" applyAlignment="0" applyProtection="0"/>
    <xf numFmtId="245" fontId="8" fillId="0" borderId="0" applyFont="0" applyFill="0" applyBorder="0" applyAlignment="0" applyProtection="0"/>
    <xf numFmtId="211" fontId="8" fillId="0" borderId="0" applyFont="0" applyFill="0" applyBorder="0" applyAlignment="0" applyProtection="0"/>
    <xf numFmtId="37" fontId="15" fillId="0" borderId="0" applyFont="0" applyFill="0" applyBorder="0" applyAlignment="0" applyProtection="0"/>
    <xf numFmtId="41" fontId="93" fillId="0" borderId="0" applyFont="0" applyFill="0" applyBorder="0" applyAlignment="0" applyProtection="0"/>
    <xf numFmtId="202" fontId="104" fillId="18" borderId="0" applyFill="0" applyBorder="0" applyProtection="0">
      <alignment horizontal="right"/>
    </xf>
    <xf numFmtId="0" fontId="15" fillId="0" borderId="0" applyFont="0" applyFill="0" applyBorder="0" applyAlignment="0" applyProtection="0"/>
    <xf numFmtId="247" fontId="110" fillId="0" borderId="0" applyFont="0" applyFill="0" applyBorder="0" applyAlignment="0" applyProtection="0"/>
    <xf numFmtId="0" fontId="93" fillId="0" borderId="0" applyFont="0" applyFill="0" applyBorder="0" applyAlignment="0" applyProtection="0"/>
    <xf numFmtId="0" fontId="14" fillId="0" borderId="0" applyFont="0" applyFill="0" applyBorder="0" applyAlignment="0" applyProtection="0"/>
    <xf numFmtId="0" fontId="15" fillId="0" borderId="0" applyFont="0" applyFill="0" applyBorder="0" applyAlignment="0" applyProtection="0"/>
    <xf numFmtId="43" fontId="111" fillId="0" borderId="0" applyFont="0" applyFill="0" applyBorder="0" applyAlignment="0" applyProtection="0"/>
    <xf numFmtId="0" fontId="110" fillId="0" borderId="0" applyFont="0" applyFill="0" applyBorder="0" applyAlignment="0" applyProtection="0"/>
    <xf numFmtId="0" fontId="9" fillId="0" borderId="0" applyFont="0" applyFill="0" applyBorder="0" applyAlignment="0" applyProtection="0"/>
    <xf numFmtId="0" fontId="15" fillId="0" borderId="0" applyFont="0" applyFill="0" applyBorder="0" applyAlignment="0" applyProtection="0"/>
    <xf numFmtId="0" fontId="93" fillId="0" borderId="0" applyFont="0" applyFill="0" applyBorder="0" applyAlignment="0" applyProtection="0"/>
    <xf numFmtId="177" fontId="93" fillId="0" borderId="0" applyFont="0" applyFill="0" applyBorder="0" applyAlignment="0" applyProtection="0"/>
    <xf numFmtId="37" fontId="15" fillId="0" borderId="0" applyFont="0" applyFill="0" applyBorder="0" applyAlignment="0" applyProtection="0"/>
    <xf numFmtId="43" fontId="93" fillId="0" borderId="0" applyFont="0" applyFill="0" applyBorder="0" applyAlignment="0" applyProtection="0"/>
    <xf numFmtId="198" fontId="28" fillId="0" borderId="0">
      <protection locked="0"/>
    </xf>
    <xf numFmtId="4" fontId="22" fillId="0" borderId="0">
      <protection locked="0"/>
    </xf>
    <xf numFmtId="248" fontId="15" fillId="0" borderId="0">
      <protection locked="0"/>
    </xf>
    <xf numFmtId="0" fontId="8" fillId="0" borderId="0" applyFont="0" applyFill="0" applyBorder="0" applyAlignment="0" applyProtection="0"/>
    <xf numFmtId="0" fontId="9" fillId="18" borderId="0" applyBorder="0" applyAlignment="0" applyProtection="0"/>
    <xf numFmtId="249" fontId="78" fillId="0" borderId="0" applyFont="0" applyFill="0" applyBorder="0" applyAlignment="0" applyProtection="0">
      <alignment horizontal="right"/>
    </xf>
    <xf numFmtId="0" fontId="113" fillId="0" borderId="0"/>
    <xf numFmtId="0" fontId="103" fillId="0" borderId="0"/>
    <xf numFmtId="49" fontId="114" fillId="16" borderId="0" applyBorder="0">
      <alignment horizontal="right"/>
    </xf>
    <xf numFmtId="0" fontId="77" fillId="0" borderId="0"/>
    <xf numFmtId="0" fontId="115" fillId="0" borderId="0"/>
    <xf numFmtId="0" fontId="65" fillId="0" borderId="0"/>
    <xf numFmtId="0" fontId="116" fillId="0" borderId="0"/>
    <xf numFmtId="0" fontId="65" fillId="0" borderId="0"/>
    <xf numFmtId="0" fontId="65" fillId="0" borderId="0"/>
    <xf numFmtId="0" fontId="92" fillId="0" borderId="0"/>
    <xf numFmtId="0" fontId="8" fillId="0" borderId="0"/>
    <xf numFmtId="0" fontId="117" fillId="0" borderId="0"/>
    <xf numFmtId="0" fontId="118" fillId="0" borderId="0"/>
    <xf numFmtId="0" fontId="92" fillId="0" borderId="0"/>
    <xf numFmtId="0" fontId="65" fillId="0" borderId="0"/>
    <xf numFmtId="0" fontId="119" fillId="0" borderId="0"/>
    <xf numFmtId="0" fontId="8" fillId="0" borderId="0"/>
    <xf numFmtId="235" fontId="7"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236" fontId="78" fillId="0" borderId="0">
      <protection locked="0"/>
    </xf>
    <xf numFmtId="0" fontId="15" fillId="0" borderId="0"/>
    <xf numFmtId="0" fontId="15" fillId="0" borderId="0"/>
    <xf numFmtId="0" fontId="77" fillId="0" borderId="0"/>
    <xf numFmtId="0" fontId="120" fillId="0" borderId="0"/>
    <xf numFmtId="0" fontId="15" fillId="0" borderId="0"/>
    <xf numFmtId="0" fontId="14" fillId="0" borderId="0"/>
    <xf numFmtId="0" fontId="38" fillId="0" borderId="0"/>
    <xf numFmtId="0" fontId="120" fillId="0" borderId="0"/>
    <xf numFmtId="0" fontId="38" fillId="0" borderId="0"/>
    <xf numFmtId="0" fontId="120" fillId="0" borderId="0"/>
    <xf numFmtId="0" fontId="121" fillId="0" borderId="0"/>
    <xf numFmtId="0" fontId="14" fillId="0" borderId="0"/>
    <xf numFmtId="0" fontId="15" fillId="0" borderId="0"/>
    <xf numFmtId="0" fontId="14" fillId="0" borderId="0"/>
    <xf numFmtId="49" fontId="15" fillId="0" borderId="0" applyBorder="0"/>
    <xf numFmtId="0" fontId="122" fillId="0" borderId="0"/>
    <xf numFmtId="0" fontId="77" fillId="0" borderId="0" applyNumberFormat="0"/>
    <xf numFmtId="0" fontId="111" fillId="0" borderId="0"/>
    <xf numFmtId="0" fontId="14" fillId="0" borderId="0"/>
    <xf numFmtId="37" fontId="15" fillId="0" borderId="0"/>
    <xf numFmtId="37" fontId="14" fillId="0" borderId="0"/>
    <xf numFmtId="0" fontId="15" fillId="0" borderId="0"/>
    <xf numFmtId="0" fontId="14" fillId="0" borderId="0"/>
    <xf numFmtId="0" fontId="15" fillId="0" borderId="0"/>
    <xf numFmtId="0" fontId="15" fillId="0" borderId="0"/>
    <xf numFmtId="0" fontId="66" fillId="0" borderId="0"/>
    <xf numFmtId="0" fontId="93" fillId="0" borderId="0"/>
    <xf numFmtId="206" fontId="7" fillId="0" borderId="0" applyFill="0" applyBorder="0" applyAlignment="0"/>
    <xf numFmtId="194" fontId="123" fillId="0" borderId="0" applyFill="0" applyBorder="0" applyAlignment="0"/>
    <xf numFmtId="250" fontId="78" fillId="0" borderId="0" applyFill="0" applyBorder="0" applyAlignment="0"/>
    <xf numFmtId="251" fontId="78" fillId="0" borderId="0" applyFill="0" applyBorder="0" applyAlignment="0"/>
    <xf numFmtId="252" fontId="78" fillId="0" borderId="0" applyFill="0" applyBorder="0" applyAlignment="0"/>
    <xf numFmtId="253" fontId="78" fillId="0" borderId="0" applyFill="0" applyBorder="0" applyAlignment="0"/>
    <xf numFmtId="206" fontId="7" fillId="0" borderId="0" applyFill="0" applyBorder="0" applyAlignment="0"/>
    <xf numFmtId="0" fontId="124" fillId="0" borderId="0" applyNumberFormat="0" applyFill="0" applyBorder="0" applyAlignment="0" applyProtection="0">
      <alignment vertical="top"/>
      <protection locked="0"/>
    </xf>
    <xf numFmtId="254" fontId="7" fillId="0" borderId="0" applyFont="0" applyFill="0" applyBorder="0" applyAlignment="0" applyProtection="0"/>
    <xf numFmtId="0" fontId="22" fillId="0" borderId="6">
      <protection locked="0"/>
    </xf>
    <xf numFmtId="0" fontId="114" fillId="32" borderId="2">
      <alignment horizontal="center"/>
    </xf>
    <xf numFmtId="0" fontId="125" fillId="33" borderId="45" applyNumberFormat="0" applyBorder="0" applyAlignment="0">
      <alignment horizontal="left" wrapText="1"/>
    </xf>
    <xf numFmtId="178" fontId="64" fillId="0" borderId="0" applyFont="0" applyFill="0" applyBorder="0" applyAlignment="0" applyProtection="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252" fontId="78" fillId="0" borderId="0" applyFont="0" applyFill="0" applyBorder="0" applyAlignment="0" applyProtection="0"/>
    <xf numFmtId="43" fontId="9" fillId="0" borderId="0" applyFont="0" applyFill="0" applyBorder="0" applyAlignment="0" applyProtection="0"/>
    <xf numFmtId="0" fontId="103" fillId="16" borderId="0"/>
    <xf numFmtId="0" fontId="127" fillId="16" borderId="0" applyNumberFormat="0" applyFill="0" applyBorder="0"/>
    <xf numFmtId="0" fontId="128" fillId="16" borderId="0" applyNumberFormat="0" applyFill="0" applyBorder="0"/>
    <xf numFmtId="0" fontId="129" fillId="16" borderId="0" applyNumberFormat="0" applyFill="0" applyBorder="0"/>
    <xf numFmtId="0" fontId="130" fillId="32" borderId="46" applyFont="0" applyBorder="0">
      <alignment horizontal="centerContinuous" vertical="center"/>
    </xf>
    <xf numFmtId="255" fontId="10" fillId="16" borderId="32" applyBorder="0"/>
    <xf numFmtId="256" fontId="3" fillId="0" borderId="0" applyFont="0" applyFill="0" applyBorder="0" applyAlignment="0" applyProtection="0"/>
    <xf numFmtId="0" fontId="7" fillId="0" borderId="0" applyFont="0" applyFill="0" applyBorder="0" applyAlignment="0" applyProtection="0"/>
    <xf numFmtId="206" fontId="7" fillId="0" borderId="0" applyFont="0" applyFill="0" applyBorder="0" applyAlignment="0" applyProtection="0"/>
    <xf numFmtId="0" fontId="8" fillId="0" borderId="0" applyFont="0" applyFill="0" applyBorder="0" applyAlignment="0" applyProtection="0"/>
    <xf numFmtId="257" fontId="131" fillId="0" borderId="2" applyFill="0" applyBorder="0" applyAlignment="0"/>
    <xf numFmtId="0" fontId="9" fillId="0" borderId="0"/>
    <xf numFmtId="14" fontId="132" fillId="0" borderId="0" applyFill="0" applyBorder="0" applyAlignment="0"/>
    <xf numFmtId="258" fontId="7" fillId="0" borderId="0">
      <protection locked="0"/>
    </xf>
    <xf numFmtId="0" fontId="19" fillId="0" borderId="0" applyFont="0" applyFill="0" applyBorder="0" applyAlignment="0" applyProtection="0"/>
    <xf numFmtId="259" fontId="9" fillId="0" borderId="47">
      <alignment vertical="center"/>
    </xf>
    <xf numFmtId="38" fontId="19" fillId="0" borderId="0" applyFont="0" applyFill="0" applyBorder="0" applyAlignment="0" applyProtection="0"/>
    <xf numFmtId="40" fontId="19" fillId="0" borderId="0" applyFont="0" applyFill="0" applyBorder="0" applyAlignment="0" applyProtection="0"/>
    <xf numFmtId="0" fontId="9" fillId="17" borderId="48" applyBorder="0"/>
    <xf numFmtId="260" fontId="9" fillId="17" borderId="49" applyBorder="0">
      <alignment horizontal="center"/>
    </xf>
    <xf numFmtId="261" fontId="103" fillId="0" borderId="0" applyFill="0" applyBorder="0">
      <alignment horizontal="centerContinuous"/>
    </xf>
    <xf numFmtId="262" fontId="15" fillId="0" borderId="0">
      <protection locked="0"/>
    </xf>
    <xf numFmtId="263" fontId="15" fillId="0" borderId="0">
      <protection locked="0"/>
    </xf>
    <xf numFmtId="252" fontId="78" fillId="0" borderId="0" applyFill="0" applyBorder="0" applyAlignment="0"/>
    <xf numFmtId="206" fontId="7" fillId="0" borderId="0" applyFill="0" applyBorder="0" applyAlignment="0"/>
    <xf numFmtId="252" fontId="78" fillId="0" borderId="0" applyFill="0" applyBorder="0" applyAlignment="0"/>
    <xf numFmtId="253" fontId="78" fillId="0" borderId="0" applyFill="0" applyBorder="0" applyAlignment="0"/>
    <xf numFmtId="206" fontId="7" fillId="0" borderId="0" applyFill="0" applyBorder="0" applyAlignment="0"/>
    <xf numFmtId="264" fontId="61" fillId="0" borderId="0" applyFont="0" applyFill="0" applyBorder="0" applyAlignment="0" applyProtection="0"/>
    <xf numFmtId="0" fontId="10" fillId="16" borderId="0"/>
    <xf numFmtId="0" fontId="19" fillId="0" borderId="0" applyFont="0" applyFill="0" applyBorder="0" applyAlignment="0" applyProtection="0"/>
    <xf numFmtId="2" fontId="133" fillId="0" borderId="0">
      <alignment horizontal="left"/>
    </xf>
    <xf numFmtId="3" fontId="80" fillId="0" borderId="50">
      <alignment horizontal="right" vertical="center"/>
    </xf>
    <xf numFmtId="4" fontId="80" fillId="0" borderId="50">
      <alignment horizontal="right" vertical="center"/>
    </xf>
    <xf numFmtId="0" fontId="134" fillId="0" borderId="0" applyAlignment="0">
      <alignment horizontal="right"/>
    </xf>
    <xf numFmtId="0" fontId="135" fillId="0" borderId="0"/>
    <xf numFmtId="0" fontId="136" fillId="0" borderId="0"/>
    <xf numFmtId="0" fontId="137" fillId="34" borderId="24" applyBorder="0" applyAlignment="0"/>
    <xf numFmtId="0" fontId="138" fillId="16" borderId="0" applyNumberFormat="0" applyFill="0" applyBorder="0"/>
    <xf numFmtId="12" fontId="9" fillId="18" borderId="51" applyNumberFormat="0" applyBorder="0" applyAlignment="0" applyProtection="0">
      <alignment horizontal="center"/>
    </xf>
    <xf numFmtId="0" fontId="139" fillId="0" borderId="5">
      <alignment horizontal="center"/>
    </xf>
    <xf numFmtId="0" fontId="139" fillId="0" borderId="0">
      <alignment horizontal="center"/>
    </xf>
    <xf numFmtId="0" fontId="140" fillId="0" borderId="52" applyNumberFormat="0" applyFill="0" applyAlignment="0" applyProtection="0"/>
    <xf numFmtId="0" fontId="9" fillId="28" borderId="8" applyBorder="0">
      <protection locked="0"/>
    </xf>
    <xf numFmtId="260" fontId="9" fillId="28" borderId="53" applyBorder="0">
      <alignment horizontal="center"/>
      <protection locked="0"/>
    </xf>
    <xf numFmtId="12" fontId="9" fillId="28" borderId="53" applyBorder="0">
      <alignment horizontal="center"/>
      <protection locked="0"/>
    </xf>
    <xf numFmtId="0" fontId="135" fillId="28" borderId="54">
      <alignment horizontal="center" vertical="center"/>
      <protection locked="0"/>
    </xf>
    <xf numFmtId="255" fontId="10" fillId="17" borderId="0" applyBorder="0">
      <protection locked="0"/>
    </xf>
    <xf numFmtId="15" fontId="10" fillId="17" borderId="0" applyBorder="0">
      <protection locked="0"/>
    </xf>
    <xf numFmtId="49" fontId="10" fillId="17" borderId="0" applyBorder="0">
      <protection locked="0"/>
    </xf>
    <xf numFmtId="49" fontId="10" fillId="17" borderId="30" applyNumberFormat="0" applyBorder="0"/>
    <xf numFmtId="0" fontId="103" fillId="17" borderId="53" applyBorder="0">
      <alignment horizontal="left"/>
    </xf>
    <xf numFmtId="0" fontId="103" fillId="28" borderId="0">
      <alignment horizontal="left"/>
    </xf>
    <xf numFmtId="265" fontId="80" fillId="0" borderId="2">
      <alignment vertical="center"/>
    </xf>
    <xf numFmtId="252" fontId="78" fillId="0" borderId="0" applyFill="0" applyBorder="0" applyAlignment="0"/>
    <xf numFmtId="206" fontId="7" fillId="0" borderId="0" applyFill="0" applyBorder="0" applyAlignment="0"/>
    <xf numFmtId="252" fontId="78" fillId="0" borderId="0" applyFill="0" applyBorder="0" applyAlignment="0"/>
    <xf numFmtId="253" fontId="78" fillId="0" borderId="0" applyFill="0" applyBorder="0" applyAlignment="0"/>
    <xf numFmtId="206" fontId="7" fillId="0" borderId="0" applyFill="0" applyBorder="0" applyAlignment="0"/>
    <xf numFmtId="0" fontId="141" fillId="0" borderId="55" applyFont="0" applyBorder="0" applyAlignment="0">
      <alignment horizontal="center" vertical="center"/>
    </xf>
    <xf numFmtId="266" fontId="80" fillId="0" borderId="2">
      <alignment horizontal="right" vertical="center"/>
    </xf>
    <xf numFmtId="267" fontId="80" fillId="0" borderId="2">
      <alignment vertical="center"/>
    </xf>
    <xf numFmtId="268" fontId="80" fillId="0" borderId="2">
      <alignment vertical="center"/>
    </xf>
    <xf numFmtId="38" fontId="19" fillId="0" borderId="0" applyFont="0" applyFill="0" applyBorder="0" applyAlignment="0" applyProtection="0"/>
    <xf numFmtId="40" fontId="19" fillId="0" borderId="0" applyFont="0" applyFill="0" applyBorder="0" applyAlignment="0" applyProtection="0"/>
    <xf numFmtId="0" fontId="9" fillId="0" borderId="0" applyFont="0" applyFill="0" applyBorder="0" applyAlignment="0" applyProtection="0"/>
    <xf numFmtId="269" fontId="19" fillId="0" borderId="0" applyFont="0" applyFill="0" applyBorder="0" applyAlignment="0" applyProtection="0"/>
    <xf numFmtId="270" fontId="19" fillId="0" borderId="0" applyFont="0" applyFill="0" applyBorder="0" applyAlignment="0" applyProtection="0"/>
    <xf numFmtId="178" fontId="64" fillId="0" borderId="0" applyFont="0" applyFill="0" applyBorder="0" applyAlignment="0" applyProtection="0"/>
    <xf numFmtId="177" fontId="9" fillId="0" borderId="0" applyFont="0" applyFill="0" applyBorder="0" applyAlignment="0" applyProtection="0"/>
    <xf numFmtId="0" fontId="142" fillId="0" borderId="36" applyBorder="0">
      <alignment horizontal="left" vertical="center"/>
    </xf>
    <xf numFmtId="0" fontId="96" fillId="0" borderId="56" applyNumberFormat="0" applyFont="0" applyBorder="0" applyProtection="0">
      <alignment horizontal="center" vertical="center"/>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7" fillId="0" borderId="0"/>
    <xf numFmtId="0" fontId="3" fillId="0" borderId="0" applyNumberFormat="0" applyFill="0" applyBorder="0" applyAlignment="0" applyProtection="0"/>
    <xf numFmtId="0" fontId="75" fillId="0" borderId="0"/>
    <xf numFmtId="0" fontId="9" fillId="0" borderId="0" applyFont="0" applyFill="0" applyBorder="0" applyAlignment="0" applyProtection="0"/>
    <xf numFmtId="40" fontId="1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7" fillId="0" borderId="57"/>
    <xf numFmtId="177" fontId="61" fillId="0" borderId="0">
      <alignment vertical="center"/>
    </xf>
    <xf numFmtId="271" fontId="135" fillId="17" borderId="54">
      <alignment horizontal="center"/>
    </xf>
    <xf numFmtId="0" fontId="9" fillId="16" borderId="53" applyBorder="0">
      <alignment horizontal="center"/>
      <protection locked="0"/>
    </xf>
    <xf numFmtId="14" fontId="112" fillId="0" borderId="0">
      <alignment horizontal="center" wrapText="1"/>
      <protection locked="0"/>
    </xf>
    <xf numFmtId="221" fontId="9" fillId="0" borderId="0" applyFont="0" applyFill="0" applyBorder="0" applyAlignment="0" applyProtection="0"/>
    <xf numFmtId="251" fontId="78" fillId="0" borderId="0" applyFont="0" applyFill="0" applyBorder="0" applyAlignment="0" applyProtection="0"/>
    <xf numFmtId="272" fontId="78" fillId="0" borderId="0" applyFont="0" applyFill="0" applyBorder="0" applyAlignment="0" applyProtection="0"/>
    <xf numFmtId="273" fontId="78" fillId="0" borderId="0" applyFont="0" applyFill="0" applyBorder="0" applyAlignment="0" applyProtection="0"/>
    <xf numFmtId="252" fontId="78" fillId="0" borderId="0" applyFill="0" applyBorder="0" applyAlignment="0"/>
    <xf numFmtId="206" fontId="7" fillId="0" borderId="0" applyFill="0" applyBorder="0" applyAlignment="0"/>
    <xf numFmtId="252" fontId="78" fillId="0" borderId="0" applyFill="0" applyBorder="0" applyAlignment="0"/>
    <xf numFmtId="253" fontId="78" fillId="0" borderId="0" applyFill="0" applyBorder="0" applyAlignment="0"/>
    <xf numFmtId="206" fontId="7" fillId="0" borderId="0" applyFill="0" applyBorder="0" applyAlignment="0"/>
    <xf numFmtId="0" fontId="143" fillId="16" borderId="0" applyNumberFormat="0">
      <alignment vertical="center"/>
    </xf>
    <xf numFmtId="0" fontId="39" fillId="16" borderId="0"/>
    <xf numFmtId="177" fontId="103" fillId="0" borderId="0" applyFont="0" applyFill="0" applyBorder="0" applyAlignment="0" applyProtection="0"/>
    <xf numFmtId="177" fontId="103" fillId="0" borderId="0" applyFont="0" applyFill="0" applyBorder="0" applyAlignment="0" applyProtection="0"/>
    <xf numFmtId="0" fontId="75" fillId="0" borderId="0"/>
    <xf numFmtId="0" fontId="144" fillId="16" borderId="0"/>
    <xf numFmtId="0" fontId="75" fillId="0" borderId="0"/>
    <xf numFmtId="0" fontId="145" fillId="35" borderId="0" applyNumberFormat="0" applyFont="0" applyBorder="0" applyAlignment="0">
      <alignment horizontal="center"/>
    </xf>
    <xf numFmtId="271" fontId="9" fillId="0" borderId="0"/>
    <xf numFmtId="49" fontId="146" fillId="16" borderId="0" applyBorder="0">
      <alignment horizontal="centerContinuous"/>
    </xf>
    <xf numFmtId="274" fontId="8" fillId="0" borderId="0" applyFont="0" applyFill="0" applyBorder="0" applyAlignment="0" applyProtection="0"/>
    <xf numFmtId="0" fontId="7" fillId="0" borderId="0"/>
    <xf numFmtId="275" fontId="147" fillId="0" borderId="58">
      <alignment vertical="center" wrapText="1"/>
    </xf>
    <xf numFmtId="276" fontId="61" fillId="0" borderId="0">
      <alignment vertical="center"/>
    </xf>
    <xf numFmtId="0" fontId="145" fillId="1" borderId="4" applyNumberFormat="0" applyFont="0" applyAlignment="0">
      <alignment horizontal="center"/>
    </xf>
    <xf numFmtId="0" fontId="148" fillId="0" borderId="0" applyNumberFormat="0" applyFill="0" applyBorder="0" applyAlignment="0">
      <alignment horizontal="center"/>
    </xf>
    <xf numFmtId="276" fontId="61" fillId="0" borderId="0">
      <alignment vertical="distributed"/>
    </xf>
    <xf numFmtId="0" fontId="19" fillId="0" borderId="0"/>
    <xf numFmtId="0" fontId="149" fillId="0" borderId="0">
      <alignment horizontal="center" vertical="center"/>
    </xf>
    <xf numFmtId="0" fontId="150" fillId="0" borderId="0"/>
    <xf numFmtId="0" fontId="151" fillId="16" borderId="0" applyProtection="0">
      <alignment horizontal="centerContinuous" vertical="center"/>
      <protection hidden="1"/>
    </xf>
    <xf numFmtId="0" fontId="9" fillId="16" borderId="53" applyBorder="0">
      <alignment horizontal="center"/>
    </xf>
    <xf numFmtId="0" fontId="9" fillId="16" borderId="53" applyBorder="0">
      <alignment horizontal="center"/>
    </xf>
    <xf numFmtId="40" fontId="19" fillId="0" borderId="0" applyFont="0" applyFill="0" applyBorder="0" applyAlignment="0" applyProtection="0"/>
    <xf numFmtId="49" fontId="132" fillId="0" borderId="0" applyFill="0" applyBorder="0" applyAlignment="0"/>
    <xf numFmtId="273" fontId="78" fillId="0" borderId="0" applyFill="0" applyBorder="0" applyAlignment="0"/>
    <xf numFmtId="277" fontId="78" fillId="0" borderId="0" applyFill="0" applyBorder="0" applyAlignment="0"/>
    <xf numFmtId="49" fontId="152" fillId="0" borderId="0" applyFill="0" applyBorder="0" applyProtection="0">
      <alignment horizontal="centerContinuous" vertical="center"/>
    </xf>
    <xf numFmtId="0" fontId="153" fillId="0" borderId="0"/>
    <xf numFmtId="278" fontId="103" fillId="0" borderId="0" applyFill="0" applyBorder="0">
      <alignment horizontal="centerContinuous"/>
    </xf>
    <xf numFmtId="255" fontId="114" fillId="16" borderId="0"/>
    <xf numFmtId="49" fontId="154" fillId="16" borderId="0" applyBorder="0">
      <alignment horizontal="right"/>
    </xf>
    <xf numFmtId="0" fontId="155" fillId="0" borderId="0"/>
    <xf numFmtId="0" fontId="13" fillId="0" borderId="42">
      <alignment horizontal="left"/>
    </xf>
    <xf numFmtId="37" fontId="10" fillId="27" borderId="0" applyNumberFormat="0" applyBorder="0" applyAlignment="0" applyProtection="0"/>
    <xf numFmtId="37" fontId="10" fillId="0" borderId="0"/>
    <xf numFmtId="3" fontId="156" fillId="0" borderId="52" applyProtection="0"/>
    <xf numFmtId="279" fontId="19" fillId="0" borderId="0" applyFont="0" applyFill="0" applyBorder="0" applyAlignment="0" applyProtection="0"/>
    <xf numFmtId="280" fontId="19" fillId="0" borderId="0" applyFont="0" applyFill="0" applyBorder="0" applyAlignment="0" applyProtection="0"/>
    <xf numFmtId="3" fontId="157" fillId="0" borderId="1"/>
    <xf numFmtId="0" fontId="158" fillId="0" borderId="0" applyNumberFormat="0" applyFill="0" applyBorder="0" applyAlignment="0" applyProtection="0">
      <alignment vertical="top"/>
      <protection locked="0"/>
    </xf>
    <xf numFmtId="0" fontId="159" fillId="0" borderId="0" applyNumberFormat="0" applyFill="0" applyBorder="0" applyAlignment="0" applyProtection="0">
      <alignment vertical="top"/>
      <protection locked="0"/>
    </xf>
    <xf numFmtId="0" fontId="7" fillId="0" borderId="0">
      <protection locked="0"/>
    </xf>
    <xf numFmtId="0" fontId="3" fillId="0" borderId="2">
      <alignment horizontal="left" vertical="center" indent="2"/>
    </xf>
    <xf numFmtId="214" fontId="74" fillId="0" borderId="0"/>
    <xf numFmtId="0" fontId="88" fillId="0" borderId="0"/>
    <xf numFmtId="49" fontId="160" fillId="0" borderId="58">
      <alignment horizontal="center" vertical="center" wrapText="1"/>
    </xf>
    <xf numFmtId="0" fontId="61" fillId="0" borderId="0">
      <alignment vertical="center"/>
    </xf>
    <xf numFmtId="0" fontId="5" fillId="0" borderId="0"/>
    <xf numFmtId="281" fontId="8" fillId="0" borderId="10">
      <alignment horizontal="right" vertical="center"/>
    </xf>
    <xf numFmtId="214" fontId="6" fillId="0" borderId="0"/>
    <xf numFmtId="0" fontId="8" fillId="0" borderId="0">
      <protection locked="0"/>
    </xf>
    <xf numFmtId="0" fontId="161" fillId="0" borderId="0">
      <alignment vertical="center"/>
    </xf>
    <xf numFmtId="3" fontId="19" fillId="0" borderId="59">
      <alignment horizontal="center"/>
    </xf>
    <xf numFmtId="0" fontId="25" fillId="0" borderId="34">
      <alignment vertical="center"/>
    </xf>
    <xf numFmtId="0" fontId="81" fillId="0" borderId="10">
      <alignment horizontal="center" vertical="center"/>
    </xf>
    <xf numFmtId="0" fontId="162" fillId="36" borderId="0">
      <alignment horizontal="left"/>
    </xf>
    <xf numFmtId="49" fontId="163" fillId="0" borderId="58">
      <alignment horizontal="center" vertical="center" wrapText="1"/>
    </xf>
    <xf numFmtId="178" fontId="3" fillId="0" borderId="50">
      <alignment vertical="center"/>
    </xf>
    <xf numFmtId="0" fontId="61" fillId="0" borderId="0" applyNumberFormat="0" applyFont="0" applyFill="0" applyBorder="0" applyProtection="0">
      <alignment horizontal="distributed" vertical="center" justifyLastLine="1"/>
    </xf>
    <xf numFmtId="10" fontId="164" fillId="0" borderId="0">
      <alignment vertical="center"/>
    </xf>
    <xf numFmtId="198" fontId="165" fillId="0" borderId="0">
      <protection locked="0"/>
    </xf>
    <xf numFmtId="10" fontId="164" fillId="0" borderId="0">
      <alignment vertical="center"/>
    </xf>
    <xf numFmtId="10" fontId="164" fillId="0" borderId="0">
      <alignment vertical="center"/>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282" fontId="7" fillId="0" borderId="0" applyFont="0" applyFill="0" applyBorder="0" applyProtection="0">
      <alignment horizontal="center" vertical="center"/>
    </xf>
    <xf numFmtId="283" fontId="7" fillId="0" borderId="0" applyFont="0" applyFill="0" applyBorder="0" applyProtection="0">
      <alignment horizontal="center" vertical="center"/>
    </xf>
    <xf numFmtId="284" fontId="8" fillId="0" borderId="0" applyFont="0" applyFill="0" applyBorder="0" applyAlignment="0" applyProtection="0"/>
    <xf numFmtId="221" fontId="61" fillId="0" borderId="0" applyFont="0" applyFill="0" applyBorder="0" applyAlignment="0" applyProtection="0"/>
    <xf numFmtId="0" fontId="166" fillId="0" borderId="0"/>
    <xf numFmtId="0" fontId="167" fillId="0" borderId="0" applyFont="0" applyFill="0" applyBorder="0" applyProtection="0">
      <alignment horizontal="center" vertical="center"/>
    </xf>
    <xf numFmtId="0" fontId="167" fillId="0" borderId="0" applyFont="0" applyFill="0" applyBorder="0" applyProtection="0">
      <alignment horizontal="center" vertical="center"/>
    </xf>
    <xf numFmtId="178" fontId="168" fillId="0" borderId="28">
      <alignment vertical="center"/>
    </xf>
    <xf numFmtId="0" fontId="8" fillId="0" borderId="23" applyBorder="0"/>
    <xf numFmtId="0" fontId="59" fillId="0" borderId="0" applyNumberFormat="0" applyFont="0" applyFill="0" applyBorder="0" applyProtection="0">
      <alignment horizontal="centerContinuous" vertical="center"/>
    </xf>
    <xf numFmtId="0" fontId="105" fillId="0" borderId="0" applyNumberFormat="0" applyFont="0" applyFill="0" applyBorder="0" applyProtection="0">
      <alignment horizontal="centerContinuous" vertical="center"/>
    </xf>
    <xf numFmtId="0" fontId="105" fillId="0" borderId="0" applyNumberFormat="0" applyFont="0" applyFill="0" applyBorder="0" applyProtection="0">
      <alignment horizontal="centerContinuous" vertical="center"/>
    </xf>
    <xf numFmtId="0" fontId="61" fillId="0" borderId="0" applyNumberFormat="0" applyFont="0" applyFill="0" applyBorder="0" applyProtection="0">
      <alignment horizontal="centerContinuous" vertical="center"/>
    </xf>
    <xf numFmtId="259" fontId="105" fillId="0" borderId="0" applyNumberFormat="0" applyFont="0" applyFill="0" applyBorder="0" applyProtection="0">
      <alignment horizontal="centerContinuous" vertical="center"/>
    </xf>
    <xf numFmtId="0" fontId="88" fillId="0" borderId="35"/>
    <xf numFmtId="4" fontId="88" fillId="0" borderId="23"/>
    <xf numFmtId="285" fontId="8" fillId="0" borderId="23"/>
    <xf numFmtId="0" fontId="8" fillId="0" borderId="23"/>
    <xf numFmtId="259" fontId="59" fillId="0" borderId="39" applyFont="0" applyFill="0" applyBorder="0" applyAlignment="0" applyProtection="0">
      <alignment vertical="center"/>
    </xf>
    <xf numFmtId="219" fontId="59" fillId="0" borderId="39" applyFont="0" applyFill="0" applyBorder="0" applyAlignment="0" applyProtection="0">
      <alignment vertical="center"/>
    </xf>
    <xf numFmtId="0" fontId="81" fillId="0" borderId="10">
      <alignment horizontal="center" vertical="center"/>
    </xf>
    <xf numFmtId="286" fontId="164" fillId="0" borderId="0">
      <alignment vertical="center"/>
    </xf>
    <xf numFmtId="0" fontId="20" fillId="0" borderId="0"/>
    <xf numFmtId="178" fontId="20" fillId="0" borderId="28">
      <alignment vertical="center"/>
    </xf>
    <xf numFmtId="1" fontId="105" fillId="0" borderId="0" applyFont="0" applyFill="0" applyBorder="0" applyProtection="0">
      <alignment horizontal="centerContinuous" vertical="center"/>
    </xf>
    <xf numFmtId="0" fontId="105" fillId="0" borderId="0" applyFont="0" applyFill="0" applyBorder="0" applyProtection="0">
      <alignment horizontal="centerContinuous" vertical="center"/>
    </xf>
    <xf numFmtId="194" fontId="105" fillId="0" borderId="0" applyFont="0" applyFill="0" applyBorder="0" applyProtection="0">
      <alignment horizontal="centerContinuous" vertical="center"/>
    </xf>
    <xf numFmtId="41" fontId="8" fillId="0" borderId="0" applyFont="0" applyFill="0" applyBorder="0" applyAlignment="0" applyProtection="0"/>
    <xf numFmtId="41" fontId="3" fillId="0" borderId="0" applyFont="0" applyFill="0" applyBorder="0" applyAlignment="0" applyProtection="0">
      <alignment vertical="center"/>
    </xf>
    <xf numFmtId="287" fontId="16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88" fontId="16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87" fontId="170"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88" fontId="170"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89" fontId="16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90" fontId="16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87" fontId="16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88" fontId="16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5" fillId="0" borderId="0"/>
    <xf numFmtId="287" fontId="170"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88" fontId="170"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89" fontId="16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90" fontId="16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87" fontId="16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88" fontId="16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170" fillId="0" borderId="0"/>
    <xf numFmtId="0" fontId="8" fillId="0" borderId="0"/>
    <xf numFmtId="0" fontId="8" fillId="0" borderId="0"/>
    <xf numFmtId="0" fontId="8" fillId="0" borderId="0"/>
    <xf numFmtId="0" fontId="7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87" fontId="170"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88" fontId="170"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89" fontId="16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90" fontId="16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291" fontId="80" fillId="0" borderId="2" applyBorder="0">
      <alignment vertical="center"/>
    </xf>
    <xf numFmtId="292" fontId="79" fillId="0" borderId="0" applyFill="0" applyBorder="0">
      <alignment horizontal="centerContinuous"/>
    </xf>
    <xf numFmtId="293" fontId="79" fillId="0" borderId="0" applyFill="0" applyBorder="0">
      <alignment horizontal="centerContinuous"/>
    </xf>
    <xf numFmtId="227" fontId="171" fillId="0" borderId="0" applyFont="0" applyFill="0" applyBorder="0" applyAlignment="0" applyProtection="0"/>
    <xf numFmtId="0" fontId="171" fillId="0" borderId="0" applyFont="0" applyFill="0" applyBorder="0" applyAlignment="0" applyProtection="0"/>
    <xf numFmtId="205" fontId="7" fillId="0" borderId="0" applyFont="0" applyFill="0" applyBorder="0" applyAlignment="0" applyProtection="0"/>
    <xf numFmtId="294" fontId="7" fillId="0" borderId="0" applyFont="0" applyFill="0" applyBorder="0" applyAlignment="0" applyProtection="0"/>
    <xf numFmtId="227" fontId="171" fillId="0" borderId="0" applyFont="0" applyFill="0" applyBorder="0" applyAlignment="0" applyProtection="0"/>
    <xf numFmtId="294" fontId="7" fillId="0" borderId="0" applyFont="0" applyFill="0" applyBorder="0" applyAlignment="0" applyProtection="0"/>
    <xf numFmtId="294" fontId="7" fillId="0" borderId="0" applyFont="0" applyFill="0" applyBorder="0" applyAlignment="0" applyProtection="0"/>
    <xf numFmtId="295" fontId="7" fillId="0" borderId="0" applyFont="0" applyFill="0" applyBorder="0" applyAlignment="0" applyProtection="0"/>
    <xf numFmtId="0" fontId="7" fillId="0" borderId="0" applyFont="0" applyFill="0" applyBorder="0" applyAlignment="0" applyProtection="0"/>
    <xf numFmtId="295" fontId="7" fillId="0" borderId="0" applyFont="0" applyFill="0" applyBorder="0" applyAlignment="0" applyProtection="0"/>
    <xf numFmtId="227" fontId="171" fillId="0" borderId="0" applyFont="0" applyFill="0" applyBorder="0" applyAlignment="0" applyProtection="0"/>
    <xf numFmtId="294" fontId="7" fillId="0" borderId="0" applyFont="0" applyFill="0" applyBorder="0" applyAlignment="0" applyProtection="0"/>
    <xf numFmtId="294" fontId="7" fillId="0" borderId="0" applyFont="0" applyFill="0" applyBorder="0" applyAlignment="0" applyProtection="0"/>
    <xf numFmtId="227" fontId="171" fillId="0" borderId="0" applyFont="0" applyFill="0" applyBorder="0" applyAlignment="0" applyProtection="0"/>
    <xf numFmtId="205" fontId="7" fillId="0" borderId="0" applyFont="0" applyFill="0" applyBorder="0" applyAlignment="0" applyProtection="0"/>
    <xf numFmtId="237" fontId="7" fillId="0" borderId="0" applyFont="0" applyFill="0" applyBorder="0" applyAlignment="0" applyProtection="0"/>
    <xf numFmtId="295" fontId="7" fillId="0" borderId="0" applyFont="0" applyFill="0" applyBorder="0" applyAlignment="0" applyProtection="0"/>
    <xf numFmtId="295" fontId="7" fillId="0" borderId="0" applyFont="0" applyFill="0" applyBorder="0" applyAlignment="0" applyProtection="0"/>
    <xf numFmtId="295" fontId="7" fillId="0" borderId="0" applyFont="0" applyFill="0" applyBorder="0" applyAlignment="0" applyProtection="0"/>
    <xf numFmtId="232" fontId="7" fillId="0" borderId="0" applyFont="0" applyFill="0" applyBorder="0" applyAlignment="0" applyProtection="0"/>
    <xf numFmtId="194" fontId="7" fillId="0" borderId="0" applyFont="0" applyFill="0" applyBorder="0" applyAlignment="0" applyProtection="0"/>
    <xf numFmtId="0" fontId="100" fillId="0" borderId="0">
      <alignment vertical="center"/>
    </xf>
    <xf numFmtId="0" fontId="172" fillId="0" borderId="0">
      <alignment horizontal="center" vertical="center"/>
    </xf>
    <xf numFmtId="49" fontId="6" fillId="0" borderId="31" applyNumberFormat="0" applyAlignment="0"/>
    <xf numFmtId="3" fontId="8" fillId="0" borderId="2"/>
    <xf numFmtId="0" fontId="105" fillId="0" borderId="0" applyNumberFormat="0" applyFont="0" applyFill="0" applyBorder="0" applyProtection="0">
      <alignment vertical="center"/>
    </xf>
    <xf numFmtId="0" fontId="88" fillId="0" borderId="0"/>
    <xf numFmtId="4" fontId="22" fillId="0" borderId="0">
      <protection locked="0"/>
    </xf>
    <xf numFmtId="0" fontId="173" fillId="0" borderId="10" applyFill="0" applyBorder="0" applyProtection="0">
      <alignment horizontal="left" vertical="center"/>
    </xf>
    <xf numFmtId="1" fontId="96" fillId="18" borderId="0" applyNumberFormat="0" applyFont="0" applyFill="0" applyBorder="0" applyAlignment="0">
      <alignment vertical="center"/>
    </xf>
    <xf numFmtId="0" fontId="174" fillId="16" borderId="0" applyNumberFormat="0" applyFont="0" applyFill="0" applyBorder="0" applyAlignment="0">
      <alignment vertical="center"/>
    </xf>
    <xf numFmtId="296" fontId="103" fillId="0" borderId="0" applyFill="0" applyBorder="0">
      <alignment horizontal="centerContinuous"/>
    </xf>
    <xf numFmtId="0" fontId="7" fillId="0" borderId="0">
      <alignment vertical="center"/>
    </xf>
    <xf numFmtId="0" fontId="175" fillId="0" borderId="0">
      <alignment horizontal="centerContinuous" vertical="center"/>
    </xf>
    <xf numFmtId="0" fontId="7" fillId="0" borderId="2">
      <alignment horizontal="distributed" vertical="center"/>
    </xf>
    <xf numFmtId="0" fontId="7" fillId="0" borderId="23">
      <alignment horizontal="distributed" vertical="top"/>
    </xf>
    <xf numFmtId="0" fontId="7" fillId="0" borderId="24">
      <alignment horizontal="distributed"/>
    </xf>
    <xf numFmtId="178" fontId="176" fillId="0" borderId="0">
      <alignment vertical="center"/>
    </xf>
    <xf numFmtId="0" fontId="177" fillId="0" borderId="0"/>
    <xf numFmtId="297" fontId="79" fillId="0" borderId="0" applyFill="0" applyBorder="0">
      <alignment horizontal="centerContinuous"/>
    </xf>
    <xf numFmtId="298" fontId="79" fillId="0" borderId="0" applyFill="0" applyBorder="0">
      <alignment horizontal="centerContinuous"/>
    </xf>
    <xf numFmtId="1" fontId="178" fillId="18" borderId="0" applyNumberFormat="0" applyFont="0" applyFill="0" applyBorder="0" applyAlignment="0">
      <alignment vertical="center"/>
    </xf>
    <xf numFmtId="0" fontId="81" fillId="0" borderId="10" applyFill="0" applyProtection="0">
      <alignment horizontal="center" vertical="center"/>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299" fontId="7" fillId="0" borderId="0" applyFont="0" applyFill="0" applyBorder="0" applyProtection="0">
      <alignment vertical="center"/>
    </xf>
    <xf numFmtId="38" fontId="61" fillId="0" borderId="0" applyFont="0" applyFill="0" applyBorder="0" applyProtection="0">
      <alignment vertical="center"/>
    </xf>
    <xf numFmtId="178" fontId="7" fillId="0" borderId="40">
      <alignment horizontal="center" vertical="center"/>
    </xf>
    <xf numFmtId="178" fontId="7" fillId="0" borderId="0" applyNumberFormat="0" applyFont="0" applyFill="0" applyBorder="0" applyProtection="0">
      <alignment vertical="center"/>
    </xf>
    <xf numFmtId="178" fontId="3" fillId="0" borderId="38">
      <alignment vertical="center"/>
    </xf>
    <xf numFmtId="300" fontId="9" fillId="0" borderId="2"/>
    <xf numFmtId="177" fontId="3" fillId="0" borderId="60"/>
    <xf numFmtId="38" fontId="61" fillId="0" borderId="0" applyFont="0" applyFill="0" applyBorder="0" applyAlignment="0" applyProtection="0">
      <alignment vertical="center"/>
    </xf>
    <xf numFmtId="206" fontId="61" fillId="0" borderId="0" applyFont="0" applyFill="0" applyBorder="0" applyAlignment="0" applyProtection="0">
      <alignment vertical="center"/>
    </xf>
    <xf numFmtId="38" fontId="61" fillId="0" borderId="0" applyFill="0" applyBorder="0" applyAlignment="0" applyProtection="0">
      <alignment vertical="center"/>
    </xf>
    <xf numFmtId="286" fontId="167" fillId="0" borderId="0" applyFont="0" applyFill="0" applyBorder="0" applyAlignment="0" applyProtection="0"/>
    <xf numFmtId="301" fontId="19" fillId="0" borderId="0" applyFont="0" applyFill="0" applyBorder="0" applyAlignment="0" applyProtection="0"/>
    <xf numFmtId="302" fontId="19" fillId="0" borderId="0" applyFont="0" applyFill="0" applyBorder="0" applyAlignment="0" applyProtection="0"/>
    <xf numFmtId="303" fontId="19" fillId="0" borderId="0" applyFont="0" applyFill="0" applyBorder="0" applyAlignment="0" applyProtection="0"/>
    <xf numFmtId="304" fontId="19"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0" fontId="3" fillId="0" borderId="0" applyFont="0" applyFill="0" applyBorder="0" applyAlignment="0" applyProtection="0"/>
    <xf numFmtId="178" fontId="7" fillId="0" borderId="0" applyFont="0" applyFill="0" applyBorder="0" applyAlignment="0" applyProtection="0"/>
    <xf numFmtId="0" fontId="179" fillId="0" borderId="0">
      <alignment horizontal="centerContinuous" vertical="center"/>
    </xf>
    <xf numFmtId="2" fontId="180" fillId="0" borderId="10" applyNumberFormat="0" applyFont="0" applyFill="0" applyAlignment="0" applyProtection="0">
      <alignment vertical="center"/>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210" fontId="181" fillId="0" borderId="0" applyFont="0" applyFill="0" applyBorder="0" applyAlignment="0" applyProtection="0"/>
    <xf numFmtId="0" fontId="7" fillId="0" borderId="0" applyFont="0" applyFill="0" applyBorder="0" applyAlignment="0" applyProtection="0"/>
    <xf numFmtId="209" fontId="181" fillId="0" borderId="0" applyFont="0" applyFill="0" applyBorder="0" applyAlignment="0" applyProtection="0"/>
    <xf numFmtId="0" fontId="20" fillId="0" borderId="10">
      <alignment horizontal="center" vertical="center"/>
    </xf>
    <xf numFmtId="0" fontId="20" fillId="0" borderId="10">
      <alignment horizontal="left" vertical="center"/>
    </xf>
    <xf numFmtId="0" fontId="20" fillId="0" borderId="10">
      <alignment vertical="center" textRotation="255"/>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198" fontId="165" fillId="0" borderId="0">
      <protection locked="0"/>
    </xf>
    <xf numFmtId="0" fontId="96" fillId="0" borderId="24">
      <alignment horizontal="distributed"/>
    </xf>
    <xf numFmtId="0" fontId="96" fillId="0" borderId="26">
      <alignment horizontal="distributed" vertical="center"/>
    </xf>
    <xf numFmtId="0" fontId="96" fillId="0" borderId="61">
      <alignment horizontal="distributed" vertical="top"/>
    </xf>
    <xf numFmtId="0" fontId="182" fillId="0" borderId="0" applyNumberFormat="0" applyFill="0" applyBorder="0" applyAlignment="0" applyProtection="0">
      <alignment vertical="top"/>
      <protection locked="0"/>
    </xf>
    <xf numFmtId="0" fontId="89" fillId="0" borderId="0"/>
    <xf numFmtId="0" fontId="89" fillId="0" borderId="0"/>
    <xf numFmtId="0" fontId="3" fillId="0" borderId="0"/>
    <xf numFmtId="0" fontId="89" fillId="0" borderId="0"/>
    <xf numFmtId="0" fontId="183" fillId="0" borderId="0"/>
    <xf numFmtId="0" fontId="89" fillId="0" borderId="0"/>
    <xf numFmtId="0" fontId="89" fillId="0" borderId="0"/>
    <xf numFmtId="0" fontId="89" fillId="0" borderId="0"/>
    <xf numFmtId="0" fontId="8" fillId="0" borderId="0"/>
    <xf numFmtId="0" fontId="8" fillId="0" borderId="0"/>
    <xf numFmtId="0" fontId="89" fillId="0" borderId="0"/>
    <xf numFmtId="0" fontId="89" fillId="0" borderId="0"/>
    <xf numFmtId="0" fontId="89" fillId="0" borderId="0"/>
    <xf numFmtId="0" fontId="8" fillId="0" borderId="0"/>
    <xf numFmtId="0" fontId="9" fillId="0" borderId="0"/>
    <xf numFmtId="0" fontId="132" fillId="0" borderId="0"/>
    <xf numFmtId="0" fontId="89" fillId="0" borderId="0"/>
    <xf numFmtId="0" fontId="8" fillId="0" borderId="0"/>
    <xf numFmtId="0" fontId="184" fillId="0" borderId="0"/>
    <xf numFmtId="0" fontId="3" fillId="0" borderId="0" applyProtection="0"/>
    <xf numFmtId="0" fontId="7" fillId="0" borderId="0"/>
    <xf numFmtId="0" fontId="105" fillId="0" borderId="43">
      <alignment horizontal="center" vertical="center"/>
    </xf>
    <xf numFmtId="0" fontId="3" fillId="0" borderId="10">
      <alignment horizontal="center" vertical="center" wrapText="1"/>
    </xf>
    <xf numFmtId="177" fontId="9" fillId="0" borderId="0" applyFont="0" applyFill="0" applyBorder="0" applyAlignment="0" applyProtection="0"/>
    <xf numFmtId="178" fontId="9" fillId="0" borderId="0" applyFont="0" applyFill="0" applyBorder="0" applyAlignment="0" applyProtection="0"/>
    <xf numFmtId="38" fontId="7" fillId="0" borderId="0"/>
    <xf numFmtId="178" fontId="7" fillId="0" borderId="62"/>
    <xf numFmtId="9" fontId="185" fillId="0" borderId="0" applyFont="0" applyFill="0" applyBorder="0" applyAlignment="0" applyProtection="0">
      <alignment vertical="center"/>
    </xf>
    <xf numFmtId="176" fontId="8" fillId="0" borderId="0" applyFont="0" applyFill="0" applyBorder="0" applyAlignment="0" applyProtection="0"/>
    <xf numFmtId="177" fontId="8" fillId="0" borderId="0" applyFont="0" applyFill="0" applyBorder="0" applyAlignment="0" applyProtection="0"/>
    <xf numFmtId="41" fontId="185" fillId="0" borderId="0" applyFont="0" applyFill="0" applyBorder="0" applyAlignment="0" applyProtection="0">
      <alignment vertical="center"/>
    </xf>
    <xf numFmtId="41" fontId="2" fillId="0" borderId="0" applyFont="0" applyFill="0" applyBorder="0" applyAlignment="0" applyProtection="0">
      <alignment vertical="center"/>
    </xf>
    <xf numFmtId="9" fontId="8" fillId="0" borderId="0" applyFont="0" applyFill="0" applyBorder="0" applyAlignment="0" applyProtection="0"/>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3" fillId="0" borderId="0" applyFont="0" applyFill="0" applyBorder="0" applyAlignment="0" applyProtection="0"/>
    <xf numFmtId="0" fontId="3" fillId="0" borderId="0"/>
    <xf numFmtId="9"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41" fontId="1" fillId="0" borderId="0" applyFont="0" applyFill="0" applyBorder="0" applyAlignment="0" applyProtection="0">
      <alignment vertical="center"/>
    </xf>
    <xf numFmtId="0" fontId="3" fillId="0" borderId="0"/>
    <xf numFmtId="41" fontId="1"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1" fontId="3" fillId="0" borderId="0" applyFont="0" applyFill="0" applyBorder="0" applyAlignment="0" applyProtection="0">
      <alignment vertical="center"/>
    </xf>
    <xf numFmtId="0" fontId="78" fillId="0" borderId="0"/>
    <xf numFmtId="0" fontId="6" fillId="0" borderId="0"/>
    <xf numFmtId="0" fontId="7" fillId="0" borderId="0"/>
  </cellStyleXfs>
  <cellXfs count="382">
    <xf numFmtId="0" fontId="0" fillId="0" borderId="0" xfId="0"/>
    <xf numFmtId="41" fontId="187" fillId="0" borderId="2" xfId="0" applyNumberFormat="1" applyFont="1" applyBorder="1" applyAlignment="1">
      <alignment vertical="center"/>
    </xf>
    <xf numFmtId="0" fontId="188" fillId="0" borderId="2" xfId="3324" applyFont="1" applyBorder="1" applyAlignment="1">
      <alignment horizontal="center" vertical="center" shrinkToFit="1"/>
    </xf>
    <xf numFmtId="0" fontId="188" fillId="0" borderId="2" xfId="3324" applyFont="1" applyBorder="1" applyAlignment="1">
      <alignment horizontal="center" vertical="center"/>
    </xf>
    <xf numFmtId="0" fontId="188" fillId="0" borderId="2" xfId="3324" applyFont="1" applyBorder="1" applyAlignment="1">
      <alignment horizontal="center" vertical="center" wrapText="1" shrinkToFit="1"/>
    </xf>
    <xf numFmtId="0" fontId="188" fillId="0" borderId="2" xfId="3323" applyFont="1" applyBorder="1" applyAlignment="1">
      <alignment horizontal="center" vertical="center" wrapText="1"/>
    </xf>
    <xf numFmtId="0" fontId="189" fillId="0" borderId="2" xfId="3324" applyFont="1" applyBorder="1" applyAlignment="1">
      <alignment horizontal="center" vertical="center" wrapText="1" shrinkToFit="1"/>
    </xf>
    <xf numFmtId="0" fontId="188" fillId="0" borderId="2" xfId="3324" applyFont="1" applyBorder="1" applyAlignment="1">
      <alignment horizontal="left" vertical="center" wrapText="1"/>
    </xf>
    <xf numFmtId="0" fontId="188" fillId="0" borderId="2" xfId="3324" applyFont="1" applyBorder="1" applyAlignment="1">
      <alignment horizontal="right" vertical="center" wrapText="1" shrinkToFit="1"/>
    </xf>
    <xf numFmtId="0" fontId="188" fillId="0" borderId="0" xfId="3324" applyFont="1" applyAlignment="1">
      <alignment horizontal="center"/>
    </xf>
    <xf numFmtId="0" fontId="189" fillId="0" borderId="2" xfId="3324" applyFont="1" applyBorder="1" applyAlignment="1">
      <alignment horizontal="center" vertical="center" shrinkToFit="1"/>
    </xf>
    <xf numFmtId="0" fontId="188" fillId="0" borderId="2" xfId="3324" applyFont="1" applyBorder="1" applyAlignment="1">
      <alignment horizontal="right" vertical="center"/>
    </xf>
    <xf numFmtId="201" fontId="188" fillId="0" borderId="2" xfId="3324" applyNumberFormat="1" applyFont="1" applyBorder="1" applyAlignment="1">
      <alignment horizontal="center" vertical="center" shrinkToFit="1"/>
    </xf>
    <xf numFmtId="0" fontId="188" fillId="0" borderId="24" xfId="3322" applyFont="1" applyBorder="1" applyAlignment="1">
      <alignment horizontal="center" vertical="center" wrapText="1"/>
    </xf>
    <xf numFmtId="9" fontId="188" fillId="0" borderId="24" xfId="3322" applyNumberFormat="1" applyFont="1" applyBorder="1" applyAlignment="1">
      <alignment horizontal="center" vertical="center" wrapText="1"/>
    </xf>
    <xf numFmtId="0" fontId="188" fillId="0" borderId="0" xfId="3322" applyFont="1" applyAlignment="1">
      <alignment horizontal="center" vertical="center" wrapText="1"/>
    </xf>
    <xf numFmtId="0" fontId="188" fillId="38" borderId="27" xfId="3322" applyFont="1" applyFill="1" applyBorder="1" applyAlignment="1">
      <alignment horizontal="center" vertical="center" wrapText="1"/>
    </xf>
    <xf numFmtId="0" fontId="189" fillId="38" borderId="27" xfId="3322" applyFont="1" applyFill="1" applyBorder="1" applyAlignment="1">
      <alignment horizontal="center" vertical="center" wrapText="1"/>
    </xf>
    <xf numFmtId="201" fontId="189" fillId="38" borderId="27" xfId="3322" applyNumberFormat="1" applyFont="1" applyFill="1" applyBorder="1" applyAlignment="1">
      <alignment horizontal="center" vertical="center" wrapText="1"/>
    </xf>
    <xf numFmtId="0" fontId="188" fillId="0" borderId="28" xfId="3322" applyFont="1" applyBorder="1" applyAlignment="1">
      <alignment horizontal="center" vertical="center" wrapText="1"/>
    </xf>
    <xf numFmtId="0" fontId="188" fillId="0" borderId="2" xfId="3322" applyFont="1" applyBorder="1" applyAlignment="1">
      <alignment horizontal="center" vertical="center" shrinkToFit="1"/>
    </xf>
    <xf numFmtId="0" fontId="188" fillId="0" borderId="2" xfId="3322" applyFont="1" applyBorder="1" applyAlignment="1">
      <alignment horizontal="center" vertical="center" wrapText="1"/>
    </xf>
    <xf numFmtId="0" fontId="188" fillId="0" borderId="24" xfId="3322" applyFont="1" applyBorder="1" applyAlignment="1">
      <alignment horizontal="center" vertical="center" shrinkToFit="1"/>
    </xf>
    <xf numFmtId="9" fontId="188" fillId="0" borderId="24" xfId="3322" applyNumberFormat="1" applyFont="1" applyBorder="1" applyAlignment="1">
      <alignment horizontal="center" vertical="center" shrinkToFit="1"/>
    </xf>
    <xf numFmtId="0" fontId="189" fillId="0" borderId="24" xfId="3322" applyFont="1" applyBorder="1" applyAlignment="1">
      <alignment horizontal="center" vertical="center" wrapText="1"/>
    </xf>
    <xf numFmtId="0" fontId="188" fillId="29" borderId="25" xfId="3322" applyFont="1" applyFill="1" applyBorder="1" applyAlignment="1">
      <alignment horizontal="center" vertical="center" wrapText="1"/>
    </xf>
    <xf numFmtId="205" fontId="189" fillId="38" borderId="25" xfId="3322" applyNumberFormat="1" applyFont="1" applyFill="1" applyBorder="1" applyAlignment="1">
      <alignment horizontal="right" vertical="center" wrapText="1"/>
    </xf>
    <xf numFmtId="9" fontId="189" fillId="29" borderId="25" xfId="3322" applyNumberFormat="1" applyFont="1" applyFill="1" applyBorder="1" applyAlignment="1">
      <alignment horizontal="center" vertical="center" wrapText="1"/>
    </xf>
    <xf numFmtId="0" fontId="189" fillId="38" borderId="25" xfId="3322" applyFont="1" applyFill="1" applyBorder="1" applyAlignment="1">
      <alignment horizontal="center" vertical="center" wrapText="1"/>
    </xf>
    <xf numFmtId="213" fontId="188" fillId="0" borderId="93" xfId="3291" applyNumberFormat="1" applyFont="1" applyFill="1" applyBorder="1" applyAlignment="1">
      <alignment horizontal="center" vertical="center" shrinkToFit="1"/>
    </xf>
    <xf numFmtId="0" fontId="188" fillId="29" borderId="2" xfId="3322" applyFont="1" applyFill="1" applyBorder="1" applyAlignment="1">
      <alignment horizontal="center" vertical="center" wrapText="1"/>
    </xf>
    <xf numFmtId="205" fontId="189" fillId="38" borderId="2" xfId="3322" applyNumberFormat="1" applyFont="1" applyFill="1" applyBorder="1" applyAlignment="1">
      <alignment horizontal="right" vertical="center" wrapText="1"/>
    </xf>
    <xf numFmtId="9" fontId="189" fillId="29" borderId="2" xfId="3322" applyNumberFormat="1" applyFont="1" applyFill="1" applyBorder="1" applyAlignment="1">
      <alignment horizontal="center" vertical="center" wrapText="1"/>
    </xf>
    <xf numFmtId="0" fontId="189" fillId="38" borderId="2" xfId="3322" applyFont="1" applyFill="1" applyBorder="1" applyAlignment="1">
      <alignment horizontal="center" vertical="center" wrapText="1"/>
    </xf>
    <xf numFmtId="213" fontId="188" fillId="0" borderId="2" xfId="3291" applyNumberFormat="1" applyFont="1" applyFill="1" applyBorder="1" applyAlignment="1">
      <alignment horizontal="center" vertical="center" shrinkToFit="1"/>
    </xf>
    <xf numFmtId="0" fontId="189" fillId="0" borderId="25" xfId="3324" applyFont="1" applyBorder="1" applyAlignment="1">
      <alignment horizontal="center" vertical="center" wrapText="1" shrinkToFit="1"/>
    </xf>
    <xf numFmtId="0" fontId="188" fillId="0" borderId="25" xfId="3324" applyFont="1" applyBorder="1" applyAlignment="1">
      <alignment horizontal="right" vertical="center"/>
    </xf>
    <xf numFmtId="0" fontId="188" fillId="0" borderId="25" xfId="3324" applyFont="1" applyBorder="1" applyAlignment="1">
      <alignment horizontal="left" vertical="center"/>
    </xf>
    <xf numFmtId="0" fontId="188" fillId="0" borderId="25" xfId="3324" applyFont="1" applyBorder="1" applyAlignment="1">
      <alignment horizontal="center" vertical="center" shrinkToFit="1"/>
    </xf>
    <xf numFmtId="0" fontId="188" fillId="0" borderId="25" xfId="3324" applyFont="1" applyBorder="1" applyAlignment="1">
      <alignment horizontal="center" vertical="center"/>
    </xf>
    <xf numFmtId="205" fontId="188" fillId="0" borderId="25" xfId="3322" applyNumberFormat="1" applyFont="1" applyBorder="1" applyAlignment="1">
      <alignment horizontal="center" vertical="center" wrapText="1"/>
    </xf>
    <xf numFmtId="0" fontId="188" fillId="0" borderId="0" xfId="3324" applyFont="1" applyAlignment="1">
      <alignment horizontal="right"/>
    </xf>
    <xf numFmtId="0" fontId="188" fillId="0" borderId="0" xfId="3324" applyFont="1" applyAlignment="1">
      <alignment horizontal="center" vertical="center" shrinkToFit="1"/>
    </xf>
    <xf numFmtId="0" fontId="188" fillId="29" borderId="93" xfId="3322" applyFont="1" applyFill="1" applyBorder="1" applyAlignment="1">
      <alignment horizontal="center" vertical="center" wrapText="1"/>
    </xf>
    <xf numFmtId="205" fontId="189" fillId="38" borderId="93" xfId="3322" applyNumberFormat="1" applyFont="1" applyFill="1" applyBorder="1" applyAlignment="1">
      <alignment horizontal="right" vertical="center" wrapText="1"/>
    </xf>
    <xf numFmtId="9" fontId="189" fillId="29" borderId="93" xfId="3322" applyNumberFormat="1" applyFont="1" applyFill="1" applyBorder="1" applyAlignment="1">
      <alignment horizontal="center" vertical="center" wrapText="1"/>
    </xf>
    <xf numFmtId="0" fontId="189" fillId="38" borderId="93" xfId="3322" applyFont="1" applyFill="1" applyBorder="1" applyAlignment="1">
      <alignment horizontal="center" vertical="center" wrapText="1"/>
    </xf>
    <xf numFmtId="0" fontId="190" fillId="0" borderId="0" xfId="0" applyFont="1" applyAlignment="1">
      <alignment horizontal="center" vertical="center"/>
    </xf>
    <xf numFmtId="176" fontId="190" fillId="0" borderId="0" xfId="0" applyNumberFormat="1" applyFont="1" applyAlignment="1">
      <alignment horizontal="center" vertical="center"/>
    </xf>
    <xf numFmtId="41" fontId="190" fillId="0" borderId="0" xfId="3291" applyFont="1" applyFill="1" applyAlignment="1" applyProtection="1">
      <alignment vertical="center"/>
      <protection locked="0"/>
    </xf>
    <xf numFmtId="0" fontId="190" fillId="0" borderId="0" xfId="0" applyFont="1" applyAlignment="1" applyProtection="1">
      <alignment vertical="center" shrinkToFit="1"/>
      <protection locked="0"/>
    </xf>
    <xf numFmtId="0" fontId="190" fillId="0" borderId="0" xfId="0" applyFont="1" applyAlignment="1" applyProtection="1">
      <alignment vertical="center" wrapText="1" shrinkToFit="1"/>
      <protection locked="0"/>
    </xf>
    <xf numFmtId="0" fontId="190" fillId="0" borderId="0" xfId="0" applyFont="1" applyAlignment="1">
      <alignment horizontal="center" vertical="center" wrapText="1"/>
    </xf>
    <xf numFmtId="41" fontId="190" fillId="0" borderId="0" xfId="3330" applyFont="1" applyFill="1" applyAlignment="1" applyProtection="1">
      <alignment horizontal="right" vertical="center"/>
      <protection locked="0"/>
    </xf>
    <xf numFmtId="0" fontId="190" fillId="0" borderId="0" xfId="10232" applyFont="1" applyAlignment="1" applyProtection="1">
      <alignment vertical="center" shrinkToFit="1"/>
      <protection locked="0"/>
    </xf>
    <xf numFmtId="0" fontId="188" fillId="0" borderId="0" xfId="0" applyFont="1" applyAlignment="1" applyProtection="1">
      <alignment vertical="center"/>
      <protection locked="0"/>
    </xf>
    <xf numFmtId="0" fontId="188" fillId="0" borderId="0" xfId="0" applyFont="1" applyAlignment="1" applyProtection="1">
      <alignment vertical="center" shrinkToFit="1"/>
      <protection locked="0"/>
    </xf>
    <xf numFmtId="0" fontId="188" fillId="0" borderId="0" xfId="0" applyFont="1" applyAlignment="1" applyProtection="1">
      <alignment horizontal="center" vertical="center"/>
      <protection locked="0"/>
    </xf>
    <xf numFmtId="176" fontId="188" fillId="0" borderId="0" xfId="0" applyNumberFormat="1" applyFont="1" applyAlignment="1" applyProtection="1">
      <alignment vertical="center"/>
      <protection locked="0"/>
    </xf>
    <xf numFmtId="0" fontId="190" fillId="0" borderId="0" xfId="0" applyFont="1" applyAlignment="1" applyProtection="1">
      <alignment horizontal="center" vertical="center" shrinkToFit="1"/>
      <protection locked="0"/>
    </xf>
    <xf numFmtId="41" fontId="190" fillId="0" borderId="0" xfId="3291" applyFont="1" applyAlignment="1" applyProtection="1">
      <alignment horizontal="right" vertical="center" shrinkToFit="1"/>
      <protection locked="0"/>
    </xf>
    <xf numFmtId="176" fontId="190" fillId="0" borderId="0" xfId="0" applyNumberFormat="1" applyFont="1" applyAlignment="1" applyProtection="1">
      <alignment horizontal="center" vertical="center"/>
      <protection locked="0"/>
    </xf>
    <xf numFmtId="0" fontId="190" fillId="0" borderId="0" xfId="0" applyFont="1" applyAlignment="1" applyProtection="1">
      <alignment horizontal="left" vertical="center" shrinkToFit="1"/>
      <protection locked="0"/>
    </xf>
    <xf numFmtId="41" fontId="190" fillId="0" borderId="0" xfId="3291" applyFont="1" applyAlignment="1" applyProtection="1">
      <alignment horizontal="center" vertical="center"/>
      <protection locked="0"/>
    </xf>
    <xf numFmtId="41" fontId="190" fillId="0" borderId="0" xfId="3291" applyFont="1" applyAlignment="1">
      <alignment horizontal="center" vertical="center"/>
    </xf>
    <xf numFmtId="0" fontId="190" fillId="0" borderId="0" xfId="0" applyFont="1" applyAlignment="1" applyProtection="1">
      <alignment vertical="center"/>
      <protection locked="0"/>
    </xf>
    <xf numFmtId="0" fontId="190" fillId="0" borderId="0" xfId="0" applyFont="1" applyAlignment="1" applyProtection="1">
      <alignment horizontal="center" vertical="center"/>
      <protection locked="0"/>
    </xf>
    <xf numFmtId="41" fontId="190" fillId="0" borderId="0" xfId="0" applyNumberFormat="1" applyFont="1" applyAlignment="1" applyProtection="1">
      <alignment horizontal="left" vertical="center" shrinkToFit="1"/>
      <protection locked="0"/>
    </xf>
    <xf numFmtId="176" fontId="190" fillId="0" borderId="0" xfId="0" applyNumberFormat="1" applyFont="1" applyAlignment="1" applyProtection="1">
      <alignment vertical="center"/>
      <protection locked="0"/>
    </xf>
    <xf numFmtId="41" fontId="190" fillId="0" borderId="0" xfId="3291" applyFont="1" applyAlignment="1" applyProtection="1">
      <alignment vertical="center"/>
      <protection locked="0"/>
    </xf>
    <xf numFmtId="0" fontId="188" fillId="0" borderId="0" xfId="0" applyFont="1" applyAlignment="1" applyProtection="1">
      <alignment horizontal="left" vertical="center" shrinkToFit="1"/>
      <protection locked="0"/>
    </xf>
    <xf numFmtId="176" fontId="188" fillId="0" borderId="0" xfId="0" applyNumberFormat="1" applyFont="1" applyAlignment="1" applyProtection="1">
      <alignment horizontal="center" vertical="center"/>
      <protection locked="0"/>
    </xf>
    <xf numFmtId="0" fontId="188" fillId="0" borderId="0" xfId="0" applyFont="1" applyAlignment="1" applyProtection="1">
      <alignment horizontal="center" vertical="center" shrinkToFit="1"/>
      <protection locked="0"/>
    </xf>
    <xf numFmtId="0" fontId="190" fillId="0" borderId="0" xfId="0" applyFont="1" applyAlignment="1" applyProtection="1">
      <alignment horizontal="left" vertical="center"/>
      <protection locked="0"/>
    </xf>
    <xf numFmtId="176" fontId="190" fillId="0" borderId="0" xfId="0" applyNumberFormat="1" applyFont="1" applyAlignment="1" applyProtection="1">
      <alignment vertical="center" shrinkToFit="1"/>
      <protection locked="0"/>
    </xf>
    <xf numFmtId="41" fontId="190" fillId="0" borderId="0" xfId="3330" applyFont="1" applyAlignment="1" applyProtection="1">
      <alignment vertical="center" shrinkToFit="1"/>
      <protection locked="0"/>
    </xf>
    <xf numFmtId="41" fontId="190" fillId="0" borderId="0" xfId="3330" applyFont="1" applyAlignment="1" applyProtection="1">
      <alignment vertical="center"/>
      <protection locked="0"/>
    </xf>
    <xf numFmtId="0" fontId="190" fillId="0" borderId="0" xfId="0" applyFont="1" applyAlignment="1">
      <alignment horizontal="left" vertical="center"/>
    </xf>
    <xf numFmtId="201" fontId="190" fillId="0" borderId="0" xfId="3330" applyNumberFormat="1" applyFont="1" applyAlignment="1" applyProtection="1">
      <alignment vertical="center"/>
      <protection locked="0"/>
    </xf>
    <xf numFmtId="0" fontId="187" fillId="0" borderId="0" xfId="13559" applyFont="1"/>
    <xf numFmtId="0" fontId="194" fillId="0" borderId="0" xfId="13559" applyFont="1" applyAlignment="1">
      <alignment horizontal="center" vertical="center"/>
    </xf>
    <xf numFmtId="0" fontId="187" fillId="0" borderId="0" xfId="13559" applyFont="1" applyAlignment="1">
      <alignment vertical="center" wrapText="1"/>
    </xf>
    <xf numFmtId="0" fontId="187" fillId="0" borderId="0" xfId="13559" applyFont="1" applyAlignment="1">
      <alignment horizontal="center" vertical="center"/>
    </xf>
    <xf numFmtId="0" fontId="187" fillId="0" borderId="5" xfId="13559" applyFont="1" applyBorder="1" applyAlignment="1">
      <alignment vertical="center" wrapText="1"/>
    </xf>
    <xf numFmtId="0" fontId="187" fillId="0" borderId="11" xfId="13559" applyFont="1" applyBorder="1" applyAlignment="1">
      <alignment horizontal="center" vertical="center"/>
    </xf>
    <xf numFmtId="41" fontId="187" fillId="0" borderId="22" xfId="13559" applyNumberFormat="1" applyFont="1" applyBorder="1" applyAlignment="1">
      <alignment horizontal="center" vertical="center"/>
    </xf>
    <xf numFmtId="0" fontId="187" fillId="0" borderId="69" xfId="13559" applyFont="1" applyBorder="1" applyAlignment="1">
      <alignment horizontal="distributed" vertical="center" indent="1"/>
    </xf>
    <xf numFmtId="0" fontId="187" fillId="0" borderId="71" xfId="13559" applyFont="1" applyBorder="1" applyAlignment="1">
      <alignment horizontal="distributed" vertical="center" indent="1"/>
    </xf>
    <xf numFmtId="41" fontId="187" fillId="39" borderId="77" xfId="13559" applyNumberFormat="1" applyFont="1" applyFill="1" applyBorder="1" applyAlignment="1">
      <alignment horizontal="right" vertical="center"/>
    </xf>
    <xf numFmtId="0" fontId="187" fillId="0" borderId="78" xfId="13559" applyFont="1" applyBorder="1" applyAlignment="1">
      <alignment horizontal="left" vertical="center"/>
    </xf>
    <xf numFmtId="0" fontId="187" fillId="0" borderId="30" xfId="13559" applyFont="1" applyBorder="1" applyAlignment="1">
      <alignment horizontal="distributed" vertical="center" indent="1"/>
    </xf>
    <xf numFmtId="41" fontId="187" fillId="0" borderId="2" xfId="13559" applyNumberFormat="1" applyFont="1" applyBorder="1" applyAlignment="1">
      <alignment horizontal="right" vertical="center"/>
    </xf>
    <xf numFmtId="41" fontId="187" fillId="0" borderId="29" xfId="13559" applyNumberFormat="1" applyFont="1" applyBorder="1" applyAlignment="1">
      <alignment horizontal="right" vertical="center"/>
    </xf>
    <xf numFmtId="0" fontId="187" fillId="0" borderId="11" xfId="13559" applyFont="1" applyBorder="1" applyAlignment="1">
      <alignment horizontal="left" vertical="center"/>
    </xf>
    <xf numFmtId="0" fontId="187" fillId="0" borderId="81" xfId="13559" applyFont="1" applyBorder="1" applyAlignment="1">
      <alignment horizontal="center" vertical="top" wrapText="1"/>
    </xf>
    <xf numFmtId="41" fontId="187" fillId="0" borderId="40" xfId="13559" applyNumberFormat="1" applyFont="1" applyBorder="1" applyAlignment="1">
      <alignment horizontal="right" vertical="center"/>
    </xf>
    <xf numFmtId="0" fontId="187" fillId="0" borderId="85" xfId="13559" applyFont="1" applyBorder="1" applyAlignment="1">
      <alignment horizontal="left" vertical="center"/>
    </xf>
    <xf numFmtId="41" fontId="187" fillId="0" borderId="0" xfId="13559" applyNumberFormat="1" applyFont="1" applyAlignment="1">
      <alignment horizontal="center" vertical="center"/>
    </xf>
    <xf numFmtId="41" fontId="187" fillId="0" borderId="31" xfId="13559" applyNumberFormat="1" applyFont="1" applyBorder="1" applyAlignment="1">
      <alignment horizontal="right" vertical="center"/>
    </xf>
    <xf numFmtId="41" fontId="187" fillId="0" borderId="60" xfId="13559" applyNumberFormat="1" applyFont="1" applyBorder="1" applyAlignment="1">
      <alignment horizontal="center" vertical="center"/>
    </xf>
    <xf numFmtId="10" fontId="187" fillId="0" borderId="32" xfId="13560" applyNumberFormat="1" applyFont="1" applyBorder="1" applyAlignment="1">
      <alignment horizontal="right" vertical="center" shrinkToFit="1"/>
    </xf>
    <xf numFmtId="41" fontId="187" fillId="0" borderId="77" xfId="13559" applyNumberFormat="1" applyFont="1" applyBorder="1" applyAlignment="1">
      <alignment horizontal="right" vertical="center"/>
    </xf>
    <xf numFmtId="41" fontId="187" fillId="0" borderId="4" xfId="13559" applyNumberFormat="1" applyFont="1" applyBorder="1" applyAlignment="1">
      <alignment horizontal="center" vertical="center"/>
    </xf>
    <xf numFmtId="10" fontId="187" fillId="0" borderId="30" xfId="13560" applyNumberFormat="1" applyFont="1" applyBorder="1" applyAlignment="1">
      <alignment horizontal="right" vertical="center"/>
    </xf>
    <xf numFmtId="195" fontId="187" fillId="0" borderId="30" xfId="13560" applyNumberFormat="1" applyFont="1" applyBorder="1" applyAlignment="1">
      <alignment horizontal="right" vertical="center"/>
    </xf>
    <xf numFmtId="41" fontId="187" fillId="0" borderId="29" xfId="13559" applyNumberFormat="1" applyFont="1" applyBorder="1" applyAlignment="1">
      <alignment horizontal="right" vertical="center" shrinkToFit="1"/>
    </xf>
    <xf numFmtId="41" fontId="187" fillId="0" borderId="0" xfId="3291" applyFont="1" applyAlignment="1">
      <alignment horizontal="center" vertical="center"/>
    </xf>
    <xf numFmtId="0" fontId="187" fillId="0" borderId="2" xfId="13559" applyFont="1" applyBorder="1" applyAlignment="1">
      <alignment horizontal="center" vertical="center"/>
    </xf>
    <xf numFmtId="10" fontId="187" fillId="0" borderId="30" xfId="13560" applyNumberFormat="1" applyFont="1" applyBorder="1" applyAlignment="1">
      <alignment horizontal="right" vertical="center" shrinkToFit="1"/>
    </xf>
    <xf numFmtId="0" fontId="190" fillId="0" borderId="0" xfId="13559" applyFont="1" applyAlignment="1">
      <alignment horizontal="center" vertical="center"/>
    </xf>
    <xf numFmtId="0" fontId="187" fillId="0" borderId="28" xfId="13561" applyFont="1" applyBorder="1" applyAlignment="1">
      <alignment horizontal="distributed" vertical="center"/>
    </xf>
    <xf numFmtId="0" fontId="187" fillId="0" borderId="43" xfId="13561" applyFont="1" applyBorder="1" applyAlignment="1">
      <alignment horizontal="distributed" vertical="center"/>
    </xf>
    <xf numFmtId="41" fontId="187" fillId="39" borderId="2" xfId="13559" applyNumberFormat="1" applyFont="1" applyFill="1" applyBorder="1" applyAlignment="1">
      <alignment horizontal="right" vertical="center"/>
    </xf>
    <xf numFmtId="0" fontId="187" fillId="0" borderId="81" xfId="13559" applyFont="1" applyBorder="1" applyAlignment="1">
      <alignment horizontal="center" vertical="top"/>
    </xf>
    <xf numFmtId="41" fontId="187" fillId="0" borderId="40" xfId="13559" applyNumberFormat="1" applyFont="1" applyBorder="1" applyAlignment="1">
      <alignment horizontal="center" vertical="center"/>
    </xf>
    <xf numFmtId="41" fontId="187" fillId="0" borderId="87" xfId="13559" applyNumberFormat="1" applyFont="1" applyBorder="1" applyAlignment="1">
      <alignment horizontal="center" vertical="center"/>
    </xf>
    <xf numFmtId="0" fontId="187" fillId="0" borderId="88" xfId="13559" applyFont="1" applyBorder="1" applyAlignment="1">
      <alignment horizontal="left" vertical="center"/>
    </xf>
    <xf numFmtId="41" fontId="187" fillId="0" borderId="23" xfId="13559" applyNumberFormat="1" applyFont="1" applyBorder="1" applyAlignment="1">
      <alignment horizontal="center" vertical="center"/>
    </xf>
    <xf numFmtId="41" fontId="187" fillId="0" borderId="33" xfId="13559" applyNumberFormat="1" applyFont="1" applyBorder="1" applyAlignment="1">
      <alignment horizontal="center" vertical="center"/>
    </xf>
    <xf numFmtId="0" fontId="187" fillId="0" borderId="90" xfId="13559" applyFont="1" applyBorder="1" applyAlignment="1">
      <alignment horizontal="left" vertical="center"/>
    </xf>
    <xf numFmtId="41" fontId="187" fillId="0" borderId="2" xfId="13559" applyNumberFormat="1" applyFont="1" applyBorder="1" applyAlignment="1">
      <alignment horizontal="center" vertical="center"/>
    </xf>
    <xf numFmtId="41" fontId="187" fillId="0" borderId="29" xfId="13559" applyNumberFormat="1" applyFont="1" applyBorder="1" applyAlignment="1">
      <alignment horizontal="center" vertical="center" shrinkToFit="1"/>
    </xf>
    <xf numFmtId="195" fontId="187" fillId="0" borderId="30" xfId="13560" applyNumberFormat="1" applyFont="1" applyBorder="1" applyAlignment="1">
      <alignment horizontal="right" vertical="center" shrinkToFit="1"/>
    </xf>
    <xf numFmtId="0" fontId="187" fillId="0" borderId="30" xfId="13559" applyFont="1" applyBorder="1" applyAlignment="1">
      <alignment horizontal="distributed" vertical="center" indent="2"/>
    </xf>
    <xf numFmtId="41" fontId="187" fillId="0" borderId="29" xfId="13559" applyNumberFormat="1" applyFont="1" applyBorder="1" applyAlignment="1">
      <alignment horizontal="center" vertical="center"/>
    </xf>
    <xf numFmtId="41" fontId="187" fillId="39" borderId="40" xfId="13559" applyNumberFormat="1" applyFont="1" applyFill="1" applyBorder="1" applyAlignment="1">
      <alignment horizontal="center" vertical="center"/>
    </xf>
    <xf numFmtId="0" fontId="187" fillId="0" borderId="85" xfId="13559" applyFont="1" applyBorder="1" applyAlignment="1">
      <alignment horizontal="center" vertical="center"/>
    </xf>
    <xf numFmtId="41" fontId="194" fillId="0" borderId="0" xfId="13559" applyNumberFormat="1" applyFont="1" applyAlignment="1">
      <alignment horizontal="center" vertical="center"/>
    </xf>
    <xf numFmtId="0" fontId="195" fillId="0" borderId="0" xfId="9685" applyFont="1" applyAlignment="1" applyProtection="1">
      <alignment horizontal="center" vertical="center"/>
      <protection locked="0"/>
    </xf>
    <xf numFmtId="0" fontId="195" fillId="0" borderId="0" xfId="9685" applyFont="1" applyProtection="1">
      <alignment vertical="center"/>
      <protection locked="0"/>
    </xf>
    <xf numFmtId="0" fontId="195" fillId="0" borderId="0" xfId="9685" applyFont="1" applyAlignment="1" applyProtection="1">
      <alignment horizontal="right" vertical="center"/>
      <protection locked="0"/>
    </xf>
    <xf numFmtId="0" fontId="187" fillId="0" borderId="0" xfId="9685" applyFont="1" applyProtection="1">
      <alignment vertical="center"/>
      <protection locked="0"/>
    </xf>
    <xf numFmtId="0" fontId="197" fillId="0" borderId="0" xfId="9685" applyFont="1" applyAlignment="1" applyProtection="1">
      <alignment horizontal="center" vertical="center"/>
      <protection locked="0"/>
    </xf>
    <xf numFmtId="0" fontId="199" fillId="0" borderId="0" xfId="9685" applyFont="1" applyAlignment="1" applyProtection="1">
      <alignment horizontal="center" vertical="center"/>
      <protection locked="0"/>
    </xf>
    <xf numFmtId="0" fontId="195" fillId="0" borderId="0" xfId="9685" applyFont="1" applyAlignment="1" applyProtection="1">
      <alignment horizontal="left" vertical="center"/>
      <protection locked="0"/>
    </xf>
    <xf numFmtId="0" fontId="187" fillId="0" borderId="31" xfId="9685" applyFont="1" applyBorder="1" applyProtection="1">
      <alignment vertical="center"/>
      <protection locked="0"/>
    </xf>
    <xf numFmtId="0" fontId="187" fillId="0" borderId="60" xfId="9685" applyFont="1" applyBorder="1" applyProtection="1">
      <alignment vertical="center"/>
      <protection locked="0"/>
    </xf>
    <xf numFmtId="0" fontId="187" fillId="0" borderId="32" xfId="9685" applyFont="1" applyBorder="1" applyProtection="1">
      <alignment vertical="center"/>
      <protection locked="0"/>
    </xf>
    <xf numFmtId="0" fontId="187" fillId="0" borderId="1" xfId="9685" applyFont="1" applyBorder="1" applyProtection="1">
      <alignment vertical="center"/>
      <protection locked="0"/>
    </xf>
    <xf numFmtId="0" fontId="187" fillId="0" borderId="0" xfId="9685" applyFont="1" applyAlignment="1" applyProtection="1">
      <alignment horizontal="right" vertical="center"/>
      <protection locked="0"/>
    </xf>
    <xf numFmtId="0" fontId="187" fillId="0" borderId="35" xfId="9685" applyFont="1" applyBorder="1" applyProtection="1">
      <alignment vertical="center"/>
      <protection locked="0"/>
    </xf>
    <xf numFmtId="0" fontId="202" fillId="0" borderId="34" xfId="9685" applyFont="1" applyBorder="1" applyAlignment="1" applyProtection="1">
      <alignment horizontal="right" vertical="center"/>
      <protection locked="0"/>
    </xf>
    <xf numFmtId="0" fontId="187" fillId="0" borderId="34" xfId="9685" applyFont="1" applyBorder="1" applyAlignment="1" applyProtection="1">
      <alignment horizontal="left" vertical="center"/>
      <protection locked="0"/>
    </xf>
    <xf numFmtId="0" fontId="187" fillId="0" borderId="34" xfId="9685" applyFont="1" applyBorder="1" applyProtection="1">
      <alignment vertical="center"/>
      <protection locked="0"/>
    </xf>
    <xf numFmtId="0" fontId="202" fillId="0" borderId="34" xfId="9685" applyFont="1" applyBorder="1" applyAlignment="1" applyProtection="1">
      <alignment horizontal="left" vertical="center"/>
      <protection locked="0"/>
    </xf>
    <xf numFmtId="0" fontId="202" fillId="0" borderId="0" xfId="9685" applyFont="1" applyAlignment="1" applyProtection="1">
      <alignment horizontal="left" vertical="center"/>
      <protection locked="0"/>
    </xf>
    <xf numFmtId="0" fontId="187" fillId="0" borderId="0" xfId="9685" applyFont="1" applyAlignment="1" applyProtection="1">
      <alignment horizontal="center" vertical="center"/>
      <protection locked="0"/>
    </xf>
    <xf numFmtId="176" fontId="187" fillId="0" borderId="0" xfId="9685" applyNumberFormat="1" applyFont="1" applyProtection="1">
      <alignment vertical="center"/>
      <protection locked="0"/>
    </xf>
    <xf numFmtId="49" fontId="187" fillId="0" borderId="0" xfId="9685" applyNumberFormat="1" applyFont="1" applyProtection="1">
      <alignment vertical="center"/>
      <protection locked="0"/>
    </xf>
    <xf numFmtId="0" fontId="187" fillId="0" borderId="0" xfId="9685" applyFont="1">
      <alignment vertical="center"/>
    </xf>
    <xf numFmtId="49" fontId="187" fillId="0" borderId="0" xfId="9685" applyNumberFormat="1" applyFont="1">
      <alignment vertical="center"/>
    </xf>
    <xf numFmtId="0" fontId="187" fillId="0" borderId="33" xfId="9685" applyFont="1" applyBorder="1" applyProtection="1">
      <alignment vertical="center"/>
      <protection locked="0"/>
    </xf>
    <xf numFmtId="0" fontId="187" fillId="0" borderId="9" xfId="9685" applyFont="1" applyBorder="1" applyProtection="1">
      <alignment vertical="center"/>
      <protection locked="0"/>
    </xf>
    <xf numFmtId="0" fontId="202" fillId="0" borderId="0" xfId="3321" applyFont="1" applyAlignment="1">
      <alignment horizontal="center" vertical="center"/>
    </xf>
    <xf numFmtId="41" fontId="204" fillId="37" borderId="2" xfId="3330" applyFont="1" applyFill="1" applyBorder="1" applyAlignment="1">
      <alignment horizontal="center" vertical="center" wrapText="1"/>
    </xf>
    <xf numFmtId="41" fontId="205" fillId="38" borderId="2" xfId="3330" applyFont="1" applyFill="1" applyBorder="1" applyAlignment="1">
      <alignment horizontal="center" vertical="center" wrapText="1"/>
    </xf>
    <xf numFmtId="41" fontId="204" fillId="0" borderId="2" xfId="3330" applyFont="1" applyFill="1" applyBorder="1" applyAlignment="1">
      <alignment horizontal="center" vertical="center" wrapText="1"/>
    </xf>
    <xf numFmtId="41" fontId="205" fillId="38" borderId="2" xfId="3330" applyFont="1" applyFill="1" applyBorder="1" applyAlignment="1">
      <alignment horizontal="center" vertical="center"/>
    </xf>
    <xf numFmtId="0" fontId="207" fillId="0" borderId="2" xfId="3321" applyFont="1" applyBorder="1" applyAlignment="1">
      <alignment horizontal="center" vertical="center"/>
    </xf>
    <xf numFmtId="0" fontId="187" fillId="0" borderId="2" xfId="3321" applyFont="1" applyBorder="1" applyAlignment="1">
      <alignment horizontal="center" vertical="center"/>
    </xf>
    <xf numFmtId="3" fontId="207" fillId="37" borderId="2" xfId="0" applyNumberFormat="1" applyFont="1" applyFill="1" applyBorder="1" applyAlignment="1">
      <alignment horizontal="right"/>
    </xf>
    <xf numFmtId="3" fontId="208" fillId="38" borderId="2" xfId="0" applyNumberFormat="1" applyFont="1" applyFill="1" applyBorder="1" applyAlignment="1">
      <alignment horizontal="right"/>
    </xf>
    <xf numFmtId="3" fontId="207" fillId="0" borderId="2" xfId="0" applyNumberFormat="1" applyFont="1" applyBorder="1" applyAlignment="1">
      <alignment horizontal="right"/>
    </xf>
    <xf numFmtId="41" fontId="209" fillId="0" borderId="2" xfId="3330" applyFont="1" applyBorder="1" applyAlignment="1">
      <alignment horizontal="center" vertical="center"/>
    </xf>
    <xf numFmtId="0" fontId="187" fillId="0" borderId="2" xfId="3321" applyFont="1" applyBorder="1" applyAlignment="1">
      <alignment horizontal="center" vertical="center" shrinkToFit="1"/>
    </xf>
    <xf numFmtId="0" fontId="207" fillId="0" borderId="2" xfId="3321" applyFont="1" applyBorder="1" applyAlignment="1">
      <alignment horizontal="center" vertical="center" shrinkToFit="1"/>
    </xf>
    <xf numFmtId="3" fontId="207" fillId="37" borderId="2" xfId="0" applyNumberFormat="1" applyFont="1" applyFill="1" applyBorder="1" applyAlignment="1">
      <alignment horizontal="right" wrapText="1"/>
    </xf>
    <xf numFmtId="3" fontId="207" fillId="0" borderId="2" xfId="0" applyNumberFormat="1" applyFont="1" applyBorder="1" applyAlignment="1">
      <alignment horizontal="right" wrapText="1"/>
    </xf>
    <xf numFmtId="0" fontId="187" fillId="0" borderId="0" xfId="3321" applyFont="1" applyAlignment="1">
      <alignment horizontal="center" vertical="center"/>
    </xf>
    <xf numFmtId="41" fontId="187" fillId="37" borderId="60" xfId="3330" applyFont="1" applyFill="1" applyBorder="1" applyAlignment="1">
      <alignment horizontal="center" vertical="center"/>
    </xf>
    <xf numFmtId="41" fontId="210" fillId="38" borderId="60" xfId="3330" applyFont="1" applyFill="1" applyBorder="1" applyAlignment="1">
      <alignment horizontal="center" vertical="center"/>
    </xf>
    <xf numFmtId="41" fontId="187" fillId="0" borderId="60" xfId="3330" applyFont="1" applyFill="1" applyBorder="1" applyAlignment="1">
      <alignment horizontal="center" vertical="center"/>
    </xf>
    <xf numFmtId="41" fontId="187" fillId="0" borderId="0" xfId="3330" applyFont="1" applyAlignment="1">
      <alignment horizontal="center" vertical="center"/>
    </xf>
    <xf numFmtId="0" fontId="207" fillId="0" borderId="0" xfId="3321" applyFont="1" applyAlignment="1">
      <alignment horizontal="center" vertical="center"/>
    </xf>
    <xf numFmtId="41" fontId="187" fillId="37" borderId="0" xfId="3330" applyFont="1" applyFill="1" applyAlignment="1">
      <alignment horizontal="center" vertical="center"/>
    </xf>
    <xf numFmtId="41" fontId="210" fillId="38" borderId="0" xfId="3330" applyFont="1" applyFill="1" applyAlignment="1">
      <alignment horizontal="center" vertical="center"/>
    </xf>
    <xf numFmtId="41" fontId="187" fillId="0" borderId="0" xfId="3330" applyFont="1" applyFill="1" applyAlignment="1">
      <alignment horizontal="center" vertical="center"/>
    </xf>
    <xf numFmtId="41" fontId="202" fillId="37" borderId="0" xfId="3330" applyFont="1" applyFill="1" applyAlignment="1">
      <alignment horizontal="center" vertical="center"/>
    </xf>
    <xf numFmtId="41" fontId="211" fillId="38" borderId="0" xfId="3330" applyFont="1" applyFill="1" applyAlignment="1">
      <alignment horizontal="center" vertical="center"/>
    </xf>
    <xf numFmtId="41" fontId="202" fillId="0" borderId="0" xfId="3330" applyFont="1" applyFill="1" applyAlignment="1">
      <alignment horizontal="center" vertical="center"/>
    </xf>
    <xf numFmtId="41" fontId="202" fillId="0" borderId="0" xfId="3330" applyFont="1" applyAlignment="1">
      <alignment horizontal="center" vertical="center"/>
    </xf>
    <xf numFmtId="0" fontId="190" fillId="0" borderId="2" xfId="0" applyFont="1" applyBorder="1" applyAlignment="1" applyProtection="1">
      <alignment horizontal="center" vertical="center" shrinkToFit="1"/>
      <protection locked="0"/>
    </xf>
    <xf numFmtId="41" fontId="190" fillId="0" borderId="2" xfId="0" applyNumberFormat="1" applyFont="1" applyBorder="1" applyAlignment="1">
      <alignment horizontal="center" vertical="center"/>
    </xf>
    <xf numFmtId="41" fontId="190" fillId="0" borderId="2" xfId="3291" applyFont="1" applyBorder="1" applyAlignment="1" applyProtection="1">
      <alignment horizontal="center" vertical="center"/>
      <protection locked="0"/>
    </xf>
    <xf numFmtId="41" fontId="190" fillId="0" borderId="0" xfId="3291" applyFont="1" applyBorder="1" applyAlignment="1" applyProtection="1">
      <alignment horizontal="center" vertical="center"/>
      <protection locked="0"/>
    </xf>
    <xf numFmtId="176" fontId="190" fillId="0" borderId="0" xfId="0" applyNumberFormat="1" applyFont="1" applyAlignment="1" applyProtection="1">
      <alignment horizontal="right" vertical="center"/>
      <protection locked="0"/>
    </xf>
    <xf numFmtId="0" fontId="188" fillId="0" borderId="29" xfId="3324" applyFont="1" applyBorder="1" applyAlignment="1">
      <alignment horizontal="center" vertical="center" wrapText="1" shrinkToFit="1"/>
    </xf>
    <xf numFmtId="0" fontId="188" fillId="0" borderId="24" xfId="3324" applyFont="1" applyBorder="1" applyAlignment="1">
      <alignment horizontal="center" vertical="center" wrapText="1" shrinkToFit="1"/>
    </xf>
    <xf numFmtId="0" fontId="188" fillId="29" borderId="23" xfId="3322" applyFont="1" applyFill="1" applyBorder="1" applyAlignment="1">
      <alignment horizontal="center" vertical="center" wrapText="1"/>
    </xf>
    <xf numFmtId="205" fontId="189" fillId="38" borderId="23" xfId="3322" applyNumberFormat="1" applyFont="1" applyFill="1" applyBorder="1" applyAlignment="1">
      <alignment horizontal="right" vertical="center" wrapText="1"/>
    </xf>
    <xf numFmtId="9" fontId="189" fillId="29" borderId="23" xfId="3322" applyNumberFormat="1" applyFont="1" applyFill="1" applyBorder="1" applyAlignment="1">
      <alignment horizontal="center" vertical="center" wrapText="1"/>
    </xf>
    <xf numFmtId="213" fontId="188" fillId="0" borderId="23" xfId="3291" applyNumberFormat="1" applyFont="1" applyFill="1" applyBorder="1" applyAlignment="1">
      <alignment horizontal="center" vertical="center" shrinkToFit="1"/>
    </xf>
    <xf numFmtId="0" fontId="188" fillId="29" borderId="26" xfId="3322" applyFont="1" applyFill="1" applyBorder="1" applyAlignment="1">
      <alignment horizontal="center" vertical="center" wrapText="1"/>
    </xf>
    <xf numFmtId="205" fontId="189" fillId="38" borderId="26" xfId="3322" applyNumberFormat="1" applyFont="1" applyFill="1" applyBorder="1" applyAlignment="1">
      <alignment horizontal="right" vertical="center" wrapText="1"/>
    </xf>
    <xf numFmtId="9" fontId="189" fillId="29" borderId="26" xfId="3322" applyNumberFormat="1" applyFont="1" applyFill="1" applyBorder="1" applyAlignment="1">
      <alignment horizontal="center" vertical="center" wrapText="1"/>
    </xf>
    <xf numFmtId="213" fontId="188" fillId="0" borderId="26" xfId="3291" applyNumberFormat="1" applyFont="1" applyFill="1" applyBorder="1" applyAlignment="1">
      <alignment horizontal="center" vertical="center" shrinkToFit="1"/>
    </xf>
    <xf numFmtId="0" fontId="189" fillId="0" borderId="28" xfId="3324" applyFont="1" applyBorder="1" applyAlignment="1">
      <alignment horizontal="center" vertical="center" wrapText="1" shrinkToFit="1"/>
    </xf>
    <xf numFmtId="41" fontId="187" fillId="0" borderId="24" xfId="13559" applyNumberFormat="1" applyFont="1" applyBorder="1" applyAlignment="1">
      <alignment horizontal="right" vertical="center"/>
    </xf>
    <xf numFmtId="0" fontId="187" fillId="0" borderId="94" xfId="13559" applyFont="1" applyBorder="1" applyAlignment="1">
      <alignment horizontal="left" vertical="center"/>
    </xf>
    <xf numFmtId="41" fontId="187" fillId="0" borderId="24" xfId="13559" applyNumberFormat="1" applyFont="1" applyBorder="1" applyAlignment="1">
      <alignment horizontal="center" vertical="center"/>
    </xf>
    <xf numFmtId="0" fontId="187" fillId="0" borderId="94" xfId="13559" applyFont="1" applyBorder="1" applyAlignment="1">
      <alignment horizontal="center" vertical="center"/>
    </xf>
    <xf numFmtId="0" fontId="213" fillId="38" borderId="0" xfId="0" applyFont="1" applyFill="1" applyAlignment="1">
      <alignment horizontal="left" vertical="center"/>
    </xf>
    <xf numFmtId="0" fontId="213" fillId="38" borderId="0" xfId="0" applyFont="1" applyFill="1" applyAlignment="1">
      <alignment horizontal="center" vertical="center"/>
    </xf>
    <xf numFmtId="0" fontId="213" fillId="38" borderId="0" xfId="0" applyFont="1" applyFill="1" applyAlignment="1" applyProtection="1">
      <alignment horizontal="center" vertical="center"/>
      <protection locked="0"/>
    </xf>
    <xf numFmtId="176" fontId="213" fillId="38" borderId="0" xfId="0" applyNumberFormat="1" applyFont="1" applyFill="1" applyAlignment="1" applyProtection="1">
      <alignment vertical="center"/>
      <protection locked="0"/>
    </xf>
    <xf numFmtId="176" fontId="213" fillId="38" borderId="0" xfId="0" applyNumberFormat="1" applyFont="1" applyFill="1" applyAlignment="1" applyProtection="1">
      <alignment vertical="center" shrinkToFit="1"/>
      <protection locked="0"/>
    </xf>
    <xf numFmtId="41" fontId="213" fillId="38" borderId="0" xfId="3330" applyFont="1" applyFill="1" applyAlignment="1" applyProtection="1">
      <alignment vertical="center" shrinkToFit="1"/>
      <protection locked="0"/>
    </xf>
    <xf numFmtId="41" fontId="190" fillId="0" borderId="0" xfId="0" applyNumberFormat="1" applyFont="1" applyAlignment="1" applyProtection="1">
      <alignment vertical="center"/>
      <protection locked="0"/>
    </xf>
    <xf numFmtId="0" fontId="191" fillId="0" borderId="0" xfId="0" applyFont="1" applyAlignment="1" applyProtection="1">
      <alignment horizontal="center" vertical="center"/>
      <protection locked="0"/>
    </xf>
    <xf numFmtId="176" fontId="191" fillId="0" borderId="0" xfId="0" applyNumberFormat="1" applyFont="1" applyAlignment="1" applyProtection="1">
      <alignment vertical="center"/>
      <protection locked="0"/>
    </xf>
    <xf numFmtId="0" fontId="191" fillId="0" borderId="0" xfId="0" applyFont="1" applyAlignment="1" applyProtection="1">
      <alignment vertical="center"/>
      <protection locked="0"/>
    </xf>
    <xf numFmtId="0" fontId="188" fillId="0" borderId="23" xfId="3324" applyFont="1" applyBorder="1" applyAlignment="1">
      <alignment vertical="center" wrapText="1" shrinkToFit="1"/>
    </xf>
    <xf numFmtId="0" fontId="188" fillId="0" borderId="2" xfId="3324" applyFont="1" applyBorder="1" applyAlignment="1">
      <alignment vertical="center" wrapText="1" shrinkToFit="1"/>
    </xf>
    <xf numFmtId="0" fontId="189" fillId="38" borderId="28" xfId="3322" applyFont="1" applyFill="1" applyBorder="1" applyAlignment="1">
      <alignment horizontal="center" vertical="center" wrapText="1"/>
    </xf>
    <xf numFmtId="213" fontId="188" fillId="0" borderId="28" xfId="3291" applyNumberFormat="1" applyFont="1" applyFill="1" applyBorder="1" applyAlignment="1">
      <alignment horizontal="center" vertical="center" shrinkToFit="1"/>
    </xf>
    <xf numFmtId="205" fontId="189" fillId="38" borderId="28" xfId="3322" applyNumberFormat="1" applyFont="1" applyFill="1" applyBorder="1" applyAlignment="1">
      <alignment horizontal="right" vertical="center" wrapText="1"/>
    </xf>
    <xf numFmtId="0" fontId="188" fillId="29" borderId="28" xfId="3322" applyFont="1" applyFill="1" applyBorder="1" applyAlignment="1">
      <alignment horizontal="center" vertical="center" wrapText="1"/>
    </xf>
    <xf numFmtId="9" fontId="189" fillId="29" borderId="28" xfId="3322" applyNumberFormat="1" applyFont="1" applyFill="1" applyBorder="1" applyAlignment="1">
      <alignment horizontal="center" vertical="center" wrapText="1"/>
    </xf>
    <xf numFmtId="0" fontId="188" fillId="0" borderId="29" xfId="3323" applyFont="1" applyBorder="1" applyAlignment="1">
      <alignment horizontal="center" vertical="center" wrapText="1"/>
    </xf>
    <xf numFmtId="0" fontId="188" fillId="0" borderId="4" xfId="3324" applyFont="1" applyBorder="1" applyAlignment="1">
      <alignment horizontal="center" vertical="center" wrapText="1"/>
    </xf>
    <xf numFmtId="0" fontId="188" fillId="0" borderId="2" xfId="3324" applyFont="1" applyBorder="1" applyAlignment="1">
      <alignment horizontal="center" vertical="center" wrapText="1"/>
    </xf>
    <xf numFmtId="2" fontId="188" fillId="0" borderId="2" xfId="3322" applyNumberFormat="1" applyFont="1" applyBorder="1" applyAlignment="1">
      <alignment horizontal="center" vertical="center" shrinkToFit="1"/>
    </xf>
    <xf numFmtId="0" fontId="190" fillId="0" borderId="0" xfId="10665" applyFont="1" applyAlignment="1" applyProtection="1">
      <alignment vertical="center" shrinkToFit="1"/>
      <protection locked="0"/>
    </xf>
    <xf numFmtId="0" fontId="190" fillId="0" borderId="0" xfId="11512" applyFont="1" applyAlignment="1" applyProtection="1">
      <alignment vertical="center" shrinkToFit="1"/>
      <protection locked="0"/>
    </xf>
    <xf numFmtId="0" fontId="190" fillId="0" borderId="0" xfId="10898" applyFont="1" applyAlignment="1" applyProtection="1">
      <alignment vertical="center" shrinkToFit="1"/>
      <protection locked="0"/>
    </xf>
    <xf numFmtId="0" fontId="190" fillId="0" borderId="0" xfId="11912" applyFont="1" applyAlignment="1" applyProtection="1">
      <alignment vertical="center" shrinkToFit="1"/>
      <protection locked="0"/>
    </xf>
    <xf numFmtId="307" fontId="187" fillId="0" borderId="30" xfId="13560" applyNumberFormat="1" applyFont="1" applyBorder="1" applyAlignment="1">
      <alignment horizontal="right" vertical="center" shrinkToFit="1"/>
    </xf>
    <xf numFmtId="3" fontId="187" fillId="0" borderId="0" xfId="13559" applyNumberFormat="1" applyFont="1" applyAlignment="1">
      <alignment horizontal="center" vertical="center"/>
    </xf>
    <xf numFmtId="41" fontId="207" fillId="0" borderId="2" xfId="13559" applyNumberFormat="1" applyFont="1" applyBorder="1" applyAlignment="1">
      <alignment horizontal="center" vertical="center"/>
    </xf>
    <xf numFmtId="0" fontId="190" fillId="0" borderId="0" xfId="0" applyFont="1" applyAlignment="1" applyProtection="1">
      <alignment horizontal="center" vertical="center" wrapText="1"/>
      <protection locked="0"/>
    </xf>
    <xf numFmtId="0" fontId="200" fillId="0" borderId="0" xfId="9685" applyFont="1" applyAlignment="1" applyProtection="1">
      <alignment horizontal="center" vertical="center"/>
      <protection locked="0"/>
    </xf>
    <xf numFmtId="176" fontId="190" fillId="0" borderId="0" xfId="0" applyNumberFormat="1" applyFont="1" applyAlignment="1" applyProtection="1">
      <alignment horizontal="center" vertical="center"/>
      <protection locked="0"/>
    </xf>
    <xf numFmtId="176" fontId="190" fillId="0" borderId="0" xfId="0" applyNumberFormat="1" applyFont="1" applyAlignment="1">
      <alignment horizontal="center" vertical="center"/>
    </xf>
    <xf numFmtId="0" fontId="190" fillId="0" borderId="0" xfId="0" applyFont="1" applyAlignment="1">
      <alignment horizontal="center" vertical="center"/>
    </xf>
    <xf numFmtId="0" fontId="191" fillId="0" borderId="0" xfId="0" applyFont="1" applyAlignment="1" applyProtection="1">
      <alignment horizontal="center" vertical="center"/>
      <protection locked="0"/>
    </xf>
    <xf numFmtId="176" fontId="191" fillId="0" borderId="0" xfId="0" applyNumberFormat="1" applyFont="1" applyAlignment="1" applyProtection="1">
      <alignment vertical="center"/>
      <protection locked="0"/>
    </xf>
    <xf numFmtId="41" fontId="191" fillId="0" borderId="0" xfId="3330" applyFont="1" applyAlignment="1" applyProtection="1">
      <alignment vertical="center"/>
      <protection locked="0"/>
    </xf>
    <xf numFmtId="49" fontId="187" fillId="0" borderId="0" xfId="9685" applyNumberFormat="1" applyFont="1" applyProtection="1">
      <alignment vertical="center"/>
      <protection locked="0"/>
    </xf>
    <xf numFmtId="0" fontId="187" fillId="0" borderId="10" xfId="9685" applyFont="1" applyBorder="1" applyAlignment="1" applyProtection="1">
      <alignment horizontal="center" vertical="center"/>
      <protection locked="0"/>
    </xf>
    <xf numFmtId="0" fontId="187" fillId="0" borderId="39" xfId="9685" applyFont="1" applyBorder="1" applyAlignment="1" applyProtection="1">
      <alignment horizontal="center" vertical="center"/>
      <protection locked="0"/>
    </xf>
    <xf numFmtId="176" fontId="187" fillId="0" borderId="42" xfId="9685" applyNumberFormat="1" applyFont="1" applyBorder="1" applyProtection="1">
      <alignment vertical="center"/>
      <protection locked="0"/>
    </xf>
    <xf numFmtId="176" fontId="187" fillId="0" borderId="10" xfId="9685" applyNumberFormat="1" applyFont="1" applyBorder="1" applyProtection="1">
      <alignment vertical="center"/>
      <protection locked="0"/>
    </xf>
    <xf numFmtId="176" fontId="187" fillId="0" borderId="38" xfId="9685" applyNumberFormat="1" applyFont="1" applyBorder="1" applyProtection="1">
      <alignment vertical="center"/>
      <protection locked="0"/>
    </xf>
    <xf numFmtId="0" fontId="187" fillId="0" borderId="95" xfId="9685" applyFont="1" applyBorder="1" applyAlignment="1" applyProtection="1">
      <alignment horizontal="center" vertical="center"/>
      <protection locked="0"/>
    </xf>
    <xf numFmtId="0" fontId="187" fillId="0" borderId="96" xfId="9685" applyFont="1" applyBorder="1" applyAlignment="1" applyProtection="1">
      <alignment horizontal="center" vertical="center"/>
      <protection locked="0"/>
    </xf>
    <xf numFmtId="0" fontId="187" fillId="0" borderId="29" xfId="9685" applyFont="1" applyBorder="1" applyAlignment="1" applyProtection="1">
      <alignment horizontal="center" vertical="center"/>
      <protection locked="0"/>
    </xf>
    <xf numFmtId="0" fontId="187" fillId="0" borderId="4" xfId="9685" applyFont="1" applyBorder="1" applyAlignment="1" applyProtection="1">
      <alignment horizontal="center" vertical="center"/>
      <protection locked="0"/>
    </xf>
    <xf numFmtId="0" fontId="187" fillId="0" borderId="30" xfId="9685" applyFont="1" applyBorder="1" applyAlignment="1" applyProtection="1">
      <alignment horizontal="center" vertical="center"/>
      <protection locked="0"/>
    </xf>
    <xf numFmtId="176" fontId="187" fillId="0" borderId="97" xfId="9685" applyNumberFormat="1" applyFont="1" applyBorder="1" applyProtection="1">
      <alignment vertical="center"/>
      <protection locked="0"/>
    </xf>
    <xf numFmtId="176" fontId="187" fillId="0" borderId="98" xfId="9685" applyNumberFormat="1" applyFont="1" applyBorder="1" applyProtection="1">
      <alignment vertical="center"/>
      <protection locked="0"/>
    </xf>
    <xf numFmtId="176" fontId="187" fillId="0" borderId="62" xfId="9685" applyNumberFormat="1" applyFont="1" applyBorder="1" applyProtection="1">
      <alignment vertical="center"/>
      <protection locked="0"/>
    </xf>
    <xf numFmtId="0" fontId="187" fillId="0" borderId="42" xfId="9685" applyFont="1" applyBorder="1" applyAlignment="1" applyProtection="1">
      <alignment horizontal="center" vertical="center" textRotation="255"/>
      <protection locked="0"/>
    </xf>
    <xf numFmtId="0" fontId="187" fillId="0" borderId="36" xfId="9685" applyFont="1" applyBorder="1" applyAlignment="1" applyProtection="1">
      <alignment horizontal="center" vertical="center" textRotation="255"/>
      <protection locked="0"/>
    </xf>
    <xf numFmtId="0" fontId="187" fillId="0" borderId="42" xfId="13559" applyFont="1" applyBorder="1" applyAlignment="1">
      <alignment horizontal="distributed" vertical="center" indent="1"/>
    </xf>
    <xf numFmtId="0" fontId="187" fillId="0" borderId="10" xfId="13559" applyFont="1" applyBorder="1" applyAlignment="1">
      <alignment horizontal="distributed" vertical="center" indent="1"/>
    </xf>
    <xf numFmtId="0" fontId="187" fillId="0" borderId="39" xfId="13559" applyFont="1" applyBorder="1" applyAlignment="1">
      <alignment horizontal="distributed" vertical="center" indent="1"/>
    </xf>
    <xf numFmtId="0" fontId="187" fillId="0" borderId="67" xfId="13559" applyFont="1" applyBorder="1" applyAlignment="1">
      <alignment horizontal="distributed" vertical="center" indent="1"/>
    </xf>
    <xf numFmtId="0" fontId="187" fillId="0" borderId="59" xfId="13559" applyFont="1" applyBorder="1" applyAlignment="1">
      <alignment horizontal="distributed" vertical="center" indent="1"/>
    </xf>
    <xf numFmtId="0" fontId="187" fillId="0" borderId="99" xfId="13559" applyFont="1" applyBorder="1" applyAlignment="1">
      <alignment horizontal="distributed" vertical="center" indent="1"/>
    </xf>
    <xf numFmtId="176" fontId="187" fillId="0" borderId="67" xfId="9685" applyNumberFormat="1" applyFont="1" applyBorder="1" applyProtection="1">
      <alignment vertical="center"/>
      <protection locked="0"/>
    </xf>
    <xf numFmtId="176" fontId="187" fillId="0" borderId="59" xfId="9685" applyNumberFormat="1" applyFont="1" applyBorder="1" applyProtection="1">
      <alignment vertical="center"/>
      <protection locked="0"/>
    </xf>
    <xf numFmtId="176" fontId="187" fillId="0" borderId="100" xfId="9685" applyNumberFormat="1" applyFont="1" applyBorder="1" applyProtection="1">
      <alignment vertical="center"/>
      <protection locked="0"/>
    </xf>
    <xf numFmtId="0" fontId="201" fillId="0" borderId="1" xfId="9685" applyFont="1" applyBorder="1" applyAlignment="1" applyProtection="1">
      <alignment horizontal="center" vertical="center"/>
      <protection locked="0"/>
    </xf>
    <xf numFmtId="0" fontId="201" fillId="0" borderId="0" xfId="9685" applyFont="1" applyAlignment="1" applyProtection="1">
      <alignment horizontal="center" vertical="center"/>
      <protection locked="0"/>
    </xf>
    <xf numFmtId="0" fontId="201" fillId="0" borderId="35" xfId="9685" applyFont="1" applyBorder="1" applyAlignment="1" applyProtection="1">
      <alignment horizontal="center" vertical="center"/>
      <protection locked="0"/>
    </xf>
    <xf numFmtId="0" fontId="187" fillId="0" borderId="63" xfId="9685" applyFont="1" applyBorder="1" applyAlignment="1" applyProtection="1">
      <alignment horizontal="center" vertical="center"/>
      <protection locked="0"/>
    </xf>
    <xf numFmtId="0" fontId="187" fillId="0" borderId="64" xfId="9685" applyFont="1" applyBorder="1" applyAlignment="1" applyProtection="1">
      <alignment horizontal="center" vertical="center"/>
      <protection locked="0"/>
    </xf>
    <xf numFmtId="0" fontId="187" fillId="0" borderId="65" xfId="9685" applyFont="1" applyBorder="1" applyAlignment="1" applyProtection="1">
      <alignment horizontal="center" vertical="center"/>
      <protection locked="0"/>
    </xf>
    <xf numFmtId="0" fontId="187" fillId="0" borderId="66" xfId="9685" applyFont="1" applyBorder="1" applyAlignment="1" applyProtection="1">
      <alignment horizontal="center" vertical="center"/>
      <protection locked="0"/>
    </xf>
    <xf numFmtId="0" fontId="187" fillId="0" borderId="42" xfId="9685" applyFont="1" applyBorder="1" applyAlignment="1" applyProtection="1">
      <alignment horizontal="center" vertical="center"/>
      <protection locked="0"/>
    </xf>
    <xf numFmtId="305" fontId="187" fillId="0" borderId="42" xfId="9685" applyNumberFormat="1" applyFont="1" applyBorder="1" applyAlignment="1" applyProtection="1">
      <alignment horizontal="center" vertical="center"/>
      <protection locked="0"/>
    </xf>
    <xf numFmtId="305" fontId="187" fillId="0" borderId="10" xfId="9685" applyNumberFormat="1" applyFont="1" applyBorder="1" applyAlignment="1" applyProtection="1">
      <alignment horizontal="center" vertical="center"/>
      <protection locked="0"/>
    </xf>
    <xf numFmtId="305" fontId="187" fillId="0" borderId="38" xfId="9685" applyNumberFormat="1" applyFont="1" applyBorder="1" applyAlignment="1" applyProtection="1">
      <alignment horizontal="center" vertical="center"/>
      <protection locked="0"/>
    </xf>
    <xf numFmtId="0" fontId="200" fillId="0" borderId="0" xfId="9685" applyFont="1" applyAlignment="1" applyProtection="1">
      <alignment horizontal="center" vertical="center"/>
      <protection locked="0"/>
    </xf>
    <xf numFmtId="0" fontId="196" fillId="0" borderId="0" xfId="9685" applyFont="1" applyAlignment="1" applyProtection="1">
      <alignment horizontal="center" vertical="center"/>
      <protection locked="0"/>
    </xf>
    <xf numFmtId="0" fontId="198" fillId="0" borderId="0" xfId="9685" applyFont="1" applyAlignment="1" applyProtection="1">
      <alignment horizontal="center" vertical="center"/>
      <protection locked="0"/>
    </xf>
    <xf numFmtId="0" fontId="200" fillId="0" borderId="0" xfId="9685" quotePrefix="1" applyFont="1" applyAlignment="1" applyProtection="1">
      <alignment horizontal="center" vertical="center"/>
      <protection locked="0"/>
    </xf>
    <xf numFmtId="41" fontId="187" fillId="0" borderId="70" xfId="13559" applyNumberFormat="1" applyFont="1" applyBorder="1" applyAlignment="1">
      <alignment horizontal="center" vertical="center"/>
    </xf>
    <xf numFmtId="41" fontId="187" fillId="0" borderId="3" xfId="13559" applyNumberFormat="1" applyFont="1" applyBorder="1" applyAlignment="1">
      <alignment horizontal="center" vertical="center"/>
    </xf>
    <xf numFmtId="41" fontId="187" fillId="0" borderId="69" xfId="13559" applyNumberFormat="1" applyFont="1" applyBorder="1" applyAlignment="1">
      <alignment horizontal="center" vertical="center"/>
    </xf>
    <xf numFmtId="0" fontId="187" fillId="0" borderId="82" xfId="13559" applyFont="1" applyBorder="1" applyAlignment="1">
      <alignment horizontal="distributed" vertical="center" indent="1"/>
    </xf>
    <xf numFmtId="0" fontId="187" fillId="0" borderId="83" xfId="13559" applyFont="1" applyBorder="1" applyAlignment="1">
      <alignment horizontal="distributed" vertical="center" indent="1"/>
    </xf>
    <xf numFmtId="0" fontId="187" fillId="0" borderId="84" xfId="13559" applyFont="1" applyBorder="1" applyAlignment="1">
      <alignment horizontal="distributed" vertical="center" indent="1"/>
    </xf>
    <xf numFmtId="0" fontId="187" fillId="0" borderId="0" xfId="13559" applyFont="1" applyAlignment="1">
      <alignment horizontal="center" vertical="center"/>
    </xf>
    <xf numFmtId="0" fontId="187" fillId="0" borderId="92" xfId="13559" applyFont="1" applyBorder="1" applyAlignment="1">
      <alignment horizontal="distributed" vertical="center" indent="2"/>
    </xf>
    <xf numFmtId="0" fontId="187" fillId="0" borderId="40" xfId="13559" applyFont="1" applyBorder="1" applyAlignment="1">
      <alignment horizontal="distributed" vertical="center" indent="2"/>
    </xf>
    <xf numFmtId="0" fontId="187" fillId="0" borderId="82" xfId="13559" applyFont="1" applyBorder="1" applyAlignment="1">
      <alignment horizontal="center" vertical="center"/>
    </xf>
    <xf numFmtId="0" fontId="187" fillId="0" borderId="83" xfId="13559" applyFont="1" applyBorder="1" applyAlignment="1">
      <alignment horizontal="center" vertical="center"/>
    </xf>
    <xf numFmtId="0" fontId="187" fillId="0" borderId="84" xfId="13559" applyFont="1" applyBorder="1" applyAlignment="1">
      <alignment horizontal="center" vertical="center"/>
    </xf>
    <xf numFmtId="0" fontId="187" fillId="0" borderId="12" xfId="13559" applyFont="1" applyBorder="1" applyAlignment="1">
      <alignment horizontal="distributed" vertical="center" indent="2"/>
    </xf>
    <xf numFmtId="0" fontId="187" fillId="0" borderId="2" xfId="13559" applyFont="1" applyBorder="1" applyAlignment="1">
      <alignment horizontal="distributed" vertical="center" indent="2"/>
    </xf>
    <xf numFmtId="0" fontId="187" fillId="0" borderId="91" xfId="13559" applyFont="1" applyBorder="1" applyAlignment="1">
      <alignment horizontal="distributed" vertical="center" indent="2"/>
    </xf>
    <xf numFmtId="0" fontId="187" fillId="0" borderId="4" xfId="13559" applyFont="1" applyBorder="1" applyAlignment="1">
      <alignment horizontal="distributed" vertical="center" indent="2"/>
    </xf>
    <xf numFmtId="41" fontId="187" fillId="0" borderId="29" xfId="13559" applyNumberFormat="1" applyFont="1" applyBorder="1" applyAlignment="1">
      <alignment horizontal="center" vertical="center"/>
    </xf>
    <xf numFmtId="41" fontId="187" fillId="0" borderId="4" xfId="13559" applyNumberFormat="1" applyFont="1" applyBorder="1" applyAlignment="1">
      <alignment horizontal="center" vertical="center"/>
    </xf>
    <xf numFmtId="41" fontId="187" fillId="0" borderId="30" xfId="13559" applyNumberFormat="1" applyFont="1" applyBorder="1" applyAlignment="1">
      <alignment horizontal="center" vertical="center"/>
    </xf>
    <xf numFmtId="0" fontId="187" fillId="0" borderId="30" xfId="13559" applyFont="1" applyBorder="1" applyAlignment="1">
      <alignment horizontal="distributed" vertical="center" indent="2"/>
    </xf>
    <xf numFmtId="41" fontId="187" fillId="0" borderId="29" xfId="13559" applyNumberFormat="1" applyFont="1" applyBorder="1" applyAlignment="1">
      <alignment horizontal="right" vertical="center"/>
    </xf>
    <xf numFmtId="41" fontId="187" fillId="0" borderId="4" xfId="13559" applyNumberFormat="1" applyFont="1" applyBorder="1" applyAlignment="1">
      <alignment horizontal="right" vertical="center"/>
    </xf>
    <xf numFmtId="41" fontId="187" fillId="0" borderId="30" xfId="13559" applyNumberFormat="1" applyFont="1" applyBorder="1" applyAlignment="1">
      <alignment horizontal="right" vertical="center"/>
    </xf>
    <xf numFmtId="0" fontId="194" fillId="0" borderId="29" xfId="13559" applyFont="1" applyBorder="1" applyAlignment="1">
      <alignment horizontal="center" vertical="center"/>
    </xf>
    <xf numFmtId="0" fontId="194" fillId="0" borderId="4" xfId="13559" applyFont="1" applyBorder="1" applyAlignment="1">
      <alignment horizontal="center" vertical="center"/>
    </xf>
    <xf numFmtId="0" fontId="194" fillId="0" borderId="30" xfId="13559" applyFont="1" applyBorder="1" applyAlignment="1">
      <alignment horizontal="center" vertical="center"/>
    </xf>
    <xf numFmtId="0" fontId="187" fillId="0" borderId="68" xfId="13559" applyFont="1" applyBorder="1" applyAlignment="1">
      <alignment horizontal="distributed" vertical="distributed" indent="3"/>
    </xf>
    <xf numFmtId="0" fontId="187" fillId="0" borderId="3" xfId="13559" applyFont="1" applyBorder="1" applyAlignment="1">
      <alignment horizontal="distributed" vertical="distributed" indent="3"/>
    </xf>
    <xf numFmtId="0" fontId="187" fillId="0" borderId="29" xfId="13559" applyFont="1" applyBorder="1" applyAlignment="1">
      <alignment horizontal="distributed" vertical="center" indent="1"/>
    </xf>
    <xf numFmtId="0" fontId="187" fillId="0" borderId="4" xfId="13559" applyFont="1" applyBorder="1" applyAlignment="1">
      <alignment horizontal="distributed" vertical="center" indent="1"/>
    </xf>
    <xf numFmtId="0" fontId="187" fillId="0" borderId="30" xfId="13559" applyFont="1" applyBorder="1" applyAlignment="1">
      <alignment horizontal="distributed" vertical="center" indent="1"/>
    </xf>
    <xf numFmtId="41" fontId="187" fillId="0" borderId="82" xfId="13559" applyNumberFormat="1" applyFont="1" applyBorder="1" applyAlignment="1">
      <alignment horizontal="right" vertical="center"/>
    </xf>
    <xf numFmtId="41" fontId="187" fillId="0" borderId="83" xfId="13559" applyNumberFormat="1" applyFont="1" applyBorder="1" applyAlignment="1">
      <alignment horizontal="right" vertical="center"/>
    </xf>
    <xf numFmtId="41" fontId="187" fillId="0" borderId="84" xfId="13559" applyNumberFormat="1" applyFont="1" applyBorder="1" applyAlignment="1">
      <alignment horizontal="right" vertical="center"/>
    </xf>
    <xf numFmtId="0" fontId="187" fillId="0" borderId="89" xfId="13559" applyFont="1" applyBorder="1" applyAlignment="1">
      <alignment horizontal="distributed" vertical="center" indent="2"/>
    </xf>
    <xf numFmtId="0" fontId="187" fillId="0" borderId="23" xfId="13559" applyFont="1" applyBorder="1" applyAlignment="1">
      <alignment horizontal="distributed" vertical="center" indent="2"/>
    </xf>
    <xf numFmtId="0" fontId="187" fillId="0" borderId="2" xfId="13559" applyFont="1" applyBorder="1" applyAlignment="1">
      <alignment horizontal="distributed" vertical="center" indent="1"/>
    </xf>
    <xf numFmtId="0" fontId="187" fillId="0" borderId="29" xfId="13561" applyFont="1" applyBorder="1" applyAlignment="1">
      <alignment horizontal="distributed" vertical="center" indent="1"/>
    </xf>
    <xf numFmtId="0" fontId="187" fillId="0" borderId="30" xfId="13561" applyFont="1" applyBorder="1" applyAlignment="1">
      <alignment horizontal="distributed" vertical="center" indent="1"/>
    </xf>
    <xf numFmtId="49" fontId="194" fillId="0" borderId="29" xfId="13561" applyNumberFormat="1" applyFont="1" applyBorder="1" applyAlignment="1">
      <alignment horizontal="distributed" vertical="center" indent="1"/>
    </xf>
    <xf numFmtId="49" fontId="194" fillId="0" borderId="30" xfId="13561" applyNumberFormat="1" applyFont="1" applyBorder="1" applyAlignment="1">
      <alignment horizontal="distributed" vertical="center" indent="1"/>
    </xf>
    <xf numFmtId="0" fontId="187" fillId="0" borderId="74" xfId="13559" applyFont="1" applyBorder="1" applyAlignment="1">
      <alignment horizontal="distributed" vertical="center" indent="1"/>
    </xf>
    <xf numFmtId="0" fontId="187" fillId="0" borderId="75" xfId="13559" applyFont="1" applyBorder="1" applyAlignment="1">
      <alignment horizontal="distributed" vertical="center" indent="1"/>
    </xf>
    <xf numFmtId="0" fontId="187" fillId="0" borderId="76" xfId="13559" applyFont="1" applyBorder="1" applyAlignment="1">
      <alignment horizontal="distributed" vertical="center" indent="1"/>
    </xf>
    <xf numFmtId="41" fontId="187" fillId="0" borderId="74" xfId="13559" applyNumberFormat="1" applyFont="1" applyBorder="1" applyAlignment="1">
      <alignment horizontal="right" vertical="center"/>
    </xf>
    <xf numFmtId="41" fontId="187" fillId="0" borderId="75" xfId="13559" applyNumberFormat="1" applyFont="1" applyBorder="1" applyAlignment="1">
      <alignment horizontal="right" vertical="center"/>
    </xf>
    <xf numFmtId="41" fontId="187" fillId="0" borderId="76" xfId="13559" applyNumberFormat="1" applyFont="1" applyBorder="1" applyAlignment="1">
      <alignment horizontal="right" vertical="center"/>
    </xf>
    <xf numFmtId="41" fontId="187" fillId="0" borderId="82" xfId="13559" applyNumberFormat="1" applyFont="1" applyBorder="1" applyAlignment="1">
      <alignment horizontal="center" vertical="center"/>
    </xf>
    <xf numFmtId="41" fontId="187" fillId="0" borderId="83" xfId="13559" applyNumberFormat="1" applyFont="1" applyBorder="1" applyAlignment="1">
      <alignment horizontal="center" vertical="center"/>
    </xf>
    <xf numFmtId="41" fontId="187" fillId="0" borderId="84" xfId="13559" applyNumberFormat="1" applyFont="1" applyBorder="1" applyAlignment="1">
      <alignment horizontal="center" vertical="center"/>
    </xf>
    <xf numFmtId="0" fontId="187" fillId="0" borderId="73" xfId="13559" applyFont="1" applyBorder="1" applyAlignment="1">
      <alignment horizontal="center" vertical="center" textRotation="255" shrinkToFit="1"/>
    </xf>
    <xf numFmtId="0" fontId="187" fillId="0" borderId="80" xfId="13559" applyFont="1" applyBorder="1" applyAlignment="1">
      <alignment horizontal="center" vertical="center" textRotation="255" shrinkToFit="1"/>
    </xf>
    <xf numFmtId="0" fontId="187" fillId="0" borderId="68" xfId="13559" applyFont="1" applyBorder="1" applyAlignment="1">
      <alignment horizontal="center" vertical="center" wrapText="1"/>
    </xf>
    <xf numFmtId="0" fontId="187" fillId="0" borderId="69" xfId="13559" applyFont="1" applyBorder="1" applyAlignment="1">
      <alignment horizontal="center" vertical="center" wrapText="1"/>
    </xf>
    <xf numFmtId="0" fontId="187" fillId="0" borderId="70" xfId="13559" applyFont="1" applyBorder="1" applyAlignment="1">
      <alignment horizontal="center" vertical="center"/>
    </xf>
    <xf numFmtId="0" fontId="187" fillId="0" borderId="3" xfId="13559" applyFont="1" applyBorder="1" applyAlignment="1">
      <alignment horizontal="center" vertical="center"/>
    </xf>
    <xf numFmtId="0" fontId="187" fillId="0" borderId="69" xfId="13559" applyFont="1" applyBorder="1" applyAlignment="1">
      <alignment horizontal="center" vertical="center"/>
    </xf>
    <xf numFmtId="0" fontId="187" fillId="0" borderId="70" xfId="13559" applyFont="1" applyBorder="1" applyAlignment="1">
      <alignment horizontal="distributed" vertical="center" indent="1"/>
    </xf>
    <xf numFmtId="0" fontId="187" fillId="0" borderId="3" xfId="13559" applyFont="1" applyBorder="1" applyAlignment="1">
      <alignment horizontal="distributed" vertical="center" indent="1"/>
    </xf>
    <xf numFmtId="0" fontId="187" fillId="0" borderId="69" xfId="13559" applyFont="1" applyBorder="1" applyAlignment="1">
      <alignment horizontal="distributed" vertical="center" indent="1"/>
    </xf>
    <xf numFmtId="0" fontId="187" fillId="0" borderId="72" xfId="13559" applyFont="1" applyBorder="1" applyAlignment="1">
      <alignment horizontal="center" vertical="center" textRotation="255" shrinkToFit="1"/>
    </xf>
    <xf numFmtId="0" fontId="187" fillId="0" borderId="79" xfId="13559" applyFont="1" applyBorder="1" applyAlignment="1">
      <alignment horizontal="center" vertical="center" textRotation="255" shrinkToFit="1"/>
    </xf>
    <xf numFmtId="0" fontId="187" fillId="0" borderId="86" xfId="13559" applyFont="1" applyBorder="1" applyAlignment="1">
      <alignment horizontal="center" vertical="center" textRotation="255" shrinkToFit="1"/>
    </xf>
    <xf numFmtId="0" fontId="194" fillId="0" borderId="29" xfId="13559" applyFont="1" applyBorder="1" applyAlignment="1">
      <alignment horizontal="distributed" vertical="center" indent="1"/>
    </xf>
    <xf numFmtId="0" fontId="194" fillId="0" borderId="4" xfId="13559" applyFont="1" applyBorder="1" applyAlignment="1">
      <alignment horizontal="distributed" vertical="center" indent="1"/>
    </xf>
    <xf numFmtId="0" fontId="194" fillId="0" borderId="30" xfId="13559" applyFont="1" applyBorder="1" applyAlignment="1">
      <alignment horizontal="distributed" vertical="center" indent="1"/>
    </xf>
    <xf numFmtId="0" fontId="192" fillId="0" borderId="0" xfId="13559" applyFont="1" applyAlignment="1">
      <alignment horizontal="center" vertical="center" wrapText="1"/>
    </xf>
    <xf numFmtId="0" fontId="193" fillId="0" borderId="0" xfId="13559" applyFont="1" applyAlignment="1">
      <alignment horizontal="center" vertical="center" wrapText="1"/>
    </xf>
    <xf numFmtId="0" fontId="187" fillId="0" borderId="0" xfId="13559" applyFont="1" applyAlignment="1">
      <alignment horizontal="center" vertical="center" wrapText="1"/>
    </xf>
    <xf numFmtId="0" fontId="195" fillId="0" borderId="0" xfId="13559" applyFont="1" applyAlignment="1">
      <alignment horizontal="left" vertical="center" wrapText="1"/>
    </xf>
    <xf numFmtId="0" fontId="187" fillId="0" borderId="5" xfId="13559" applyFont="1" applyBorder="1" applyAlignment="1">
      <alignment horizontal="center" vertical="center" wrapText="1"/>
    </xf>
    <xf numFmtId="0" fontId="195" fillId="0" borderId="5" xfId="13559" quotePrefix="1" applyFont="1" applyBorder="1" applyAlignment="1">
      <alignment horizontal="left" vertical="center"/>
    </xf>
    <xf numFmtId="306" fontId="195" fillId="0" borderId="5" xfId="13559" applyNumberFormat="1" applyFont="1" applyBorder="1" applyAlignment="1">
      <alignment horizontal="right" vertical="center" shrinkToFit="1"/>
    </xf>
    <xf numFmtId="0" fontId="190" fillId="0" borderId="0" xfId="0" applyFont="1" applyAlignment="1" applyProtection="1">
      <alignment horizontal="center" vertical="center"/>
      <protection locked="0"/>
    </xf>
    <xf numFmtId="176" fontId="190" fillId="0" borderId="0" xfId="0" applyNumberFormat="1" applyFont="1" applyAlignment="1" applyProtection="1">
      <alignment vertical="center"/>
      <protection locked="0"/>
    </xf>
    <xf numFmtId="41" fontId="190" fillId="0" borderId="0" xfId="3291" applyFont="1" applyAlignment="1" applyProtection="1">
      <alignment vertical="center"/>
      <protection locked="0"/>
    </xf>
    <xf numFmtId="0" fontId="191" fillId="0" borderId="0" xfId="0" applyFont="1" applyAlignment="1" applyProtection="1">
      <alignment horizontal="left" vertical="center" shrinkToFit="1"/>
      <protection locked="0"/>
    </xf>
    <xf numFmtId="0" fontId="190" fillId="0" borderId="0" xfId="0" applyFont="1" applyAlignment="1" applyProtection="1">
      <alignment horizontal="left" vertical="center" shrinkToFit="1"/>
      <protection locked="0"/>
    </xf>
    <xf numFmtId="0" fontId="190" fillId="0" borderId="0" xfId="0" applyFont="1" applyAlignment="1">
      <alignment horizontal="center" vertical="center" shrinkToFit="1"/>
    </xf>
    <xf numFmtId="0" fontId="191" fillId="0" borderId="0" xfId="0" applyFont="1" applyAlignment="1">
      <alignment horizontal="left" vertical="center" shrinkToFit="1"/>
    </xf>
    <xf numFmtId="0" fontId="189" fillId="0" borderId="24" xfId="3324" applyFont="1" applyBorder="1" applyAlignment="1">
      <alignment horizontal="center" vertical="center" wrapText="1" shrinkToFit="1"/>
    </xf>
    <xf numFmtId="0" fontId="189" fillId="0" borderId="23" xfId="3324" applyFont="1" applyBorder="1" applyAlignment="1">
      <alignment horizontal="center" vertical="center" wrapText="1" shrinkToFit="1"/>
    </xf>
    <xf numFmtId="0" fontId="189" fillId="0" borderId="28" xfId="3324" applyFont="1" applyBorder="1" applyAlignment="1">
      <alignment horizontal="center" vertical="center" wrapText="1" shrinkToFit="1"/>
    </xf>
    <xf numFmtId="0" fontId="189" fillId="0" borderId="29" xfId="3324" applyFont="1" applyBorder="1" applyAlignment="1">
      <alignment horizontal="center" vertical="center" wrapText="1" shrinkToFit="1"/>
    </xf>
    <xf numFmtId="0" fontId="189" fillId="0" borderId="30" xfId="3324" applyFont="1" applyBorder="1" applyAlignment="1">
      <alignment horizontal="center" vertical="center" wrapText="1" shrinkToFit="1"/>
    </xf>
    <xf numFmtId="0" fontId="188" fillId="0" borderId="2" xfId="3324" applyFont="1" applyBorder="1" applyAlignment="1">
      <alignment horizontal="center" vertical="center" shrinkToFit="1"/>
    </xf>
    <xf numFmtId="0" fontId="189" fillId="0" borderId="29" xfId="3324" quotePrefix="1" applyFont="1" applyBorder="1" applyAlignment="1">
      <alignment horizontal="center" vertical="center" wrapText="1" shrinkToFit="1"/>
    </xf>
    <xf numFmtId="0" fontId="189" fillId="0" borderId="2" xfId="3324" applyFont="1" applyBorder="1" applyAlignment="1">
      <alignment horizontal="center" vertical="center" wrapText="1" shrinkToFit="1"/>
    </xf>
    <xf numFmtId="0" fontId="188" fillId="0" borderId="2" xfId="3324" applyFont="1" applyBorder="1" applyAlignment="1">
      <alignment horizontal="center" vertical="center"/>
    </xf>
    <xf numFmtId="0" fontId="189" fillId="0" borderId="31" xfId="3324" applyFont="1" applyBorder="1" applyAlignment="1">
      <alignment horizontal="center" vertical="center" wrapText="1" shrinkToFit="1"/>
    </xf>
    <xf numFmtId="0" fontId="189" fillId="0" borderId="33" xfId="3324" applyFont="1" applyBorder="1" applyAlignment="1">
      <alignment horizontal="center" vertical="center" wrapText="1" shrinkToFit="1"/>
    </xf>
    <xf numFmtId="0" fontId="188" fillId="0" borderId="2" xfId="3324" applyFont="1" applyBorder="1" applyAlignment="1">
      <alignment horizontal="center" vertical="center" wrapText="1" shrinkToFit="1"/>
    </xf>
    <xf numFmtId="0" fontId="188" fillId="0" borderId="2" xfId="3322" applyFont="1" applyBorder="1" applyAlignment="1">
      <alignment horizontal="center"/>
    </xf>
    <xf numFmtId="0" fontId="188" fillId="0" borderId="24" xfId="3324" applyFont="1" applyBorder="1" applyAlignment="1">
      <alignment horizontal="center" vertical="center" wrapText="1" shrinkToFit="1"/>
    </xf>
    <xf numFmtId="0" fontId="188" fillId="0" borderId="23" xfId="3324" applyFont="1" applyBorder="1" applyAlignment="1">
      <alignment horizontal="center" vertical="center" wrapText="1" shrinkToFit="1"/>
    </xf>
    <xf numFmtId="0" fontId="188" fillId="0" borderId="2" xfId="3323" applyFont="1" applyBorder="1" applyAlignment="1">
      <alignment horizontal="center" vertical="center" wrapText="1"/>
    </xf>
    <xf numFmtId="0" fontId="188" fillId="0" borderId="29" xfId="3324" applyFont="1" applyBorder="1" applyAlignment="1">
      <alignment horizontal="center" vertical="center" wrapText="1" shrinkToFit="1"/>
    </xf>
    <xf numFmtId="0" fontId="188" fillId="0" borderId="30" xfId="3324" applyFont="1" applyBorder="1" applyAlignment="1">
      <alignment horizontal="center" vertical="center" wrapText="1" shrinkToFit="1"/>
    </xf>
    <xf numFmtId="0" fontId="188" fillId="0" borderId="29" xfId="3324" applyFont="1" applyBorder="1" applyAlignment="1">
      <alignment horizontal="center" vertical="center" wrapText="1"/>
    </xf>
    <xf numFmtId="0" fontId="188" fillId="0" borderId="4" xfId="3324" applyFont="1" applyBorder="1" applyAlignment="1">
      <alignment horizontal="center" vertical="center" wrapText="1"/>
    </xf>
    <xf numFmtId="0" fontId="188" fillId="0" borderId="30" xfId="3324" applyFont="1" applyBorder="1" applyAlignment="1">
      <alignment horizontal="center" vertical="center" wrapText="1"/>
    </xf>
    <xf numFmtId="0" fontId="188" fillId="0" borderId="4" xfId="3324" applyFont="1" applyBorder="1" applyAlignment="1">
      <alignment horizontal="center" vertical="center" wrapText="1" shrinkToFit="1"/>
    </xf>
    <xf numFmtId="0" fontId="203" fillId="0" borderId="0" xfId="3321" applyFont="1" applyAlignment="1">
      <alignment horizontal="center" vertical="center"/>
    </xf>
    <xf numFmtId="0" fontId="204" fillId="18" borderId="2" xfId="3321" applyFont="1" applyFill="1" applyBorder="1" applyAlignment="1">
      <alignment horizontal="center" vertical="center"/>
    </xf>
    <xf numFmtId="41" fontId="202" fillId="18" borderId="2" xfId="3330" applyFont="1" applyFill="1" applyBorder="1" applyAlignment="1">
      <alignment horizontal="center" vertical="center"/>
    </xf>
  </cellXfs>
  <cellStyles count="13562">
    <cellStyle name="_x0014_" xfId="3331" xr:uid="{00000000-0005-0000-0000-000000000000}"/>
    <cellStyle name=" " xfId="1" xr:uid="{00000000-0005-0000-0000-000001000000}"/>
    <cellStyle name="          _x000d__x000a_386grabber=vga.3gr_x000d__x000a_" xfId="3332" xr:uid="{00000000-0005-0000-0000-000002000000}"/>
    <cellStyle name=" _2.토공" xfId="2" xr:uid="{00000000-0005-0000-0000-000003000000}"/>
    <cellStyle name=" _20080617_실행내역_BMS" xfId="3333" xr:uid="{00000000-0005-0000-0000-000004000000}"/>
    <cellStyle name=" _7.구조물공" xfId="3" xr:uid="{00000000-0005-0000-0000-000005000000}"/>
    <cellStyle name=" _97연말" xfId="3334" xr:uid="{00000000-0005-0000-0000-000006000000}"/>
    <cellStyle name=" _97연말_20080617_실행내역_BMS" xfId="3335" xr:uid="{00000000-0005-0000-0000-000007000000}"/>
    <cellStyle name=" _97연말_관내 가로등 설치공사(일산초)" xfId="7477" xr:uid="{00000000-0005-0000-0000-000008000000}"/>
    <cellStyle name=" _97연말1" xfId="3336" xr:uid="{00000000-0005-0000-0000-000009000000}"/>
    <cellStyle name=" _97연말1_20080617_실행내역_BMS" xfId="3337" xr:uid="{00000000-0005-0000-0000-00000A000000}"/>
    <cellStyle name=" _97연말1_관내 가로등 설치공사(일산초)" xfId="7478" xr:uid="{00000000-0005-0000-0000-00000B000000}"/>
    <cellStyle name=" _Book1" xfId="3338" xr:uid="{00000000-0005-0000-0000-00000C000000}"/>
    <cellStyle name=" _Book1_20080617_실행내역_BMS" xfId="3339" xr:uid="{00000000-0005-0000-0000-00000D000000}"/>
    <cellStyle name=" _Book1_관내 가로등 설치공사(일산초)" xfId="7479" xr:uid="{00000000-0005-0000-0000-00000E000000}"/>
    <cellStyle name=" _공사원가계산서" xfId="3340" xr:uid="{00000000-0005-0000-0000-00000F000000}"/>
    <cellStyle name=" _관내 가로등 설치공사(일산초)" xfId="7480" xr:uid="{00000000-0005-0000-0000-000010000000}"/>
    <cellStyle name="&quot;" xfId="7481" xr:uid="{00000000-0005-0000-0000-000011000000}"/>
    <cellStyle name="&quot;큰제목&quot;" xfId="7482" xr:uid="{00000000-0005-0000-0000-000012000000}"/>
    <cellStyle name="#" xfId="7483" xr:uid="{00000000-0005-0000-0000-000013000000}"/>
    <cellStyle name="#,##0" xfId="7484" xr:uid="{00000000-0005-0000-0000-000014000000}"/>
    <cellStyle name="#,##0.0" xfId="7485" xr:uid="{00000000-0005-0000-0000-000015000000}"/>
    <cellStyle name="#,##0.00" xfId="7486" xr:uid="{00000000-0005-0000-0000-000016000000}"/>
    <cellStyle name="#,##0.000" xfId="7487" xr:uid="{00000000-0005-0000-0000-000017000000}"/>
    <cellStyle name="#,##0_@@ 한전인입비" xfId="7488" xr:uid="{00000000-0005-0000-0000-000018000000}"/>
    <cellStyle name="#_5.전관방송설비공사 " xfId="3341" xr:uid="{00000000-0005-0000-0000-000019000000}"/>
    <cellStyle name="#_cost9702 (2)_계통도 (2)_계통도 " xfId="3342" xr:uid="{00000000-0005-0000-0000-00001A000000}"/>
    <cellStyle name="#_cost9702 (2)_공사비예산서 (2)_계통도 " xfId="3343" xr:uid="{00000000-0005-0000-0000-00001B000000}"/>
    <cellStyle name="#_cost9702 (2)_공사비예산서_계통도 " xfId="3344" xr:uid="{00000000-0005-0000-0000-00001C000000}"/>
    <cellStyle name="#_cost9702 (2)_예정공정표 (2)_계통도 " xfId="3345" xr:uid="{00000000-0005-0000-0000-00001D000000}"/>
    <cellStyle name="#_cost9702 (2)_주요자재_계통도 " xfId="3346" xr:uid="{00000000-0005-0000-0000-00001E000000}"/>
    <cellStyle name="#_예정공정표_계통도 " xfId="3347" xr:uid="{00000000-0005-0000-0000-00001F000000}"/>
    <cellStyle name="#_품셈 " xfId="3348" xr:uid="{00000000-0005-0000-0000-000020000000}"/>
    <cellStyle name="#_품셈 _5.전관방송설비공사 " xfId="3349" xr:uid="{00000000-0005-0000-0000-000021000000}"/>
    <cellStyle name="#_품셈_계통도 " xfId="3350" xr:uid="{00000000-0005-0000-0000-000022000000}"/>
    <cellStyle name="$" xfId="7489" xr:uid="{00000000-0005-0000-0000-000023000000}"/>
    <cellStyle name="$_db진흥" xfId="7490" xr:uid="{00000000-0005-0000-0000-000024000000}"/>
    <cellStyle name="$_SE40" xfId="7491" xr:uid="{00000000-0005-0000-0000-000025000000}"/>
    <cellStyle name="$_견적2" xfId="7492" xr:uid="{00000000-0005-0000-0000-000026000000}"/>
    <cellStyle name="$_기아" xfId="7493" xr:uid="{00000000-0005-0000-0000-000027000000}"/>
    <cellStyle name="&amp;A" xfId="7494" xr:uid="{00000000-0005-0000-0000-000028000000}"/>
    <cellStyle name="(##.00)" xfId="7495" xr:uid="{00000000-0005-0000-0000-000029000000}"/>
    <cellStyle name="(△콤마)" xfId="7496" xr:uid="{00000000-0005-0000-0000-00002A000000}"/>
    <cellStyle name="(백분율)" xfId="7497" xr:uid="{00000000-0005-0000-0000-00002B000000}"/>
    <cellStyle name="(콤마)" xfId="7498" xr:uid="{00000000-0005-0000-0000-00002C000000}"/>
    <cellStyle name=")" xfId="7499" xr:uid="{00000000-0005-0000-0000-00002D000000}"/>
    <cellStyle name="?? [0]_????? " xfId="3351" xr:uid="{00000000-0005-0000-0000-00002E000000}"/>
    <cellStyle name="??&amp;O?&amp;H?_x0008__x000f__x0007_?_x0007__x0001__x0001_" xfId="4" xr:uid="{00000000-0005-0000-0000-00002F000000}"/>
    <cellStyle name="??&amp;O?&amp;H?_x0008_??_x0007__x0001__x0001_" xfId="5" xr:uid="{00000000-0005-0000-0000-000030000000}"/>
    <cellStyle name="??&amp;O?&amp;H?_x0008_?_x000d__x0007__x0001__x0001_" xfId="7500" xr:uid="{00000000-0005-0000-0000-000031000000}"/>
    <cellStyle name="??&amp;쏗?뷐9_x0008__x0011__x0007_?_x0007__x0001__x0001_" xfId="7501" xr:uid="{00000000-0005-0000-0000-000032000000}"/>
    <cellStyle name="???­ [0]_INQUIRY ¿?¾÷?ß?ø " xfId="3352" xr:uid="{00000000-0005-0000-0000-000033000000}"/>
    <cellStyle name="???­_INQUIRY ¿?¾÷?ß?ø " xfId="3353" xr:uid="{00000000-0005-0000-0000-000034000000}"/>
    <cellStyle name="???Ø_??¾÷º?º° ??°? " xfId="3354" xr:uid="{00000000-0005-0000-0000-000035000000}"/>
    <cellStyle name="??_????? " xfId="3355" xr:uid="{00000000-0005-0000-0000-000036000000}"/>
    <cellStyle name="?Þ¸¶ [0]_INQUIRY ¿?¾÷?ß?ø " xfId="3356" xr:uid="{00000000-0005-0000-0000-000037000000}"/>
    <cellStyle name="?Þ¸¶_INQUIRY ¿?¾÷?ß?ø " xfId="3357" xr:uid="{00000000-0005-0000-0000-000038000000}"/>
    <cellStyle name="?W?_laroux" xfId="6" xr:uid="{00000000-0005-0000-0000-000039000000}"/>
    <cellStyle name="?曹%U?&amp;H?_x0008_?s_x000a__x0007__x0001__x0001_" xfId="7" xr:uid="{00000000-0005-0000-0000-00003A000000}"/>
    <cellStyle name="?潮%뾁?둃u_x0008_??_x0007__x0001__x0001_" xfId="7502" xr:uid="{00000000-0005-0000-0000-00003B000000}"/>
    <cellStyle name="?珠??? " xfId="3358" xr:uid="{00000000-0005-0000-0000-00003C000000}"/>
    <cellStyle name="?珠???  2" xfId="7446" xr:uid="{00000000-0005-0000-0000-00003D000000}"/>
    <cellStyle name="_(01-14)광양항인건비" xfId="7503" xr:uid="{00000000-0005-0000-0000-00003E000000}"/>
    <cellStyle name="_(간절곶-총괄)내역서_070604" xfId="7504" xr:uid="{00000000-0005-0000-0000-00003F000000}"/>
    <cellStyle name="_(금곡배수지)내역서-070503" xfId="7505" xr:uid="{00000000-0005-0000-0000-000040000000}"/>
    <cellStyle name="_(동서부분뇨)내역서06-0429" xfId="7506" xr:uid="{00000000-0005-0000-0000-000041000000}"/>
    <cellStyle name="_(축산폐수)내역서-070714" xfId="7507" xr:uid="{00000000-0005-0000-0000-000042000000}"/>
    <cellStyle name="_(평산)설계서_070522" xfId="7508" xr:uid="{00000000-0005-0000-0000-000043000000}"/>
    <cellStyle name="_00 단가산출서 9호선,공항,공용" xfId="7509" xr:uid="{00000000-0005-0000-0000-000044000000}"/>
    <cellStyle name="_00.구조물공" xfId="7510" xr:uid="{00000000-0005-0000-0000-000045000000}"/>
    <cellStyle name="_01" xfId="7511" xr:uid="{00000000-0005-0000-0000-000046000000}"/>
    <cellStyle name="_01~02 1-1A,1B 구간 공사용 임시전력공사 내역서" xfId="7512" xr:uid="{00000000-0005-0000-0000-000047000000}"/>
    <cellStyle name="_01-2차수량토공1차최종1101" xfId="7513" xr:uid="{00000000-0005-0000-0000-000048000000}"/>
    <cellStyle name="_01년하반기계획" xfId="7514" xr:uid="{00000000-0005-0000-0000-000049000000}"/>
    <cellStyle name="_01토공" xfId="7515" xr:uid="{00000000-0005-0000-0000-00004A000000}"/>
    <cellStyle name="_01토공_라멘교 토공" xfId="7516" xr:uid="{00000000-0005-0000-0000-00004B000000}"/>
    <cellStyle name="_01토공_철거" xfId="7517" xr:uid="{00000000-0005-0000-0000-00004C000000}"/>
    <cellStyle name="_01토공_철거_라멘교 토공" xfId="7518" xr:uid="{00000000-0005-0000-0000-00004D000000}"/>
    <cellStyle name="_02-02-P004 마가렛트호텔현설용물량" xfId="7519" xr:uid="{00000000-0005-0000-0000-00004E000000}"/>
    <cellStyle name="_02-02-P007 온양반도체" xfId="7520" xr:uid="{00000000-0005-0000-0000-00004F000000}"/>
    <cellStyle name="_02-03-P003 삼성전기 수원공장 전기공사" xfId="7521" xr:uid="{00000000-0005-0000-0000-000050000000}"/>
    <cellStyle name="_02-03-P006 삼성전자2단지공사" xfId="7522" xr:uid="{00000000-0005-0000-0000-000051000000}"/>
    <cellStyle name="_02-03-P007 아산페기물매립장" xfId="7523" xr:uid="{00000000-0005-0000-0000-000052000000}"/>
    <cellStyle name="_02-03-P011-01 삼성전자2단지 폐수처리시설공사" xfId="7524" xr:uid="{00000000-0005-0000-0000-000053000000}"/>
    <cellStyle name="_02-11-P002 서초 오피스텔신축전기공사" xfId="7525" xr:uid="{00000000-0005-0000-0000-000054000000}"/>
    <cellStyle name="_030306 수도권폐가전설비" xfId="7526" xr:uid="{00000000-0005-0000-0000-000055000000}"/>
    <cellStyle name="_030306의정부 홈플러스 내역서" xfId="7527" xr:uid="{00000000-0005-0000-0000-000056000000}"/>
    <cellStyle name="_030321 수원공장전기공사." xfId="7528" xr:uid="{00000000-0005-0000-0000-000057000000}"/>
    <cellStyle name="_03-03-P003-01 수도권 전기계장내역서" xfId="7529" xr:uid="{00000000-0005-0000-0000-000058000000}"/>
    <cellStyle name="_03-03-P009 용역동 전기공사." xfId="7530" xr:uid="{00000000-0005-0000-0000-000059000000}"/>
    <cellStyle name="_03-03-P012-01 수원공장설계변경내역서" xfId="7531" xr:uid="{00000000-0005-0000-0000-00005A000000}"/>
    <cellStyle name="_03-13-P013 우림양평역보보컨트리" xfId="7532" xr:uid="{00000000-0005-0000-0000-00005B000000}"/>
    <cellStyle name="_03-13-P016 CGV 부천점전기고앗" xfId="7533" xr:uid="{00000000-0005-0000-0000-00005C000000}"/>
    <cellStyle name="_04-수량산출서(한밝천)" xfId="7534" xr:uid="{00000000-0005-0000-0000-00005D000000}"/>
    <cellStyle name="_04-한전외선공사비 &amp; 사용전 검사비" xfId="7535" xr:uid="{00000000-0005-0000-0000-00005E000000}"/>
    <cellStyle name="_06.내역서(경관설비공사)-설계비 변경(9월14일)" xfId="7536" xr:uid="{00000000-0005-0000-0000-00005F000000}"/>
    <cellStyle name="_06월소장단회의" xfId="7537" xr:uid="{00000000-0005-0000-0000-000060000000}"/>
    <cellStyle name="_07..포장공 " xfId="7538" xr:uid="{00000000-0005-0000-0000-000061000000}"/>
    <cellStyle name="_07.포장공 " xfId="7539" xr:uid="{00000000-0005-0000-0000-000062000000}"/>
    <cellStyle name="_07-02-P008 서초화재신축공사" xfId="7540" xr:uid="{00000000-0005-0000-0000-000063000000}"/>
    <cellStyle name="_081203_심사결과요약서(신흥천(태흥리) 재해예방사업)" xfId="7541" xr:uid="{00000000-0005-0000-0000-000064000000}"/>
    <cellStyle name="_081224_서성로고성-성산간" xfId="7542" xr:uid="{00000000-0005-0000-0000-000065000000}"/>
    <cellStyle name="_1,2.자재집계표,수량집계표" xfId="7543" xr:uid="{00000000-0005-0000-0000-000066000000}"/>
    <cellStyle name="_1. 원가조사서(R1)" xfId="7544" xr:uid="{00000000-0005-0000-0000-000067000000}"/>
    <cellStyle name="_1.2경관조명공사 내역서(관급)" xfId="7545" xr:uid="{00000000-0005-0000-0000-000068000000}"/>
    <cellStyle name="_1.주요자재집계표" xfId="7546" xr:uid="{00000000-0005-0000-0000-000069000000}"/>
    <cellStyle name="_1.집계표" xfId="7547" xr:uid="{00000000-0005-0000-0000-00006A000000}"/>
    <cellStyle name="_1.토공" xfId="7548" xr:uid="{00000000-0005-0000-0000-00006B000000}"/>
    <cellStyle name="_1.홍은동1공구 가로등공사" xfId="7549" xr:uid="{00000000-0005-0000-0000-00006C000000}"/>
    <cellStyle name="_10-한전외선공사비" xfId="7550" xr:uid="{00000000-0005-0000-0000-00006D000000}"/>
    <cellStyle name="_11,폐공" xfId="7551" xr:uid="{00000000-0005-0000-0000-00006E000000}"/>
    <cellStyle name="_2.2병문2" xfId="7552" xr:uid="{00000000-0005-0000-0000-00006F000000}"/>
    <cellStyle name="_2.기존구조물철거" xfId="7553" xr:uid="{00000000-0005-0000-0000-000070000000}"/>
    <cellStyle name="_2000-10회의" xfId="7554" xr:uid="{00000000-0005-0000-0000-000071000000}"/>
    <cellStyle name="_2001년분 실행" xfId="7555" xr:uid="{00000000-0005-0000-0000-000072000000}"/>
    <cellStyle name="_2001년스케쥴" xfId="7556" xr:uid="{00000000-0005-0000-0000-000073000000}"/>
    <cellStyle name="_2001년업무(재조정)" xfId="7557" xr:uid="{00000000-0005-0000-0000-000074000000}"/>
    <cellStyle name="_2005년 가로등 시설물 복구공사(송파)" xfId="7558" xr:uid="{00000000-0005-0000-0000-000075000000}"/>
    <cellStyle name="_2005년 가로등(연간단가)원본" xfId="7559" xr:uid="{00000000-0005-0000-0000-000076000000}"/>
    <cellStyle name="_2005년 가로등공사(공통대가)" xfId="7560" xr:uid="{00000000-0005-0000-0000-000077000000}"/>
    <cellStyle name="_2008' 도로기전시설물(연간단가)" xfId="7561" xr:uid="{00000000-0005-0000-0000-000078000000}"/>
    <cellStyle name="_2-4.상반기실적부문별요약" xfId="7562" xr:uid="{00000000-0005-0000-0000-000079000000}"/>
    <cellStyle name="_2-4.상반기실적부문별요약(표지및목차포함)" xfId="7563" xr:uid="{00000000-0005-0000-0000-00007A000000}"/>
    <cellStyle name="_2-4.상반기실적부문별요약(표지및목차포함)_1" xfId="7564" xr:uid="{00000000-0005-0000-0000-00007B000000}"/>
    <cellStyle name="_2-4.상반기실적부문별요약_1" xfId="7565" xr:uid="{00000000-0005-0000-0000-00007C000000}"/>
    <cellStyle name="_2제출성읍민속마을가로등제어반plc" xfId="8" xr:uid="{00000000-0005-0000-0000-00007D000000}"/>
    <cellStyle name="_3.1제1배수통관(시례우안3제)" xfId="7566" xr:uid="{00000000-0005-0000-0000-00007E000000}"/>
    <cellStyle name="_3.1제1배수통관(시례우안3제)_3.수로공(진월제)" xfId="7567" xr:uid="{00000000-0005-0000-0000-00007F000000}"/>
    <cellStyle name="_3.2 제2배수통관" xfId="7568" xr:uid="{00000000-0005-0000-0000-000080000000}"/>
    <cellStyle name="_3.2 제2배수통관_3.수로공(진월제)" xfId="7569" xr:uid="{00000000-0005-0000-0000-000081000000}"/>
    <cellStyle name="_3.3 제3배수통관" xfId="7570" xr:uid="{00000000-0005-0000-0000-000082000000}"/>
    <cellStyle name="_3.3 제3배수통관_3.수로공(진월제)" xfId="7571" xr:uid="{00000000-0005-0000-0000-000083000000}"/>
    <cellStyle name="_3.구조물공(시례우안2제)" xfId="7572" xr:uid="{00000000-0005-0000-0000-000084000000}"/>
    <cellStyle name="_3.구조물공(시례우안2제)_3.수로공(진월제)" xfId="7573" xr:uid="{00000000-0005-0000-0000-000085000000}"/>
    <cellStyle name="_3.수로공(진월제)" xfId="7574" xr:uid="{00000000-0005-0000-0000-000086000000}"/>
    <cellStyle name="_3.축제공" xfId="7575" xr:uid="{00000000-0005-0000-0000-000087000000}"/>
    <cellStyle name="_3-8.동력산출서" xfId="7576" xr:uid="{00000000-0005-0000-0000-000088000000}"/>
    <cellStyle name="_3전기~2" xfId="9" xr:uid="{00000000-0005-0000-0000-000089000000}"/>
    <cellStyle name="_4.용역동연결동기타전기공사현" xfId="7577" xr:uid="{00000000-0005-0000-0000-00008A000000}"/>
    <cellStyle name="_5_세륜세차시설" xfId="7578" xr:uid="{00000000-0005-0000-0000-00008B000000}"/>
    <cellStyle name="_6.계장공사" xfId="10" xr:uid="{00000000-0005-0000-0000-00008C000000}"/>
    <cellStyle name="_6.부대공" xfId="7579" xr:uid="{00000000-0005-0000-0000-00008D000000}"/>
    <cellStyle name="_6.포장공" xfId="7580" xr:uid="{00000000-0005-0000-0000-00008E000000}"/>
    <cellStyle name="_7.포장공" xfId="7581" xr:uid="{00000000-0005-0000-0000-00008F000000}"/>
    <cellStyle name="_7월예정공정표" xfId="7582" xr:uid="{00000000-0005-0000-0000-000090000000}"/>
    <cellStyle name="_8.계장공사" xfId="11" xr:uid="{00000000-0005-0000-0000-000091000000}"/>
    <cellStyle name="_8월공무정산(서동조정)" xfId="7583" xr:uid="{00000000-0005-0000-0000-000092000000}"/>
    <cellStyle name="_'99상반기경영개선활동결과(게시용)" xfId="7584" xr:uid="{00000000-0005-0000-0000-000093000000}"/>
    <cellStyle name="_9월소장단회의" xfId="7585" xr:uid="{00000000-0005-0000-0000-000094000000}"/>
    <cellStyle name="_A,C부지 예산서" xfId="7586" xr:uid="{00000000-0005-0000-0000-000095000000}"/>
    <cellStyle name="_ALS CENTER LINE BARRETTE 기초" xfId="7587" xr:uid="{00000000-0005-0000-0000-000096000000}"/>
    <cellStyle name="_ALS CENTER LINE BARRETTE 기초_1.관로케이블" xfId="7588" xr:uid="{00000000-0005-0000-0000-000097000000}"/>
    <cellStyle name="_ALS CENTER LINE BARRETTE 기초_1.관로케이블_AFLQTY" xfId="7589" xr:uid="{00000000-0005-0000-0000-000098000000}"/>
    <cellStyle name="_ALS CENTER LINE BARRETTE 기초_1.관로케이블_수량" xfId="7590" xr:uid="{00000000-0005-0000-0000-000099000000}"/>
    <cellStyle name="_ALS CENTER LINE BARRETTE 기초_3.CCR실" xfId="7591" xr:uid="{00000000-0005-0000-0000-00009A000000}"/>
    <cellStyle name="_ALS CENTER LINE BARRETTE 기초_3.CCR실_AFLQTY" xfId="7592" xr:uid="{00000000-0005-0000-0000-00009B000000}"/>
    <cellStyle name="_ALS CENTER LINE BARRETTE 기초_3.CCR실_수량" xfId="7593" xr:uid="{00000000-0005-0000-0000-00009C000000}"/>
    <cellStyle name="_ALS CENTER LINE BARRETTE 기초_4.제어설비" xfId="7594" xr:uid="{00000000-0005-0000-0000-00009D000000}"/>
    <cellStyle name="_ALS CENTER LINE BARRETTE 기초_4.제어설비_AFLQTY" xfId="7595" xr:uid="{00000000-0005-0000-0000-00009E000000}"/>
    <cellStyle name="_ALS CENTER LINE BARRETTE 기초_4.제어설비_수량" xfId="7596" xr:uid="{00000000-0005-0000-0000-00009F000000}"/>
    <cellStyle name="_ALS CENTER LINE BARRETTE 기초_5.옥외조명설비" xfId="7597" xr:uid="{00000000-0005-0000-0000-0000A0000000}"/>
    <cellStyle name="_ALS CENTER LINE BARRETTE 기초_5.옥외조명설비_AFLQTY" xfId="7598" xr:uid="{00000000-0005-0000-0000-0000A1000000}"/>
    <cellStyle name="_ALS CENTER LINE BARRETTE 기초_5.옥외조명설비_수량" xfId="7599" xr:uid="{00000000-0005-0000-0000-0000A2000000}"/>
    <cellStyle name="_ALS CENTER LINE BARRETTE 기초_수량산출-항공" xfId="7600" xr:uid="{00000000-0005-0000-0000-0000A3000000}"/>
    <cellStyle name="_ALS CENTER LINE BARRETTE 기초_수량산출-항공_AFLQTY" xfId="7601" xr:uid="{00000000-0005-0000-0000-0000A4000000}"/>
    <cellStyle name="_ALS CENTER LINE BARRETTE 기초_수량산출-항공_수량" xfId="7602" xr:uid="{00000000-0005-0000-0000-0000A5000000}"/>
    <cellStyle name="_ALS CENTER LINE MAST POLE 기초" xfId="7603" xr:uid="{00000000-0005-0000-0000-0000A6000000}"/>
    <cellStyle name="_ALS CENTER LINE MAST POLE 기초_1.관로케이블" xfId="7604" xr:uid="{00000000-0005-0000-0000-0000A7000000}"/>
    <cellStyle name="_ALS CENTER LINE MAST POLE 기초_1.관로케이블_AFLQTY" xfId="7605" xr:uid="{00000000-0005-0000-0000-0000A8000000}"/>
    <cellStyle name="_ALS CENTER LINE MAST POLE 기초_1.관로케이블_수량" xfId="7606" xr:uid="{00000000-0005-0000-0000-0000A9000000}"/>
    <cellStyle name="_ALS CENTER LINE MAST POLE 기초_3.CCR실" xfId="7607" xr:uid="{00000000-0005-0000-0000-0000AA000000}"/>
    <cellStyle name="_ALS CENTER LINE MAST POLE 기초_3.CCR실_AFLQTY" xfId="7608" xr:uid="{00000000-0005-0000-0000-0000AB000000}"/>
    <cellStyle name="_ALS CENTER LINE MAST POLE 기초_3.CCR실_수량" xfId="7609" xr:uid="{00000000-0005-0000-0000-0000AC000000}"/>
    <cellStyle name="_ALS CENTER LINE MAST POLE 기초_4.제어설비" xfId="7610" xr:uid="{00000000-0005-0000-0000-0000AD000000}"/>
    <cellStyle name="_ALS CENTER LINE MAST POLE 기초_4.제어설비_AFLQTY" xfId="7611" xr:uid="{00000000-0005-0000-0000-0000AE000000}"/>
    <cellStyle name="_ALS CENTER LINE MAST POLE 기초_4.제어설비_수량" xfId="7612" xr:uid="{00000000-0005-0000-0000-0000AF000000}"/>
    <cellStyle name="_ALS CENTER LINE MAST POLE 기초_5.옥외조명설비" xfId="7613" xr:uid="{00000000-0005-0000-0000-0000B0000000}"/>
    <cellStyle name="_ALS CENTER LINE MAST POLE 기초_5.옥외조명설비_AFLQTY" xfId="7614" xr:uid="{00000000-0005-0000-0000-0000B1000000}"/>
    <cellStyle name="_ALS CENTER LINE MAST POLE 기초_5.옥외조명설비_수량" xfId="7615" xr:uid="{00000000-0005-0000-0000-0000B2000000}"/>
    <cellStyle name="_ALS CENTER LINE MAST POLE 기초_수량산출-항공" xfId="7616" xr:uid="{00000000-0005-0000-0000-0000B3000000}"/>
    <cellStyle name="_ALS CENTER LINE MAST POLE 기초_수량산출-항공_AFLQTY" xfId="7617" xr:uid="{00000000-0005-0000-0000-0000B4000000}"/>
    <cellStyle name="_ALS CENTER LINE MAST POLE 기초_수량산출-항공_수량" xfId="7618" xr:uid="{00000000-0005-0000-0000-0000B5000000}"/>
    <cellStyle name="_Book1" xfId="7619" xr:uid="{00000000-0005-0000-0000-0000B6000000}"/>
    <cellStyle name="_Book3" xfId="7620" xr:uid="{00000000-0005-0000-0000-0000B7000000}"/>
    <cellStyle name="_CATV일위대가(삼도송부건)" xfId="7621" xr:uid="{00000000-0005-0000-0000-0000B8000000}"/>
    <cellStyle name="_cctv내역서" xfId="7622" xr:uid="{00000000-0005-0000-0000-0000B9000000}"/>
    <cellStyle name="_cover" xfId="7623" xr:uid="{00000000-0005-0000-0000-0000BA000000}"/>
    <cellStyle name="_EE071107 오송생명과학단지 지원도로(오송2지구)건설공사(전기)" xfId="7624" xr:uid="{00000000-0005-0000-0000-0000BB000000}"/>
    <cellStyle name="_FAX1" xfId="7625" xr:uid="{00000000-0005-0000-0000-0000BC000000}"/>
    <cellStyle name="_FAX1_송림로-토목물량산출서" xfId="7626" xr:uid="{00000000-0005-0000-0000-0000BD000000}"/>
    <cellStyle name="_FAX1_인천설계예산서" xfId="7627" xr:uid="{00000000-0005-0000-0000-0000BE000000}"/>
    <cellStyle name="_FAX1_인천설계예산서(수정분)" xfId="7628" xr:uid="{00000000-0005-0000-0000-0000BF000000}"/>
    <cellStyle name="_FAX1_인천설계예산서(수정분)_송림로-토목물량산출서" xfId="7629" xr:uid="{00000000-0005-0000-0000-0000C0000000}"/>
    <cellStyle name="_FAX1_인천설계예산서_송림로-토목물량산출서" xfId="7630" xr:uid="{00000000-0005-0000-0000-0000C1000000}"/>
    <cellStyle name="_FAX1_추풍령" xfId="7631" xr:uid="{00000000-0005-0000-0000-0000C2000000}"/>
    <cellStyle name="_FAX1_추풍령_송림로-토목물량산출서" xfId="7632" xr:uid="{00000000-0005-0000-0000-0000C3000000}"/>
    <cellStyle name="_FAX1_추풍령_인천설계예산서" xfId="7633" xr:uid="{00000000-0005-0000-0000-0000C4000000}"/>
    <cellStyle name="_FAX1_추풍령_인천설계예산서(수정분)" xfId="7634" xr:uid="{00000000-0005-0000-0000-0000C5000000}"/>
    <cellStyle name="_FAX1_추풍령_인천설계예산서(수정분)_송림로-토목물량산출서" xfId="7635" xr:uid="{00000000-0005-0000-0000-0000C6000000}"/>
    <cellStyle name="_FAX1_추풍령_인천설계예산서_송림로-토목물량산출서" xfId="7636" xr:uid="{00000000-0005-0000-0000-0000C7000000}"/>
    <cellStyle name="_FAX1_추풍령-1" xfId="7637" xr:uid="{00000000-0005-0000-0000-0000C8000000}"/>
    <cellStyle name="_FAX1_추풍령-1_송림로-토목물량산출서" xfId="7638" xr:uid="{00000000-0005-0000-0000-0000C9000000}"/>
    <cellStyle name="_FAX1_추풍령-1_인천설계예산서" xfId="7639" xr:uid="{00000000-0005-0000-0000-0000CA000000}"/>
    <cellStyle name="_FAX1_추풍령-1_인천설계예산서(수정분)" xfId="7640" xr:uid="{00000000-0005-0000-0000-0000CB000000}"/>
    <cellStyle name="_FAX1_추풍령-1_인천설계예산서(수정분)_송림로-토목물량산출서" xfId="7641" xr:uid="{00000000-0005-0000-0000-0000CC000000}"/>
    <cellStyle name="_FAX1_추풍령-1_인천설계예산서_송림로-토목물량산출서" xfId="7642" xr:uid="{00000000-0005-0000-0000-0000CD000000}"/>
    <cellStyle name="_FAX2" xfId="7643" xr:uid="{00000000-0005-0000-0000-0000CE000000}"/>
    <cellStyle name="_FAX2_송림로-토목물량산출서" xfId="7644" xr:uid="{00000000-0005-0000-0000-0000CF000000}"/>
    <cellStyle name="_FAX2_인천설계예산서" xfId="7645" xr:uid="{00000000-0005-0000-0000-0000D0000000}"/>
    <cellStyle name="_FAX2_인천설계예산서(수정분)" xfId="7646" xr:uid="{00000000-0005-0000-0000-0000D1000000}"/>
    <cellStyle name="_FAX2_인천설계예산서(수정분)_송림로-토목물량산출서" xfId="7647" xr:uid="{00000000-0005-0000-0000-0000D2000000}"/>
    <cellStyle name="_FAX2_인천설계예산서_송림로-토목물량산출서" xfId="7648" xr:uid="{00000000-0005-0000-0000-0000D3000000}"/>
    <cellStyle name="_FAX2_추풍령" xfId="7649" xr:uid="{00000000-0005-0000-0000-0000D4000000}"/>
    <cellStyle name="_FAX2_추풍령_송림로-토목물량산출서" xfId="7650" xr:uid="{00000000-0005-0000-0000-0000D5000000}"/>
    <cellStyle name="_FAX2_추풍령_인천설계예산서" xfId="7651" xr:uid="{00000000-0005-0000-0000-0000D6000000}"/>
    <cellStyle name="_FAX2_추풍령_인천설계예산서(수정분)" xfId="7652" xr:uid="{00000000-0005-0000-0000-0000D7000000}"/>
    <cellStyle name="_FAX2_추풍령_인천설계예산서(수정분)_송림로-토목물량산출서" xfId="7653" xr:uid="{00000000-0005-0000-0000-0000D8000000}"/>
    <cellStyle name="_FAX2_추풍령_인천설계예산서_송림로-토목물량산출서" xfId="7654" xr:uid="{00000000-0005-0000-0000-0000D9000000}"/>
    <cellStyle name="_FAX2_추풍령-1" xfId="7655" xr:uid="{00000000-0005-0000-0000-0000DA000000}"/>
    <cellStyle name="_FAX2_추풍령-1_송림로-토목물량산출서" xfId="7656" xr:uid="{00000000-0005-0000-0000-0000DB000000}"/>
    <cellStyle name="_FAX2_추풍령-1_인천설계예산서" xfId="7657" xr:uid="{00000000-0005-0000-0000-0000DC000000}"/>
    <cellStyle name="_FAX2_추풍령-1_인천설계예산서(수정분)" xfId="7658" xr:uid="{00000000-0005-0000-0000-0000DD000000}"/>
    <cellStyle name="_FAX2_추풍령-1_인천설계예산서(수정분)_송림로-토목물량산출서" xfId="7659" xr:uid="{00000000-0005-0000-0000-0000DE000000}"/>
    <cellStyle name="_FAX2_추풍령-1_인천설계예산서_송림로-토목물량산출서" xfId="7660" xr:uid="{00000000-0005-0000-0000-0000DF000000}"/>
    <cellStyle name="_FCST (2)" xfId="7661" xr:uid="{00000000-0005-0000-0000-0000E0000000}"/>
    <cellStyle name="_H001 울산 E-MART 신축공사" xfId="7662" xr:uid="{00000000-0005-0000-0000-0000E1000000}"/>
    <cellStyle name="_H003 가평베네스트 신축공사" xfId="7663" xr:uid="{00000000-0005-0000-0000-0000E2000000}"/>
    <cellStyle name="_H003 삼성화재 서초사옥 신축공사" xfId="7664" xr:uid="{00000000-0005-0000-0000-0000E3000000}"/>
    <cellStyle name="_H003-1 삼성화재 서초사옥 신축공사" xfId="7665" xr:uid="{00000000-0005-0000-0000-0000E4000000}"/>
    <cellStyle name="_H006 신세계 도곡점 식품관 신축공사" xfId="7666" xr:uid="{00000000-0005-0000-0000-0000E5000000}"/>
    <cellStyle name="_INSTALLTION DETAIL FOR LIGHTS  기초" xfId="7667" xr:uid="{00000000-0005-0000-0000-0000E6000000}"/>
    <cellStyle name="_INSTALLTION DETAIL FOR LIGHTS  기초_1.관로케이블" xfId="7668" xr:uid="{00000000-0005-0000-0000-0000E7000000}"/>
    <cellStyle name="_INSTALLTION DETAIL FOR LIGHTS  기초_1.관로케이블_AFLQTY" xfId="7669" xr:uid="{00000000-0005-0000-0000-0000E8000000}"/>
    <cellStyle name="_INSTALLTION DETAIL FOR LIGHTS  기초_1.관로케이블_수량" xfId="7670" xr:uid="{00000000-0005-0000-0000-0000E9000000}"/>
    <cellStyle name="_INSTALLTION DETAIL FOR LIGHTS  기초_3.CCR실" xfId="7671" xr:uid="{00000000-0005-0000-0000-0000EA000000}"/>
    <cellStyle name="_INSTALLTION DETAIL FOR LIGHTS  기초_3.CCR실_AFLQTY" xfId="7672" xr:uid="{00000000-0005-0000-0000-0000EB000000}"/>
    <cellStyle name="_INSTALLTION DETAIL FOR LIGHTS  기초_3.CCR실_수량" xfId="7673" xr:uid="{00000000-0005-0000-0000-0000EC000000}"/>
    <cellStyle name="_INSTALLTION DETAIL FOR LIGHTS  기초_4.제어설비" xfId="7674" xr:uid="{00000000-0005-0000-0000-0000ED000000}"/>
    <cellStyle name="_INSTALLTION DETAIL FOR LIGHTS  기초_4.제어설비_AFLQTY" xfId="7675" xr:uid="{00000000-0005-0000-0000-0000EE000000}"/>
    <cellStyle name="_INSTALLTION DETAIL FOR LIGHTS  기초_4.제어설비_수량" xfId="7676" xr:uid="{00000000-0005-0000-0000-0000EF000000}"/>
    <cellStyle name="_INSTALLTION DETAIL FOR LIGHTS  기초_5.옥외조명설비" xfId="7677" xr:uid="{00000000-0005-0000-0000-0000F0000000}"/>
    <cellStyle name="_INSTALLTION DETAIL FOR LIGHTS  기초_5.옥외조명설비_AFLQTY" xfId="7678" xr:uid="{00000000-0005-0000-0000-0000F1000000}"/>
    <cellStyle name="_INSTALLTION DETAIL FOR LIGHTS  기초_5.옥외조명설비_수량" xfId="7679" xr:uid="{00000000-0005-0000-0000-0000F2000000}"/>
    <cellStyle name="_INSTALLTION DETAIL FOR LIGHTS  기초_수량산출-항공" xfId="7680" xr:uid="{00000000-0005-0000-0000-0000F3000000}"/>
    <cellStyle name="_INSTALLTION DETAIL FOR LIGHTS  기초_수량산출-항공_AFLQTY" xfId="7681" xr:uid="{00000000-0005-0000-0000-0000F4000000}"/>
    <cellStyle name="_INSTALLTION DETAIL FOR LIGHTS  기초_수량산출-항공_수량" xfId="7682" xr:uid="{00000000-0005-0000-0000-0000F5000000}"/>
    <cellStyle name="_LDLED설계변경갑지" xfId="7683" xr:uid="{00000000-0005-0000-0000-0000F6000000}"/>
    <cellStyle name="_MLCC 2차 공사 기성 1회" xfId="7684" xr:uid="{00000000-0005-0000-0000-0000F7000000}"/>
    <cellStyle name="_NORTEL" xfId="7685" xr:uid="{00000000-0005-0000-0000-0000F8000000}"/>
    <cellStyle name="_P003-00 삼성제일병원" xfId="7686" xr:uid="{00000000-0005-0000-0000-0000F9000000}"/>
    <cellStyle name="_RE" xfId="7687" xr:uid="{00000000-0005-0000-0000-0000FA000000}"/>
    <cellStyle name="_TGS BOAR(TYPE-H) 기초" xfId="7688" xr:uid="{00000000-0005-0000-0000-0000FB000000}"/>
    <cellStyle name="_TGS BOAR(TYPE-H) 기초_1.관로케이블" xfId="7689" xr:uid="{00000000-0005-0000-0000-0000FC000000}"/>
    <cellStyle name="_TGS BOAR(TYPE-H) 기초_1.관로케이블_AFLQTY" xfId="7690" xr:uid="{00000000-0005-0000-0000-0000FD000000}"/>
    <cellStyle name="_TGS BOAR(TYPE-H) 기초_1.관로케이블_수량" xfId="7691" xr:uid="{00000000-0005-0000-0000-0000FE000000}"/>
    <cellStyle name="_TGS BOAR(TYPE-H) 기초_3.CCR실" xfId="7692" xr:uid="{00000000-0005-0000-0000-0000FF000000}"/>
    <cellStyle name="_TGS BOAR(TYPE-H) 기초_3.CCR실_AFLQTY" xfId="7693" xr:uid="{00000000-0005-0000-0000-000000010000}"/>
    <cellStyle name="_TGS BOAR(TYPE-H) 기초_3.CCR실_수량" xfId="7694" xr:uid="{00000000-0005-0000-0000-000001010000}"/>
    <cellStyle name="_TGS BOAR(TYPE-H) 기초_4.제어설비" xfId="7695" xr:uid="{00000000-0005-0000-0000-000002010000}"/>
    <cellStyle name="_TGS BOAR(TYPE-H) 기초_4.제어설비_AFLQTY" xfId="7696" xr:uid="{00000000-0005-0000-0000-000003010000}"/>
    <cellStyle name="_TGS BOAR(TYPE-H) 기초_4.제어설비_수량" xfId="7697" xr:uid="{00000000-0005-0000-0000-000004010000}"/>
    <cellStyle name="_TGS BOAR(TYPE-H) 기초_5.옥외조명설비" xfId="7698" xr:uid="{00000000-0005-0000-0000-000005010000}"/>
    <cellStyle name="_TGS BOAR(TYPE-H) 기초_5.옥외조명설비_AFLQTY" xfId="7699" xr:uid="{00000000-0005-0000-0000-000006010000}"/>
    <cellStyle name="_TGS BOAR(TYPE-H) 기초_5.옥외조명설비_수량" xfId="7700" xr:uid="{00000000-0005-0000-0000-000007010000}"/>
    <cellStyle name="_TGS BOAR(TYPE-H) 기초_수량산출-항공" xfId="7701" xr:uid="{00000000-0005-0000-0000-000008010000}"/>
    <cellStyle name="_TGS BOAR(TYPE-H) 기초_수량산출-항공_AFLQTY" xfId="7702" xr:uid="{00000000-0005-0000-0000-000009010000}"/>
    <cellStyle name="_TGS BOAR(TYPE-H) 기초_수량산출-항공_수량" xfId="7703" xr:uid="{00000000-0005-0000-0000-00000A010000}"/>
    <cellStyle name="_가로등+점검등산출" xfId="7704" xr:uid="{00000000-0005-0000-0000-00000B010000}"/>
    <cellStyle name="_가로등정비공사 설계내역서-작성후" xfId="7705" xr:uid="{00000000-0005-0000-0000-00000C010000}"/>
    <cellStyle name="_가실행양식" xfId="7706" xr:uid="{00000000-0005-0000-0000-00000D010000}"/>
    <cellStyle name="_간접부대공+공통" xfId="7707" xr:uid="{00000000-0005-0000-0000-00000E010000}"/>
    <cellStyle name="_간접부대공+공통_송림로-토목물량산출서" xfId="7708" xr:uid="{00000000-0005-0000-0000-00000F010000}"/>
    <cellStyle name="_간접부대공+공통_인천설계예산서" xfId="7709" xr:uid="{00000000-0005-0000-0000-000010010000}"/>
    <cellStyle name="_간접부대공+공통_인천설계예산서(수정분)" xfId="7710" xr:uid="{00000000-0005-0000-0000-000011010000}"/>
    <cellStyle name="_간접부대공+공통_인천설계예산서(수정분)_송림로-토목물량산출서" xfId="7711" xr:uid="{00000000-0005-0000-0000-000012010000}"/>
    <cellStyle name="_간접부대공+공통_인천설계예산서_송림로-토목물량산출서" xfId="7712" xr:uid="{00000000-0005-0000-0000-000013010000}"/>
    <cellStyle name="_감독에게보낸것 견적서 6월3-1일" xfId="7713" xr:uid="{00000000-0005-0000-0000-000014010000}"/>
    <cellStyle name="_갑지(0127)" xfId="7714" xr:uid="{00000000-0005-0000-0000-000015010000}"/>
    <cellStyle name="_갑지(1221)" xfId="7715" xr:uid="{00000000-0005-0000-0000-000016010000}"/>
    <cellStyle name="_갑지(총)" xfId="7716" xr:uid="{00000000-0005-0000-0000-000017010000}"/>
    <cellStyle name="_갑지양식" xfId="7717" xr:uid="{00000000-0005-0000-0000-000018010000}"/>
    <cellStyle name="_강과장(Fronnix,설계가1126)" xfId="7718" xr:uid="{00000000-0005-0000-0000-000019010000}"/>
    <cellStyle name="_견적1228" xfId="12" xr:uid="{00000000-0005-0000-0000-00001A010000}"/>
    <cellStyle name="_견적결과" xfId="7719" xr:uid="{00000000-0005-0000-0000-00001B010000}"/>
    <cellStyle name="_견적결과_송림로-토목물량산출서" xfId="7720" xr:uid="{00000000-0005-0000-0000-00001C010000}"/>
    <cellStyle name="_견적결과_인천설계예산서" xfId="7721" xr:uid="{00000000-0005-0000-0000-00001D010000}"/>
    <cellStyle name="_견적결과_인천설계예산서(수정분)" xfId="7722" xr:uid="{00000000-0005-0000-0000-00001E010000}"/>
    <cellStyle name="_견적결과_인천설계예산서(수정분)_송림로-토목물량산출서" xfId="7723" xr:uid="{00000000-0005-0000-0000-00001F010000}"/>
    <cellStyle name="_견적결과_인천설계예산서_송림로-토목물량산출서" xfId="7724" xr:uid="{00000000-0005-0000-0000-000020010000}"/>
    <cellStyle name="_견적결과_추풍령" xfId="7725" xr:uid="{00000000-0005-0000-0000-000021010000}"/>
    <cellStyle name="_견적결과_추풍령_송림로-토목물량산출서" xfId="7726" xr:uid="{00000000-0005-0000-0000-000022010000}"/>
    <cellStyle name="_견적결과_추풍령_인천설계예산서" xfId="7727" xr:uid="{00000000-0005-0000-0000-000023010000}"/>
    <cellStyle name="_견적결과_추풍령_인천설계예산서(수정분)" xfId="7728" xr:uid="{00000000-0005-0000-0000-000024010000}"/>
    <cellStyle name="_견적결과_추풍령_인천설계예산서(수정분)_송림로-토목물량산출서" xfId="7729" xr:uid="{00000000-0005-0000-0000-000025010000}"/>
    <cellStyle name="_견적결과_추풍령_인천설계예산서_송림로-토목물량산출서" xfId="7730" xr:uid="{00000000-0005-0000-0000-000026010000}"/>
    <cellStyle name="_견적결과_추풍령-1" xfId="7731" xr:uid="{00000000-0005-0000-0000-000027010000}"/>
    <cellStyle name="_견적결과_추풍령-1_송림로-토목물량산출서" xfId="7732" xr:uid="{00000000-0005-0000-0000-000028010000}"/>
    <cellStyle name="_견적결과_추풍령-1_인천설계예산서" xfId="7733" xr:uid="{00000000-0005-0000-0000-000029010000}"/>
    <cellStyle name="_견적결과_추풍령-1_인천설계예산서(수정분)" xfId="7734" xr:uid="{00000000-0005-0000-0000-00002A010000}"/>
    <cellStyle name="_견적결과_추풍령-1_인천설계예산서(수정분)_송림로-토목물량산출서" xfId="7735" xr:uid="{00000000-0005-0000-0000-00002B010000}"/>
    <cellStyle name="_견적결과_추풍령-1_인천설계예산서_송림로-토목물량산출서" xfId="7736" xr:uid="{00000000-0005-0000-0000-00002C010000}"/>
    <cellStyle name="_견적공종대비" xfId="7737" xr:uid="{00000000-0005-0000-0000-00002D010000}"/>
    <cellStyle name="_견적서(1014)" xfId="7738" xr:uid="{00000000-0005-0000-0000-00002E010000}"/>
    <cellStyle name="_견적서(FMT031201-Q-02)-04.03.22" xfId="7739" xr:uid="{00000000-0005-0000-0000-00002F010000}"/>
    <cellStyle name="_견적서(출입통제R2)03.13" xfId="7740" xr:uid="{00000000-0005-0000-0000-000030010000}"/>
    <cellStyle name="_견적서(통합배선R2)03.13" xfId="7741" xr:uid="{00000000-0005-0000-0000-000031010000}"/>
    <cellStyle name="_견적서-0213-CACC" xfId="7742" xr:uid="{00000000-0005-0000-0000-000032010000}"/>
    <cellStyle name="_견적서1" xfId="13" xr:uid="{00000000-0005-0000-0000-000033010000}"/>
    <cellStyle name="_견적서1 2" xfId="3359" xr:uid="{00000000-0005-0000-0000-000034010000}"/>
    <cellStyle name="_견적서1 2 2" xfId="3360" xr:uid="{00000000-0005-0000-0000-000035010000}"/>
    <cellStyle name="_견적서1 2_1.2015년도 일위대가표(전기,통신,소방)" xfId="3361" xr:uid="{00000000-0005-0000-0000-000036010000}"/>
    <cellStyle name="_견적서1 2_집계표" xfId="3362" xr:uid="{00000000-0005-0000-0000-000037010000}"/>
    <cellStyle name="_견적서1_변경후내역서 " xfId="3363" xr:uid="{00000000-0005-0000-0000-000038010000}"/>
    <cellStyle name="_견적서갑지양식" xfId="7743" xr:uid="{00000000-0005-0000-0000-000039010000}"/>
    <cellStyle name="_견적서양식" xfId="7744" xr:uid="{00000000-0005-0000-0000-00003A010000}"/>
    <cellStyle name="_견적서-제출용0325-서울시" xfId="7745" xr:uid="{00000000-0005-0000-0000-00003B010000}"/>
    <cellStyle name="_견적서집계" xfId="14" xr:uid="{00000000-0005-0000-0000-00003C010000}"/>
    <cellStyle name="_견적서집계 10" xfId="9965" xr:uid="{00000000-0005-0000-0000-00003D010000}"/>
    <cellStyle name="_견적서집계 11" xfId="11089" xr:uid="{00000000-0005-0000-0000-00003E010000}"/>
    <cellStyle name="_견적서집계 12" xfId="10831" xr:uid="{00000000-0005-0000-0000-00003F010000}"/>
    <cellStyle name="_견적서집계 13" xfId="9732" xr:uid="{00000000-0005-0000-0000-000040010000}"/>
    <cellStyle name="_견적서집계 14" xfId="11905" xr:uid="{00000000-0005-0000-0000-000041010000}"/>
    <cellStyle name="_견적서집계 15" xfId="10270" xr:uid="{00000000-0005-0000-0000-000042010000}"/>
    <cellStyle name="_견적서집계 16" xfId="13041" xr:uid="{00000000-0005-0000-0000-000043010000}"/>
    <cellStyle name="_견적서집계 17" xfId="11776" xr:uid="{00000000-0005-0000-0000-000044010000}"/>
    <cellStyle name="_견적서집계 18" xfId="11691" xr:uid="{00000000-0005-0000-0000-000045010000}"/>
    <cellStyle name="_견적서집계 19" xfId="11076" xr:uid="{00000000-0005-0000-0000-000046010000}"/>
    <cellStyle name="_견적서집계 2" xfId="3364" xr:uid="{00000000-0005-0000-0000-000047010000}"/>
    <cellStyle name="_견적서집계 2 2" xfId="3365" xr:uid="{00000000-0005-0000-0000-000048010000}"/>
    <cellStyle name="_견적서집계 2_1.2015년도 일위대가표(전기,통신,소방)" xfId="3366" xr:uid="{00000000-0005-0000-0000-000049010000}"/>
    <cellStyle name="_견적서집계 2_집계표" xfId="3367" xr:uid="{00000000-0005-0000-0000-00004A010000}"/>
    <cellStyle name="_견적서집계 20" xfId="12991" xr:uid="{00000000-0005-0000-0000-00004B010000}"/>
    <cellStyle name="_견적서집계 21" xfId="11610" xr:uid="{00000000-0005-0000-0000-00004C010000}"/>
    <cellStyle name="_견적서집계 22" xfId="13082" xr:uid="{00000000-0005-0000-0000-00004D010000}"/>
    <cellStyle name="_견적서집계 23" xfId="13093" xr:uid="{00000000-0005-0000-0000-00004E010000}"/>
    <cellStyle name="_견적서집계 24" xfId="12295" xr:uid="{00000000-0005-0000-0000-00004F010000}"/>
    <cellStyle name="_견적서집계 25" xfId="12421" xr:uid="{00000000-0005-0000-0000-000050010000}"/>
    <cellStyle name="_견적서집계 26" xfId="11708" xr:uid="{00000000-0005-0000-0000-000051010000}"/>
    <cellStyle name="_견적서집계 3" xfId="9687" xr:uid="{00000000-0005-0000-0000-000052010000}"/>
    <cellStyle name="_견적서집계 4" xfId="12803" xr:uid="{00000000-0005-0000-0000-000053010000}"/>
    <cellStyle name="_견적서집계 5" xfId="10446" xr:uid="{00000000-0005-0000-0000-000054010000}"/>
    <cellStyle name="_견적서집계 6" xfId="12908" xr:uid="{00000000-0005-0000-0000-000055010000}"/>
    <cellStyle name="_견적서집계 7" xfId="12954" xr:uid="{00000000-0005-0000-0000-000056010000}"/>
    <cellStyle name="_견적서집계 8" xfId="11954" xr:uid="{00000000-0005-0000-0000-000057010000}"/>
    <cellStyle name="_견적서집계 9" xfId="13051" xr:uid="{00000000-0005-0000-0000-000058010000}"/>
    <cellStyle name="_견적서집계_0000" xfId="15" xr:uid="{00000000-0005-0000-0000-000059010000}"/>
    <cellStyle name="_견적서집계_0000 10" xfId="11451" xr:uid="{00000000-0005-0000-0000-00005A010000}"/>
    <cellStyle name="_견적서집계_0000 11" xfId="12619" xr:uid="{00000000-0005-0000-0000-00005B010000}"/>
    <cellStyle name="_견적서집계_0000 12" xfId="11562" xr:uid="{00000000-0005-0000-0000-00005C010000}"/>
    <cellStyle name="_견적서집계_0000 13" xfId="12588" xr:uid="{00000000-0005-0000-0000-00005D010000}"/>
    <cellStyle name="_견적서집계_0000 14" xfId="13324" xr:uid="{00000000-0005-0000-0000-00005E010000}"/>
    <cellStyle name="_견적서집계_0000 15" xfId="11009" xr:uid="{00000000-0005-0000-0000-00005F010000}"/>
    <cellStyle name="_견적서집계_0000 16" xfId="12841" xr:uid="{00000000-0005-0000-0000-000060010000}"/>
    <cellStyle name="_견적서집계_0000 17" xfId="12453" xr:uid="{00000000-0005-0000-0000-000061010000}"/>
    <cellStyle name="_견적서집계_0000 18" xfId="12393" xr:uid="{00000000-0005-0000-0000-000062010000}"/>
    <cellStyle name="_견적서집계_0000 19" xfId="10549" xr:uid="{00000000-0005-0000-0000-000063010000}"/>
    <cellStyle name="_견적서집계_0000 2" xfId="9688" xr:uid="{00000000-0005-0000-0000-000064010000}"/>
    <cellStyle name="_견적서집계_0000 20" xfId="12684" xr:uid="{00000000-0005-0000-0000-000065010000}"/>
    <cellStyle name="_견적서집계_0000 21" xfId="13195" xr:uid="{00000000-0005-0000-0000-000066010000}"/>
    <cellStyle name="_견적서집계_0000 22" xfId="12509" xr:uid="{00000000-0005-0000-0000-000067010000}"/>
    <cellStyle name="_견적서집계_0000 23" xfId="10432" xr:uid="{00000000-0005-0000-0000-000068010000}"/>
    <cellStyle name="_견적서집계_0000 24" xfId="12673" xr:uid="{00000000-0005-0000-0000-000069010000}"/>
    <cellStyle name="_견적서집계_0000 25" xfId="12649" xr:uid="{00000000-0005-0000-0000-00006A010000}"/>
    <cellStyle name="_견적서집계_0000 3" xfId="12802" xr:uid="{00000000-0005-0000-0000-00006B010000}"/>
    <cellStyle name="_견적서집계_0000 4" xfId="10447" xr:uid="{00000000-0005-0000-0000-00006C010000}"/>
    <cellStyle name="_견적서집계_0000 5" xfId="12907" xr:uid="{00000000-0005-0000-0000-00006D010000}"/>
    <cellStyle name="_견적서집계_0000 6" xfId="12953" xr:uid="{00000000-0005-0000-0000-00006E010000}"/>
    <cellStyle name="_견적서집계_0000 7" xfId="13005" xr:uid="{00000000-0005-0000-0000-00006F010000}"/>
    <cellStyle name="_견적서집계_0000 8" xfId="13050" xr:uid="{00000000-0005-0000-0000-000070010000}"/>
    <cellStyle name="_견적서집계_0000 9" xfId="10840" xr:uid="{00000000-0005-0000-0000-000071010000}"/>
    <cellStyle name="_견적서집계_080930-01R_제주영송학교_체육관(치료교육센타)_증축_원격조명릴_설치공사-수정_CSI-7M" xfId="16" xr:uid="{00000000-0005-0000-0000-000072010000}"/>
    <cellStyle name="_견적서집계_080930-01R_제주영송학교_체육관(치료교육센타)_증축_원격조명릴_설치공사-수정_CSI-7M 2" xfId="3368" xr:uid="{00000000-0005-0000-0000-000073010000}"/>
    <cellStyle name="_견적서집계_080930-01R_제주영송학교_체육관(치료교육센타)_증축_원격조명릴_설치공사-수정_CSI-7M 2 2" xfId="3369" xr:uid="{00000000-0005-0000-0000-000074010000}"/>
    <cellStyle name="_견적서집계_080930-01R_제주영송학교_체육관(치료교육센타)_증축_원격조명릴_설치공사-수정_CSI-7M 2_1.2015년도 일위대가표(전기,통신,소방)" xfId="3370" xr:uid="{00000000-0005-0000-0000-000075010000}"/>
    <cellStyle name="_견적서집계_080930-01R_제주영송학교_체육관(치료교육센타)_증축_원격조명릴_설치공사-수정_CSI-7M 2_집계표" xfId="3371" xr:uid="{00000000-0005-0000-0000-000076010000}"/>
    <cellStyle name="_견적서집계_11내역서(서귀포시교육청사)" xfId="17" xr:uid="{00000000-0005-0000-0000-000077010000}"/>
    <cellStyle name="_견적서집계_11내역서(서귀포시교육청사) 2" xfId="3372" xr:uid="{00000000-0005-0000-0000-000078010000}"/>
    <cellStyle name="_견적서집계_11내역서(서귀포시교육청사) 2 2" xfId="3373" xr:uid="{00000000-0005-0000-0000-000079010000}"/>
    <cellStyle name="_견적서집계_11내역서(서귀포시교육청사) 2_1.2015년도 일위대가표(전기,통신,소방)" xfId="3374" xr:uid="{00000000-0005-0000-0000-00007A010000}"/>
    <cellStyle name="_견적서집계_11내역서(서귀포시교육청사) 2_집계표" xfId="3375" xr:uid="{00000000-0005-0000-0000-00007B010000}"/>
    <cellStyle name="_견적서집계_2009년 일위대가(소방) (2월기준)" xfId="18" xr:uid="{00000000-0005-0000-0000-00007C010000}"/>
    <cellStyle name="_견적서집계_2009년 일위대가(전기) (2월기준)" xfId="19" xr:uid="{00000000-0005-0000-0000-00007D010000}"/>
    <cellStyle name="_견적서집계_2010년 일위대가(전기)-(3월기준)" xfId="20" xr:uid="{00000000-0005-0000-0000-00007E010000}"/>
    <cellStyle name="_견적서집계_2010년 하반기노임단가" xfId="21" xr:uid="{00000000-0005-0000-0000-00007F010000}"/>
    <cellStyle name="_견적서집계_2011년 상반기노임단가" xfId="22" xr:uid="{00000000-0005-0000-0000-000080010000}"/>
    <cellStyle name="_견적서집계_H변대 일위대가" xfId="23" xr:uid="{00000000-0005-0000-0000-000081010000}"/>
    <cellStyle name="_견적서집계_가시보건진료소 전기내역서" xfId="24" xr:uid="{00000000-0005-0000-0000-000082010000}"/>
    <cellStyle name="_견적서집계_감귤창고전기내역서" xfId="25" xr:uid="{00000000-0005-0000-0000-000083010000}"/>
    <cellStyle name="_견적서집계_감귤창고전기내역서 2" xfId="3376" xr:uid="{00000000-0005-0000-0000-000084010000}"/>
    <cellStyle name="_견적서집계_감귤창고전기내역서 2 2" xfId="3377" xr:uid="{00000000-0005-0000-0000-000085010000}"/>
    <cellStyle name="_견적서집계_감귤창고전기내역서 2_1.2015년도 일위대가표(전기,통신,소방)" xfId="3378" xr:uid="{00000000-0005-0000-0000-000086010000}"/>
    <cellStyle name="_견적서집계_감귤창고전기내역서 2_집계표" xfId="3379" xr:uid="{00000000-0005-0000-0000-000087010000}"/>
    <cellStyle name="_견적서집계_감귤창고전기산출서" xfId="26" xr:uid="{00000000-0005-0000-0000-000088010000}"/>
    <cellStyle name="_견적서집계_감귤창고전기산출서 2" xfId="3380" xr:uid="{00000000-0005-0000-0000-000089010000}"/>
    <cellStyle name="_견적서집계_감귤창고전기산출서 2 2" xfId="3381" xr:uid="{00000000-0005-0000-0000-00008A010000}"/>
    <cellStyle name="_견적서집계_감귤창고전기산출서 2_1.2015년도 일위대가표(전기,통신,소방)" xfId="3382" xr:uid="{00000000-0005-0000-0000-00008B010000}"/>
    <cellStyle name="_견적서집계_감귤창고전기산출서 2_집계표" xfId="3383" xr:uid="{00000000-0005-0000-0000-00008C010000}"/>
    <cellStyle name="_견적서집계_광양초등학교(전기)내역서" xfId="27" xr:uid="{00000000-0005-0000-0000-00008D010000}"/>
    <cellStyle name="_견적서집계_교래분교(전기내역서)최종-공종2" xfId="28" xr:uid="{00000000-0005-0000-0000-00008E010000}"/>
    <cellStyle name="_견적서집계_교래분교(전기내역서)최종-공종2 2" xfId="3384" xr:uid="{00000000-0005-0000-0000-00008F010000}"/>
    <cellStyle name="_견적서집계_교래분교(전기내역서)최종-공종2 2 2" xfId="3385" xr:uid="{00000000-0005-0000-0000-000090010000}"/>
    <cellStyle name="_견적서집계_교래분교(전기내역서)최종-공종2 2_1.2015년도 일위대가표(전기,통신,소방)" xfId="3386" xr:uid="{00000000-0005-0000-0000-000091010000}"/>
    <cellStyle name="_견적서집계_교래분교(전기내역서)최종-공종2 2_집계표" xfId="3387" xr:uid="{00000000-0005-0000-0000-000092010000}"/>
    <cellStyle name="_견적서집계_구엄교(전기내역서)-0307" xfId="29" xr:uid="{00000000-0005-0000-0000-000093010000}"/>
    <cellStyle name="_견적서집계_구엄교(전기내역서)-0307 2" xfId="3388" xr:uid="{00000000-0005-0000-0000-000094010000}"/>
    <cellStyle name="_견적서집계_구엄교(전기내역서)-0307 2 2" xfId="3389" xr:uid="{00000000-0005-0000-0000-000095010000}"/>
    <cellStyle name="_견적서집계_구엄교(전기내역서)-0307 2_1.2015년도 일위대가표(전기,통신,소방)" xfId="3390" xr:uid="{00000000-0005-0000-0000-000096010000}"/>
    <cellStyle name="_견적서집계_구엄교(전기내역서)-0307 2_집계표" xfId="3391" xr:uid="{00000000-0005-0000-0000-000097010000}"/>
    <cellStyle name="_견적서집계_구엄교(전기내역서)최종" xfId="30" xr:uid="{00000000-0005-0000-0000-000098010000}"/>
    <cellStyle name="_견적서집계_구엄교(전기내역서)최종 2" xfId="3392" xr:uid="{00000000-0005-0000-0000-000099010000}"/>
    <cellStyle name="_견적서집계_구엄교(전기내역서)최종 2 2" xfId="3393" xr:uid="{00000000-0005-0000-0000-00009A010000}"/>
    <cellStyle name="_견적서집계_구엄교(전기내역서)최종 2_1.2015년도 일위대가표(전기,통신,소방)" xfId="3394" xr:uid="{00000000-0005-0000-0000-00009B010000}"/>
    <cellStyle name="_견적서집계_구엄교(전기내역서)최종 2_집계표" xfId="3395" xr:uid="{00000000-0005-0000-0000-00009C010000}"/>
    <cellStyle name="_견적서집계_구엄교(전기내역서)최종_변경후내역서 " xfId="3396" xr:uid="{00000000-0005-0000-0000-00009D010000}"/>
    <cellStyle name="_견적서집계_내역(전기)-예래교" xfId="31" xr:uid="{00000000-0005-0000-0000-00009E010000}"/>
    <cellStyle name="_견적서집계_내역(전기)-예래교 2" xfId="3397" xr:uid="{00000000-0005-0000-0000-00009F010000}"/>
    <cellStyle name="_견적서집계_내역(전기)-예래교 2 2" xfId="3398" xr:uid="{00000000-0005-0000-0000-0000A0010000}"/>
    <cellStyle name="_견적서집계_내역(전기)-예래교 2_1.2015년도 일위대가표(전기,통신,소방)" xfId="3399" xr:uid="{00000000-0005-0000-0000-0000A1010000}"/>
    <cellStyle name="_견적서집계_내역(전기)-예래교 2_집계표" xfId="3400" xr:uid="{00000000-0005-0000-0000-0000A2010000}"/>
    <cellStyle name="_견적서집계_내역(전기)-제주여중" xfId="32" xr:uid="{00000000-0005-0000-0000-0000A3010000}"/>
    <cellStyle name="_견적서집계_내역(전기)-제주여중 2" xfId="3401" xr:uid="{00000000-0005-0000-0000-0000A4010000}"/>
    <cellStyle name="_견적서집계_내역(전기)-제주여중 2 2" xfId="3402" xr:uid="{00000000-0005-0000-0000-0000A5010000}"/>
    <cellStyle name="_견적서집계_내역(전기)-제주여중 2_1.2015년도 일위대가표(전기,통신,소방)" xfId="3403" xr:uid="{00000000-0005-0000-0000-0000A6010000}"/>
    <cellStyle name="_견적서집계_내역(전기)-제주여중 2_집계표" xfId="3404" xr:uid="{00000000-0005-0000-0000-0000A7010000}"/>
    <cellStyle name="_견적서집계_내역-동광분교" xfId="3405" xr:uid="{00000000-0005-0000-0000-0000A8010000}"/>
    <cellStyle name="_견적서집계_내역-동광분교 2" xfId="3406" xr:uid="{00000000-0005-0000-0000-0000A9010000}"/>
    <cellStyle name="_견적서집계_내역-동광분교_1.2015년도 일위대가표(전기,통신,소방)" xfId="3407" xr:uid="{00000000-0005-0000-0000-0000AA010000}"/>
    <cellStyle name="_견적서집계_내역-동광분교_집계표" xfId="3408" xr:uid="{00000000-0005-0000-0000-0000AB010000}"/>
    <cellStyle name="_견적서집계_내역서" xfId="33" xr:uid="{00000000-0005-0000-0000-0000AC010000}"/>
    <cellStyle name="_견적서집계_내역서 2" xfId="3409" xr:uid="{00000000-0005-0000-0000-0000AD010000}"/>
    <cellStyle name="_견적서집계_내역서 2 2" xfId="3410" xr:uid="{00000000-0005-0000-0000-0000AE010000}"/>
    <cellStyle name="_견적서집계_내역서 2_1.2015년도 일위대가표(전기,통신,소방)" xfId="3411" xr:uid="{00000000-0005-0000-0000-0000AF010000}"/>
    <cellStyle name="_견적서집계_내역서 2_집계표" xfId="3412" xr:uid="{00000000-0005-0000-0000-0000B0010000}"/>
    <cellStyle name="_견적서집계_내역서(0429)" xfId="34" xr:uid="{00000000-0005-0000-0000-0000B1010000}"/>
    <cellStyle name="_견적서집계_내역서(서귀포시교육청사)" xfId="35" xr:uid="{00000000-0005-0000-0000-0000B2010000}"/>
    <cellStyle name="_견적서집계_내역서(서귀포시교육청사) 2" xfId="3413" xr:uid="{00000000-0005-0000-0000-0000B3010000}"/>
    <cellStyle name="_견적서집계_내역서(서귀포시교육청사) 2 2" xfId="3414" xr:uid="{00000000-0005-0000-0000-0000B4010000}"/>
    <cellStyle name="_견적서집계_내역서(서귀포시교육청사) 2_1.2015년도 일위대가표(전기,통신,소방)" xfId="3415" xr:uid="{00000000-0005-0000-0000-0000B5010000}"/>
    <cellStyle name="_견적서집계_내역서(서귀포시교육청사) 2_집계표" xfId="3416" xr:uid="{00000000-0005-0000-0000-0000B6010000}"/>
    <cellStyle name="_견적서집계_내역-신산초중" xfId="3417" xr:uid="{00000000-0005-0000-0000-0000B7010000}"/>
    <cellStyle name="_견적서집계_내역-신산초중 2" xfId="3418" xr:uid="{00000000-0005-0000-0000-0000B8010000}"/>
    <cellStyle name="_견적서집계_내역-신산초중_1.2015년도 일위대가표(전기,통신,소방)" xfId="3419" xr:uid="{00000000-0005-0000-0000-0000B9010000}"/>
    <cellStyle name="_견적서집계_내역-신산초중_집계표" xfId="3420" xr:uid="{00000000-0005-0000-0000-0000BA010000}"/>
    <cellStyle name="_견적서집계_내역-외도교" xfId="3421" xr:uid="{00000000-0005-0000-0000-0000BB010000}"/>
    <cellStyle name="_견적서집계_내역-외도교 2" xfId="3422" xr:uid="{00000000-0005-0000-0000-0000BC010000}"/>
    <cellStyle name="_견적서집계_내역-외도교_1.2015년도 일위대가표(전기,통신,소방)" xfId="3423" xr:uid="{00000000-0005-0000-0000-0000BD010000}"/>
    <cellStyle name="_견적서집계_내역-외도교_집계표" xfId="3424" xr:uid="{00000000-0005-0000-0000-0000BE010000}"/>
    <cellStyle name="_견적서집계_내역-재릉" xfId="3425" xr:uid="{00000000-0005-0000-0000-0000BF010000}"/>
    <cellStyle name="_견적서집계_내역-재릉 2" xfId="3426" xr:uid="{00000000-0005-0000-0000-0000C0010000}"/>
    <cellStyle name="_견적서집계_내역-재릉_1.2015년도 일위대가표(전기,통신,소방)" xfId="3427" xr:uid="{00000000-0005-0000-0000-0000C1010000}"/>
    <cellStyle name="_견적서집계_내역-재릉_집계표" xfId="3428" xr:uid="{00000000-0005-0000-0000-0000C2010000}"/>
    <cellStyle name="_견적서집계_내역-제서교(흥산)" xfId="3429" xr:uid="{00000000-0005-0000-0000-0000C3010000}"/>
    <cellStyle name="_견적서집계_내역-제서교(흥산) 2" xfId="3430" xr:uid="{00000000-0005-0000-0000-0000C4010000}"/>
    <cellStyle name="_견적서집계_내역-제서교(흥산)_1.2015년도 일위대가표(전기,통신,소방)" xfId="3431" xr:uid="{00000000-0005-0000-0000-0000C5010000}"/>
    <cellStyle name="_견적서집계_내역-제서교(흥산)_집계표" xfId="3432" xr:uid="{00000000-0005-0000-0000-0000C6010000}"/>
    <cellStyle name="_견적서집계_내역-추자중" xfId="3433" xr:uid="{00000000-0005-0000-0000-0000C7010000}"/>
    <cellStyle name="_견적서집계_내역-추자중 2" xfId="3434" xr:uid="{00000000-0005-0000-0000-0000C8010000}"/>
    <cellStyle name="_견적서집계_내역-추자중_1.2015년도 일위대가표(전기,통신,소방)" xfId="3435" xr:uid="{00000000-0005-0000-0000-0000C9010000}"/>
    <cellStyle name="_견적서집계_내역-추자중_집계표" xfId="3436" xr:uid="{00000000-0005-0000-0000-0000CA010000}"/>
    <cellStyle name="_견적서집계_내역-추자초" xfId="3437" xr:uid="{00000000-0005-0000-0000-0000CB010000}"/>
    <cellStyle name="_견적서집계_내역-추자초 2" xfId="3438" xr:uid="{00000000-0005-0000-0000-0000CC010000}"/>
    <cellStyle name="_견적서집계_내역-추자초_1.2015년도 일위대가표(전기,통신,소방)" xfId="3439" xr:uid="{00000000-0005-0000-0000-0000CD010000}"/>
    <cellStyle name="_견적서집계_내역-추자초_집계표" xfId="3440" xr:uid="{00000000-0005-0000-0000-0000CE010000}"/>
    <cellStyle name="_견적서집계_냉난방내역서(예림-친환경)" xfId="36" xr:uid="{00000000-0005-0000-0000-0000CF010000}"/>
    <cellStyle name="_견적서집계_노임단가(2009년하반기)" xfId="37" xr:uid="{00000000-0005-0000-0000-0000D0010000}"/>
    <cellStyle name="_견적서집계_노임단가(2010년상반기)" xfId="38" xr:uid="{00000000-0005-0000-0000-0000D1010000}"/>
    <cellStyle name="_견적서집계_농협 전기내역서" xfId="39" xr:uid="{00000000-0005-0000-0000-0000D2010000}"/>
    <cellStyle name="_견적서집계_단가비교(1월)" xfId="40" xr:uid="{00000000-0005-0000-0000-0000D3010000}"/>
    <cellStyle name="_견적서집계_단가비교(1월) 2" xfId="3441" xr:uid="{00000000-0005-0000-0000-0000D4010000}"/>
    <cellStyle name="_견적서집계_단가비교(1월) 2 2" xfId="3442" xr:uid="{00000000-0005-0000-0000-0000D5010000}"/>
    <cellStyle name="_견적서집계_단가비교(1월) 2_1.2015년도 일위대가표(전기,통신,소방)" xfId="3443" xr:uid="{00000000-0005-0000-0000-0000D6010000}"/>
    <cellStyle name="_견적서집계_단가비교(1월) 2_집계표" xfId="3444" xr:uid="{00000000-0005-0000-0000-0000D7010000}"/>
    <cellStyle name="_견적서집계_단가비교(1월)_변경후내역서 " xfId="3445" xr:uid="{00000000-0005-0000-0000-0000D8010000}"/>
    <cellStyle name="_견적서집계_대정중(전기내역서)-최종" xfId="3446" xr:uid="{00000000-0005-0000-0000-0000D9010000}"/>
    <cellStyle name="_견적서집계_대정중(전기내역서)-최종 2" xfId="3447" xr:uid="{00000000-0005-0000-0000-0000DA010000}"/>
    <cellStyle name="_견적서집계_대정중(전기내역서)-최종_1.2015년도 일위대가표(전기,통신,소방)" xfId="3448" xr:uid="{00000000-0005-0000-0000-0000DB010000}"/>
    <cellStyle name="_견적서집계_대정중(전기내역서)-최종_집계표" xfId="3449" xr:uid="{00000000-0005-0000-0000-0000DC010000}"/>
    <cellStyle name="_견적서집계_대학동 전기내역서09" xfId="41" xr:uid="{00000000-0005-0000-0000-0000DD010000}"/>
    <cellStyle name="_견적서집계_대학동 통신내역서09" xfId="42" xr:uid="{00000000-0005-0000-0000-0000DE010000}"/>
    <cellStyle name="_견적서집계_더럭분교 내역서(0305)" xfId="3450" xr:uid="{00000000-0005-0000-0000-0000DF010000}"/>
    <cellStyle name="_견적서집계_더럭분교 내역서(0305) 2" xfId="3451" xr:uid="{00000000-0005-0000-0000-0000E0010000}"/>
    <cellStyle name="_견적서집계_더럭분교 내역서(0305)_1.2015년도 일위대가표(전기,통신,소방)" xfId="3452" xr:uid="{00000000-0005-0000-0000-0000E1010000}"/>
    <cellStyle name="_견적서집계_더럭분교 내역서(0305)_집계표" xfId="3453" xr:uid="{00000000-0005-0000-0000-0000E2010000}"/>
    <cellStyle name="_견적서집계_도남교(전기내역서)" xfId="3454" xr:uid="{00000000-0005-0000-0000-0000E3010000}"/>
    <cellStyle name="_견적서집계_도남교(전기내역서) 2" xfId="3455" xr:uid="{00000000-0005-0000-0000-0000E4010000}"/>
    <cellStyle name="_견적서집계_도남교(전기내역서)_1.2015년도 일위대가표(전기,통신,소방)" xfId="3456" xr:uid="{00000000-0005-0000-0000-0000E5010000}"/>
    <cellStyle name="_견적서집계_도남교(전기내역서)_집계표" xfId="3457" xr:uid="{00000000-0005-0000-0000-0000E6010000}"/>
    <cellStyle name="_견적서집계_도두봉화장실전기내역서" xfId="43" xr:uid="{00000000-0005-0000-0000-0000E7010000}"/>
    <cellStyle name="_견적서집계_동문공설시장 전기시설 보수공사" xfId="44" xr:uid="{00000000-0005-0000-0000-0000E8010000}"/>
    <cellStyle name="_견적서집계_동문공설시장 전기시설 보수공사(변경-2011.2.11)" xfId="45" xr:uid="{00000000-0005-0000-0000-0000E9010000}"/>
    <cellStyle name="_견적서집계_동문시장 전기공사" xfId="46" xr:uid="{00000000-0005-0000-0000-0000EA010000}"/>
    <cellStyle name="_견적서집계_동문시장 전기공사(최종)" xfId="47" xr:uid="{00000000-0005-0000-0000-0000EB010000}"/>
    <cellStyle name="_견적서집계_동문시장 전기공사1" xfId="48" xr:uid="{00000000-0005-0000-0000-0000EC010000}"/>
    <cellStyle name="_견적서집계_동문시장 차양시설 전기공사-11.18" xfId="49" xr:uid="{00000000-0005-0000-0000-0000ED010000}"/>
    <cellStyle name="_견적서집계_변경후내역서 " xfId="3458" xr:uid="{00000000-0005-0000-0000-0000EE010000}"/>
    <cellStyle name="_견적서집계_별관동 총괄집계표" xfId="50" xr:uid="{00000000-0005-0000-0000-0000EF010000}"/>
    <cellStyle name="_견적서집계_보타리4449(70%)" xfId="51" xr:uid="{00000000-0005-0000-0000-0000F0010000}"/>
    <cellStyle name="_견적서집계_보타리4449(70%) 2" xfId="3459" xr:uid="{00000000-0005-0000-0000-0000F1010000}"/>
    <cellStyle name="_견적서집계_보타리4449(70%) 2 2" xfId="3460" xr:uid="{00000000-0005-0000-0000-0000F2010000}"/>
    <cellStyle name="_견적서집계_보타리4449(70%) 2_1.2015년도 일위대가표(전기,통신,소방)" xfId="3461" xr:uid="{00000000-0005-0000-0000-0000F3010000}"/>
    <cellStyle name="_견적서집계_보타리4449(70%) 2_집계표" xfId="3462" xr:uid="{00000000-0005-0000-0000-0000F4010000}"/>
    <cellStyle name="_견적서집계_사본 - 전기내역서" xfId="52" xr:uid="{00000000-0005-0000-0000-0000F5010000}"/>
    <cellStyle name="_견적서집계_사본 - 전기내역서 2" xfId="3463" xr:uid="{00000000-0005-0000-0000-0000F6010000}"/>
    <cellStyle name="_견적서집계_사본 - 전기내역서 2 2" xfId="3464" xr:uid="{00000000-0005-0000-0000-0000F7010000}"/>
    <cellStyle name="_견적서집계_사본 - 전기내역서 2_1.2015년도 일위대가표(전기,통신,소방)" xfId="3465" xr:uid="{00000000-0005-0000-0000-0000F8010000}"/>
    <cellStyle name="_견적서집계_사본 - 전기내역서 2_집계표" xfId="3466" xr:uid="{00000000-0005-0000-0000-0000F9010000}"/>
    <cellStyle name="_견적서집계_삼양원통신(08.07)" xfId="53" xr:uid="{00000000-0005-0000-0000-0000FA010000}"/>
    <cellStyle name="_견적서집계_삼양원통신(08.07) 2" xfId="3467" xr:uid="{00000000-0005-0000-0000-0000FB010000}"/>
    <cellStyle name="_견적서집계_삼양원통신(08.07) 2 2" xfId="3468" xr:uid="{00000000-0005-0000-0000-0000FC010000}"/>
    <cellStyle name="_견적서집계_삼양원통신(08.07) 2_1.2015년도 일위대가표(전기,통신,소방)" xfId="3469" xr:uid="{00000000-0005-0000-0000-0000FD010000}"/>
    <cellStyle name="_견적서집계_삼양원통신(08.07) 2_집계표" xfId="3470" xr:uid="{00000000-0005-0000-0000-0000FE010000}"/>
    <cellStyle name="_견적서집계_삼양전기" xfId="54" xr:uid="{00000000-0005-0000-0000-0000FF010000}"/>
    <cellStyle name="_견적서집계_삼양전기 2" xfId="3471" xr:uid="{00000000-0005-0000-0000-000000020000}"/>
    <cellStyle name="_견적서집계_삼양전기 2 2" xfId="3472" xr:uid="{00000000-0005-0000-0000-000001020000}"/>
    <cellStyle name="_견적서집계_삼양전기 2_1.2015년도 일위대가표(전기,통신,소방)" xfId="3473" xr:uid="{00000000-0005-0000-0000-000002020000}"/>
    <cellStyle name="_견적서집계_삼양전기 2_집계표" xfId="3474" xr:uid="{00000000-0005-0000-0000-000003020000}"/>
    <cellStyle name="_견적서집계_상명리저온저장고 통신내역서" xfId="55" xr:uid="{00000000-0005-0000-0000-000004020000}"/>
    <cellStyle name="_견적서집계_서귀중앙여중  전기내역서(최종)" xfId="56" xr:uid="{00000000-0005-0000-0000-000005020000}"/>
    <cellStyle name="_견적서집계_서귀중앙여중  전기내역서(최종)1" xfId="57" xr:uid="{00000000-0005-0000-0000-000006020000}"/>
    <cellStyle name="_견적서집계_서귀중앙여중 어학실 증축 전기내역서" xfId="58" xr:uid="{00000000-0005-0000-0000-000007020000}"/>
    <cellStyle name="_견적서집계_서귀중앙여중 어학실증축 통신내역서" xfId="59" xr:uid="{00000000-0005-0000-0000-000008020000}"/>
    <cellStyle name="_견적서집계_서귀중앙여중 통신내역서(대수선-어학실)" xfId="60" xr:uid="{00000000-0005-0000-0000-000009020000}"/>
    <cellStyle name="_견적서집계_서귀중앙여중 통신내역서(최종)" xfId="61" xr:uid="{00000000-0005-0000-0000-00000A020000}"/>
    <cellStyle name="_견적서집계_서귀초교(전기내역서)-최종" xfId="62" xr:uid="{00000000-0005-0000-0000-00000B020000}"/>
    <cellStyle name="_견적서집계_서귀초교(전기내역서)-최종 2" xfId="3475" xr:uid="{00000000-0005-0000-0000-00000C020000}"/>
    <cellStyle name="_견적서집계_서귀초교(전기내역서)-최종 2 2" xfId="3476" xr:uid="{00000000-0005-0000-0000-00000D020000}"/>
    <cellStyle name="_견적서집계_서귀초교(전기내역서)-최종 2_1.2015년도 일위대가표(전기,통신,소방)" xfId="3477" xr:uid="{00000000-0005-0000-0000-00000E020000}"/>
    <cellStyle name="_견적서집계_서귀초교(전기내역서)-최종 2_집계표" xfId="3478" xr:uid="{00000000-0005-0000-0000-00000F020000}"/>
    <cellStyle name="_견적서집계_서귀포경찰서 중동지구대 전기공사" xfId="63" xr:uid="{00000000-0005-0000-0000-000010020000}"/>
    <cellStyle name="_견적서집계_서귀포경찰서 중동지구대 전기공사 2" xfId="3479" xr:uid="{00000000-0005-0000-0000-000011020000}"/>
    <cellStyle name="_견적서집계_서귀포경찰서 중동지구대 전기공사 2 2" xfId="3480" xr:uid="{00000000-0005-0000-0000-000012020000}"/>
    <cellStyle name="_견적서집계_서귀포경찰서 중동지구대 전기공사 2_1.2015년도 일위대가표(전기,통신,소방)" xfId="3481" xr:uid="{00000000-0005-0000-0000-000013020000}"/>
    <cellStyle name="_견적서집계_서귀포경찰서 중동지구대 전기공사 2_집계표" xfId="3482" xr:uid="{00000000-0005-0000-0000-000014020000}"/>
    <cellStyle name="_견적서집계_서귀포경찰서 중동지구대 통신공사" xfId="64" xr:uid="{00000000-0005-0000-0000-000015020000}"/>
    <cellStyle name="_견적서집계_세화중(전기내역서)-0305" xfId="65" xr:uid="{00000000-0005-0000-0000-000016020000}"/>
    <cellStyle name="_견적서집계_세화중(전기내역서)-0305 2" xfId="3483" xr:uid="{00000000-0005-0000-0000-000017020000}"/>
    <cellStyle name="_견적서집계_세화중(전기내역서)-0305 2 2" xfId="3484" xr:uid="{00000000-0005-0000-0000-000018020000}"/>
    <cellStyle name="_견적서집계_세화중(전기내역서)-0305 2_1.2015년도 일위대가표(전기,통신,소방)" xfId="3485" xr:uid="{00000000-0005-0000-0000-000019020000}"/>
    <cellStyle name="_견적서집계_세화중(전기내역서)-0305 2_집계표" xfId="3486" xr:uid="{00000000-0005-0000-0000-00001A020000}"/>
    <cellStyle name="_견적서집계_세화중(전기내역서)-0305_변경후내역서 " xfId="3487" xr:uid="{00000000-0005-0000-0000-00001B020000}"/>
    <cellStyle name="_견적서집계_소방" xfId="66" xr:uid="{00000000-0005-0000-0000-00001C020000}"/>
    <cellStyle name="_견적서집계_소방 2" xfId="3488" xr:uid="{00000000-0005-0000-0000-00001D020000}"/>
    <cellStyle name="_견적서집계_소방 2 2" xfId="3489" xr:uid="{00000000-0005-0000-0000-00001E020000}"/>
    <cellStyle name="_견적서집계_소방 2_1.2015년도 일위대가표(전기,통신,소방)" xfId="3490" xr:uid="{00000000-0005-0000-0000-00001F020000}"/>
    <cellStyle name="_견적서집계_소방 2_집계표" xfId="3491" xr:uid="{00000000-0005-0000-0000-000020020000}"/>
    <cellStyle name="_견적서집계_소방내역서" xfId="67" xr:uid="{00000000-0005-0000-0000-000021020000}"/>
    <cellStyle name="_견적서집계_소방내역서(도순교)" xfId="68" xr:uid="{00000000-0005-0000-0000-000022020000}"/>
    <cellStyle name="_견적서집계_소방내역서(도순교) 2" xfId="3492" xr:uid="{00000000-0005-0000-0000-000023020000}"/>
    <cellStyle name="_견적서집계_소방내역서(도순교) 2 2" xfId="3493" xr:uid="{00000000-0005-0000-0000-000024020000}"/>
    <cellStyle name="_견적서집계_소방내역서(도순교) 2_1.2015년도 일위대가표(전기,통신,소방)" xfId="3494" xr:uid="{00000000-0005-0000-0000-000025020000}"/>
    <cellStyle name="_견적서집계_소방내역서(도순교) 2_집계표" xfId="3495" xr:uid="{00000000-0005-0000-0000-000026020000}"/>
    <cellStyle name="_견적서집계_소방내역서(동홍초등학교 교실 및 E.V 증축공사)" xfId="69" xr:uid="{00000000-0005-0000-0000-000027020000}"/>
    <cellStyle name="_견적서집계_소방내역서(동홍초등학교 교실 및 E.V 증축공사) 2" xfId="3496" xr:uid="{00000000-0005-0000-0000-000028020000}"/>
    <cellStyle name="_견적서집계_소방내역서(동홍초등학교 교실 및 E.V 증축공사) 2 2" xfId="3497" xr:uid="{00000000-0005-0000-0000-000029020000}"/>
    <cellStyle name="_견적서집계_소방내역서(동홍초등학교 교실 및 E.V 증축공사) 2_1.2015년도 일위대가표(전기,통신,소방)" xfId="3498" xr:uid="{00000000-0005-0000-0000-00002A020000}"/>
    <cellStyle name="_견적서집계_소방내역서(동홍초등학교 교실 및 E.V 증축공사) 2_집계표" xfId="3499" xr:uid="{00000000-0005-0000-0000-00002B020000}"/>
    <cellStyle name="_견적서집계_소방내역서(동홍초등학교 교실 및 E.V 증축공사)_변경후내역서 " xfId="3500" xr:uid="{00000000-0005-0000-0000-00002C020000}"/>
    <cellStyle name="_견적서집계_소방내역서(동홍초등학교 교실 및 E.V 증축공사)-정광수" xfId="70" xr:uid="{00000000-0005-0000-0000-00002D020000}"/>
    <cellStyle name="_견적서집계_소방내역서(동홍초등학교 교실 및 E.V 증축공사)-정광수 2" xfId="3501" xr:uid="{00000000-0005-0000-0000-00002E020000}"/>
    <cellStyle name="_견적서집계_소방내역서(동홍초등학교 교실 및 E.V 증축공사)-정광수 2 2" xfId="3502" xr:uid="{00000000-0005-0000-0000-00002F020000}"/>
    <cellStyle name="_견적서집계_소방내역서(동홍초등학교 교실 및 E.V 증축공사)-정광수 2_1.2015년도 일위대가표(전기,통신,소방)" xfId="3503" xr:uid="{00000000-0005-0000-0000-000030020000}"/>
    <cellStyle name="_견적서집계_소방내역서(동홍초등학교 교실 및 E.V 증축공사)-정광수 2_집계표" xfId="3504" xr:uid="{00000000-0005-0000-0000-000031020000}"/>
    <cellStyle name="_견적서집계_소방내역서(동홍초등학교 교실 및 E.V 증축공사)-정광수_변경후내역서 " xfId="3505" xr:uid="{00000000-0005-0000-0000-000032020000}"/>
    <cellStyle name="_견적서집계_소방내역서(삼성교)" xfId="71" xr:uid="{00000000-0005-0000-0000-000033020000}"/>
    <cellStyle name="_견적서집계_소방내역서(삼성교) 2" xfId="3506" xr:uid="{00000000-0005-0000-0000-000034020000}"/>
    <cellStyle name="_견적서집계_소방내역서(삼성교) 2 2" xfId="3507" xr:uid="{00000000-0005-0000-0000-000035020000}"/>
    <cellStyle name="_견적서집계_소방내역서(삼성교) 2_1.2015년도 일위대가표(전기,통신,소방)" xfId="3508" xr:uid="{00000000-0005-0000-0000-000036020000}"/>
    <cellStyle name="_견적서집계_소방내역서(삼성교) 2_집계표" xfId="3509" xr:uid="{00000000-0005-0000-0000-000037020000}"/>
    <cellStyle name="_견적서집계_소방내역서(서귀포공립보육시설)" xfId="72" xr:uid="{00000000-0005-0000-0000-000038020000}"/>
    <cellStyle name="_견적서집계_소방내역서(서귀포공립보육시설) 2" xfId="3510" xr:uid="{00000000-0005-0000-0000-000039020000}"/>
    <cellStyle name="_견적서집계_소방내역서(서귀포공립보육시설) 2 2" xfId="3511" xr:uid="{00000000-0005-0000-0000-00003A020000}"/>
    <cellStyle name="_견적서집계_소방내역서(서귀포공립보육시설) 2_1.2015년도 일위대가표(전기,통신,소방)" xfId="3512" xr:uid="{00000000-0005-0000-0000-00003B020000}"/>
    <cellStyle name="_견적서집계_소방내역서(서귀포공립보육시설) 2_집계표" xfId="3513" xr:uid="{00000000-0005-0000-0000-00003C020000}"/>
    <cellStyle name="_견적서집계_소방내역서(영평교)" xfId="73" xr:uid="{00000000-0005-0000-0000-00003D020000}"/>
    <cellStyle name="_견적서집계_소방내역서(영평교) 2" xfId="3514" xr:uid="{00000000-0005-0000-0000-00003E020000}"/>
    <cellStyle name="_견적서집계_소방내역서(영평교) 2 2" xfId="3515" xr:uid="{00000000-0005-0000-0000-00003F020000}"/>
    <cellStyle name="_견적서집계_소방내역서(영평교) 2_1.2015년도 일위대가표(전기,통신,소방)" xfId="3516" xr:uid="{00000000-0005-0000-0000-000040020000}"/>
    <cellStyle name="_견적서집계_소방내역서(영평교) 2_집계표" xfId="3517" xr:uid="{00000000-0005-0000-0000-000041020000}"/>
    <cellStyle name="_견적서집계_소방내역서(하례교 교실증축 및 화장실 대수선공사)" xfId="74" xr:uid="{00000000-0005-0000-0000-000042020000}"/>
    <cellStyle name="_견적서집계_소방내역서(하례교 교실증축 및 화장실 대수선공사) 2" xfId="3518" xr:uid="{00000000-0005-0000-0000-000043020000}"/>
    <cellStyle name="_견적서집계_소방내역서(하례교 교실증축 및 화장실 대수선공사) 2 2" xfId="3519" xr:uid="{00000000-0005-0000-0000-000044020000}"/>
    <cellStyle name="_견적서집계_소방내역서(하례교 교실증축 및 화장실 대수선공사) 2_1.2015년도 일위대가표(전기,통신,소방)" xfId="3520" xr:uid="{00000000-0005-0000-0000-000045020000}"/>
    <cellStyle name="_견적서집계_소방내역서(하례교 교실증축 및 화장실 대수선공사) 2_집계표" xfId="3521" xr:uid="{00000000-0005-0000-0000-000046020000}"/>
    <cellStyle name="_견적서집계_소방내역서(하례교 교실증축 및 화장실 대수선공사)_변경후내역서 " xfId="3522" xr:uid="{00000000-0005-0000-0000-000047020000}"/>
    <cellStyle name="_견적서집계_소방내역서(하례교)" xfId="75" xr:uid="{00000000-0005-0000-0000-000048020000}"/>
    <cellStyle name="_견적서집계_소방내역서(하례교) 2" xfId="3523" xr:uid="{00000000-0005-0000-0000-000049020000}"/>
    <cellStyle name="_견적서집계_소방내역서(하례교) 2 2" xfId="3524" xr:uid="{00000000-0005-0000-0000-00004A020000}"/>
    <cellStyle name="_견적서집계_소방내역서(하례교) 2_1.2015년도 일위대가표(전기,통신,소방)" xfId="3525" xr:uid="{00000000-0005-0000-0000-00004B020000}"/>
    <cellStyle name="_견적서집계_소방내역서(하례교) 2_집계표" xfId="3526" xr:uid="{00000000-0005-0000-0000-00004C020000}"/>
    <cellStyle name="_견적서집계_소방산출서(친환경농업 연구센터)" xfId="76" xr:uid="{00000000-0005-0000-0000-00004D020000}"/>
    <cellStyle name="_견적서집계_소방전기 내역서(표선초-옥내소화전 장애인 연결통로)" xfId="77" xr:uid="{00000000-0005-0000-0000-00004E020000}"/>
    <cellStyle name="_견적서집계_소방전기내역서(감귤박TMR제조시설)" xfId="78" xr:uid="{00000000-0005-0000-0000-00004F020000}"/>
    <cellStyle name="_견적서집계_소방전기내역서(감귤박TMR제조시설) 2" xfId="3527" xr:uid="{00000000-0005-0000-0000-000050020000}"/>
    <cellStyle name="_견적서집계_소방전기내역서(감귤박TMR제조시설) 2 2" xfId="3528" xr:uid="{00000000-0005-0000-0000-000051020000}"/>
    <cellStyle name="_견적서집계_소방전기내역서(감귤박TMR제조시설) 2_1.2015년도 일위대가표(전기,통신,소방)" xfId="3529" xr:uid="{00000000-0005-0000-0000-000052020000}"/>
    <cellStyle name="_견적서집계_소방전기내역서(감귤박TMR제조시설) 2_집계표" xfId="3530" xr:uid="{00000000-0005-0000-0000-000053020000}"/>
    <cellStyle name="_견적서집계_송죽원세탁실" xfId="79" xr:uid="{00000000-0005-0000-0000-000054020000}"/>
    <cellStyle name="_견적서집계_송죽원세탁실 2" xfId="3531" xr:uid="{00000000-0005-0000-0000-000055020000}"/>
    <cellStyle name="_견적서집계_송죽원세탁실 2 2" xfId="3532" xr:uid="{00000000-0005-0000-0000-000056020000}"/>
    <cellStyle name="_견적서집계_송죽원세탁실 2_1.2015년도 일위대가표(전기,통신,소방)" xfId="3533" xr:uid="{00000000-0005-0000-0000-000057020000}"/>
    <cellStyle name="_견적서집계_송죽원세탁실 2_집계표" xfId="3534" xr:uid="{00000000-0005-0000-0000-000058020000}"/>
    <cellStyle name="_견적서집계_수변전실" xfId="3535" xr:uid="{00000000-0005-0000-0000-000059020000}"/>
    <cellStyle name="_견적서집계_수변전실 2" xfId="3536" xr:uid="{00000000-0005-0000-0000-00005A020000}"/>
    <cellStyle name="_견적서집계_수변전실_1.2015년도 일위대가표(전기,통신,소방)" xfId="3537" xr:uid="{00000000-0005-0000-0000-00005B020000}"/>
    <cellStyle name="_견적서집계_수변전실_집계표" xfId="3538" xr:uid="{00000000-0005-0000-0000-00005C020000}"/>
    <cellStyle name="_견적서집계_안보교육관" xfId="80" xr:uid="{00000000-0005-0000-0000-00005D020000}"/>
    <cellStyle name="_견적서집계_애월교(전기내역서)-0307" xfId="81" xr:uid="{00000000-0005-0000-0000-00005E020000}"/>
    <cellStyle name="_견적서집계_애월교(전기내역서)-0307 2" xfId="3539" xr:uid="{00000000-0005-0000-0000-00005F020000}"/>
    <cellStyle name="_견적서집계_애월교(전기내역서)-0307 2 2" xfId="3540" xr:uid="{00000000-0005-0000-0000-000060020000}"/>
    <cellStyle name="_견적서집계_애월교(전기내역서)-0307 2_1.2015년도 일위대가표(전기,통신,소방)" xfId="3541" xr:uid="{00000000-0005-0000-0000-000061020000}"/>
    <cellStyle name="_견적서집계_애월교(전기내역서)-0307 2_집계표" xfId="3542" xr:uid="{00000000-0005-0000-0000-000062020000}"/>
    <cellStyle name="_견적서집계_애월교(전기내역서)-0307_변경후내역서 " xfId="3543" xr:uid="{00000000-0005-0000-0000-000063020000}"/>
    <cellStyle name="_견적서집계_애월교(전기내역서)최종" xfId="82" xr:uid="{00000000-0005-0000-0000-000064020000}"/>
    <cellStyle name="_견적서집계_애월교(전기내역서)최종 2" xfId="3544" xr:uid="{00000000-0005-0000-0000-000065020000}"/>
    <cellStyle name="_견적서집계_애월교(전기내역서)최종 2 2" xfId="3545" xr:uid="{00000000-0005-0000-0000-000066020000}"/>
    <cellStyle name="_견적서집계_애월교(전기내역서)최종 2_1.2015년도 일위대가표(전기,통신,소방)" xfId="3546" xr:uid="{00000000-0005-0000-0000-000067020000}"/>
    <cellStyle name="_견적서집계_애월교(전기내역서)최종 2_집계표" xfId="3547" xr:uid="{00000000-0005-0000-0000-000068020000}"/>
    <cellStyle name="_견적서집계_애월교(전기내역서)최종_변경후내역서 " xfId="3548" xr:uid="{00000000-0005-0000-0000-000069020000}"/>
    <cellStyle name="_견적서집계_애월중(전기내역서)최종" xfId="83" xr:uid="{00000000-0005-0000-0000-00006A020000}"/>
    <cellStyle name="_견적서집계_애월중(전기내역서)최종 2" xfId="3549" xr:uid="{00000000-0005-0000-0000-00006B020000}"/>
    <cellStyle name="_견적서집계_애월중(전기내역서)최종 2 2" xfId="3550" xr:uid="{00000000-0005-0000-0000-00006C020000}"/>
    <cellStyle name="_견적서집계_애월중(전기내역서)최종 2_1.2015년도 일위대가표(전기,통신,소방)" xfId="3551" xr:uid="{00000000-0005-0000-0000-00006D020000}"/>
    <cellStyle name="_견적서집계_애월중(전기내역서)최종 2_집계표" xfId="3552" xr:uid="{00000000-0005-0000-0000-00006E020000}"/>
    <cellStyle name="_견적서집계_애월중(전기내역서)최종_변경후내역서 " xfId="3553" xr:uid="{00000000-0005-0000-0000-00006F020000}"/>
    <cellStyle name="_견적서집계_액상음료 자동포장라인 구축공사 전기내역서(2011.04.25)" xfId="84" xr:uid="{00000000-0005-0000-0000-000070020000}"/>
    <cellStyle name="_견적서집계_액상음료 자동포장라인 구축공사 전기내역서(변경0324)" xfId="85" xr:uid="{00000000-0005-0000-0000-000071020000}"/>
    <cellStyle name="_견적서집계_어린이집 소방내역" xfId="86" xr:uid="{00000000-0005-0000-0000-000072020000}"/>
    <cellStyle name="_견적서집계_에너지절약형지하공기를이용히트펌프냉난방시설전기내역서" xfId="87" xr:uid="{00000000-0005-0000-0000-000073020000}"/>
    <cellStyle name="_견적서집계_에너지절약형지하공기를이용히트펌프냉난방시설전기내역서1" xfId="88" xr:uid="{00000000-0005-0000-0000-000074020000}"/>
    <cellStyle name="_견적서집계_연산홍A.P.T관리실 전기내역서" xfId="89" xr:uid="{00000000-0005-0000-0000-000075020000}"/>
    <cellStyle name="_견적서집계_영평동창고 전기내역서" xfId="90" xr:uid="{00000000-0005-0000-0000-000076020000}"/>
    <cellStyle name="_견적서집계_외도동창고전기" xfId="91" xr:uid="{00000000-0005-0000-0000-000077020000}"/>
    <cellStyle name="_견적서집계_외도동창고전기 2" xfId="3554" xr:uid="{00000000-0005-0000-0000-000078020000}"/>
    <cellStyle name="_견적서집계_외도동창고전기 2 2" xfId="3555" xr:uid="{00000000-0005-0000-0000-000079020000}"/>
    <cellStyle name="_견적서집계_외도동창고전기 2_1.2015년도 일위대가표(전기,통신,소방)" xfId="3556" xr:uid="{00000000-0005-0000-0000-00007A020000}"/>
    <cellStyle name="_견적서집계_외도동창고전기 2_집계표" xfId="3557" xr:uid="{00000000-0005-0000-0000-00007B020000}"/>
    <cellStyle name="_견적서집계_외도동창고통신" xfId="92" xr:uid="{00000000-0005-0000-0000-00007C020000}"/>
    <cellStyle name="_견적서집계_외도동창고통신 2" xfId="3558" xr:uid="{00000000-0005-0000-0000-00007D020000}"/>
    <cellStyle name="_견적서집계_외도동창고통신 2 2" xfId="3559" xr:uid="{00000000-0005-0000-0000-00007E020000}"/>
    <cellStyle name="_견적서집계_외도동창고통신 2_1.2015년도 일위대가표(전기,통신,소방)" xfId="3560" xr:uid="{00000000-0005-0000-0000-00007F020000}"/>
    <cellStyle name="_견적서집계_외도동창고통신 2_집계표" xfId="3561" xr:uid="{00000000-0005-0000-0000-000080020000}"/>
    <cellStyle name="_견적서집계_우도땅콩 전기내역서09" xfId="93" xr:uid="{00000000-0005-0000-0000-000081020000}"/>
    <cellStyle name="_견적서집계_위미 게이트볼장 전기내역서" xfId="94" xr:uid="{00000000-0005-0000-0000-000082020000}"/>
    <cellStyle name="_견적서집계_위미 게이트볼장 전기내역서 2" xfId="3562" xr:uid="{00000000-0005-0000-0000-000083020000}"/>
    <cellStyle name="_견적서집계_위미 게이트볼장 전기내역서 2 2" xfId="3563" xr:uid="{00000000-0005-0000-0000-000084020000}"/>
    <cellStyle name="_견적서집계_위미 게이트볼장 전기내역서 2_1.2015년도 일위대가표(전기,통신,소방)" xfId="3564" xr:uid="{00000000-0005-0000-0000-000085020000}"/>
    <cellStyle name="_견적서집계_위미 게이트볼장 전기내역서 2_집계표" xfId="3565" xr:uid="{00000000-0005-0000-0000-000086020000}"/>
    <cellStyle name="_견적서집계_위미중 교실 대수선 및 급식동개축,연결복도 증축통신내역서" xfId="95" xr:uid="{00000000-0005-0000-0000-000087020000}"/>
    <cellStyle name="_견적서집계_위미중 옥내소화전설치 소방공사" xfId="96" xr:uid="{00000000-0005-0000-0000-000088020000}"/>
    <cellStyle name="_견적서집계_위미중 옥내소화전설치 소방공사 2" xfId="3566" xr:uid="{00000000-0005-0000-0000-000089020000}"/>
    <cellStyle name="_견적서집계_위미중 옥내소화전설치 소방공사 2 2" xfId="3567" xr:uid="{00000000-0005-0000-0000-00008A020000}"/>
    <cellStyle name="_견적서집계_위미중 옥내소화전설치 소방공사 2_1.2015년도 일위대가표(전기,통신,소방)" xfId="3568" xr:uid="{00000000-0005-0000-0000-00008B020000}"/>
    <cellStyle name="_견적서집계_위미중 옥내소화전설치 소방공사 2_집계표" xfId="3569" xr:uid="{00000000-0005-0000-0000-00008C020000}"/>
    <cellStyle name="_견적서집계_음식업협회 전기내역서" xfId="97" xr:uid="{00000000-0005-0000-0000-00008D020000}"/>
    <cellStyle name="_견적서집계_일위" xfId="98" xr:uid="{00000000-0005-0000-0000-00008E020000}"/>
    <cellStyle name="_견적서집계_일위 2" xfId="3570" xr:uid="{00000000-0005-0000-0000-00008F020000}"/>
    <cellStyle name="_견적서집계_일위 2 2" xfId="3571" xr:uid="{00000000-0005-0000-0000-000090020000}"/>
    <cellStyle name="_견적서집계_일위 2_1.2015년도 일위대가표(전기,통신,소방)" xfId="3572" xr:uid="{00000000-0005-0000-0000-000091020000}"/>
    <cellStyle name="_견적서집계_일위 2_집계표" xfId="3573" xr:uid="{00000000-0005-0000-0000-000092020000}"/>
    <cellStyle name="_견적서집계_일위_변경후내역서 " xfId="3574" xr:uid="{00000000-0005-0000-0000-000093020000}"/>
    <cellStyle name="_견적서집계_일위대가" xfId="99" xr:uid="{00000000-0005-0000-0000-000094020000}"/>
    <cellStyle name="_견적서집계_일위대가 2" xfId="3575" xr:uid="{00000000-0005-0000-0000-000095020000}"/>
    <cellStyle name="_견적서집계_일위대가 2 2" xfId="3576" xr:uid="{00000000-0005-0000-0000-000096020000}"/>
    <cellStyle name="_견적서집계_일위대가 2_1.2015년도 일위대가표(전기,통신,소방)" xfId="3577" xr:uid="{00000000-0005-0000-0000-000097020000}"/>
    <cellStyle name="_견적서집계_일위대가 2_집계표" xfId="3578" xr:uid="{00000000-0005-0000-0000-000098020000}"/>
    <cellStyle name="_견적서집계_일위대가(AV설비)" xfId="100" xr:uid="{00000000-0005-0000-0000-000099020000}"/>
    <cellStyle name="_견적서집계_일위대가(관로터파기,도로절단포장)" xfId="101" xr:uid="{00000000-0005-0000-0000-00009A020000}"/>
    <cellStyle name="_견적서집계_일위대가(도로절단)" xfId="102" xr:uid="{00000000-0005-0000-0000-00009B020000}"/>
    <cellStyle name="_견적서집계_일위대가_변경후내역서 " xfId="3579" xr:uid="{00000000-0005-0000-0000-00009C020000}"/>
    <cellStyle name="_견적서집계_일위대가1" xfId="103" xr:uid="{00000000-0005-0000-0000-00009D020000}"/>
    <cellStyle name="_견적서집계_일위대가-SAMPLE" xfId="104" xr:uid="{00000000-0005-0000-0000-00009E020000}"/>
    <cellStyle name="_견적서집계_일위대가-SAMPLE 2" xfId="3580" xr:uid="{00000000-0005-0000-0000-00009F020000}"/>
    <cellStyle name="_견적서집계_일위대가-SAMPLE 2 2" xfId="3581" xr:uid="{00000000-0005-0000-0000-0000A0020000}"/>
    <cellStyle name="_견적서집계_일위대가-SAMPLE 2_1.2015년도 일위대가표(전기,통신,소방)" xfId="3582" xr:uid="{00000000-0005-0000-0000-0000A1020000}"/>
    <cellStyle name="_견적서집계_일위대가-SAMPLE 2_집계표" xfId="3583" xr:uid="{00000000-0005-0000-0000-0000A2020000}"/>
    <cellStyle name="_견적서집계_장전노인복지시설 전기내역서" xfId="105" xr:uid="{00000000-0005-0000-0000-0000A3020000}"/>
    <cellStyle name="_견적서집계_장전노인정 전기내역서" xfId="106" xr:uid="{00000000-0005-0000-0000-0000A4020000}"/>
    <cellStyle name="_견적서집계_재활원 전기내역서최종" xfId="107" xr:uid="{00000000-0005-0000-0000-0000A5020000}"/>
    <cellStyle name="_견적서집계_저지리어린이집 통신 내역" xfId="108" xr:uid="{00000000-0005-0000-0000-0000A6020000}"/>
    <cellStyle name="_견적서집계_저지리어린이집-소방" xfId="109" xr:uid="{00000000-0005-0000-0000-0000A7020000}"/>
    <cellStyle name="_견적서집계_전11" xfId="110" xr:uid="{00000000-0005-0000-0000-0000A8020000}"/>
    <cellStyle name="_견적서집계_전11 2" xfId="3584" xr:uid="{00000000-0005-0000-0000-0000A9020000}"/>
    <cellStyle name="_견적서집계_전11 2 2" xfId="3585" xr:uid="{00000000-0005-0000-0000-0000AA020000}"/>
    <cellStyle name="_견적서집계_전11 2_1.2015년도 일위대가표(전기,통신,소방)" xfId="3586" xr:uid="{00000000-0005-0000-0000-0000AB020000}"/>
    <cellStyle name="_견적서집계_전11 2_집계표" xfId="3587" xr:uid="{00000000-0005-0000-0000-0000AC020000}"/>
    <cellStyle name="_견적서집계_전기" xfId="111" xr:uid="{00000000-0005-0000-0000-0000AD020000}"/>
    <cellStyle name="_견적서집계_전기 2" xfId="3588" xr:uid="{00000000-0005-0000-0000-0000AE020000}"/>
    <cellStyle name="_견적서집계_전기 2 2" xfId="3589" xr:uid="{00000000-0005-0000-0000-0000AF020000}"/>
    <cellStyle name="_견적서집계_전기 2_1.2015년도 일위대가표(전기,통신,소방)" xfId="3590" xr:uid="{00000000-0005-0000-0000-0000B0020000}"/>
    <cellStyle name="_견적서집계_전기 2_집계표" xfId="3591" xr:uid="{00000000-0005-0000-0000-0000B1020000}"/>
    <cellStyle name="_견적서집계_전기 내역서(실과교육관)" xfId="112" xr:uid="{00000000-0005-0000-0000-0000B2020000}"/>
    <cellStyle name="_견적서집계_전기 일위대가(아라교)" xfId="113" xr:uid="{00000000-0005-0000-0000-0000B3020000}"/>
    <cellStyle name="_견적서집계_전기 일위대가(아라교) 2" xfId="3592" xr:uid="{00000000-0005-0000-0000-0000B4020000}"/>
    <cellStyle name="_견적서집계_전기 일위대가(아라교) 2 2" xfId="3593" xr:uid="{00000000-0005-0000-0000-0000B5020000}"/>
    <cellStyle name="_견적서집계_전기 일위대가(아라교) 2_1.2015년도 일위대가표(전기,통신,소방)" xfId="3594" xr:uid="{00000000-0005-0000-0000-0000B6020000}"/>
    <cellStyle name="_견적서집계_전기 일위대가(아라교) 2_집계표" xfId="3595" xr:uid="{00000000-0005-0000-0000-0000B7020000}"/>
    <cellStyle name="_견적서집계_전기(8.9)" xfId="114" xr:uid="{00000000-0005-0000-0000-0000B8020000}"/>
    <cellStyle name="_견적서집계_전기(8.9) 2" xfId="3596" xr:uid="{00000000-0005-0000-0000-0000B9020000}"/>
    <cellStyle name="_견적서집계_전기(8.9) 2 2" xfId="3597" xr:uid="{00000000-0005-0000-0000-0000BA020000}"/>
    <cellStyle name="_견적서집계_전기(8.9) 2_1.2015년도 일위대가표(전기,통신,소방)" xfId="3598" xr:uid="{00000000-0005-0000-0000-0000BB020000}"/>
    <cellStyle name="_견적서집계_전기(8.9) 2_집계표" xfId="3599" xr:uid="{00000000-0005-0000-0000-0000BC020000}"/>
    <cellStyle name="_견적서집계_전기내역 (안보교육관)" xfId="115" xr:uid="{00000000-0005-0000-0000-0000BD020000}"/>
    <cellStyle name="_견적서집계_전기내역 (안보교육관) 2" xfId="3600" xr:uid="{00000000-0005-0000-0000-0000BE020000}"/>
    <cellStyle name="_견적서집계_전기내역 (안보교육관) 2 2" xfId="3601" xr:uid="{00000000-0005-0000-0000-0000BF020000}"/>
    <cellStyle name="_견적서집계_전기내역 (안보교육관) 2_1.2015년도 일위대가표(전기,통신,소방)" xfId="3602" xr:uid="{00000000-0005-0000-0000-0000C0020000}"/>
    <cellStyle name="_견적서집계_전기내역 (안보교육관) 2_집계표" xfId="3603" xr:uid="{00000000-0005-0000-0000-0000C1020000}"/>
    <cellStyle name="_견적서집계_전기내역서" xfId="116" xr:uid="{00000000-0005-0000-0000-0000C2020000}"/>
    <cellStyle name="_견적서집계_전기내역서 1서홍동주민센터(본관동1층)" xfId="117" xr:uid="{00000000-0005-0000-0000-0000C3020000}"/>
    <cellStyle name="_견적서집계_전기내역서 2" xfId="3604" xr:uid="{00000000-0005-0000-0000-0000C4020000}"/>
    <cellStyle name="_견적서집계_전기내역서 2 2" xfId="3605" xr:uid="{00000000-0005-0000-0000-0000C5020000}"/>
    <cellStyle name="_견적서집계_전기내역서 2_1.2015년도 일위대가표(전기,통신,소방)" xfId="3606" xr:uid="{00000000-0005-0000-0000-0000C6020000}"/>
    <cellStyle name="_견적서집계_전기내역서 2_집계표" xfId="3607" xr:uid="{00000000-0005-0000-0000-0000C7020000}"/>
    <cellStyle name="_견적서집계_전기내역서 서홍동주민센터(별관동)" xfId="118" xr:uid="{00000000-0005-0000-0000-0000C8020000}"/>
    <cellStyle name="_견적서집계_전기내역서 서홍동주민센터(별관동1층)" xfId="119" xr:uid="{00000000-0005-0000-0000-0000C9020000}"/>
    <cellStyle name="_견적서집계_전기내역서 서홍동주민센터(본관동)" xfId="120" xr:uid="{00000000-0005-0000-0000-0000CA020000}"/>
    <cellStyle name="_견적서집계_전기내역서 서홍동주민센터(본관동) 10" xfId="13138" xr:uid="{00000000-0005-0000-0000-0000CB020000}"/>
    <cellStyle name="_견적서집계_전기내역서 서홍동주민센터(본관동) 11" xfId="13196" xr:uid="{00000000-0005-0000-0000-0000CC020000}"/>
    <cellStyle name="_견적서집계_전기내역서 서홍동주민센터(본관동) 12" xfId="13233" xr:uid="{00000000-0005-0000-0000-0000CD020000}"/>
    <cellStyle name="_견적서집계_전기내역서 서홍동주민센터(본관동) 13" xfId="13280" xr:uid="{00000000-0005-0000-0000-0000CE020000}"/>
    <cellStyle name="_견적서집계_전기내역서 서홍동주민센터(본관동) 14" xfId="13315" xr:uid="{00000000-0005-0000-0000-0000CF020000}"/>
    <cellStyle name="_견적서집계_전기내역서 서홍동주민센터(본관동) 15" xfId="13347" xr:uid="{00000000-0005-0000-0000-0000D0020000}"/>
    <cellStyle name="_견적서집계_전기내역서 서홍동주민센터(본관동) 16" xfId="13379" xr:uid="{00000000-0005-0000-0000-0000D1020000}"/>
    <cellStyle name="_견적서집계_전기내역서 서홍동주민센터(본관동) 17" xfId="13406" xr:uid="{00000000-0005-0000-0000-0000D2020000}"/>
    <cellStyle name="_견적서집계_전기내역서 서홍동주민센터(본관동) 18" xfId="13442" xr:uid="{00000000-0005-0000-0000-0000D3020000}"/>
    <cellStyle name="_견적서집계_전기내역서 서홍동주민센터(본관동) 19" xfId="13462" xr:uid="{00000000-0005-0000-0000-0000D4020000}"/>
    <cellStyle name="_견적서집계_전기내역서 서홍동주민센터(본관동) 2" xfId="9731" xr:uid="{00000000-0005-0000-0000-0000D5020000}"/>
    <cellStyle name="_견적서집계_전기내역서 서홍동주민센터(본관동) 20" xfId="13484" xr:uid="{00000000-0005-0000-0000-0000D6020000}"/>
    <cellStyle name="_견적서집계_전기내역서 서홍동주민센터(본관동) 21" xfId="13506" xr:uid="{00000000-0005-0000-0000-0000D7020000}"/>
    <cellStyle name="_견적서집계_전기내역서 서홍동주민센터(본관동) 22" xfId="13520" xr:uid="{00000000-0005-0000-0000-0000D8020000}"/>
    <cellStyle name="_견적서집계_전기내역서 서홍동주민센터(본관동) 23" xfId="13535" xr:uid="{00000000-0005-0000-0000-0000D9020000}"/>
    <cellStyle name="_견적서집계_전기내역서 서홍동주민센터(본관동) 24" xfId="13545" xr:uid="{00000000-0005-0000-0000-0000DA020000}"/>
    <cellStyle name="_견적서집계_전기내역서 서홍동주민센터(본관동) 25" xfId="13551" xr:uid="{00000000-0005-0000-0000-0000DB020000}"/>
    <cellStyle name="_견적서집계_전기내역서 서홍동주민센터(본관동) 3" xfId="12166" xr:uid="{00000000-0005-0000-0000-0000DC020000}"/>
    <cellStyle name="_견적서집계_전기내역서 서홍동주민센터(본관동) 4" xfId="12833" xr:uid="{00000000-0005-0000-0000-0000DD020000}"/>
    <cellStyle name="_견적서집계_전기내역서 서홍동주민센터(본관동) 5" xfId="10260" xr:uid="{00000000-0005-0000-0000-0000DE020000}"/>
    <cellStyle name="_견적서집계_전기내역서 서홍동주민센터(본관동) 6" xfId="12576" xr:uid="{00000000-0005-0000-0000-0000DF020000}"/>
    <cellStyle name="_견적서집계_전기내역서 서홍동주민센터(본관동) 7" xfId="12982" xr:uid="{00000000-0005-0000-0000-0000E0020000}"/>
    <cellStyle name="_견적서집계_전기내역서 서홍동주민센터(본관동) 8" xfId="12531" xr:uid="{00000000-0005-0000-0000-0000E1020000}"/>
    <cellStyle name="_견적서집계_전기내역서 서홍동주민센터(본관동) 9" xfId="13083" xr:uid="{00000000-0005-0000-0000-0000E2020000}"/>
    <cellStyle name="_견적서집계_전기내역서 서홍동주민센터(본관동1층)" xfId="121" xr:uid="{00000000-0005-0000-0000-0000E3020000}"/>
    <cellStyle name="_견적서집계_전기내역서 서홍동주민센터(본관동2층)" xfId="122" xr:uid="{00000000-0005-0000-0000-0000E4020000}"/>
    <cellStyle name="_견적서집계_전기내역서 서홍동주민센터(본관동3층)" xfId="123" xr:uid="{00000000-0005-0000-0000-0000E5020000}"/>
    <cellStyle name="_견적서집계_전기내역서 서홍동주민센터(본관동지하층)" xfId="124" xr:uid="{00000000-0005-0000-0000-0000E6020000}"/>
    <cellStyle name="_견적서집계_전기내역서 서홍동주민센터(지하층)" xfId="125" xr:uid="{00000000-0005-0000-0000-0000E7020000}"/>
    <cellStyle name="_견적서집계_전기내역서 서홍동주민센터1(본관동1층)" xfId="126" xr:uid="{00000000-0005-0000-0000-0000E8020000}"/>
    <cellStyle name="_견적서집계_전기내역서 성산제조업소" xfId="127" xr:uid="{00000000-0005-0000-0000-0000E9020000}"/>
    <cellStyle name="_견적서집계_전기내역서(0407)" xfId="128" xr:uid="{00000000-0005-0000-0000-0000EA020000}"/>
    <cellStyle name="_견적서집계_전기내역서(6.02)" xfId="129" xr:uid="{00000000-0005-0000-0000-0000EB020000}"/>
    <cellStyle name="_견적서집계_전기내역서(6.08)" xfId="130" xr:uid="{00000000-0005-0000-0000-0000EC020000}"/>
    <cellStyle name="_견적서집계_전기내역서(감귤박TMR제조시설)-설계변경" xfId="131" xr:uid="{00000000-0005-0000-0000-0000ED020000}"/>
    <cellStyle name="_견적서집계_전기내역서(감귤박TMR제조시설)-설계변경 2" xfId="3608" xr:uid="{00000000-0005-0000-0000-0000EE020000}"/>
    <cellStyle name="_견적서집계_전기내역서(감귤박TMR제조시설)-설계변경 2 2" xfId="3609" xr:uid="{00000000-0005-0000-0000-0000EF020000}"/>
    <cellStyle name="_견적서집계_전기내역서(감귤박TMR제조시설)-설계변경 2_1.2015년도 일위대가표(전기,통신,소방)" xfId="3610" xr:uid="{00000000-0005-0000-0000-0000F0020000}"/>
    <cellStyle name="_견적서집계_전기내역서(감귤박TMR제조시설)-설계변경 2_집계표" xfId="3611" xr:uid="{00000000-0005-0000-0000-0000F1020000}"/>
    <cellStyle name="_견적서집계_전기내역서(감귤연구소)" xfId="132" xr:uid="{00000000-0005-0000-0000-0000F2020000}"/>
    <cellStyle name="_견적서집계_전기내역서(경주주민건강지원센터)" xfId="133" xr:uid="{00000000-0005-0000-0000-0000F3020000}"/>
    <cellStyle name="_견적서집계_전기내역서(경주주민건강지원센터)-동력불리" xfId="134" xr:uid="{00000000-0005-0000-0000-0000F4020000}"/>
    <cellStyle name="_견적서집계_전기내역서(고산초)" xfId="135" xr:uid="{00000000-0005-0000-0000-0000F5020000}"/>
    <cellStyle name="_견적서집계_전기내역서(곽금교)" xfId="136" xr:uid="{00000000-0005-0000-0000-0000F6020000}"/>
    <cellStyle name="_견적서집계_전기내역서(곽금교) 2" xfId="3612" xr:uid="{00000000-0005-0000-0000-0000F7020000}"/>
    <cellStyle name="_견적서집계_전기내역서(곽금교) 2 2" xfId="3613" xr:uid="{00000000-0005-0000-0000-0000F8020000}"/>
    <cellStyle name="_견적서집계_전기내역서(곽금교) 2_1.2015년도 일위대가표(전기,통신,소방)" xfId="3614" xr:uid="{00000000-0005-0000-0000-0000F9020000}"/>
    <cellStyle name="_견적서집계_전기내역서(곽금교) 2_집계표" xfId="3615" xr:uid="{00000000-0005-0000-0000-0000FA020000}"/>
    <cellStyle name="_견적서집계_전기내역서(곽금교)_전기내역서(동화교)" xfId="137" xr:uid="{00000000-0005-0000-0000-0000FB020000}"/>
    <cellStyle name="_견적서집계_전기내역서(곽금교)_전기내역서(동화교) 2" xfId="3616" xr:uid="{00000000-0005-0000-0000-0000FC020000}"/>
    <cellStyle name="_견적서집계_전기내역서(곽금교)_전기내역서(동화교) 2 2" xfId="3617" xr:uid="{00000000-0005-0000-0000-0000FD020000}"/>
    <cellStyle name="_견적서집계_전기내역서(곽금교)_전기내역서(동화교) 2_1.2015년도 일위대가표(전기,통신,소방)" xfId="3618" xr:uid="{00000000-0005-0000-0000-0000FE020000}"/>
    <cellStyle name="_견적서집계_전기내역서(곽금교)_전기내역서(동화교) 2_집계표" xfId="3619" xr:uid="{00000000-0005-0000-0000-0000FF020000}"/>
    <cellStyle name="_견적서집계_전기내역서(금악교-0516최종)" xfId="138" xr:uid="{00000000-0005-0000-0000-000000030000}"/>
    <cellStyle name="_견적서집계_전기내역서(금악교-0516최종) 2" xfId="3620" xr:uid="{00000000-0005-0000-0000-000001030000}"/>
    <cellStyle name="_견적서집계_전기내역서(금악교-0516최종) 2 2" xfId="3621" xr:uid="{00000000-0005-0000-0000-000002030000}"/>
    <cellStyle name="_견적서집계_전기내역서(금악교-0516최종) 2_1.2015년도 일위대가표(전기,통신,소방)" xfId="3622" xr:uid="{00000000-0005-0000-0000-000003030000}"/>
    <cellStyle name="_견적서집계_전기내역서(금악교-0516최종) 2_집계표" xfId="3623" xr:uid="{00000000-0005-0000-0000-000004030000}"/>
    <cellStyle name="_견적서집계_전기내역서(금악교-에어컨)" xfId="139" xr:uid="{00000000-0005-0000-0000-000005030000}"/>
    <cellStyle name="_견적서집계_전기내역서(금악교-에어컨) 2" xfId="3624" xr:uid="{00000000-0005-0000-0000-000006030000}"/>
    <cellStyle name="_견적서집계_전기내역서(금악교-에어컨) 2 2" xfId="3625" xr:uid="{00000000-0005-0000-0000-000007030000}"/>
    <cellStyle name="_견적서집계_전기내역서(금악교-에어컨) 2_1.2015년도 일위대가표(전기,통신,소방)" xfId="3626" xr:uid="{00000000-0005-0000-0000-000008030000}"/>
    <cellStyle name="_견적서집계_전기내역서(금악교-에어컨) 2_집계표" xfId="3627" xr:uid="{00000000-0005-0000-0000-000009030000}"/>
    <cellStyle name="_견적서집계_전기내역서(대신중)-6차" xfId="140" xr:uid="{00000000-0005-0000-0000-00000A030000}"/>
    <cellStyle name="_견적서집계_전기내역서(대신중)-6차 2" xfId="3628" xr:uid="{00000000-0005-0000-0000-00000B030000}"/>
    <cellStyle name="_견적서집계_전기내역서(대신중)-6차 2 2" xfId="3629" xr:uid="{00000000-0005-0000-0000-00000C030000}"/>
    <cellStyle name="_견적서집계_전기내역서(대신중)-6차 2_1.2015년도 일위대가표(전기,통신,소방)" xfId="3630" xr:uid="{00000000-0005-0000-0000-00000D030000}"/>
    <cellStyle name="_견적서집계_전기내역서(대신중)-6차 2_집계표" xfId="3631" xr:uid="{00000000-0005-0000-0000-00000E030000}"/>
    <cellStyle name="_견적서집계_전기내역서(동홍초등학교 교실 및 E.V 증축공사)" xfId="141" xr:uid="{00000000-0005-0000-0000-00000F030000}"/>
    <cellStyle name="_견적서집계_전기내역서(동홍초등학교 교실 및 E.V 증축공사) 2" xfId="3632" xr:uid="{00000000-0005-0000-0000-000010030000}"/>
    <cellStyle name="_견적서집계_전기내역서(동홍초등학교 교실 및 E.V 증축공사) 2 2" xfId="3633" xr:uid="{00000000-0005-0000-0000-000011030000}"/>
    <cellStyle name="_견적서집계_전기내역서(동홍초등학교 교실 및 E.V 증축공사) 2_1.2015년도 일위대가표(전기,통신,소방)" xfId="3634" xr:uid="{00000000-0005-0000-0000-000012030000}"/>
    <cellStyle name="_견적서집계_전기내역서(동홍초등학교 교실 및 E.V 증축공사) 2_집계표" xfId="3635" xr:uid="{00000000-0005-0000-0000-000013030000}"/>
    <cellStyle name="_견적서집계_전기내역서(동홍초등학교 교실 및 E.V 증축공사)_변경후내역서 " xfId="3636" xr:uid="{00000000-0005-0000-0000-000014030000}"/>
    <cellStyle name="_견적서집계_전기내역서(동홍초등학교 교실 및 E.V 증축공사)-정광수" xfId="142" xr:uid="{00000000-0005-0000-0000-000015030000}"/>
    <cellStyle name="_견적서집계_전기내역서(동홍초등학교 교실 및 E.V 증축공사)-정광수 2" xfId="3637" xr:uid="{00000000-0005-0000-0000-000016030000}"/>
    <cellStyle name="_견적서집계_전기내역서(동홍초등학교 교실 및 E.V 증축공사)-정광수 2 2" xfId="3638" xr:uid="{00000000-0005-0000-0000-000017030000}"/>
    <cellStyle name="_견적서집계_전기내역서(동홍초등학교 교실 및 E.V 증축공사)-정광수 2_1.2015년도 일위대가표(전기,통신,소방)" xfId="3639" xr:uid="{00000000-0005-0000-0000-000018030000}"/>
    <cellStyle name="_견적서집계_전기내역서(동홍초등학교 교실 및 E.V 증축공사)-정광수 2_집계표" xfId="3640" xr:uid="{00000000-0005-0000-0000-000019030000}"/>
    <cellStyle name="_견적서집계_전기내역서(동홍초등학교 교실 및 E.V 증축공사)-정광수_변경후내역서 " xfId="3641" xr:uid="{00000000-0005-0000-0000-00001A030000}"/>
    <cellStyle name="_견적서집계_전기내역서(동홍초등학교 교실 및 E.V 증축공사)-최종" xfId="143" xr:uid="{00000000-0005-0000-0000-00001B030000}"/>
    <cellStyle name="_견적서집계_전기내역서(동홍초등학교 교실 및 E.V 증축공사)-최종 2" xfId="3642" xr:uid="{00000000-0005-0000-0000-00001C030000}"/>
    <cellStyle name="_견적서집계_전기내역서(동홍초등학교 교실 및 E.V 증축공사)-최종 2 2" xfId="3643" xr:uid="{00000000-0005-0000-0000-00001D030000}"/>
    <cellStyle name="_견적서집계_전기내역서(동홍초등학교 교실 및 E.V 증축공사)-최종 2_1.2015년도 일위대가표(전기,통신,소방)" xfId="3644" xr:uid="{00000000-0005-0000-0000-00001E030000}"/>
    <cellStyle name="_견적서집계_전기내역서(동홍초등학교 교실 및 E.V 증축공사)-최종 2_집계표" xfId="3645" xr:uid="{00000000-0005-0000-0000-00001F030000}"/>
    <cellStyle name="_견적서집계_전기내역서(동홍초등학교 교실 및 E.V 증축공사)-최종_변경후내역서 " xfId="3646" xr:uid="{00000000-0005-0000-0000-000020030000}"/>
    <cellStyle name="_견적서집계_전기내역서(동화교-최종)" xfId="144" xr:uid="{00000000-0005-0000-0000-000021030000}"/>
    <cellStyle name="_견적서집계_전기내역서(동화교-최종) 2" xfId="3647" xr:uid="{00000000-0005-0000-0000-000022030000}"/>
    <cellStyle name="_견적서집계_전기내역서(동화교-최종) 2 2" xfId="3648" xr:uid="{00000000-0005-0000-0000-000023030000}"/>
    <cellStyle name="_견적서집계_전기내역서(동화교-최종) 2_1.2015년도 일위대가표(전기,통신,소방)" xfId="3649" xr:uid="{00000000-0005-0000-0000-000024030000}"/>
    <cellStyle name="_견적서집계_전기내역서(동화교-최종) 2_집계표" xfId="3650" xr:uid="{00000000-0005-0000-0000-000025030000}"/>
    <cellStyle name="_견적서집계_전기내역서(문산시립어린이집)" xfId="145" xr:uid="{00000000-0005-0000-0000-000026030000}"/>
    <cellStyle name="_견적서집계_전기내역서(변경)" xfId="146" xr:uid="{00000000-0005-0000-0000-000027030000}"/>
    <cellStyle name="_견적서집계_전기내역서(변경10월20일)" xfId="147" xr:uid="{00000000-0005-0000-0000-000028030000}"/>
    <cellStyle name="_견적서집계_전기내역서(사라교육관)" xfId="148" xr:uid="{00000000-0005-0000-0000-000029030000}"/>
    <cellStyle name="_견적서집계_전기내역서(사라교육관) 2" xfId="3651" xr:uid="{00000000-0005-0000-0000-00002A030000}"/>
    <cellStyle name="_견적서집계_전기내역서(사라교육관) 2 2" xfId="3652" xr:uid="{00000000-0005-0000-0000-00002B030000}"/>
    <cellStyle name="_견적서집계_전기내역서(사라교육관) 2_1.2015년도 일위대가표(전기,통신,소방)" xfId="3653" xr:uid="{00000000-0005-0000-0000-00002C030000}"/>
    <cellStyle name="_견적서집계_전기내역서(사라교육관) 2_집계표" xfId="3654" xr:uid="{00000000-0005-0000-0000-00002D030000}"/>
    <cellStyle name="_견적서집계_전기내역서(삼성교)" xfId="149" xr:uid="{00000000-0005-0000-0000-00002E030000}"/>
    <cellStyle name="_견적서집계_전기내역서(삼성교) 2" xfId="3655" xr:uid="{00000000-0005-0000-0000-00002F030000}"/>
    <cellStyle name="_견적서집계_전기내역서(삼성교) 2 2" xfId="3656" xr:uid="{00000000-0005-0000-0000-000030030000}"/>
    <cellStyle name="_견적서집계_전기내역서(삼성교) 2_1.2015년도 일위대가표(전기,통신,소방)" xfId="3657" xr:uid="{00000000-0005-0000-0000-000031030000}"/>
    <cellStyle name="_견적서집계_전기내역서(삼성교) 2_집계표" xfId="3658" xr:uid="{00000000-0005-0000-0000-000032030000}"/>
    <cellStyle name="_견적서집계_전기내역서(삼성교)최종" xfId="150" xr:uid="{00000000-0005-0000-0000-000033030000}"/>
    <cellStyle name="_견적서집계_전기내역서(삼성초)-6.10" xfId="151" xr:uid="{00000000-0005-0000-0000-000034030000}"/>
    <cellStyle name="_견적서집계_전기내역서(삼성초)-6.11" xfId="152" xr:uid="{00000000-0005-0000-0000-000035030000}"/>
    <cellStyle name="_견적서집계_전기내역서(삼양동사무소)" xfId="153" xr:uid="{00000000-0005-0000-0000-000036030000}"/>
    <cellStyle name="_견적서집계_전기내역서(삼양동사무소) 2" xfId="3659" xr:uid="{00000000-0005-0000-0000-000037030000}"/>
    <cellStyle name="_견적서집계_전기내역서(삼양동사무소) 2 2" xfId="3660" xr:uid="{00000000-0005-0000-0000-000038030000}"/>
    <cellStyle name="_견적서집계_전기내역서(삼양동사무소) 2_1.2015년도 일위대가표(전기,통신,소방)" xfId="3661" xr:uid="{00000000-0005-0000-0000-000039030000}"/>
    <cellStyle name="_견적서집계_전기내역서(삼양동사무소) 2_집계표" xfId="3662" xr:uid="{00000000-0005-0000-0000-00003A030000}"/>
    <cellStyle name="_견적서집계_전기내역서(삼양동사무소)-1차분" xfId="154" xr:uid="{00000000-0005-0000-0000-00003B030000}"/>
    <cellStyle name="_견적서집계_전기내역서(삼양동사무소)-1차분 2" xfId="3663" xr:uid="{00000000-0005-0000-0000-00003C030000}"/>
    <cellStyle name="_견적서집계_전기내역서(삼양동사무소)-1차분 2 2" xfId="3664" xr:uid="{00000000-0005-0000-0000-00003D030000}"/>
    <cellStyle name="_견적서집계_전기내역서(삼양동사무소)-1차분 2_1.2015년도 일위대가표(전기,통신,소방)" xfId="3665" xr:uid="{00000000-0005-0000-0000-00003E030000}"/>
    <cellStyle name="_견적서집계_전기내역서(삼양동사무소)-1차분 2_집계표" xfId="3666" xr:uid="{00000000-0005-0000-0000-00003F030000}"/>
    <cellStyle name="_견적서집계_전기내역서(서귀포공립보육시설)" xfId="155" xr:uid="{00000000-0005-0000-0000-000040030000}"/>
    <cellStyle name="_견적서집계_전기내역서(서귀포공립보육시설) 2" xfId="3667" xr:uid="{00000000-0005-0000-0000-000041030000}"/>
    <cellStyle name="_견적서집계_전기내역서(서귀포공립보육시설) 2 2" xfId="3668" xr:uid="{00000000-0005-0000-0000-000042030000}"/>
    <cellStyle name="_견적서집계_전기내역서(서귀포공립보육시설) 2_1.2015년도 일위대가표(전기,통신,소방)" xfId="3669" xr:uid="{00000000-0005-0000-0000-000043030000}"/>
    <cellStyle name="_견적서집계_전기내역서(서귀포공립보육시설) 2_집계표" xfId="3670" xr:uid="{00000000-0005-0000-0000-000044030000}"/>
    <cellStyle name="_견적서집계_전기내역서(서귀포시교육청사)" xfId="156" xr:uid="{00000000-0005-0000-0000-000045030000}"/>
    <cellStyle name="_견적서집계_전기내역서(서귀포시교육청사) 2" xfId="3671" xr:uid="{00000000-0005-0000-0000-000046030000}"/>
    <cellStyle name="_견적서집계_전기내역서(서귀포시교육청사) 2 2" xfId="3672" xr:uid="{00000000-0005-0000-0000-000047030000}"/>
    <cellStyle name="_견적서집계_전기내역서(서귀포시교육청사) 2_1.2015년도 일위대가표(전기,통신,소방)" xfId="3673" xr:uid="{00000000-0005-0000-0000-000048030000}"/>
    <cellStyle name="_견적서집계_전기내역서(서귀포시교육청사) 2_집계표" xfId="3674" xr:uid="{00000000-0005-0000-0000-000049030000}"/>
    <cellStyle name="_견적서집계_전기내역서(실과교육관)" xfId="157" xr:uid="{00000000-0005-0000-0000-00004A030000}"/>
    <cellStyle name="_견적서집계_전기내역서(아라교)" xfId="158" xr:uid="{00000000-0005-0000-0000-00004B030000}"/>
    <cellStyle name="_견적서집계_전기내역서(아라교) 2" xfId="3675" xr:uid="{00000000-0005-0000-0000-00004C030000}"/>
    <cellStyle name="_견적서집계_전기내역서(아라교) 2 2" xfId="3676" xr:uid="{00000000-0005-0000-0000-00004D030000}"/>
    <cellStyle name="_견적서집계_전기내역서(아라교) 2_1.2015년도 일위대가표(전기,통신,소방)" xfId="3677" xr:uid="{00000000-0005-0000-0000-00004E030000}"/>
    <cellStyle name="_견적서집계_전기내역서(아라교) 2_집계표" xfId="3678" xr:uid="{00000000-0005-0000-0000-00004F030000}"/>
    <cellStyle name="_견적서집계_전기내역서(안덕농협선과장)" xfId="159" xr:uid="{00000000-0005-0000-0000-000050030000}"/>
    <cellStyle name="_견적서집계_전기내역서(야생동물보호센터)" xfId="160" xr:uid="{00000000-0005-0000-0000-000051030000}"/>
    <cellStyle name="_견적서집계_전기내역서(연평초,중)" xfId="161" xr:uid="{00000000-0005-0000-0000-000052030000}"/>
    <cellStyle name="_견적서집계_전기내역서(연평초,중) 2" xfId="3679" xr:uid="{00000000-0005-0000-0000-000053030000}"/>
    <cellStyle name="_견적서집계_전기내역서(연평초,중) 2 2" xfId="3680" xr:uid="{00000000-0005-0000-0000-000054030000}"/>
    <cellStyle name="_견적서집계_전기내역서(연평초,중) 2_1.2015년도 일위대가표(전기,통신,소방)" xfId="3681" xr:uid="{00000000-0005-0000-0000-000055030000}"/>
    <cellStyle name="_견적서집계_전기내역서(연평초,중) 2_집계표" xfId="3682" xr:uid="{00000000-0005-0000-0000-000056030000}"/>
    <cellStyle name="_견적서집계_전기내역서(연평초중고)" xfId="162" xr:uid="{00000000-0005-0000-0000-000057030000}"/>
    <cellStyle name="_견적서집계_전기내역서(연평초중고) 2" xfId="3683" xr:uid="{00000000-0005-0000-0000-000058030000}"/>
    <cellStyle name="_견적서집계_전기내역서(연평초중고) 2 2" xfId="3684" xr:uid="{00000000-0005-0000-0000-000059030000}"/>
    <cellStyle name="_견적서집계_전기내역서(연평초중고) 2_1.2015년도 일위대가표(전기,통신,소방)" xfId="3685" xr:uid="{00000000-0005-0000-0000-00005A030000}"/>
    <cellStyle name="_견적서집계_전기내역서(연평초중고) 2_집계표" xfId="3686" xr:uid="{00000000-0005-0000-0000-00005B030000}"/>
    <cellStyle name="_견적서집계_전기내역서(영송학교 체육관)" xfId="163" xr:uid="{00000000-0005-0000-0000-00005C030000}"/>
    <cellStyle name="_견적서집계_전기내역서(영송학교 체육관) 2" xfId="3687" xr:uid="{00000000-0005-0000-0000-00005D030000}"/>
    <cellStyle name="_견적서집계_전기내역서(영송학교 체육관) 2 2" xfId="3688" xr:uid="{00000000-0005-0000-0000-00005E030000}"/>
    <cellStyle name="_견적서집계_전기내역서(영송학교 체육관) 2_1.2015년도 일위대가표(전기,통신,소방)" xfId="3689" xr:uid="{00000000-0005-0000-0000-00005F030000}"/>
    <cellStyle name="_견적서집계_전기내역서(영송학교 체육관) 2_집계표" xfId="3690" xr:uid="{00000000-0005-0000-0000-000060030000}"/>
    <cellStyle name="_견적서집계_전기내역서(영지학교 전기설비공사)" xfId="164" xr:uid="{00000000-0005-0000-0000-000061030000}"/>
    <cellStyle name="_견적서집계_전기내역서(영지학교 전기설비공사) 2" xfId="3691" xr:uid="{00000000-0005-0000-0000-000062030000}"/>
    <cellStyle name="_견적서집계_전기내역서(영지학교 전기설비공사) 2 2" xfId="3692" xr:uid="{00000000-0005-0000-0000-000063030000}"/>
    <cellStyle name="_견적서집계_전기내역서(영지학교 전기설비공사) 2_1.2015년도 일위대가표(전기,통신,소방)" xfId="3693" xr:uid="{00000000-0005-0000-0000-000064030000}"/>
    <cellStyle name="_견적서집계_전기내역서(영지학교 전기설비공사) 2_집계표" xfId="3694" xr:uid="{00000000-0005-0000-0000-000065030000}"/>
    <cellStyle name="_견적서집계_전기내역서(영평교)" xfId="165" xr:uid="{00000000-0005-0000-0000-000066030000}"/>
    <cellStyle name="_견적서집계_전기내역서(영평교) 2" xfId="3695" xr:uid="{00000000-0005-0000-0000-000067030000}"/>
    <cellStyle name="_견적서집계_전기내역서(영평교) 2 2" xfId="3696" xr:uid="{00000000-0005-0000-0000-000068030000}"/>
    <cellStyle name="_견적서집계_전기내역서(영평교) 2_1.2015년도 일위대가표(전기,통신,소방)" xfId="3697" xr:uid="{00000000-0005-0000-0000-000069030000}"/>
    <cellStyle name="_견적서집계_전기내역서(영평교) 2_집계표" xfId="3698" xr:uid="{00000000-0005-0000-0000-00006A030000}"/>
    <cellStyle name="_견적서집계_전기내역서(영평교)-최종" xfId="166" xr:uid="{00000000-0005-0000-0000-00006B030000}"/>
    <cellStyle name="_견적서집계_전기내역서(영평교)-최종 2" xfId="3699" xr:uid="{00000000-0005-0000-0000-00006C030000}"/>
    <cellStyle name="_견적서집계_전기내역서(영평교)-최종 2 2" xfId="3700" xr:uid="{00000000-0005-0000-0000-00006D030000}"/>
    <cellStyle name="_견적서집계_전기내역서(영평교)-최종 2_1.2015년도 일위대가표(전기,통신,소방)" xfId="3701" xr:uid="{00000000-0005-0000-0000-00006E030000}"/>
    <cellStyle name="_견적서집계_전기내역서(영평교)-최종 2_집계표" xfId="3702" xr:uid="{00000000-0005-0000-0000-00006F030000}"/>
    <cellStyle name="_견적서집계_전기내역서(온성학교)" xfId="167" xr:uid="{00000000-0005-0000-0000-000070030000}"/>
    <cellStyle name="_견적서집계_전기내역서(온성학교) 2" xfId="3703" xr:uid="{00000000-0005-0000-0000-000071030000}"/>
    <cellStyle name="_견적서집계_전기내역서(온성학교) 2 2" xfId="3704" xr:uid="{00000000-0005-0000-0000-000072030000}"/>
    <cellStyle name="_견적서집계_전기내역서(온성학교) 2_1.2015년도 일위대가표(전기,통신,소방)" xfId="3705" xr:uid="{00000000-0005-0000-0000-000073030000}"/>
    <cellStyle name="_견적서집계_전기내역서(온성학교) 2_집계표" xfId="3706" xr:uid="{00000000-0005-0000-0000-000074030000}"/>
    <cellStyle name="_견적서집계_전기내역서(온성학교)_변경후내역서 " xfId="3707" xr:uid="{00000000-0005-0000-0000-000075030000}"/>
    <cellStyle name="_견적서집계_전기내역서(위미교)" xfId="168" xr:uid="{00000000-0005-0000-0000-000076030000}"/>
    <cellStyle name="_견적서집계_전기내역서(위미교) 2" xfId="3708" xr:uid="{00000000-0005-0000-0000-000077030000}"/>
    <cellStyle name="_견적서집계_전기내역서(위미교) 2 2" xfId="3709" xr:uid="{00000000-0005-0000-0000-000078030000}"/>
    <cellStyle name="_견적서집계_전기내역서(위미교) 2_1.2015년도 일위대가표(전기,통신,소방)" xfId="3710" xr:uid="{00000000-0005-0000-0000-000079030000}"/>
    <cellStyle name="_견적서집계_전기내역서(위미교) 2_집계표" xfId="3711" xr:uid="{00000000-0005-0000-0000-00007A030000}"/>
    <cellStyle name="_견적서집계_전기내역서(위미교)-70" xfId="169" xr:uid="{00000000-0005-0000-0000-00007B030000}"/>
    <cellStyle name="_견적서집계_전기내역서(위미교)-70 2" xfId="3712" xr:uid="{00000000-0005-0000-0000-00007C030000}"/>
    <cellStyle name="_견적서집계_전기내역서(위미교)-70 2 2" xfId="3713" xr:uid="{00000000-0005-0000-0000-00007D030000}"/>
    <cellStyle name="_견적서집계_전기내역서(위미교)-70 2_1.2015년도 일위대가표(전기,통신,소방)" xfId="3714" xr:uid="{00000000-0005-0000-0000-00007E030000}"/>
    <cellStyle name="_견적서집계_전기내역서(위미교)-70 2_집계표" xfId="3715" xr:uid="{00000000-0005-0000-0000-00007F030000}"/>
    <cellStyle name="_견적서집계_전기내역서(위미중)" xfId="170" xr:uid="{00000000-0005-0000-0000-000080030000}"/>
    <cellStyle name="_견적서집계_전기내역서(유전자 보존원)" xfId="171" xr:uid="{00000000-0005-0000-0000-000081030000}"/>
    <cellStyle name="_견적서집계_전기내역서(유전자 보존원) 10" xfId="13122" xr:uid="{00000000-0005-0000-0000-000082030000}"/>
    <cellStyle name="_견적서집계_전기내역서(유전자 보존원) 11" xfId="13184" xr:uid="{00000000-0005-0000-0000-000083030000}"/>
    <cellStyle name="_견적서집계_전기내역서(유전자 보존원) 12" xfId="13231" xr:uid="{00000000-0005-0000-0000-000084030000}"/>
    <cellStyle name="_견적서집계_전기내역서(유전자 보존원) 13" xfId="13272" xr:uid="{00000000-0005-0000-0000-000085030000}"/>
    <cellStyle name="_견적서집계_전기내역서(유전자 보존원) 14" xfId="11023" xr:uid="{00000000-0005-0000-0000-000086030000}"/>
    <cellStyle name="_견적서집계_전기내역서(유전자 보존원) 15" xfId="13341" xr:uid="{00000000-0005-0000-0000-000087030000}"/>
    <cellStyle name="_견적서집계_전기내역서(유전자 보존원) 16" xfId="13374" xr:uid="{00000000-0005-0000-0000-000088030000}"/>
    <cellStyle name="_견적서집계_전기내역서(유전자 보존원) 17" xfId="13400" xr:uid="{00000000-0005-0000-0000-000089030000}"/>
    <cellStyle name="_견적서집계_전기내역서(유전자 보존원) 18" xfId="13437" xr:uid="{00000000-0005-0000-0000-00008A030000}"/>
    <cellStyle name="_견적서집계_전기내역서(유전자 보존원) 19" xfId="13459" xr:uid="{00000000-0005-0000-0000-00008B030000}"/>
    <cellStyle name="_견적서집계_전기내역서(유전자 보존원) 2" xfId="9739" xr:uid="{00000000-0005-0000-0000-00008C030000}"/>
    <cellStyle name="_견적서집계_전기내역서(유전자 보존원) 20" xfId="13481" xr:uid="{00000000-0005-0000-0000-00008D030000}"/>
    <cellStyle name="_견적서집계_전기내역서(유전자 보존원) 21" xfId="13504" xr:uid="{00000000-0005-0000-0000-00008E030000}"/>
    <cellStyle name="_견적서집계_전기내역서(유전자 보존원) 22" xfId="13516" xr:uid="{00000000-0005-0000-0000-00008F030000}"/>
    <cellStyle name="_견적서집계_전기내역서(유전자 보존원) 23" xfId="13533" xr:uid="{00000000-0005-0000-0000-000090030000}"/>
    <cellStyle name="_견적서집계_전기내역서(유전자 보존원) 24" xfId="13544" xr:uid="{00000000-0005-0000-0000-000091030000}"/>
    <cellStyle name="_견적서집계_전기내역서(유전자 보존원) 25" xfId="13550" xr:uid="{00000000-0005-0000-0000-000092030000}"/>
    <cellStyle name="_견적서집계_전기내역서(유전자 보존원) 3" xfId="12762" xr:uid="{00000000-0005-0000-0000-000093030000}"/>
    <cellStyle name="_견적서집계_전기내역서(유전자 보존원) 4" xfId="12825" xr:uid="{00000000-0005-0000-0000-000094030000}"/>
    <cellStyle name="_견적서집계_전기내역서(유전자 보존원) 5" xfId="10875" xr:uid="{00000000-0005-0000-0000-000095030000}"/>
    <cellStyle name="_견적서집계_전기내역서(유전자 보존원) 6" xfId="11521" xr:uid="{00000000-0005-0000-0000-000096030000}"/>
    <cellStyle name="_견적서집계_전기내역서(유전자 보존원) 7" xfId="12974" xr:uid="{00000000-0005-0000-0000-000097030000}"/>
    <cellStyle name="_견적서집계_전기내역서(유전자 보존원) 8" xfId="13022" xr:uid="{00000000-0005-0000-0000-000098030000}"/>
    <cellStyle name="_견적서집계_전기내역서(유전자 보존원) 9" xfId="13073" xr:uid="{00000000-0005-0000-0000-000099030000}"/>
    <cellStyle name="_견적서집계_전기내역서(전산교육관)" xfId="172" xr:uid="{00000000-0005-0000-0000-00009A030000}"/>
    <cellStyle name="_견적서집계_전기내역서(제동교)" xfId="173" xr:uid="{00000000-0005-0000-0000-00009B030000}"/>
    <cellStyle name="_견적서집계_전기내역서(제동교) 2" xfId="3716" xr:uid="{00000000-0005-0000-0000-00009C030000}"/>
    <cellStyle name="_견적서집계_전기내역서(제동교) 2 2" xfId="3717" xr:uid="{00000000-0005-0000-0000-00009D030000}"/>
    <cellStyle name="_견적서집계_전기내역서(제동교) 2_1.2015년도 일위대가표(전기,통신,소방)" xfId="3718" xr:uid="{00000000-0005-0000-0000-00009E030000}"/>
    <cellStyle name="_견적서집계_전기내역서(제동교) 2_집계표" xfId="3719" xr:uid="{00000000-0005-0000-0000-00009F030000}"/>
    <cellStyle name="_견적서집계_전기내역서(제주검역소)" xfId="174" xr:uid="{00000000-0005-0000-0000-0000A0030000}"/>
    <cellStyle name="_견적서집계_전기내역서(제주검역소) 2" xfId="3720" xr:uid="{00000000-0005-0000-0000-0000A1030000}"/>
    <cellStyle name="_견적서집계_전기내역서(제주검역소) 2 2" xfId="3721" xr:uid="{00000000-0005-0000-0000-0000A2030000}"/>
    <cellStyle name="_견적서집계_전기내역서(제주검역소) 2_1.2015년도 일위대가표(전기,통신,소방)" xfId="3722" xr:uid="{00000000-0005-0000-0000-0000A3030000}"/>
    <cellStyle name="_견적서집계_전기내역서(제주검역소) 2_집계표" xfId="3723" xr:uid="{00000000-0005-0000-0000-0000A4030000}"/>
    <cellStyle name="_견적서집계_전기내역서(제주교대-사라교육관)" xfId="175" xr:uid="{00000000-0005-0000-0000-0000A5030000}"/>
    <cellStyle name="_견적서집계_전기내역서(제주교대-사라교육관) 2" xfId="3724" xr:uid="{00000000-0005-0000-0000-0000A6030000}"/>
    <cellStyle name="_견적서집계_전기내역서(제주교대-사라교육관) 2 2" xfId="3725" xr:uid="{00000000-0005-0000-0000-0000A7030000}"/>
    <cellStyle name="_견적서집계_전기내역서(제주교대-사라교육관) 2_1.2015년도 일위대가표(전기,통신,소방)" xfId="3726" xr:uid="{00000000-0005-0000-0000-0000A8030000}"/>
    <cellStyle name="_견적서집계_전기내역서(제주교대-사라교육관) 2_집계표" xfId="3727" xr:uid="{00000000-0005-0000-0000-0000A9030000}"/>
    <cellStyle name="_견적서집계_전기내역서(제주교대-전산교육관)" xfId="176" xr:uid="{00000000-0005-0000-0000-0000AA030000}"/>
    <cellStyle name="_견적서집계_전기내역서(제주교대-전산교육관) 2" xfId="3728" xr:uid="{00000000-0005-0000-0000-0000AB030000}"/>
    <cellStyle name="_견적서집계_전기내역서(제주교대-전산교육관) 2 2" xfId="3729" xr:uid="{00000000-0005-0000-0000-0000AC030000}"/>
    <cellStyle name="_견적서집계_전기내역서(제주교대-전산교육관) 2_1.2015년도 일위대가표(전기,통신,소방)" xfId="3730" xr:uid="{00000000-0005-0000-0000-0000AD030000}"/>
    <cellStyle name="_견적서집계_전기내역서(제주교대-전산교육관) 2_집계표" xfId="3731" xr:uid="{00000000-0005-0000-0000-0000AE030000}"/>
    <cellStyle name="_견적서집계_전기내역서(제주서중)" xfId="177" xr:uid="{00000000-0005-0000-0000-0000AF030000}"/>
    <cellStyle name="_견적서집계_전기내역서(제주시교육청사)" xfId="178" xr:uid="{00000000-0005-0000-0000-0000B0030000}"/>
    <cellStyle name="_견적서집계_전기내역서(제주시교육청사) 2" xfId="3732" xr:uid="{00000000-0005-0000-0000-0000B1030000}"/>
    <cellStyle name="_견적서집계_전기내역서(제주시교육청사) 2 2" xfId="3733" xr:uid="{00000000-0005-0000-0000-0000B2030000}"/>
    <cellStyle name="_견적서집계_전기내역서(제주시교육청사) 2_1.2015년도 일위대가표(전기,통신,소방)" xfId="3734" xr:uid="{00000000-0005-0000-0000-0000B3030000}"/>
    <cellStyle name="_견적서집계_전기내역서(제주시교육청사) 2_집계표" xfId="3735" xr:uid="{00000000-0005-0000-0000-0000B4030000}"/>
    <cellStyle name="_견적서집계_전기내역서(제주중앙고)" xfId="179" xr:uid="{00000000-0005-0000-0000-0000B5030000}"/>
    <cellStyle name="_견적서집계_전기내역서(중문농협선과장)" xfId="180" xr:uid="{00000000-0005-0000-0000-0000B6030000}"/>
    <cellStyle name="_견적서집계_전기내역서(지구대기 관사)" xfId="181" xr:uid="{00000000-0005-0000-0000-0000B7030000}"/>
    <cellStyle name="_견적서집계_전기내역서(지구대기 관사) 2" xfId="3736" xr:uid="{00000000-0005-0000-0000-0000B8030000}"/>
    <cellStyle name="_견적서집계_전기내역서(지구대기 관사) 2 2" xfId="3737" xr:uid="{00000000-0005-0000-0000-0000B9030000}"/>
    <cellStyle name="_견적서집계_전기내역서(지구대기 관사) 2_1.2015년도 일위대가표(전기,통신,소방)" xfId="3738" xr:uid="{00000000-0005-0000-0000-0000BA030000}"/>
    <cellStyle name="_견적서집계_전기내역서(지구대기 관사) 2_집계표" xfId="3739" xr:uid="{00000000-0005-0000-0000-0000BB030000}"/>
    <cellStyle name="_견적서집계_전기내역서(최종)-서귀포교" xfId="182" xr:uid="{00000000-0005-0000-0000-0000BC030000}"/>
    <cellStyle name="_견적서집계_전기내역서(최종)-서귀포교 2" xfId="3740" xr:uid="{00000000-0005-0000-0000-0000BD030000}"/>
    <cellStyle name="_견적서집계_전기내역서(최종)-서귀포교 2 2" xfId="3741" xr:uid="{00000000-0005-0000-0000-0000BE030000}"/>
    <cellStyle name="_견적서집계_전기내역서(최종)-서귀포교 2_1.2015년도 일위대가표(전기,통신,소방)" xfId="3742" xr:uid="{00000000-0005-0000-0000-0000BF030000}"/>
    <cellStyle name="_견적서집계_전기내역서(최종)-서귀포교 2_집계표" xfId="3743" xr:uid="{00000000-0005-0000-0000-0000C0030000}"/>
    <cellStyle name="_견적서집계_전기내역서(탐라교육원 전기용량 증설공사)-1월단가" xfId="183" xr:uid="{00000000-0005-0000-0000-0000C1030000}"/>
    <cellStyle name="_견적서집계_전기내역서(탐라교육원 전기용량 증설공사)-1월단가 2" xfId="3744" xr:uid="{00000000-0005-0000-0000-0000C2030000}"/>
    <cellStyle name="_견적서집계_전기내역서(탐라교육원 전기용량 증설공사)-1월단가 2 2" xfId="3745" xr:uid="{00000000-0005-0000-0000-0000C3030000}"/>
    <cellStyle name="_견적서집계_전기내역서(탐라교육원 전기용량 증설공사)-1월단가 2_1.2015년도 일위대가표(전기,통신,소방)" xfId="3746" xr:uid="{00000000-0005-0000-0000-0000C4030000}"/>
    <cellStyle name="_견적서집계_전기내역서(탐라교육원 전기용량 증설공사)-1월단가 2_집계표" xfId="3747" xr:uid="{00000000-0005-0000-0000-0000C5030000}"/>
    <cellStyle name="_견적서집계_전기내역서(탐라교육원)" xfId="184" xr:uid="{00000000-0005-0000-0000-0000C6030000}"/>
    <cellStyle name="_견적서집계_전기내역서(탐라교육원) 2" xfId="3748" xr:uid="{00000000-0005-0000-0000-0000C7030000}"/>
    <cellStyle name="_견적서집계_전기내역서(탐라교육원) 2 2" xfId="3749" xr:uid="{00000000-0005-0000-0000-0000C8030000}"/>
    <cellStyle name="_견적서집계_전기내역서(탐라교육원) 2_1.2015년도 일위대가표(전기,통신,소방)" xfId="3750" xr:uid="{00000000-0005-0000-0000-0000C9030000}"/>
    <cellStyle name="_견적서집계_전기내역서(탐라교육원) 2_집계표" xfId="3751" xr:uid="{00000000-0005-0000-0000-0000CA030000}"/>
    <cellStyle name="_견적서집계_전기내역서(탐라교육원)-최종" xfId="185" xr:uid="{00000000-0005-0000-0000-0000CB030000}"/>
    <cellStyle name="_견적서집계_전기내역서(탐라교육원)-최종 2" xfId="3752" xr:uid="{00000000-0005-0000-0000-0000CC030000}"/>
    <cellStyle name="_견적서집계_전기내역서(탐라교육원)-최종 2 2" xfId="3753" xr:uid="{00000000-0005-0000-0000-0000CD030000}"/>
    <cellStyle name="_견적서집계_전기내역서(탐라교육원)-최종 2_1.2015년도 일위대가표(전기,통신,소방)" xfId="3754" xr:uid="{00000000-0005-0000-0000-0000CE030000}"/>
    <cellStyle name="_견적서집계_전기내역서(탐라교육원)-최종 2_집계표" xfId="3755" xr:uid="{00000000-0005-0000-0000-0000CF030000}"/>
    <cellStyle name="_견적서집계_전기내역서(판포리마을회관)" xfId="186" xr:uid="{00000000-0005-0000-0000-0000D0030000}"/>
    <cellStyle name="_견적서집계_전기내역서(표선초-옥내소화전 장애인 연결통로)" xfId="187" xr:uid="{00000000-0005-0000-0000-0000D1030000}"/>
    <cellStyle name="_견적서집계_전기내역서(하나로마트)_변경후내역서 " xfId="3756" xr:uid="{00000000-0005-0000-0000-0000D2030000}"/>
    <cellStyle name="_견적서집계_전기내역서(하례교 교실증축 및 화장실 대수선공사)" xfId="188" xr:uid="{00000000-0005-0000-0000-0000D3030000}"/>
    <cellStyle name="_견적서집계_전기내역서(하례교 교실증축 및 화장실 대수선공사) 2" xfId="3757" xr:uid="{00000000-0005-0000-0000-0000D4030000}"/>
    <cellStyle name="_견적서집계_전기내역서(하례교 교실증축 및 화장실 대수선공사) 2 2" xfId="3758" xr:uid="{00000000-0005-0000-0000-0000D5030000}"/>
    <cellStyle name="_견적서집계_전기내역서(하례교 교실증축 및 화장실 대수선공사) 2_1.2015년도 일위대가표(전기,통신,소방)" xfId="3759" xr:uid="{00000000-0005-0000-0000-0000D6030000}"/>
    <cellStyle name="_견적서집계_전기내역서(하례교 교실증축 및 화장실 대수선공사) 2_집계표" xfId="3760" xr:uid="{00000000-0005-0000-0000-0000D7030000}"/>
    <cellStyle name="_견적서집계_전기내역서(하례교 교실증축 및 화장실 대수선공사)_변경후내역서 " xfId="3761" xr:uid="{00000000-0005-0000-0000-0000D8030000}"/>
    <cellStyle name="_견적서집계_전기내역서(하례교)" xfId="189" xr:uid="{00000000-0005-0000-0000-0000D9030000}"/>
    <cellStyle name="_견적서집계_전기내역서(하례교) 2" xfId="3762" xr:uid="{00000000-0005-0000-0000-0000DA030000}"/>
    <cellStyle name="_견적서집계_전기내역서(하례교) 2 2" xfId="3763" xr:uid="{00000000-0005-0000-0000-0000DB030000}"/>
    <cellStyle name="_견적서집계_전기내역서(하례교) 2_1.2015년도 일위대가표(전기,통신,소방)" xfId="3764" xr:uid="{00000000-0005-0000-0000-0000DC030000}"/>
    <cellStyle name="_견적서집계_전기내역서(하례교) 2_집계표" xfId="3765" xr:uid="{00000000-0005-0000-0000-0000DD030000}"/>
    <cellStyle name="_견적서집계_전기내역서(한수풀 도서관)" xfId="190" xr:uid="{00000000-0005-0000-0000-0000DE030000}"/>
    <cellStyle name="_견적서집계_전기내역서(한수풀 도서관) 2" xfId="3766" xr:uid="{00000000-0005-0000-0000-0000DF030000}"/>
    <cellStyle name="_견적서집계_전기내역서(한수풀 도서관) 2 2" xfId="3767" xr:uid="{00000000-0005-0000-0000-0000E0030000}"/>
    <cellStyle name="_견적서집계_전기내역서(한수풀 도서관) 2_1.2015년도 일위대가표(전기,통신,소방)" xfId="3768" xr:uid="{00000000-0005-0000-0000-0000E1030000}"/>
    <cellStyle name="_견적서집계_전기내역서(한수풀 도서관) 2_집계표" xfId="3769" xr:uid="{00000000-0005-0000-0000-0000E2030000}"/>
    <cellStyle name="_견적서집계_전기내역서(홍익보육원)" xfId="191" xr:uid="{00000000-0005-0000-0000-0000E3030000}"/>
    <cellStyle name="_견적서집계_전기내역서(홍익보육원) 2" xfId="3770" xr:uid="{00000000-0005-0000-0000-0000E4030000}"/>
    <cellStyle name="_견적서집계_전기내역서(홍익보육원) 2 2" xfId="3771" xr:uid="{00000000-0005-0000-0000-0000E5030000}"/>
    <cellStyle name="_견적서집계_전기내역서(홍익보육원) 2_1.2015년도 일위대가표(전기,통신,소방)" xfId="3772" xr:uid="{00000000-0005-0000-0000-0000E6030000}"/>
    <cellStyle name="_견적서집계_전기내역서(홍익보육원) 2_집계표" xfId="3773" xr:uid="{00000000-0005-0000-0000-0000E7030000}"/>
    <cellStyle name="_견적서집계_전기내역서1(위미중)" xfId="192" xr:uid="{00000000-0005-0000-0000-0000E8030000}"/>
    <cellStyle name="_견적서집계_전기내역서-전등간선변경" xfId="193" xr:uid="{00000000-0005-0000-0000-0000E9030000}"/>
    <cellStyle name="_견적서집계_전기내역서-전등간선변경 2" xfId="3774" xr:uid="{00000000-0005-0000-0000-0000EA030000}"/>
    <cellStyle name="_견적서집계_전기내역서-전등간선변경 2 2" xfId="3775" xr:uid="{00000000-0005-0000-0000-0000EB030000}"/>
    <cellStyle name="_견적서집계_전기내역서-전등간선변경 2_1.2015년도 일위대가표(전기,통신,소방)" xfId="3776" xr:uid="{00000000-0005-0000-0000-0000EC030000}"/>
    <cellStyle name="_견적서집계_전기내역서-전등간선변경 2_집계표" xfId="3777" xr:uid="{00000000-0005-0000-0000-0000ED030000}"/>
    <cellStyle name="_견적서집계_전기산출서(야생동물보호센터)" xfId="194" xr:uid="{00000000-0005-0000-0000-0000EE030000}"/>
    <cellStyle name="_견적서집계_전기산출표" xfId="195" xr:uid="{00000000-0005-0000-0000-0000EF030000}"/>
    <cellStyle name="_견적서집계_전기표지 및 산출서(절물)_변경후내역서 " xfId="3778" xr:uid="{00000000-0005-0000-0000-0000F0030000}"/>
    <cellStyle name="_견적서집계_제주항 연안여객터미널 승강설비 소방공사" xfId="196" xr:uid="{00000000-0005-0000-0000-0000F1030000}"/>
    <cellStyle name="_견적서집계_조천리 경로당 전기내역서" xfId="197" xr:uid="{00000000-0005-0000-0000-0000F2030000}"/>
    <cellStyle name="_견적서집계_조천리마을회관(야학당)전기내역서" xfId="198" xr:uid="{00000000-0005-0000-0000-0000F3030000}"/>
    <cellStyle name="_견적서집계_조천리마을회관(야학당)통신내역서" xfId="199" xr:uid="{00000000-0005-0000-0000-0000F4030000}"/>
    <cellStyle name="_견적서집계_조천중(전기내역서)최종 (1)" xfId="200" xr:uid="{00000000-0005-0000-0000-0000F5030000}"/>
    <cellStyle name="_견적서집계_조천중(전기내역서)최종 (1) 2" xfId="3779" xr:uid="{00000000-0005-0000-0000-0000F6030000}"/>
    <cellStyle name="_견적서집계_조천중(전기내역서)최종 (1) 2 2" xfId="3780" xr:uid="{00000000-0005-0000-0000-0000F7030000}"/>
    <cellStyle name="_견적서집계_조천중(전기내역서)최종 (1) 2_1.2015년도 일위대가표(전기,통신,소방)" xfId="3781" xr:uid="{00000000-0005-0000-0000-0000F8030000}"/>
    <cellStyle name="_견적서집계_조천중(전기내역서)최종 (1) 2_집계표" xfId="3782" xr:uid="{00000000-0005-0000-0000-0000F9030000}"/>
    <cellStyle name="_견적서집계_조천중(전기내역서)최종 (1)_변경후내역서 " xfId="3783" xr:uid="{00000000-0005-0000-0000-0000FA030000}"/>
    <cellStyle name="_견적서집계_주사랑 소방내역" xfId="201" xr:uid="{00000000-0005-0000-0000-0000FB030000}"/>
    <cellStyle name="_견적서집계_주사랑 소방내역 10" xfId="13115" xr:uid="{00000000-0005-0000-0000-0000FC030000}"/>
    <cellStyle name="_견적서집계_주사랑 소방내역 11" xfId="13174" xr:uid="{00000000-0005-0000-0000-0000FD030000}"/>
    <cellStyle name="_견적서집계_주사랑 소방내역 12" xfId="13226" xr:uid="{00000000-0005-0000-0000-0000FE030000}"/>
    <cellStyle name="_견적서집계_주사랑 소방내역 13" xfId="13266" xr:uid="{00000000-0005-0000-0000-0000FF030000}"/>
    <cellStyle name="_견적서집계_주사랑 소방내역 14" xfId="13258" xr:uid="{00000000-0005-0000-0000-000000040000}"/>
    <cellStyle name="_견적서집계_주사랑 소방내역 15" xfId="13336" xr:uid="{00000000-0005-0000-0000-000001040000}"/>
    <cellStyle name="_견적서집계_주사랑 소방내역 16" xfId="13367" xr:uid="{00000000-0005-0000-0000-000002040000}"/>
    <cellStyle name="_견적서집계_주사랑 소방내역 17" xfId="13396" xr:uid="{00000000-0005-0000-0000-000003040000}"/>
    <cellStyle name="_견적서집계_주사랑 소방내역 18" xfId="13433" xr:uid="{00000000-0005-0000-0000-000004040000}"/>
    <cellStyle name="_견적서집계_주사랑 소방내역 19" xfId="13456" xr:uid="{00000000-0005-0000-0000-000005040000}"/>
    <cellStyle name="_견적서집계_주사랑 소방내역 2" xfId="9747" xr:uid="{00000000-0005-0000-0000-000006040000}"/>
    <cellStyle name="_견적서집계_주사랑 소방내역 20" xfId="13479" xr:uid="{00000000-0005-0000-0000-000007040000}"/>
    <cellStyle name="_견적서집계_주사랑 소방내역 21" xfId="13501" xr:uid="{00000000-0005-0000-0000-000008040000}"/>
    <cellStyle name="_견적서집계_주사랑 소방내역 22" xfId="13514" xr:uid="{00000000-0005-0000-0000-000009040000}"/>
    <cellStyle name="_견적서집계_주사랑 소방내역 23" xfId="13530" xr:uid="{00000000-0005-0000-0000-00000A040000}"/>
    <cellStyle name="_견적서집계_주사랑 소방내역 24" xfId="13543" xr:uid="{00000000-0005-0000-0000-00000B040000}"/>
    <cellStyle name="_견적서집계_주사랑 소방내역 25" xfId="13549" xr:uid="{00000000-0005-0000-0000-00000C040000}"/>
    <cellStyle name="_견적서집계_주사랑 소방내역 3" xfId="12751" xr:uid="{00000000-0005-0000-0000-00000D040000}"/>
    <cellStyle name="_견적서집계_주사랑 소방내역 4" xfId="12815" xr:uid="{00000000-0005-0000-0000-00000E040000}"/>
    <cellStyle name="_견적서집계_주사랑 소방내역 5" xfId="12867" xr:uid="{00000000-0005-0000-0000-00000F040000}"/>
    <cellStyle name="_견적서집계_주사랑 소방내역 6" xfId="12913" xr:uid="{00000000-0005-0000-0000-000010040000}"/>
    <cellStyle name="_견적서집계_주사랑 소방내역 7" xfId="12969" xr:uid="{00000000-0005-0000-0000-000011040000}"/>
    <cellStyle name="_견적서집계_주사랑 소방내역 8" xfId="13012" xr:uid="{00000000-0005-0000-0000-000012040000}"/>
    <cellStyle name="_견적서집계_주사랑 소방내역 9" xfId="13065" xr:uid="{00000000-0005-0000-0000-000013040000}"/>
    <cellStyle name="_견적서집계_주사랑요양원전기" xfId="202" xr:uid="{00000000-0005-0000-0000-000014040000}"/>
    <cellStyle name="_견적서집계_주사랑요양원전기 2" xfId="3784" xr:uid="{00000000-0005-0000-0000-000015040000}"/>
    <cellStyle name="_견적서집계_주사랑요양원전기 2 2" xfId="3785" xr:uid="{00000000-0005-0000-0000-000016040000}"/>
    <cellStyle name="_견적서집계_주사랑요양원전기 2_1.2015년도 일위대가표(전기,통신,소방)" xfId="3786" xr:uid="{00000000-0005-0000-0000-000017040000}"/>
    <cellStyle name="_견적서집계_주사랑요양원전기 2_집계표" xfId="3787" xr:uid="{00000000-0005-0000-0000-000018040000}"/>
    <cellStyle name="_견적서집계_청소년수련원 전기내역서" xfId="203" xr:uid="{00000000-0005-0000-0000-000019040000}"/>
    <cellStyle name="_견적서집계_총괄집계표" xfId="204" xr:uid="{00000000-0005-0000-0000-00001A040000}"/>
    <cellStyle name="_견적서집계_추자교(전기내역서)최종" xfId="3788" xr:uid="{00000000-0005-0000-0000-00001B040000}"/>
    <cellStyle name="_견적서집계_추자교(전기내역서)최종 2" xfId="3789" xr:uid="{00000000-0005-0000-0000-00001C040000}"/>
    <cellStyle name="_견적서집계_추자교(전기내역서)최종_1.2015년도 일위대가표(전기,통신,소방)" xfId="3790" xr:uid="{00000000-0005-0000-0000-00001D040000}"/>
    <cellStyle name="_견적서집계_추자교(전기내역서)최종_집계표" xfId="3791" xr:uid="{00000000-0005-0000-0000-00001E040000}"/>
    <cellStyle name="_견적서집계_추정공사비" xfId="205" xr:uid="{00000000-0005-0000-0000-00001F040000}"/>
    <cellStyle name="_견적서집계_추정공사비 2" xfId="3792" xr:uid="{00000000-0005-0000-0000-000020040000}"/>
    <cellStyle name="_견적서집계_추정공사비 2 2" xfId="3793" xr:uid="{00000000-0005-0000-0000-000021040000}"/>
    <cellStyle name="_견적서집계_추정공사비 2_1.2015년도 일위대가표(전기,통신,소방)" xfId="3794" xr:uid="{00000000-0005-0000-0000-000022040000}"/>
    <cellStyle name="_견적서집계_추정공사비 2_집계표" xfId="3795" xr:uid="{00000000-0005-0000-0000-000023040000}"/>
    <cellStyle name="_견적서집계_추정공사비전기내역서" xfId="206" xr:uid="{00000000-0005-0000-0000-000024040000}"/>
    <cellStyle name="_견적서집계_친환경 농업 증축전기공사" xfId="207" xr:uid="{00000000-0005-0000-0000-000025040000}"/>
    <cellStyle name="_견적서집계_친환경 농업 증축전기공사(전력간선)" xfId="208" xr:uid="{00000000-0005-0000-0000-000026040000}"/>
    <cellStyle name="_견적서집계_친환경농업 첨단연구센터 증축소방공사" xfId="209" xr:uid="{00000000-0005-0000-0000-000027040000}"/>
    <cellStyle name="_견적서집계_태양광 내역서" xfId="210" xr:uid="{00000000-0005-0000-0000-000028040000}"/>
    <cellStyle name="_견적서집계_태양광 내역서 10" xfId="13114" xr:uid="{00000000-0005-0000-0000-000029040000}"/>
    <cellStyle name="_견적서집계_태양광 내역서 11" xfId="13173" xr:uid="{00000000-0005-0000-0000-00002A040000}"/>
    <cellStyle name="_견적서집계_태양광 내역서 12" xfId="13224" xr:uid="{00000000-0005-0000-0000-00002B040000}"/>
    <cellStyle name="_견적서집계_태양광 내역서 13" xfId="13261" xr:uid="{00000000-0005-0000-0000-00002C040000}"/>
    <cellStyle name="_견적서집계_태양광 내역서 14" xfId="12778" xr:uid="{00000000-0005-0000-0000-00002D040000}"/>
    <cellStyle name="_견적서집계_태양광 내역서 15" xfId="13334" xr:uid="{00000000-0005-0000-0000-00002E040000}"/>
    <cellStyle name="_견적서집계_태양광 내역서 16" xfId="11118" xr:uid="{00000000-0005-0000-0000-00002F040000}"/>
    <cellStyle name="_견적서집계_태양광 내역서 17" xfId="13394" xr:uid="{00000000-0005-0000-0000-000030040000}"/>
    <cellStyle name="_견적서집계_태양광 내역서 18" xfId="13429" xr:uid="{00000000-0005-0000-0000-000031040000}"/>
    <cellStyle name="_견적서집계_태양광 내역서 19" xfId="10939" xr:uid="{00000000-0005-0000-0000-000032040000}"/>
    <cellStyle name="_견적서집계_태양광 내역서 2" xfId="9751" xr:uid="{00000000-0005-0000-0000-000033040000}"/>
    <cellStyle name="_견적서집계_태양광 내역서 20" xfId="13478" xr:uid="{00000000-0005-0000-0000-000034040000}"/>
    <cellStyle name="_견적서집계_태양광 내역서 21" xfId="13500" xr:uid="{00000000-0005-0000-0000-000035040000}"/>
    <cellStyle name="_견적서집계_태양광 내역서 22" xfId="13513" xr:uid="{00000000-0005-0000-0000-000036040000}"/>
    <cellStyle name="_견적서집계_태양광 내역서 23" xfId="13529" xr:uid="{00000000-0005-0000-0000-000037040000}"/>
    <cellStyle name="_견적서집계_태양광 내역서 24" xfId="12443" xr:uid="{00000000-0005-0000-0000-000038040000}"/>
    <cellStyle name="_견적서집계_태양광 내역서 25" xfId="13548" xr:uid="{00000000-0005-0000-0000-000039040000}"/>
    <cellStyle name="_견적서집계_태양광 내역서 3" xfId="12746" xr:uid="{00000000-0005-0000-0000-00003A040000}"/>
    <cellStyle name="_견적서집계_태양광 내역서 4" xfId="12813" xr:uid="{00000000-0005-0000-0000-00003B040000}"/>
    <cellStyle name="_견적서집계_태양광 내역서 5" xfId="10439" xr:uid="{00000000-0005-0000-0000-00003C040000}"/>
    <cellStyle name="_견적서집계_태양광 내역서 6" xfId="10668" xr:uid="{00000000-0005-0000-0000-00003D040000}"/>
    <cellStyle name="_견적서집계_태양광 내역서 7" xfId="12965" xr:uid="{00000000-0005-0000-0000-00003E040000}"/>
    <cellStyle name="_견적서집계_태양광 내역서 8" xfId="9715" xr:uid="{00000000-0005-0000-0000-00003F040000}"/>
    <cellStyle name="_견적서집계_태양광 내역서 9" xfId="13062" xr:uid="{00000000-0005-0000-0000-000040040000}"/>
    <cellStyle name="_견적서집계_태양광 내역서(15kW)" xfId="211" xr:uid="{00000000-0005-0000-0000-000041040000}"/>
    <cellStyle name="_견적서집계_태양광 내역서(15kW) 10" xfId="13113" xr:uid="{00000000-0005-0000-0000-000042040000}"/>
    <cellStyle name="_견적서집계_태양광 내역서(15kW) 11" xfId="12137" xr:uid="{00000000-0005-0000-0000-000043040000}"/>
    <cellStyle name="_견적서집계_태양광 내역서(15kW) 12" xfId="12410" xr:uid="{00000000-0005-0000-0000-000044040000}"/>
    <cellStyle name="_견적서집계_태양광 내역서(15kW) 13" xfId="12491" xr:uid="{00000000-0005-0000-0000-000045040000}"/>
    <cellStyle name="_견적서집계_태양광 내역서(15kW) 14" xfId="10550" xr:uid="{00000000-0005-0000-0000-000046040000}"/>
    <cellStyle name="_견적서집계_태양광 내역서(15kW) 15" xfId="13333" xr:uid="{00000000-0005-0000-0000-000047040000}"/>
    <cellStyle name="_견적서집계_태양광 내역서(15kW) 16" xfId="11880" xr:uid="{00000000-0005-0000-0000-000048040000}"/>
    <cellStyle name="_견적서집계_태양광 내역서(15kW) 17" xfId="13393" xr:uid="{00000000-0005-0000-0000-000049040000}"/>
    <cellStyle name="_견적서집계_태양광 내역서(15kW) 18" xfId="13428" xr:uid="{00000000-0005-0000-0000-00004A040000}"/>
    <cellStyle name="_견적서집계_태양광 내역서(15kW) 19" xfId="12145" xr:uid="{00000000-0005-0000-0000-00004B040000}"/>
    <cellStyle name="_견적서집계_태양광 내역서(15kW) 2" xfId="9752" xr:uid="{00000000-0005-0000-0000-00004C040000}"/>
    <cellStyle name="_견적서집계_태양광 내역서(15kW) 20" xfId="13477" xr:uid="{00000000-0005-0000-0000-00004D040000}"/>
    <cellStyle name="_견적서집계_태양광 내역서(15kW) 21" xfId="12704" xr:uid="{00000000-0005-0000-0000-00004E040000}"/>
    <cellStyle name="_견적서집계_태양광 내역서(15kW) 22" xfId="11397" xr:uid="{00000000-0005-0000-0000-00004F040000}"/>
    <cellStyle name="_견적서집계_태양광 내역서(15kW) 23" xfId="13528" xr:uid="{00000000-0005-0000-0000-000050040000}"/>
    <cellStyle name="_견적서집계_태양광 내역서(15kW) 24" xfId="13297" xr:uid="{00000000-0005-0000-0000-000051040000}"/>
    <cellStyle name="_견적서집계_태양광 내역서(15kW) 25" xfId="13547" xr:uid="{00000000-0005-0000-0000-000052040000}"/>
    <cellStyle name="_견적서집계_태양광 내역서(15kW) 3" xfId="12745" xr:uid="{00000000-0005-0000-0000-000053040000}"/>
    <cellStyle name="_견적서집계_태양광 내역서(15kW) 4" xfId="12812" xr:uid="{00000000-0005-0000-0000-000054040000}"/>
    <cellStyle name="_견적서집계_태양광 내역서(15kW) 5" xfId="10438" xr:uid="{00000000-0005-0000-0000-000055040000}"/>
    <cellStyle name="_견적서집계_태양광 내역서(15kW) 6" xfId="12863" xr:uid="{00000000-0005-0000-0000-000056040000}"/>
    <cellStyle name="_견적서집계_태양광 내역서(15kW) 7" xfId="12964" xr:uid="{00000000-0005-0000-0000-000057040000}"/>
    <cellStyle name="_견적서집계_태양광 내역서(15kW) 8" xfId="12956" xr:uid="{00000000-0005-0000-0000-000058040000}"/>
    <cellStyle name="_견적서집계_태양광 내역서(15kW) 9" xfId="13061" xr:uid="{00000000-0005-0000-0000-000059040000}"/>
    <cellStyle name="_견적서집계_태양광 내역서(삼양동주민센터)" xfId="212" xr:uid="{00000000-0005-0000-0000-00005A040000}"/>
    <cellStyle name="_견적서집계_태양광 내역서(삼양동주민센터) 10" xfId="11460" xr:uid="{00000000-0005-0000-0000-00005B040000}"/>
    <cellStyle name="_견적서집계_태양광 내역서(삼양동주민센터) 11" xfId="11343" xr:uid="{00000000-0005-0000-0000-00005C040000}"/>
    <cellStyle name="_견적서집계_태양광 내역서(삼양동주민센터) 12" xfId="13168" xr:uid="{00000000-0005-0000-0000-00005D040000}"/>
    <cellStyle name="_견적서집계_태양광 내역서(삼양동주민센터) 13" xfId="13219" xr:uid="{00000000-0005-0000-0000-00005E040000}"/>
    <cellStyle name="_견적서집계_태양광 내역서(삼양동주민센터) 14" xfId="10380" xr:uid="{00000000-0005-0000-0000-00005F040000}"/>
    <cellStyle name="_견적서집계_태양광 내역서(삼양동주민센터) 15" xfId="13332" xr:uid="{00000000-0005-0000-0000-000060040000}"/>
    <cellStyle name="_견적서집계_태양광 내역서(삼양동주민센터) 16" xfId="13327" xr:uid="{00000000-0005-0000-0000-000061040000}"/>
    <cellStyle name="_견적서집계_태양광 내역서(삼양동주민센터) 17" xfId="12373" xr:uid="{00000000-0005-0000-0000-000062040000}"/>
    <cellStyle name="_견적서집계_태양광 내역서(삼양동주민센터) 18" xfId="11628" xr:uid="{00000000-0005-0000-0000-000063040000}"/>
    <cellStyle name="_견적서집계_태양광 내역서(삼양동주민센터) 19" xfId="10569" xr:uid="{00000000-0005-0000-0000-000064040000}"/>
    <cellStyle name="_견적서집계_태양광 내역서(삼양동주민센터) 2" xfId="9753" xr:uid="{00000000-0005-0000-0000-000065040000}"/>
    <cellStyle name="_견적서집계_태양광 내역서(삼양동주민센터) 20" xfId="13088" xr:uid="{00000000-0005-0000-0000-000066040000}"/>
    <cellStyle name="_견적서집계_태양광 내역서(삼양동주민센터) 21" xfId="10436" xr:uid="{00000000-0005-0000-0000-000067040000}"/>
    <cellStyle name="_견적서집계_태양광 내역서(삼양동주민센터) 22" xfId="13210" xr:uid="{00000000-0005-0000-0000-000068040000}"/>
    <cellStyle name="_견적서집계_태양광 내역서(삼양동주민센터) 23" xfId="12286" xr:uid="{00000000-0005-0000-0000-000069040000}"/>
    <cellStyle name="_견적서집계_태양광 내역서(삼양동주민센터) 24" xfId="13249" xr:uid="{00000000-0005-0000-0000-00006A040000}"/>
    <cellStyle name="_견적서집계_태양광 내역서(삼양동주민센터) 25" xfId="11129" xr:uid="{00000000-0005-0000-0000-00006B040000}"/>
    <cellStyle name="_견적서집계_태양광 내역서(삼양동주민센터) 3" xfId="12744" xr:uid="{00000000-0005-0000-0000-00006C040000}"/>
    <cellStyle name="_견적서집계_태양광 내역서(삼양동주민센터) 4" xfId="12811" xr:uid="{00000000-0005-0000-0000-00006D040000}"/>
    <cellStyle name="_견적서집계_태양광 내역서(삼양동주민센터) 5" xfId="11212" xr:uid="{00000000-0005-0000-0000-00006E040000}"/>
    <cellStyle name="_견적서집계_태양광 내역서(삼양동주민센터) 6" xfId="10669" xr:uid="{00000000-0005-0000-0000-00006F040000}"/>
    <cellStyle name="_견적서집계_태양광 내역서(삼양동주민센터) 7" xfId="12963" xr:uid="{00000000-0005-0000-0000-000070040000}"/>
    <cellStyle name="_견적서집계_태양광 내역서(삼양동주민센터) 8" xfId="10086" xr:uid="{00000000-0005-0000-0000-000071040000}"/>
    <cellStyle name="_견적서집계_태양광 내역서(삼양동주민센터) 9" xfId="13060" xr:uid="{00000000-0005-0000-0000-000072040000}"/>
    <cellStyle name="_견적서집계_태양광 내역서(총괄-전기공사)" xfId="213" xr:uid="{00000000-0005-0000-0000-000073040000}"/>
    <cellStyle name="_견적서집계_태양광 내역서(총괄-전기공사) 10" xfId="10574" xr:uid="{00000000-0005-0000-0000-000074040000}"/>
    <cellStyle name="_견적서집계_태양광 내역서(총괄-전기공사) 11" xfId="11333" xr:uid="{00000000-0005-0000-0000-000075040000}"/>
    <cellStyle name="_견적서집계_태양광 내역서(총괄-전기공사) 12" xfId="9959" xr:uid="{00000000-0005-0000-0000-000076040000}"/>
    <cellStyle name="_견적서집계_태양광 내역서(총괄-전기공사) 13" xfId="10492" xr:uid="{00000000-0005-0000-0000-000077040000}"/>
    <cellStyle name="_견적서집계_태양광 내역서(총괄-전기공사) 14" xfId="12281" xr:uid="{00000000-0005-0000-0000-000078040000}"/>
    <cellStyle name="_견적서집계_태양광 내역서(총괄-전기공사) 15" xfId="13331" xr:uid="{00000000-0005-0000-0000-000079040000}"/>
    <cellStyle name="_견적서집계_태양광 내역서(총괄-전기공사) 16" xfId="12682" xr:uid="{00000000-0005-0000-0000-00007A040000}"/>
    <cellStyle name="_견적서집계_태양광 내역서(총괄-전기공사) 17" xfId="13364" xr:uid="{00000000-0005-0000-0000-00007B040000}"/>
    <cellStyle name="_견적서집계_태양광 내역서(총괄-전기공사) 18" xfId="12929" xr:uid="{00000000-0005-0000-0000-00007C040000}"/>
    <cellStyle name="_견적서집계_태양광 내역서(총괄-전기공사) 19" xfId="11826" xr:uid="{00000000-0005-0000-0000-00007D040000}"/>
    <cellStyle name="_견적서집계_태양광 내역서(총괄-전기공사) 2" xfId="9754" xr:uid="{00000000-0005-0000-0000-00007E040000}"/>
    <cellStyle name="_견적서집계_태양광 내역서(총괄-전기공사) 20" xfId="13453" xr:uid="{00000000-0005-0000-0000-00007F040000}"/>
    <cellStyle name="_견적서집계_태양광 내역서(총괄-전기공사) 21" xfId="9766" xr:uid="{00000000-0005-0000-0000-000080040000}"/>
    <cellStyle name="_견적서집계_태양광 내역서(총괄-전기공사) 22" xfId="9815" xr:uid="{00000000-0005-0000-0000-000081040000}"/>
    <cellStyle name="_견적서집계_태양광 내역서(총괄-전기공사) 23" xfId="10496" xr:uid="{00000000-0005-0000-0000-000082040000}"/>
    <cellStyle name="_견적서집계_태양광 내역서(총괄-전기공사) 24" xfId="9980" xr:uid="{00000000-0005-0000-0000-000083040000}"/>
    <cellStyle name="_견적서집계_태양광 내역서(총괄-전기공사) 25" xfId="13541" xr:uid="{00000000-0005-0000-0000-000084040000}"/>
    <cellStyle name="_견적서집계_태양광 내역서(총괄-전기공사) 3" xfId="12743" xr:uid="{00000000-0005-0000-0000-000085040000}"/>
    <cellStyle name="_견적서집계_태양광 내역서(총괄-전기공사) 4" xfId="12810" xr:uid="{00000000-0005-0000-0000-000086040000}"/>
    <cellStyle name="_견적서집계_태양광 내역서(총괄-전기공사) 5" xfId="11810" xr:uid="{00000000-0005-0000-0000-000087040000}"/>
    <cellStyle name="_견적서집계_태양광 내역서(총괄-전기공사) 6" xfId="10444" xr:uid="{00000000-0005-0000-0000-000088040000}"/>
    <cellStyle name="_견적서집계_태양광 내역서(총괄-전기공사) 7" xfId="12962" xr:uid="{00000000-0005-0000-0000-000089040000}"/>
    <cellStyle name="_견적서집계_태양광 내역서(총괄-전기공사) 8" xfId="12955" xr:uid="{00000000-0005-0000-0000-00008A040000}"/>
    <cellStyle name="_견적서집계_태양광 내역서(총괄-전기공사) 9" xfId="13059" xr:uid="{00000000-0005-0000-0000-00008B040000}"/>
    <cellStyle name="_견적서집계_태양광산출서(친환경농업 연구센터)" xfId="214" xr:uid="{00000000-0005-0000-0000-00008C040000}"/>
    <cellStyle name="_견적서집계_태양광산출서(친환경농업 연구센터) 10" xfId="12797" xr:uid="{00000000-0005-0000-0000-00008D040000}"/>
    <cellStyle name="_견적서집계_태양광산출서(친환경농업 연구센터) 11" xfId="10956" xr:uid="{00000000-0005-0000-0000-00008E040000}"/>
    <cellStyle name="_견적서집계_태양광산출서(친환경농업 연구센터) 12" xfId="10826" xr:uid="{00000000-0005-0000-0000-00008F040000}"/>
    <cellStyle name="_견적서집계_태양광산출서(친환경농업 연구센터) 13" xfId="10832" xr:uid="{00000000-0005-0000-0000-000090040000}"/>
    <cellStyle name="_견적서집계_태양광산출서(친환경농업 연구센터) 14" xfId="12096" xr:uid="{00000000-0005-0000-0000-000091040000}"/>
    <cellStyle name="_견적서집계_태양광산출서(친환경농업 연구센터) 15" xfId="13330" xr:uid="{00000000-0005-0000-0000-000092040000}"/>
    <cellStyle name="_견적서집계_태양광산출서(친환경농업 연구센터) 16" xfId="11783" xr:uid="{00000000-0005-0000-0000-000093040000}"/>
    <cellStyle name="_견적서집계_태양광산출서(친환경농업 연구센터) 17" xfId="12831" xr:uid="{00000000-0005-0000-0000-000094040000}"/>
    <cellStyle name="_견적서집계_태양광산출서(친환경농업 연구센터) 18" xfId="11047" xr:uid="{00000000-0005-0000-0000-000095040000}"/>
    <cellStyle name="_견적서집계_태양광산출서(친환경농업 연구센터) 19" xfId="10854" xr:uid="{00000000-0005-0000-0000-000096040000}"/>
    <cellStyle name="_견적서집계_태양광산출서(친환경농업 연구센터) 2" xfId="9755" xr:uid="{00000000-0005-0000-0000-000097040000}"/>
    <cellStyle name="_견적서집계_태양광산출서(친환경농업 연구센터) 20" xfId="11609" xr:uid="{00000000-0005-0000-0000-000098040000}"/>
    <cellStyle name="_견적서집계_태양광산출서(친환경농업 연구센터) 21" xfId="11162" xr:uid="{00000000-0005-0000-0000-000099040000}"/>
    <cellStyle name="_견적서집계_태양광산출서(친환경농업 연구센터) 22" xfId="11608" xr:uid="{00000000-0005-0000-0000-00009A040000}"/>
    <cellStyle name="_견적서집계_태양광산출서(친환경농업 연구센터) 23" xfId="11234" xr:uid="{00000000-0005-0000-0000-00009B040000}"/>
    <cellStyle name="_견적서집계_태양광산출서(친환경농업 연구센터) 24" xfId="10717" xr:uid="{00000000-0005-0000-0000-00009C040000}"/>
    <cellStyle name="_견적서집계_태양광산출서(친환경농업 연구센터) 25" xfId="13182" xr:uid="{00000000-0005-0000-0000-00009D040000}"/>
    <cellStyle name="_견적서집계_태양광산출서(친환경농업 연구센터) 3" xfId="12742" xr:uid="{00000000-0005-0000-0000-00009E040000}"/>
    <cellStyle name="_견적서집계_태양광산출서(친환경농업 연구센터) 4" xfId="12809" xr:uid="{00000000-0005-0000-0000-00009F040000}"/>
    <cellStyle name="_견적서집계_태양광산출서(친환경농업 연구센터) 5" xfId="11809" xr:uid="{00000000-0005-0000-0000-0000A0040000}"/>
    <cellStyle name="_견적서집계_태양광산출서(친환경농업 연구센터) 6" xfId="12021" xr:uid="{00000000-0005-0000-0000-0000A1040000}"/>
    <cellStyle name="_견적서집계_태양광산출서(친환경농업 연구센터) 7" xfId="12961" xr:uid="{00000000-0005-0000-0000-0000A2040000}"/>
    <cellStyle name="_견적서집계_태양광산출서(친환경농업 연구센터) 8" xfId="9972" xr:uid="{00000000-0005-0000-0000-0000A3040000}"/>
    <cellStyle name="_견적서집계_태양광산출서(친환경농업 연구센터) 9" xfId="13058" xr:uid="{00000000-0005-0000-0000-0000A4040000}"/>
    <cellStyle name="_견적서집계_토산교 도서실,교원편의실,연결복도 증축전기내역서" xfId="215" xr:uid="{00000000-0005-0000-0000-0000A5040000}"/>
    <cellStyle name="_견적서집계_통신" xfId="216" xr:uid="{00000000-0005-0000-0000-0000A6040000}"/>
    <cellStyle name="_견적서집계_통신 2" xfId="3796" xr:uid="{00000000-0005-0000-0000-0000A7040000}"/>
    <cellStyle name="_견적서집계_통신 2 2" xfId="3797" xr:uid="{00000000-0005-0000-0000-0000A8040000}"/>
    <cellStyle name="_견적서집계_통신 2_1.2015년도 일위대가표(전기,통신,소방)" xfId="3798" xr:uid="{00000000-0005-0000-0000-0000A9040000}"/>
    <cellStyle name="_견적서집계_통신 2_집계표" xfId="3799" xr:uid="{00000000-0005-0000-0000-0000AA040000}"/>
    <cellStyle name="_견적서집계_통신(08.09)" xfId="217" xr:uid="{00000000-0005-0000-0000-0000AB040000}"/>
    <cellStyle name="_견적서집계_통신(08.09) 2" xfId="3800" xr:uid="{00000000-0005-0000-0000-0000AC040000}"/>
    <cellStyle name="_견적서집계_통신(08.09) 2 2" xfId="3801" xr:uid="{00000000-0005-0000-0000-0000AD040000}"/>
    <cellStyle name="_견적서집계_통신(08.09) 2_1.2015년도 일위대가표(전기,통신,소방)" xfId="3802" xr:uid="{00000000-0005-0000-0000-0000AE040000}"/>
    <cellStyle name="_견적서집계_통신(08.09) 2_집계표" xfId="3803" xr:uid="{00000000-0005-0000-0000-0000AF040000}"/>
    <cellStyle name="_견적서집계_통신내역 (안보교육관)" xfId="218" xr:uid="{00000000-0005-0000-0000-0000B0040000}"/>
    <cellStyle name="_견적서집계_통신내역 (안보교육관-5월30일)" xfId="219" xr:uid="{00000000-0005-0000-0000-0000B1040000}"/>
    <cellStyle name="_견적서집계_통신내역서" xfId="220" xr:uid="{00000000-0005-0000-0000-0000B2040000}"/>
    <cellStyle name="_견적서집계_통신내역서(0304)" xfId="221" xr:uid="{00000000-0005-0000-0000-0000B3040000}"/>
    <cellStyle name="_견적서집계_통신내역서(0315)" xfId="222" xr:uid="{00000000-0005-0000-0000-0000B4040000}"/>
    <cellStyle name="_견적서집계_통신내역서(0502)" xfId="223" xr:uid="{00000000-0005-0000-0000-0000B5040000}"/>
    <cellStyle name="_견적서집계_통신내역서(감귤창고)" xfId="224" xr:uid="{00000000-0005-0000-0000-0000B6040000}"/>
    <cellStyle name="_견적서집계_통신내역서(감귤창고) 2" xfId="3804" xr:uid="{00000000-0005-0000-0000-0000B7040000}"/>
    <cellStyle name="_견적서집계_통신내역서(감귤창고) 2 2" xfId="3805" xr:uid="{00000000-0005-0000-0000-0000B8040000}"/>
    <cellStyle name="_견적서집계_통신내역서(감귤창고) 2_1.2015년도 일위대가표(전기,통신,소방)" xfId="3806" xr:uid="{00000000-0005-0000-0000-0000B9040000}"/>
    <cellStyle name="_견적서집계_통신내역서(감귤창고) 2_집계표" xfId="3807" xr:uid="{00000000-0005-0000-0000-0000BA040000}"/>
    <cellStyle name="_견적서집계_통신내역서(경주시주민건강지원센터)" xfId="225" xr:uid="{00000000-0005-0000-0000-0000BB040000}"/>
    <cellStyle name="_견적서집계_통신내역서(경주시주민건강지원센터) 10" xfId="12843" xr:uid="{00000000-0005-0000-0000-0000BC040000}"/>
    <cellStyle name="_견적서집계_통신내역서(경주시주민건강지원센터) 11" xfId="11126" xr:uid="{00000000-0005-0000-0000-0000BD040000}"/>
    <cellStyle name="_견적서집계_통신내역서(경주시주민건강지원센터) 12" xfId="11206" xr:uid="{00000000-0005-0000-0000-0000BE040000}"/>
    <cellStyle name="_견적서집계_통신내역서(경주시주민건강지원센터) 13" xfId="11298" xr:uid="{00000000-0005-0000-0000-0000BF040000}"/>
    <cellStyle name="_견적서집계_통신내역서(경주시주민건강지원센터) 14" xfId="11670" xr:uid="{00000000-0005-0000-0000-0000C0040000}"/>
    <cellStyle name="_견적서집계_통신내역서(경주시주민건강지원센터) 15" xfId="12523" xr:uid="{00000000-0005-0000-0000-0000C1040000}"/>
    <cellStyle name="_견적서집계_통신내역서(경주시주민건강지원센터) 16" xfId="9765" xr:uid="{00000000-0005-0000-0000-0000C2040000}"/>
    <cellStyle name="_견적서집계_통신내역서(경주시주민건강지원센터) 17" xfId="10959" xr:uid="{00000000-0005-0000-0000-0000C3040000}"/>
    <cellStyle name="_견적서집계_통신내역서(경주시주민건강지원센터) 18" xfId="12427" xr:uid="{00000000-0005-0000-0000-0000C4040000}"/>
    <cellStyle name="_견적서집계_통신내역서(경주시주민건강지원센터) 19" xfId="10033" xr:uid="{00000000-0005-0000-0000-0000C5040000}"/>
    <cellStyle name="_견적서집계_통신내역서(경주시주민건강지원센터) 2" xfId="9757" xr:uid="{00000000-0005-0000-0000-0000C6040000}"/>
    <cellStyle name="_견적서집계_통신내역서(경주시주민건강지원센터) 20" xfId="9891" xr:uid="{00000000-0005-0000-0000-0000C7040000}"/>
    <cellStyle name="_견적서집계_통신내역서(경주시주민건강지원센터) 21" xfId="10783" xr:uid="{00000000-0005-0000-0000-0000C8040000}"/>
    <cellStyle name="_견적서집계_통신내역서(경주시주민건강지원센터) 22" xfId="13090" xr:uid="{00000000-0005-0000-0000-0000C9040000}"/>
    <cellStyle name="_견적서집계_통신내역서(경주시주민건강지원센터) 23" xfId="13370" xr:uid="{00000000-0005-0000-0000-0000CA040000}"/>
    <cellStyle name="_견적서집계_통신내역서(경주시주민건강지원센터) 24" xfId="11425" xr:uid="{00000000-0005-0000-0000-0000CB040000}"/>
    <cellStyle name="_견적서집계_통신내역서(경주시주민건강지원센터) 25" xfId="9789" xr:uid="{00000000-0005-0000-0000-0000CC040000}"/>
    <cellStyle name="_견적서집계_통신내역서(경주시주민건강지원센터) 3" xfId="12739" xr:uid="{00000000-0005-0000-0000-0000CD040000}"/>
    <cellStyle name="_견적서집계_통신내역서(경주시주민건강지원센터) 4" xfId="10909" xr:uid="{00000000-0005-0000-0000-0000CE040000}"/>
    <cellStyle name="_견적서집계_통신내역서(경주시주민건강지원센터) 5" xfId="11211" xr:uid="{00000000-0005-0000-0000-0000CF040000}"/>
    <cellStyle name="_견적서집계_통신내역서(경주시주민건강지원센터) 6" xfId="11412" xr:uid="{00000000-0005-0000-0000-0000D0040000}"/>
    <cellStyle name="_견적서집계_통신내역서(경주시주민건강지원센터) 7" xfId="9925" xr:uid="{00000000-0005-0000-0000-0000D1040000}"/>
    <cellStyle name="_견적서집계_통신내역서(경주시주민건강지원센터) 8" xfId="9882" xr:uid="{00000000-0005-0000-0000-0000D2040000}"/>
    <cellStyle name="_견적서집계_통신내역서(경주시주민건강지원센터) 9" xfId="11556" xr:uid="{00000000-0005-0000-0000-0000D3040000}"/>
    <cellStyle name="_견적서집계_통신내역서(경주주민건강지원센터)" xfId="226" xr:uid="{00000000-0005-0000-0000-0000D4040000}"/>
    <cellStyle name="_견적서집계_통신내역서(경주주민건강지원센터0531)" xfId="227" xr:uid="{00000000-0005-0000-0000-0000D5040000}"/>
    <cellStyle name="_견적서집계_통신내역서(경주주민건강지원센터0531)1" xfId="228" xr:uid="{00000000-0005-0000-0000-0000D6040000}"/>
    <cellStyle name="_견적서집계_통신내역서(고산초)" xfId="229" xr:uid="{00000000-0005-0000-0000-0000D7040000}"/>
    <cellStyle name="_견적서집계_통신내역서(공항초소)" xfId="230" xr:uid="{00000000-0005-0000-0000-0000D8040000}"/>
    <cellStyle name="_견적서집계_통신내역서(공항초소) 10" xfId="9690" xr:uid="{00000000-0005-0000-0000-0000D9040000}"/>
    <cellStyle name="_견적서집계_통신내역서(공항초소) 11" xfId="12784" xr:uid="{00000000-0005-0000-0000-0000DA040000}"/>
    <cellStyle name="_견적서집계_통신내역서(공항초소) 12" xfId="11977" xr:uid="{00000000-0005-0000-0000-0000DB040000}"/>
    <cellStyle name="_견적서집계_통신내역서(공항초소) 13" xfId="12183" xr:uid="{00000000-0005-0000-0000-0000DC040000}"/>
    <cellStyle name="_견적서집계_통신내역서(공항초소) 14" xfId="11828" xr:uid="{00000000-0005-0000-0000-0000DD040000}"/>
    <cellStyle name="_견적서집계_통신내역서(공항초소) 15" xfId="13003" xr:uid="{00000000-0005-0000-0000-0000DE040000}"/>
    <cellStyle name="_견적서집계_통신내역서(공항초소) 16" xfId="11084" xr:uid="{00000000-0005-0000-0000-0000DF040000}"/>
    <cellStyle name="_견적서집계_통신내역서(공항초소) 17" xfId="11051" xr:uid="{00000000-0005-0000-0000-0000E0040000}"/>
    <cellStyle name="_견적서집계_통신내역서(공항초소) 18" xfId="12316" xr:uid="{00000000-0005-0000-0000-0000E1040000}"/>
    <cellStyle name="_견적서집계_통신내역서(공항초소) 19" xfId="12478" xr:uid="{00000000-0005-0000-0000-0000E2040000}"/>
    <cellStyle name="_견적서집계_통신내역서(공항초소) 2" xfId="9758" xr:uid="{00000000-0005-0000-0000-0000E3040000}"/>
    <cellStyle name="_견적서집계_통신내역서(공항초소) 20" xfId="12367" xr:uid="{00000000-0005-0000-0000-0000E4040000}"/>
    <cellStyle name="_견적서집계_통신내역서(공항초소) 21" xfId="10790" xr:uid="{00000000-0005-0000-0000-0000E5040000}"/>
    <cellStyle name="_견적서집계_통신내역서(공항초소) 22" xfId="12674" xr:uid="{00000000-0005-0000-0000-0000E6040000}"/>
    <cellStyle name="_견적서집계_통신내역서(공항초소) 23" xfId="10913" xr:uid="{00000000-0005-0000-0000-0000E7040000}"/>
    <cellStyle name="_견적서집계_통신내역서(공항초소) 24" xfId="13102" xr:uid="{00000000-0005-0000-0000-0000E8040000}"/>
    <cellStyle name="_견적서집계_통신내역서(공항초소) 25" xfId="12818" xr:uid="{00000000-0005-0000-0000-0000E9040000}"/>
    <cellStyle name="_견적서집계_통신내역서(공항초소) 3" xfId="12737" xr:uid="{00000000-0005-0000-0000-0000EA040000}"/>
    <cellStyle name="_견적서집계_통신내역서(공항초소) 4" xfId="10911" xr:uid="{00000000-0005-0000-0000-0000EB040000}"/>
    <cellStyle name="_견적서집계_통신내역서(공항초소) 5" xfId="10437" xr:uid="{00000000-0005-0000-0000-0000EC040000}"/>
    <cellStyle name="_견적서집계_통신내역서(공항초소) 6" xfId="12678" xr:uid="{00000000-0005-0000-0000-0000ED040000}"/>
    <cellStyle name="_견적서집계_통신내역서(공항초소) 7" xfId="11227" xr:uid="{00000000-0005-0000-0000-0000EE040000}"/>
    <cellStyle name="_견적서집계_통신내역서(공항초소) 8" xfId="9883" xr:uid="{00000000-0005-0000-0000-0000EF040000}"/>
    <cellStyle name="_견적서집계_통신내역서(공항초소) 9" xfId="12228" xr:uid="{00000000-0005-0000-0000-0000F0040000}"/>
    <cellStyle name="_견적서집계_통신내역서(광양초)" xfId="231" xr:uid="{00000000-0005-0000-0000-0000F1040000}"/>
    <cellStyle name="_견적서집계_통신내역서(다목적수련관 및 전기용량증설공사)0219-1월단가" xfId="232" xr:uid="{00000000-0005-0000-0000-0000F2040000}"/>
    <cellStyle name="_견적서집계_통신내역서(대신중)-5차" xfId="233" xr:uid="{00000000-0005-0000-0000-0000F3040000}"/>
    <cellStyle name="_견적서집계_통신내역서(대신중)-5차 2" xfId="3808" xr:uid="{00000000-0005-0000-0000-0000F4040000}"/>
    <cellStyle name="_견적서집계_통신내역서(대신중)-5차 2 2" xfId="3809" xr:uid="{00000000-0005-0000-0000-0000F5040000}"/>
    <cellStyle name="_견적서집계_통신내역서(대신중)-5차 2_1.2015년도 일위대가표(전기,통신,소방)" xfId="3810" xr:uid="{00000000-0005-0000-0000-0000F6040000}"/>
    <cellStyle name="_견적서집계_통신내역서(대신중)-5차 2_집계표" xfId="3811" xr:uid="{00000000-0005-0000-0000-0000F7040000}"/>
    <cellStyle name="_견적서집계_통신내역서(도순교)" xfId="234" xr:uid="{00000000-0005-0000-0000-0000F8040000}"/>
    <cellStyle name="_견적서집계_통신내역서(도순교) 2" xfId="3812" xr:uid="{00000000-0005-0000-0000-0000F9040000}"/>
    <cellStyle name="_견적서집계_통신내역서(도순교) 2 2" xfId="3813" xr:uid="{00000000-0005-0000-0000-0000FA040000}"/>
    <cellStyle name="_견적서집계_통신내역서(도순교) 2_1.2015년도 일위대가표(전기,통신,소방)" xfId="3814" xr:uid="{00000000-0005-0000-0000-0000FB040000}"/>
    <cellStyle name="_견적서집계_통신내역서(도순교) 2_집계표" xfId="3815" xr:uid="{00000000-0005-0000-0000-0000FC040000}"/>
    <cellStyle name="_견적서집계_통신내역서(동홍초등학교 교실 및 E.V 증축공사)" xfId="235" xr:uid="{00000000-0005-0000-0000-0000FD040000}"/>
    <cellStyle name="_견적서집계_통신내역서(동홍초등학교 교실 및 E.V 증축공사) 2" xfId="3816" xr:uid="{00000000-0005-0000-0000-0000FE040000}"/>
    <cellStyle name="_견적서집계_통신내역서(동홍초등학교 교실 및 E.V 증축공사) 2 2" xfId="3817" xr:uid="{00000000-0005-0000-0000-0000FF040000}"/>
    <cellStyle name="_견적서집계_통신내역서(동홍초등학교 교실 및 E.V 증축공사) 2_1.2015년도 일위대가표(전기,통신,소방)" xfId="3818" xr:uid="{00000000-0005-0000-0000-000000050000}"/>
    <cellStyle name="_견적서집계_통신내역서(동홍초등학교 교실 및 E.V 증축공사) 2_집계표" xfId="3819" xr:uid="{00000000-0005-0000-0000-000001050000}"/>
    <cellStyle name="_견적서집계_통신내역서(동홍초등학교 교실 및 E.V 증축공사)_변경후내역서 " xfId="3820" xr:uid="{00000000-0005-0000-0000-000002050000}"/>
    <cellStyle name="_견적서집계_통신내역서(동홍초등학교 교실 및 E.V 증축공사)-최종" xfId="236" xr:uid="{00000000-0005-0000-0000-000003050000}"/>
    <cellStyle name="_견적서집계_통신내역서(동홍초등학교 교실 및 E.V 증축공사)-최종 2" xfId="3821" xr:uid="{00000000-0005-0000-0000-000004050000}"/>
    <cellStyle name="_견적서집계_통신내역서(동홍초등학교 교실 및 E.V 증축공사)-최종 2 2" xfId="3822" xr:uid="{00000000-0005-0000-0000-000005050000}"/>
    <cellStyle name="_견적서집계_통신내역서(동홍초등학교 교실 및 E.V 증축공사)-최종 2_1.2015년도 일위대가표(전기,통신,소방)" xfId="3823" xr:uid="{00000000-0005-0000-0000-000006050000}"/>
    <cellStyle name="_견적서집계_통신내역서(동홍초등학교 교실 및 E.V 증축공사)-최종 2_집계표" xfId="3824" xr:uid="{00000000-0005-0000-0000-000007050000}"/>
    <cellStyle name="_견적서집계_통신내역서(동홍초등학교 교실 및 E.V 증축공사)-최종_변경후내역서 " xfId="3825" xr:uid="{00000000-0005-0000-0000-000008050000}"/>
    <cellStyle name="_견적서집계_통신내역서(두모리마을회관)" xfId="237" xr:uid="{00000000-0005-0000-0000-000009050000}"/>
    <cellStyle name="_견적서집계_통신내역서(문산시립어린이집)" xfId="238" xr:uid="{00000000-0005-0000-0000-00000A050000}"/>
    <cellStyle name="_견적서집계_통신내역서(문산어린이집)" xfId="239" xr:uid="{00000000-0005-0000-0000-00000B050000}"/>
    <cellStyle name="_견적서집계_통신내역서(변경전)" xfId="240" xr:uid="{00000000-0005-0000-0000-00000C050000}"/>
    <cellStyle name="_견적서집계_통신내역서(변경전) 10" xfId="11014" xr:uid="{00000000-0005-0000-0000-00000D050000}"/>
    <cellStyle name="_견적서집계_통신내역서(변경전) 11" xfId="10247" xr:uid="{00000000-0005-0000-0000-00000E050000}"/>
    <cellStyle name="_견적서집계_통신내역서(변경전) 12" xfId="11751" xr:uid="{00000000-0005-0000-0000-00000F050000}"/>
    <cellStyle name="_견적서집계_통신내역서(변경전) 13" xfId="12884" xr:uid="{00000000-0005-0000-0000-000010050000}"/>
    <cellStyle name="_견적서집계_통신내역서(변경전) 14" xfId="12479" xr:uid="{00000000-0005-0000-0000-000011050000}"/>
    <cellStyle name="_견적서집계_통신내역서(변경전) 15" xfId="10266" xr:uid="{00000000-0005-0000-0000-000012050000}"/>
    <cellStyle name="_견적서집계_통신내역서(변경전) 16" xfId="11449" xr:uid="{00000000-0005-0000-0000-000013050000}"/>
    <cellStyle name="_견적서집계_통신내역서(변경전) 17" xfId="11004" xr:uid="{00000000-0005-0000-0000-000014050000}"/>
    <cellStyle name="_견적서집계_통신내역서(변경전) 18" xfId="9868" xr:uid="{00000000-0005-0000-0000-000015050000}"/>
    <cellStyle name="_견적서집계_통신내역서(변경전) 19" xfId="12311" xr:uid="{00000000-0005-0000-0000-000016050000}"/>
    <cellStyle name="_견적서집계_통신내역서(변경전) 2" xfId="9762" xr:uid="{00000000-0005-0000-0000-000017050000}"/>
    <cellStyle name="_견적서집계_통신내역서(변경전) 20" xfId="10371" xr:uid="{00000000-0005-0000-0000-000018050000}"/>
    <cellStyle name="_견적서집계_통신내역서(변경전) 21" xfId="13351" xr:uid="{00000000-0005-0000-0000-000019050000}"/>
    <cellStyle name="_견적서집계_통신내역서(변경전) 22" xfId="11834" xr:uid="{00000000-0005-0000-0000-00001A050000}"/>
    <cellStyle name="_견적서집계_통신내역서(변경전) 23" xfId="11760" xr:uid="{00000000-0005-0000-0000-00001B050000}"/>
    <cellStyle name="_견적서집계_통신내역서(변경전) 24" xfId="13448" xr:uid="{00000000-0005-0000-0000-00001C050000}"/>
    <cellStyle name="_견적서집계_통신내역서(변경전) 25" xfId="13434" xr:uid="{00000000-0005-0000-0000-00001D050000}"/>
    <cellStyle name="_견적서집계_통신내역서(변경전) 3" xfId="12735" xr:uid="{00000000-0005-0000-0000-00001E050000}"/>
    <cellStyle name="_견적서집계_통신내역서(변경전) 4" xfId="10912" xr:uid="{00000000-0005-0000-0000-00001F050000}"/>
    <cellStyle name="_견적서집계_통신내역서(변경전) 5" xfId="11209" xr:uid="{00000000-0005-0000-0000-000020050000}"/>
    <cellStyle name="_견적서집계_통신내역서(변경전) 6" xfId="12023" xr:uid="{00000000-0005-0000-0000-000021050000}"/>
    <cellStyle name="_견적서집계_통신내역서(변경전) 7" xfId="10776" xr:uid="{00000000-0005-0000-0000-000022050000}"/>
    <cellStyle name="_견적서집계_통신내역서(변경전) 8" xfId="11588" xr:uid="{00000000-0005-0000-0000-000023050000}"/>
    <cellStyle name="_견적서집계_통신내역서(변경전) 9" xfId="12659" xr:uid="{00000000-0005-0000-0000-000024050000}"/>
    <cellStyle name="_견적서집계_통신내역서(보성교)" xfId="241" xr:uid="{00000000-0005-0000-0000-000025050000}"/>
    <cellStyle name="_견적서집계_통신내역서(보성교) 2" xfId="3826" xr:uid="{00000000-0005-0000-0000-000026050000}"/>
    <cellStyle name="_견적서집계_통신내역서(보성교) 2 2" xfId="3827" xr:uid="{00000000-0005-0000-0000-000027050000}"/>
    <cellStyle name="_견적서집계_통신내역서(보성교) 2_1.2015년도 일위대가표(전기,통신,소방)" xfId="3828" xr:uid="{00000000-0005-0000-0000-000028050000}"/>
    <cellStyle name="_견적서집계_통신내역서(보성교) 2_집계표" xfId="3829" xr:uid="{00000000-0005-0000-0000-000029050000}"/>
    <cellStyle name="_견적서집계_통신내역서(서귀포공립보육시설)" xfId="242" xr:uid="{00000000-0005-0000-0000-00002A050000}"/>
    <cellStyle name="_견적서집계_통신내역서(서귀포공립보육시설) 2" xfId="3830" xr:uid="{00000000-0005-0000-0000-00002B050000}"/>
    <cellStyle name="_견적서집계_통신내역서(서귀포공립보육시설) 2 2" xfId="3831" xr:uid="{00000000-0005-0000-0000-00002C050000}"/>
    <cellStyle name="_견적서집계_통신내역서(서귀포공립보육시설) 2_1.2015년도 일위대가표(전기,통신,소방)" xfId="3832" xr:uid="{00000000-0005-0000-0000-00002D050000}"/>
    <cellStyle name="_견적서집계_통신내역서(서귀포공립보육시설) 2_집계표" xfId="3833" xr:uid="{00000000-0005-0000-0000-00002E050000}"/>
    <cellStyle name="_견적서집계_통신내역서(서귀포시교육청사)" xfId="243" xr:uid="{00000000-0005-0000-0000-00002F050000}"/>
    <cellStyle name="_견적서집계_통신내역서(서귀포시교육청사) 2" xfId="3834" xr:uid="{00000000-0005-0000-0000-000030050000}"/>
    <cellStyle name="_견적서집계_통신내역서(서귀포시교육청사) 2 2" xfId="3835" xr:uid="{00000000-0005-0000-0000-000031050000}"/>
    <cellStyle name="_견적서집계_통신내역서(서귀포시교육청사) 2_1.2015년도 일위대가표(전기,통신,소방)" xfId="3836" xr:uid="{00000000-0005-0000-0000-000032050000}"/>
    <cellStyle name="_견적서집계_통신내역서(서귀포시교육청사) 2_집계표" xfId="3837" xr:uid="{00000000-0005-0000-0000-000033050000}"/>
    <cellStyle name="_견적서집계_통신내역서(서귀포여고)" xfId="244" xr:uid="{00000000-0005-0000-0000-000034050000}"/>
    <cellStyle name="_견적서집계_통신내역서(서귀포여고) 2" xfId="3838" xr:uid="{00000000-0005-0000-0000-000035050000}"/>
    <cellStyle name="_견적서집계_통신내역서(서귀포여고) 2 2" xfId="3839" xr:uid="{00000000-0005-0000-0000-000036050000}"/>
    <cellStyle name="_견적서집계_통신내역서(서귀포여고) 2_1.2015년도 일위대가표(전기,통신,소방)" xfId="3840" xr:uid="{00000000-0005-0000-0000-000037050000}"/>
    <cellStyle name="_견적서집계_통신내역서(서귀포여고) 2_집계표" xfId="3841" xr:uid="{00000000-0005-0000-0000-000038050000}"/>
    <cellStyle name="_견적서집계_통신내역서(성산농협)" xfId="245" xr:uid="{00000000-0005-0000-0000-000039050000}"/>
    <cellStyle name="_견적서집계_통신내역서(성산농협)-주차관제산출" xfId="246" xr:uid="{00000000-0005-0000-0000-00003A050000}"/>
    <cellStyle name="_견적서집계_통신내역서(안덕농협선과장)" xfId="247" xr:uid="{00000000-0005-0000-0000-00003B050000}"/>
    <cellStyle name="_견적서집계_통신내역서(야생동물보호센터)" xfId="248" xr:uid="{00000000-0005-0000-0000-00003C050000}"/>
    <cellStyle name="_견적서집계_통신내역서(영송학교 체육관)" xfId="249" xr:uid="{00000000-0005-0000-0000-00003D050000}"/>
    <cellStyle name="_견적서집계_통신내역서(예림-친환경)-1024" xfId="250" xr:uid="{00000000-0005-0000-0000-00003E050000}"/>
    <cellStyle name="_견적서집계_통신내역서(위미중)" xfId="251" xr:uid="{00000000-0005-0000-0000-00003F050000}"/>
    <cellStyle name="_견적서집계_통신내역서(제주교대-사라교육관)" xfId="252" xr:uid="{00000000-0005-0000-0000-000040050000}"/>
    <cellStyle name="_견적서집계_통신내역서(제주서중)" xfId="253" xr:uid="{00000000-0005-0000-0000-000041050000}"/>
    <cellStyle name="_견적서집계_통신내역서(제주시교육청사)" xfId="254" xr:uid="{00000000-0005-0000-0000-000042050000}"/>
    <cellStyle name="_견적서집계_통신내역서(제주시교육청사) 2" xfId="3842" xr:uid="{00000000-0005-0000-0000-000043050000}"/>
    <cellStyle name="_견적서집계_통신내역서(제주시교육청사) 2 2" xfId="3843" xr:uid="{00000000-0005-0000-0000-000044050000}"/>
    <cellStyle name="_견적서집계_통신내역서(제주시교육청사) 2_1.2015년도 일위대가표(전기,통신,소방)" xfId="3844" xr:uid="{00000000-0005-0000-0000-000045050000}"/>
    <cellStyle name="_견적서집계_통신내역서(제주시교육청사) 2_집계표" xfId="3845" xr:uid="{00000000-0005-0000-0000-000046050000}"/>
    <cellStyle name="_견적서집계_통신내역서(제주중앙고)" xfId="255" xr:uid="{00000000-0005-0000-0000-000047050000}"/>
    <cellStyle name="_견적서집계_통신내역서(중문농협선과장)" xfId="256" xr:uid="{00000000-0005-0000-0000-000048050000}"/>
    <cellStyle name="_견적서집계_통신내역서(지구대기 관사)" xfId="257" xr:uid="{00000000-0005-0000-0000-000049050000}"/>
    <cellStyle name="_견적서집계_통신내역서(탐라교육원)0219-1월단가" xfId="258" xr:uid="{00000000-0005-0000-0000-00004A050000}"/>
    <cellStyle name="_견적서집계_통신내역서(탐라교육원)-최종" xfId="259" xr:uid="{00000000-0005-0000-0000-00004B050000}"/>
    <cellStyle name="_견적서집계_통신내역서(탐라교육원)-최종 2" xfId="3846" xr:uid="{00000000-0005-0000-0000-00004C050000}"/>
    <cellStyle name="_견적서집계_통신내역서(탐라교육원)-최종 2 2" xfId="3847" xr:uid="{00000000-0005-0000-0000-00004D050000}"/>
    <cellStyle name="_견적서집계_통신내역서(탐라교육원)-최종 2_1.2015년도 일위대가표(전기,통신,소방)" xfId="3848" xr:uid="{00000000-0005-0000-0000-00004E050000}"/>
    <cellStyle name="_견적서집계_통신내역서(탐라교육원)-최종 2_집계표" xfId="3849" xr:uid="{00000000-0005-0000-0000-00004F050000}"/>
    <cellStyle name="_견적서집계_통신내역서(하귀어린이집)" xfId="260" xr:uid="{00000000-0005-0000-0000-000050050000}"/>
    <cellStyle name="_견적서집계_통신내역서(하귀어린이집) 2" xfId="3850" xr:uid="{00000000-0005-0000-0000-000051050000}"/>
    <cellStyle name="_견적서집계_통신내역서(하귀어린이집) 2 2" xfId="3851" xr:uid="{00000000-0005-0000-0000-000052050000}"/>
    <cellStyle name="_견적서집계_통신내역서(하귀어린이집) 2_1.2015년도 일위대가표(전기,통신,소방)" xfId="3852" xr:uid="{00000000-0005-0000-0000-000053050000}"/>
    <cellStyle name="_견적서집계_통신내역서(하귀어린이집) 2_집계표" xfId="3853" xr:uid="{00000000-0005-0000-0000-000054050000}"/>
    <cellStyle name="_견적서집계_통신내역서(하나로마트)_변경후내역서 " xfId="3854" xr:uid="{00000000-0005-0000-0000-000055050000}"/>
    <cellStyle name="_견적서집계_통신내역서(하례교 교실증축 및 화장실 대수선공사)" xfId="261" xr:uid="{00000000-0005-0000-0000-000056050000}"/>
    <cellStyle name="_견적서집계_통신내역서(하례교 교실증축 및 화장실 대수선공사) 2" xfId="3855" xr:uid="{00000000-0005-0000-0000-000057050000}"/>
    <cellStyle name="_견적서집계_통신내역서(하례교 교실증축 및 화장실 대수선공사) 2 2" xfId="3856" xr:uid="{00000000-0005-0000-0000-000058050000}"/>
    <cellStyle name="_견적서집계_통신내역서(하례교 교실증축 및 화장실 대수선공사) 2_1.2015년도 일위대가표(전기,통신,소방)" xfId="3857" xr:uid="{00000000-0005-0000-0000-000059050000}"/>
    <cellStyle name="_견적서집계_통신내역서(하례교 교실증축 및 화장실 대수선공사) 2_집계표" xfId="3858" xr:uid="{00000000-0005-0000-0000-00005A050000}"/>
    <cellStyle name="_견적서집계_통신내역서(하례교 교실증축 및 화장실 대수선공사)_변경후내역서 " xfId="3859" xr:uid="{00000000-0005-0000-0000-00005B050000}"/>
    <cellStyle name="_견적서집계_통신내역서(학생회관3층)" xfId="262" xr:uid="{00000000-0005-0000-0000-00005C050000}"/>
    <cellStyle name="_견적서집계_통신내역서(학생회관3층) 2" xfId="3860" xr:uid="{00000000-0005-0000-0000-00005D050000}"/>
    <cellStyle name="_견적서집계_통신내역서(학생회관3층) 2 2" xfId="3861" xr:uid="{00000000-0005-0000-0000-00005E050000}"/>
    <cellStyle name="_견적서집계_통신내역서(학생회관3층) 2_1.2015년도 일위대가표(전기,통신,소방)" xfId="3862" xr:uid="{00000000-0005-0000-0000-00005F050000}"/>
    <cellStyle name="_견적서집계_통신내역서(학생회관3층) 2_집계표" xfId="3863" xr:uid="{00000000-0005-0000-0000-000060050000}"/>
    <cellStyle name="_견적서집계_통신내역서(함덕해수욕장 종합관리동)1" xfId="263" xr:uid="{00000000-0005-0000-0000-000061050000}"/>
    <cellStyle name="_견적서집계_통신내역서(함덕해수욕장 종합관리동)1 2" xfId="3864" xr:uid="{00000000-0005-0000-0000-000062050000}"/>
    <cellStyle name="_견적서집계_통신내역서(함덕해수욕장 종합관리동)1 2 2" xfId="3865" xr:uid="{00000000-0005-0000-0000-000063050000}"/>
    <cellStyle name="_견적서집계_통신내역서(함덕해수욕장 종합관리동)1 2_1.2015년도 일위대가표(전기,통신,소방)" xfId="3866" xr:uid="{00000000-0005-0000-0000-000064050000}"/>
    <cellStyle name="_견적서집계_통신내역서(함덕해수욕장 종합관리동)1 2_집계표" xfId="3867" xr:uid="{00000000-0005-0000-0000-000065050000}"/>
    <cellStyle name="_견적서집계_통신내역서1" xfId="264" xr:uid="{00000000-0005-0000-0000-000066050000}"/>
    <cellStyle name="_견적서집계_통신산출서(야생동물보호센터)" xfId="265" xr:uid="{00000000-0005-0000-0000-000067050000}"/>
    <cellStyle name="_견적서집계_평안요양원 소방내역서" xfId="266" xr:uid="{00000000-0005-0000-0000-000068050000}"/>
    <cellStyle name="_견적서집계_평안요양원 전기내역서" xfId="267" xr:uid="{00000000-0005-0000-0000-000069050000}"/>
    <cellStyle name="_견적서집계_폐수처리장 전기간선설비공사 전기내역서" xfId="268" xr:uid="{00000000-0005-0000-0000-00006A050000}"/>
    <cellStyle name="_견적서집계_표선초 소방공사(최종)" xfId="269" xr:uid="{00000000-0005-0000-0000-00006B050000}"/>
    <cellStyle name="_견적서집계_표선초 장애인편의시설및 연결복도 증축 전기내역서" xfId="270" xr:uid="{00000000-0005-0000-0000-00006C050000}"/>
    <cellStyle name="_견적서집계_표선초 장애인편의시설및 연결복도 증축 전기내역서1" xfId="271" xr:uid="{00000000-0005-0000-0000-00006D050000}"/>
    <cellStyle name="_견적서집계_플러스마트 전기설비공사" xfId="272" xr:uid="{00000000-0005-0000-0000-00006E050000}"/>
    <cellStyle name="_견적서집계_플러스마트 전기설비공사 2" xfId="3868" xr:uid="{00000000-0005-0000-0000-00006F050000}"/>
    <cellStyle name="_견적서집계_플러스마트 전기설비공사 2 2" xfId="3869" xr:uid="{00000000-0005-0000-0000-000070050000}"/>
    <cellStyle name="_견적서집계_플러스마트 전기설비공사 2_1.2015년도 일위대가표(전기,통신,소방)" xfId="3870" xr:uid="{00000000-0005-0000-0000-000071050000}"/>
    <cellStyle name="_견적서집계_플러스마트 전기설비공사 2_집계표" xfId="3871" xr:uid="{00000000-0005-0000-0000-000072050000}"/>
    <cellStyle name="_견적서집계_현대아파트-소방" xfId="273" xr:uid="{00000000-0005-0000-0000-000073050000}"/>
    <cellStyle name="_견적조건" xfId="7746" xr:uid="{00000000-0005-0000-0000-000074050000}"/>
    <cellStyle name="_견적조건_송림로-토목물량산출서" xfId="7747" xr:uid="{00000000-0005-0000-0000-000075050000}"/>
    <cellStyle name="_견적조건_인천설계예산서" xfId="7748" xr:uid="{00000000-0005-0000-0000-000076050000}"/>
    <cellStyle name="_견적조건_인천설계예산서(수정분)" xfId="7749" xr:uid="{00000000-0005-0000-0000-000077050000}"/>
    <cellStyle name="_견적조건_인천설계예산서(수정분)_송림로-토목물량산출서" xfId="7750" xr:uid="{00000000-0005-0000-0000-000078050000}"/>
    <cellStyle name="_견적조건_인천설계예산서_송림로-토목물량산출서" xfId="7751" xr:uid="{00000000-0005-0000-0000-000079050000}"/>
    <cellStyle name="_견적조건_추풍령" xfId="7752" xr:uid="{00000000-0005-0000-0000-00007A050000}"/>
    <cellStyle name="_견적조건_추풍령_송림로-토목물량산출서" xfId="7753" xr:uid="{00000000-0005-0000-0000-00007B050000}"/>
    <cellStyle name="_견적조건_추풍령_인천설계예산서" xfId="7754" xr:uid="{00000000-0005-0000-0000-00007C050000}"/>
    <cellStyle name="_견적조건_추풍령_인천설계예산서(수정분)" xfId="7755" xr:uid="{00000000-0005-0000-0000-00007D050000}"/>
    <cellStyle name="_견적조건_추풍령_인천설계예산서(수정분)_송림로-토목물량산출서" xfId="7756" xr:uid="{00000000-0005-0000-0000-00007E050000}"/>
    <cellStyle name="_견적조건_추풍령_인천설계예산서_송림로-토목물량산출서" xfId="7757" xr:uid="{00000000-0005-0000-0000-00007F050000}"/>
    <cellStyle name="_견적조건_추풍령-1" xfId="7758" xr:uid="{00000000-0005-0000-0000-000080050000}"/>
    <cellStyle name="_견적조건_추풍령-1_송림로-토목물량산출서" xfId="7759" xr:uid="{00000000-0005-0000-0000-000081050000}"/>
    <cellStyle name="_견적조건_추풍령-1_인천설계예산서" xfId="7760" xr:uid="{00000000-0005-0000-0000-000082050000}"/>
    <cellStyle name="_견적조건_추풍령-1_인천설계예산서(수정분)" xfId="7761" xr:uid="{00000000-0005-0000-0000-000083050000}"/>
    <cellStyle name="_견적조건_추풍령-1_인천설계예산서(수정분)_송림로-토목물량산출서" xfId="7762" xr:uid="{00000000-0005-0000-0000-000084050000}"/>
    <cellStyle name="_견적조건_추풍령-1_인천설계예산서_송림로-토목물량산출서" xfId="7763" xr:uid="{00000000-0005-0000-0000-000085050000}"/>
    <cellStyle name="_경관조명견적서1" xfId="7764" xr:uid="{00000000-0005-0000-0000-000086050000}"/>
    <cellStyle name="_경영개선활동상반기실적(990708)" xfId="7765" xr:uid="{00000000-0005-0000-0000-000087050000}"/>
    <cellStyle name="_경영개선활동상반기실적(990708)_1" xfId="7766" xr:uid="{00000000-0005-0000-0000-000088050000}"/>
    <cellStyle name="_경영개선활동상반기실적(990708)_2" xfId="7767" xr:uid="{00000000-0005-0000-0000-000089050000}"/>
    <cellStyle name="_경영개선활성화방안(990802)" xfId="7768" xr:uid="{00000000-0005-0000-0000-00008A050000}"/>
    <cellStyle name="_경영개선활성화방안(990802)_1" xfId="7769" xr:uid="{00000000-0005-0000-0000-00008B050000}"/>
    <cellStyle name="_계약내역(송파구청)" xfId="7770" xr:uid="{00000000-0005-0000-0000-00008C050000}"/>
    <cellStyle name="_계약내역서" xfId="274" xr:uid="{00000000-0005-0000-0000-00008D050000}"/>
    <cellStyle name="_계약내역서(중랑천)" xfId="7771" xr:uid="{00000000-0005-0000-0000-00008E050000}"/>
    <cellStyle name="_계약변경2차(대덕전자)" xfId="275" xr:uid="{00000000-0005-0000-0000-00008F050000}"/>
    <cellStyle name="_계약변경최종(대덕전자)" xfId="276" xr:uid="{00000000-0005-0000-0000-000090050000}"/>
    <cellStyle name="_고가차도산출서" xfId="7772" xr:uid="{00000000-0005-0000-0000-000091050000}"/>
    <cellStyle name="_고려-수원미네시티(작업)" xfId="7773" xr:uid="{00000000-0005-0000-0000-000092050000}"/>
    <cellStyle name="_공량단가산출서" xfId="7774" xr:uid="{00000000-0005-0000-0000-000093050000}"/>
    <cellStyle name="_공량단가산출서r1" xfId="7775" xr:uid="{00000000-0005-0000-0000-000094050000}"/>
    <cellStyle name="_공무월간보고" xfId="7776" xr:uid="{00000000-0005-0000-0000-000095050000}"/>
    <cellStyle name="_공무월간보고_공무정산양식(10월초)" xfId="7777" xr:uid="{00000000-0005-0000-0000-000096050000}"/>
    <cellStyle name="_공무월간보고_공무정산양식(10월초)_기성내역서" xfId="7778" xr:uid="{00000000-0005-0000-0000-000097050000}"/>
    <cellStyle name="_공무월간보고_공무정산양식(10월초)_기성내역서_전체계약변경(03)" xfId="7779" xr:uid="{00000000-0005-0000-0000-000098050000}"/>
    <cellStyle name="_공무월간보고_공무정산양식(10월초)_전체계약변경(03)" xfId="7780" xr:uid="{00000000-0005-0000-0000-000099050000}"/>
    <cellStyle name="_공무월간보고_공무정산양식(10월초)_포장외건(최종)" xfId="7781" xr:uid="{00000000-0005-0000-0000-00009A050000}"/>
    <cellStyle name="_공무월간보고_기성내역서" xfId="7782" xr:uid="{00000000-0005-0000-0000-00009B050000}"/>
    <cellStyle name="_공무월간보고_기성내역서_전체계약변경(03)" xfId="7783" xr:uid="{00000000-0005-0000-0000-00009C050000}"/>
    <cellStyle name="_공무월간보고_전체계약변경(03)" xfId="7784" xr:uid="{00000000-0005-0000-0000-00009D050000}"/>
    <cellStyle name="_공무월간보고_포장외건(최종)" xfId="7785" xr:uid="{00000000-0005-0000-0000-00009E050000}"/>
    <cellStyle name="_공무정산0104" xfId="7786" xr:uid="{00000000-0005-0000-0000-00009F050000}"/>
    <cellStyle name="_공무정산0104_공무정산양식(10월초)" xfId="7787" xr:uid="{00000000-0005-0000-0000-0000A0050000}"/>
    <cellStyle name="_공무정산0104_공무정산양식(10월초)_기성내역서" xfId="7788" xr:uid="{00000000-0005-0000-0000-0000A1050000}"/>
    <cellStyle name="_공무정산0104_공무정산양식(10월초)_기성내역서_전체계약변경(03)" xfId="7789" xr:uid="{00000000-0005-0000-0000-0000A2050000}"/>
    <cellStyle name="_공무정산0104_공무정산양식(10월초)_전체계약변경(03)" xfId="7790" xr:uid="{00000000-0005-0000-0000-0000A3050000}"/>
    <cellStyle name="_공무정산0104_공무정산양식(10월초)_포장외건(최종)" xfId="7791" xr:uid="{00000000-0005-0000-0000-0000A4050000}"/>
    <cellStyle name="_공무정산0104_기성내역서" xfId="7792" xr:uid="{00000000-0005-0000-0000-0000A5050000}"/>
    <cellStyle name="_공무정산0104_기성내역서_전체계약변경(03)" xfId="7793" xr:uid="{00000000-0005-0000-0000-0000A6050000}"/>
    <cellStyle name="_공무정산0104_전체계약변경(03)" xfId="7794" xr:uid="{00000000-0005-0000-0000-0000A7050000}"/>
    <cellStyle name="_공무정산0104_포장외건(최종)" xfId="7795" xr:uid="{00000000-0005-0000-0000-0000A8050000}"/>
    <cellStyle name="_공양식(레인보우스케이프)" xfId="7796" xr:uid="{00000000-0005-0000-0000-0000A9050000}"/>
    <cellStyle name="_관급-(수배전반)" xfId="7797" xr:uid="{00000000-0005-0000-0000-0000AA050000}"/>
    <cellStyle name="_관급내역-DSU" xfId="7798" xr:uid="{00000000-0005-0000-0000-0000AB050000}"/>
    <cellStyle name="_관급자재내역-울산11.03" xfId="7799" xr:uid="{00000000-0005-0000-0000-0000AC050000}"/>
    <cellStyle name="_광산점 개략공사비" xfId="7800" xr:uid="{00000000-0005-0000-0000-0000AD050000}"/>
    <cellStyle name="_광주증설교체" xfId="7801" xr:uid="{00000000-0005-0000-0000-0000AE050000}"/>
    <cellStyle name="_구의로 (변경)설계-최종" xfId="7802" xr:uid="{00000000-0005-0000-0000-0000AF050000}"/>
    <cellStyle name="_구조물공" xfId="7803" xr:uid="{00000000-0005-0000-0000-0000B0050000}"/>
    <cellStyle name="_국도23호선영암연소지구내역서" xfId="7804" xr:uid="{00000000-0005-0000-0000-0000B1050000}"/>
    <cellStyle name="_국도38호선통리지구내역서" xfId="7805" xr:uid="{00000000-0005-0000-0000-0000B2050000}"/>
    <cellStyle name="_국도42호선여량지구오르막차로" xfId="7806" xr:uid="{00000000-0005-0000-0000-0000B3050000}"/>
    <cellStyle name="_금천청소년수련관(토목林)" xfId="7807" xr:uid="{00000000-0005-0000-0000-0000B4050000}"/>
    <cellStyle name="_금천청소년수련관(토목林)_2004하모3리농로포장공사" xfId="7808" xr:uid="{00000000-0005-0000-0000-0000B5050000}"/>
    <cellStyle name="_금천청소년수련관(토목林)_2004하모3리농로포장공사_관내소규모노후급수관교체공사(2005.10.)" xfId="7809" xr:uid="{00000000-0005-0000-0000-0000B6050000}"/>
    <cellStyle name="_금천청소년수련관(토목林)_2004하모3리농로포장공사_관내소규모노후급수관교체공사(2005.10.)_관내소규모노후급수관교체공사(2006.2.)" xfId="7810" xr:uid="{00000000-0005-0000-0000-0000B7050000}"/>
    <cellStyle name="_금천청소년수련관(토목林)_2004하모3리농로포장공사_관내소규모노후급수관교체공사(2005.10.)_관내소규모노후급수관교체공사(2006.2.)_내역서(3.20)-조합놀이대운반포함" xfId="7811" xr:uid="{00000000-0005-0000-0000-0000B8050000}"/>
    <cellStyle name="_금천청소년수련관(토목林)_2004하모3리농로포장공사_관내소규모노후급수관교체공사(2005.10.)_내역서(3.20)-조합놀이대운반포함" xfId="7812" xr:uid="{00000000-0005-0000-0000-0000B9050000}"/>
    <cellStyle name="_금천청소년수련관(토목林)_2004하모3리농로포장공사_내역서(3.20)-조합놀이대운반포함" xfId="7813" xr:uid="{00000000-0005-0000-0000-0000BA050000}"/>
    <cellStyle name="_금천청소년수련관(토목林)_관내소규모노후급수관교체공사(2005.10.)" xfId="7814" xr:uid="{00000000-0005-0000-0000-0000BB050000}"/>
    <cellStyle name="_금천청소년수련관(토목林)_관내소규모노후급수관교체공사(2005.10.)_관내소규모노후급수관교체공사(2006.2.)" xfId="7815" xr:uid="{00000000-0005-0000-0000-0000BC050000}"/>
    <cellStyle name="_금천청소년수련관(토목林)_관내소규모노후급수관교체공사(2005.10.)_관내소규모노후급수관교체공사(2006.2.)_내역서(3.20)-조합놀이대운반포함" xfId="7816" xr:uid="{00000000-0005-0000-0000-0000BD050000}"/>
    <cellStyle name="_금천청소년수련관(토목林)_관내소규모노후급수관교체공사(2005.10.)_내역서(3.20)-조합놀이대운반포함" xfId="7817" xr:uid="{00000000-0005-0000-0000-0000BE050000}"/>
    <cellStyle name="_금천청소년수련관(토목林)_내역서(3.20)-조합놀이대운반포함" xfId="7818" xr:uid="{00000000-0005-0000-0000-0000BF050000}"/>
    <cellStyle name="_금천청소년수련관(토목林)_일위대가표" xfId="7819" xr:uid="{00000000-0005-0000-0000-0000C0050000}"/>
    <cellStyle name="_금천청소년수련관(토목林)_일위대가표_2004하모3리농로포장공사" xfId="7820" xr:uid="{00000000-0005-0000-0000-0000C1050000}"/>
    <cellStyle name="_금천청소년수련관(토목林)_일위대가표_2004하모3리농로포장공사_관내소규모노후급수관교체공사(2005.10.)" xfId="7821" xr:uid="{00000000-0005-0000-0000-0000C2050000}"/>
    <cellStyle name="_금천청소년수련관(토목林)_일위대가표_2004하모3리농로포장공사_관내소규모노후급수관교체공사(2005.10.)_관내소규모노후급수관교체공사(2006.2.)" xfId="7822" xr:uid="{00000000-0005-0000-0000-0000C3050000}"/>
    <cellStyle name="_금천청소년수련관(토목林)_일위대가표_2004하모3리농로포장공사_관내소규모노후급수관교체공사(2005.10.)_관내소규모노후급수관교체공사(2006.2.)_내역서(3.20)-조합놀이대운반포함" xfId="7823" xr:uid="{00000000-0005-0000-0000-0000C4050000}"/>
    <cellStyle name="_금천청소년수련관(토목林)_일위대가표_2004하모3리농로포장공사_관내소규모노후급수관교체공사(2005.10.)_내역서(3.20)-조합놀이대운반포함" xfId="7824" xr:uid="{00000000-0005-0000-0000-0000C5050000}"/>
    <cellStyle name="_금천청소년수련관(토목林)_일위대가표_2004하모3리농로포장공사_내역서(3.20)-조합놀이대운반포함" xfId="7825" xr:uid="{00000000-0005-0000-0000-0000C6050000}"/>
    <cellStyle name="_금천청소년수련관(토목林)_일위대가표_관내소규모노후급수관교체공사(2005.10.)" xfId="7826" xr:uid="{00000000-0005-0000-0000-0000C7050000}"/>
    <cellStyle name="_금천청소년수련관(토목林)_일위대가표_관내소규모노후급수관교체공사(2005.10.)_관내소규모노후급수관교체공사(2006.2.)" xfId="7827" xr:uid="{00000000-0005-0000-0000-0000C8050000}"/>
    <cellStyle name="_금천청소년수련관(토목林)_일위대가표_관내소규모노후급수관교체공사(2005.10.)_관내소규모노후급수관교체공사(2006.2.)_내역서(3.20)-조합놀이대운반포함" xfId="7828" xr:uid="{00000000-0005-0000-0000-0000C9050000}"/>
    <cellStyle name="_금천청소년수련관(토목林)_일위대가표_관내소규모노후급수관교체공사(2005.10.)_내역서(3.20)-조합놀이대운반포함" xfId="7829" xr:uid="{00000000-0005-0000-0000-0000CA050000}"/>
    <cellStyle name="_금천청소년수련관(토목林)_일위대가표_내역서(3.20)-조합놀이대운반포함" xfId="7830" xr:uid="{00000000-0005-0000-0000-0000CB050000}"/>
    <cellStyle name="_기계경비산출서(한)" xfId="7831" xr:uid="{00000000-0005-0000-0000-0000CC050000}"/>
    <cellStyle name="_기존구조물깨기" xfId="7832" xr:uid="{00000000-0005-0000-0000-0000CD050000}"/>
    <cellStyle name="_기타경비" xfId="7833" xr:uid="{00000000-0005-0000-0000-0000CE050000}"/>
    <cellStyle name="_김포ER(세종)" xfId="7834" xr:uid="{00000000-0005-0000-0000-0000CF050000}"/>
    <cellStyle name="_나루터길설계내역서(발주감사시정)" xfId="7835" xr:uid="{00000000-0005-0000-0000-0000D0050000}"/>
    <cellStyle name="_남원교소방전기(신설2008.10.10)" xfId="3872" xr:uid="{00000000-0005-0000-0000-0000D1050000}"/>
    <cellStyle name="_내역( 전기소방)-신산교" xfId="3873" xr:uid="{00000000-0005-0000-0000-0000D2050000}"/>
    <cellStyle name="_내역(소방)-새서귀교" xfId="3874" xr:uid="{00000000-0005-0000-0000-0000D3050000}"/>
    <cellStyle name="_내역(전기)-신산교(2안)" xfId="3875" xr:uid="{00000000-0005-0000-0000-0000D4050000}"/>
    <cellStyle name="_내역(전기)-풍천교" xfId="3876" xr:uid="{00000000-0005-0000-0000-0000D5050000}"/>
    <cellStyle name="_내역(전기)-화장실" xfId="3877" xr:uid="{00000000-0005-0000-0000-0000D6050000}"/>
    <cellStyle name="_내역(전기-노형멀티팰리스)" xfId="3878" xr:uid="{00000000-0005-0000-0000-0000D7050000}"/>
    <cellStyle name="_내역(통신)" xfId="3879" xr:uid="{00000000-0005-0000-0000-0000D8050000}"/>
    <cellStyle name="_내역(통신)-신산교(최종)" xfId="3880" xr:uid="{00000000-0005-0000-0000-0000D9050000}"/>
    <cellStyle name="_내역(통신-노형멀티팰리스)" xfId="3881" xr:uid="{00000000-0005-0000-0000-0000DA050000}"/>
    <cellStyle name="_내역서" xfId="7836" xr:uid="{00000000-0005-0000-0000-0000DB050000}"/>
    <cellStyle name="_내역서-" xfId="7837" xr:uid="{00000000-0005-0000-0000-0000DC050000}"/>
    <cellStyle name="_내역서(밀양시)" xfId="7838" xr:uid="{00000000-0005-0000-0000-0000DD050000}"/>
    <cellStyle name="_내역서(변경)" xfId="7839" xr:uid="{00000000-0005-0000-0000-0000DE050000}"/>
    <cellStyle name="_내역서(전광판)-1" xfId="7840" xr:uid="{00000000-0005-0000-0000-0000DF050000}"/>
    <cellStyle name="_내역서(총괄변경)" xfId="7841" xr:uid="{00000000-0005-0000-0000-0000E0050000}"/>
    <cellStyle name="_내역서(총괄변경)_내역서(3.20)-조합놀이대운반포함" xfId="7842" xr:uid="{00000000-0005-0000-0000-0000E1050000}"/>
    <cellStyle name="_내역서(총괄표)" xfId="7843" xr:uid="{00000000-0005-0000-0000-0000E2050000}"/>
    <cellStyle name="_내역서(피뢰침)" xfId="277" xr:uid="{00000000-0005-0000-0000-0000E3050000}"/>
    <cellStyle name="_내역서(피뢰침) 10" xfId="10325" xr:uid="{00000000-0005-0000-0000-0000E4050000}"/>
    <cellStyle name="_내역서(피뢰침) 11" xfId="12315" xr:uid="{00000000-0005-0000-0000-0000E5050000}"/>
    <cellStyle name="_내역서(피뢰침) 12" xfId="12178" xr:uid="{00000000-0005-0000-0000-0000E6050000}"/>
    <cellStyle name="_내역서(피뢰침) 13" xfId="12418" xr:uid="{00000000-0005-0000-0000-0000E7050000}"/>
    <cellStyle name="_내역서(피뢰침) 14" xfId="11362" xr:uid="{00000000-0005-0000-0000-0000E8050000}"/>
    <cellStyle name="_내역서(피뢰침) 15" xfId="12149" xr:uid="{00000000-0005-0000-0000-0000E9050000}"/>
    <cellStyle name="_내역서(피뢰침) 16" xfId="9950" xr:uid="{00000000-0005-0000-0000-0000EA050000}"/>
    <cellStyle name="_내역서(피뢰침) 17" xfId="11052" xr:uid="{00000000-0005-0000-0000-0000EB050000}"/>
    <cellStyle name="_내역서(피뢰침) 18" xfId="11432" xr:uid="{00000000-0005-0000-0000-0000EC050000}"/>
    <cellStyle name="_내역서(피뢰침) 19" xfId="11279" xr:uid="{00000000-0005-0000-0000-0000ED050000}"/>
    <cellStyle name="_내역서(피뢰침) 2" xfId="3882" xr:uid="{00000000-0005-0000-0000-0000EE050000}"/>
    <cellStyle name="_내역서(피뢰침) 2 2" xfId="3883" xr:uid="{00000000-0005-0000-0000-0000EF050000}"/>
    <cellStyle name="_내역서(피뢰침) 2_1.2015년도 일위대가표(전기,통신,소방)" xfId="3884" xr:uid="{00000000-0005-0000-0000-0000F0050000}"/>
    <cellStyle name="_내역서(피뢰침) 2_집계표" xfId="3885" xr:uid="{00000000-0005-0000-0000-0000F1050000}"/>
    <cellStyle name="_내역서(피뢰침) 20" xfId="11816" xr:uid="{00000000-0005-0000-0000-0000F2050000}"/>
    <cellStyle name="_내역서(피뢰침) 21" xfId="11095" xr:uid="{00000000-0005-0000-0000-0000F3050000}"/>
    <cellStyle name="_내역서(피뢰침) 22" xfId="13002" xr:uid="{00000000-0005-0000-0000-0000F4050000}"/>
    <cellStyle name="_내역서(피뢰침) 23" xfId="13009" xr:uid="{00000000-0005-0000-0000-0000F5050000}"/>
    <cellStyle name="_내역서(피뢰침) 24" xfId="11737" xr:uid="{00000000-0005-0000-0000-0000F6050000}"/>
    <cellStyle name="_내역서(피뢰침) 25" xfId="11350" xr:uid="{00000000-0005-0000-0000-0000F7050000}"/>
    <cellStyle name="_내역서(피뢰침) 26" xfId="10455" xr:uid="{00000000-0005-0000-0000-0000F8050000}"/>
    <cellStyle name="_내역서(피뢰침) 3" xfId="9774" xr:uid="{00000000-0005-0000-0000-0000F9050000}"/>
    <cellStyle name="_내역서(피뢰침) 4" xfId="12724" xr:uid="{00000000-0005-0000-0000-0000FA050000}"/>
    <cellStyle name="_내역서(피뢰침) 5" xfId="12186" xr:uid="{00000000-0005-0000-0000-0000FB050000}"/>
    <cellStyle name="_내역서(피뢰침) 6" xfId="11205" xr:uid="{00000000-0005-0000-0000-0000FC050000}"/>
    <cellStyle name="_내역서(피뢰침) 7" xfId="11638" xr:uid="{00000000-0005-0000-0000-0000FD050000}"/>
    <cellStyle name="_내역서(피뢰침) 8" xfId="11229" xr:uid="{00000000-0005-0000-0000-0000FE050000}"/>
    <cellStyle name="_내역서(피뢰침) 9" xfId="11093" xr:uid="{00000000-0005-0000-0000-0000FF050000}"/>
    <cellStyle name="_내역서(피뢰침)_0000" xfId="278" xr:uid="{00000000-0005-0000-0000-000000060000}"/>
    <cellStyle name="_내역서(피뢰침)_0000 10" xfId="12732" xr:uid="{00000000-0005-0000-0000-000001060000}"/>
    <cellStyle name="_내역서(피뢰침)_0000 11" xfId="12182" xr:uid="{00000000-0005-0000-0000-000002060000}"/>
    <cellStyle name="_내역서(피뢰침)_0000 12" xfId="11207" xr:uid="{00000000-0005-0000-0000-000003060000}"/>
    <cellStyle name="_내역서(피뢰침)_0000 13" xfId="10773" xr:uid="{00000000-0005-0000-0000-000004060000}"/>
    <cellStyle name="_내역서(피뢰침)_0000 14" xfId="11168" xr:uid="{00000000-0005-0000-0000-000005060000}"/>
    <cellStyle name="_내역서(피뢰침)_0000 15" xfId="11967" xr:uid="{00000000-0005-0000-0000-000006060000}"/>
    <cellStyle name="_내역서(피뢰침)_0000 16" xfId="11094" xr:uid="{00000000-0005-0000-0000-000007060000}"/>
    <cellStyle name="_내역서(피뢰침)_0000 17" xfId="12298" xr:uid="{00000000-0005-0000-0000-000008060000}"/>
    <cellStyle name="_내역서(피뢰침)_0000 18" xfId="10262" xr:uid="{00000000-0005-0000-0000-000009060000}"/>
    <cellStyle name="_내역서(피뢰침)_0000 19" xfId="12317" xr:uid="{00000000-0005-0000-0000-00000A060000}"/>
    <cellStyle name="_내역서(피뢰침)_0000 2" xfId="9775" xr:uid="{00000000-0005-0000-0000-00000B060000}"/>
    <cellStyle name="_내역서(피뢰침)_0000 20" xfId="12330" xr:uid="{00000000-0005-0000-0000-00000C060000}"/>
    <cellStyle name="_내역서(피뢰침)_0000 21" xfId="11769" xr:uid="{00000000-0005-0000-0000-00000D060000}"/>
    <cellStyle name="_내역서(피뢰침)_0000 22" xfId="11711" xr:uid="{00000000-0005-0000-0000-00000E060000}"/>
    <cellStyle name="_내역서(피뢰침)_0000 23" xfId="12345" xr:uid="{00000000-0005-0000-0000-00000F060000}"/>
    <cellStyle name="_내역서(피뢰침)_0000 24" xfId="10921" xr:uid="{00000000-0005-0000-0000-000010060000}"/>
    <cellStyle name="_내역서(피뢰침)_0000 25" xfId="12826" xr:uid="{00000000-0005-0000-0000-000011060000}"/>
    <cellStyle name="_내역서(피뢰침)_0000 3" xfId="12723" xr:uid="{00000000-0005-0000-0000-000012060000}"/>
    <cellStyle name="_내역서(피뢰침)_0000 4" xfId="12187" xr:uid="{00000000-0005-0000-0000-000013060000}"/>
    <cellStyle name="_내역서(피뢰침)_0000 5" xfId="11204" xr:uid="{00000000-0005-0000-0000-000014060000}"/>
    <cellStyle name="_내역서(피뢰침)_0000 6" xfId="11639" xr:uid="{00000000-0005-0000-0000-000015060000}"/>
    <cellStyle name="_내역서(피뢰침)_0000 7" xfId="10775" xr:uid="{00000000-0005-0000-0000-000016060000}"/>
    <cellStyle name="_내역서(피뢰침)_0000 8" xfId="11259" xr:uid="{00000000-0005-0000-0000-000017060000}"/>
    <cellStyle name="_내역서(피뢰침)_0000 9" xfId="11070" xr:uid="{00000000-0005-0000-0000-000018060000}"/>
    <cellStyle name="_내역서(피뢰침)_080930-01R_제주영송학교_체육관(치료교육센타)_증축_원격조명릴_설치공사-수정_CSI-7M" xfId="279" xr:uid="{00000000-0005-0000-0000-000019060000}"/>
    <cellStyle name="_내역서(피뢰침)_080930-01R_제주영송학교_체육관(치료교육센타)_증축_원격조명릴_설치공사-수정_CSI-7M 2" xfId="3886" xr:uid="{00000000-0005-0000-0000-00001A060000}"/>
    <cellStyle name="_내역서(피뢰침)_080930-01R_제주영송학교_체육관(치료교육센타)_증축_원격조명릴_설치공사-수정_CSI-7M 2 2" xfId="3887" xr:uid="{00000000-0005-0000-0000-00001B060000}"/>
    <cellStyle name="_내역서(피뢰침)_080930-01R_제주영송학교_체육관(치료교육센타)_증축_원격조명릴_설치공사-수정_CSI-7M 2_1.2015년도 일위대가표(전기,통신,소방)" xfId="3888" xr:uid="{00000000-0005-0000-0000-00001C060000}"/>
    <cellStyle name="_내역서(피뢰침)_080930-01R_제주영송학교_체육관(치료교육센타)_증축_원격조명릴_설치공사-수정_CSI-7M 2_집계표" xfId="3889" xr:uid="{00000000-0005-0000-0000-00001D060000}"/>
    <cellStyle name="_내역서(피뢰침)_11내역서(서귀포시교육청사)" xfId="280" xr:uid="{00000000-0005-0000-0000-00001E060000}"/>
    <cellStyle name="_내역서(피뢰침)_11내역서(서귀포시교육청사) 2" xfId="3890" xr:uid="{00000000-0005-0000-0000-00001F060000}"/>
    <cellStyle name="_내역서(피뢰침)_11내역서(서귀포시교육청사) 2 2" xfId="3891" xr:uid="{00000000-0005-0000-0000-000020060000}"/>
    <cellStyle name="_내역서(피뢰침)_11내역서(서귀포시교육청사) 2_1.2015년도 일위대가표(전기,통신,소방)" xfId="3892" xr:uid="{00000000-0005-0000-0000-000021060000}"/>
    <cellStyle name="_내역서(피뢰침)_11내역서(서귀포시교육청사) 2_집계표" xfId="3893" xr:uid="{00000000-0005-0000-0000-000022060000}"/>
    <cellStyle name="_내역서(피뢰침)_2009년 일위대가(소방) (2월기준)" xfId="281" xr:uid="{00000000-0005-0000-0000-000023060000}"/>
    <cellStyle name="_내역서(피뢰침)_2009년 일위대가(전기) (2월기준)" xfId="282" xr:uid="{00000000-0005-0000-0000-000024060000}"/>
    <cellStyle name="_내역서(피뢰침)_2010년 일위대가(전기)-(3월기준)" xfId="283" xr:uid="{00000000-0005-0000-0000-000025060000}"/>
    <cellStyle name="_내역서(피뢰침)_2010년 하반기노임단가" xfId="284" xr:uid="{00000000-0005-0000-0000-000026060000}"/>
    <cellStyle name="_내역서(피뢰침)_2011년 상반기노임단가" xfId="285" xr:uid="{00000000-0005-0000-0000-000027060000}"/>
    <cellStyle name="_내역서(피뢰침)_H변대 일위대가" xfId="286" xr:uid="{00000000-0005-0000-0000-000028060000}"/>
    <cellStyle name="_내역서(피뢰침)_가시보건진료소 전기내역서" xfId="287" xr:uid="{00000000-0005-0000-0000-000029060000}"/>
    <cellStyle name="_내역서(피뢰침)_감귤창고전기내역서" xfId="288" xr:uid="{00000000-0005-0000-0000-00002A060000}"/>
    <cellStyle name="_내역서(피뢰침)_감귤창고전기내역서 2" xfId="3894" xr:uid="{00000000-0005-0000-0000-00002B060000}"/>
    <cellStyle name="_내역서(피뢰침)_감귤창고전기내역서 2 2" xfId="3895" xr:uid="{00000000-0005-0000-0000-00002C060000}"/>
    <cellStyle name="_내역서(피뢰침)_감귤창고전기내역서 2_1.2015년도 일위대가표(전기,통신,소방)" xfId="3896" xr:uid="{00000000-0005-0000-0000-00002D060000}"/>
    <cellStyle name="_내역서(피뢰침)_감귤창고전기내역서 2_집계표" xfId="3897" xr:uid="{00000000-0005-0000-0000-00002E060000}"/>
    <cellStyle name="_내역서(피뢰침)_감귤창고전기산출서" xfId="289" xr:uid="{00000000-0005-0000-0000-00002F060000}"/>
    <cellStyle name="_내역서(피뢰침)_감귤창고전기산출서 2" xfId="3898" xr:uid="{00000000-0005-0000-0000-000030060000}"/>
    <cellStyle name="_내역서(피뢰침)_감귤창고전기산출서 2 2" xfId="3899" xr:uid="{00000000-0005-0000-0000-000031060000}"/>
    <cellStyle name="_내역서(피뢰침)_감귤창고전기산출서 2_1.2015년도 일위대가표(전기,통신,소방)" xfId="3900" xr:uid="{00000000-0005-0000-0000-000032060000}"/>
    <cellStyle name="_내역서(피뢰침)_감귤창고전기산출서 2_집계표" xfId="3901" xr:uid="{00000000-0005-0000-0000-000033060000}"/>
    <cellStyle name="_내역서(피뢰침)_광양초등학교(전기)내역서" xfId="290" xr:uid="{00000000-0005-0000-0000-000034060000}"/>
    <cellStyle name="_내역서(피뢰침)_교래분교(전기내역서)최종-공종2" xfId="291" xr:uid="{00000000-0005-0000-0000-000035060000}"/>
    <cellStyle name="_내역서(피뢰침)_교래분교(전기내역서)최종-공종2 2" xfId="3902" xr:uid="{00000000-0005-0000-0000-000036060000}"/>
    <cellStyle name="_내역서(피뢰침)_교래분교(전기내역서)최종-공종2 2 2" xfId="3903" xr:uid="{00000000-0005-0000-0000-000037060000}"/>
    <cellStyle name="_내역서(피뢰침)_교래분교(전기내역서)최종-공종2 2_1.2015년도 일위대가표(전기,통신,소방)" xfId="3904" xr:uid="{00000000-0005-0000-0000-000038060000}"/>
    <cellStyle name="_내역서(피뢰침)_교래분교(전기내역서)최종-공종2 2_집계표" xfId="3905" xr:uid="{00000000-0005-0000-0000-000039060000}"/>
    <cellStyle name="_내역서(피뢰침)_구엄교(전기내역서)-0307" xfId="292" xr:uid="{00000000-0005-0000-0000-00003A060000}"/>
    <cellStyle name="_내역서(피뢰침)_구엄교(전기내역서)-0307 2" xfId="3906" xr:uid="{00000000-0005-0000-0000-00003B060000}"/>
    <cellStyle name="_내역서(피뢰침)_구엄교(전기내역서)-0307 2 2" xfId="3907" xr:uid="{00000000-0005-0000-0000-00003C060000}"/>
    <cellStyle name="_내역서(피뢰침)_구엄교(전기내역서)-0307 2_1.2015년도 일위대가표(전기,통신,소방)" xfId="3908" xr:uid="{00000000-0005-0000-0000-00003D060000}"/>
    <cellStyle name="_내역서(피뢰침)_구엄교(전기내역서)-0307 2_집계표" xfId="3909" xr:uid="{00000000-0005-0000-0000-00003E060000}"/>
    <cellStyle name="_내역서(피뢰침)_구엄교(전기내역서)최종" xfId="293" xr:uid="{00000000-0005-0000-0000-00003F060000}"/>
    <cellStyle name="_내역서(피뢰침)_구엄교(전기내역서)최종 2" xfId="3910" xr:uid="{00000000-0005-0000-0000-000040060000}"/>
    <cellStyle name="_내역서(피뢰침)_구엄교(전기내역서)최종 2 2" xfId="3911" xr:uid="{00000000-0005-0000-0000-000041060000}"/>
    <cellStyle name="_내역서(피뢰침)_구엄교(전기내역서)최종 2_1.2015년도 일위대가표(전기,통신,소방)" xfId="3912" xr:uid="{00000000-0005-0000-0000-000042060000}"/>
    <cellStyle name="_내역서(피뢰침)_구엄교(전기내역서)최종 2_집계표" xfId="3913" xr:uid="{00000000-0005-0000-0000-000043060000}"/>
    <cellStyle name="_내역서(피뢰침)_구엄교(전기내역서)최종_변경후내역서 " xfId="3914" xr:uid="{00000000-0005-0000-0000-000044060000}"/>
    <cellStyle name="_내역서(피뢰침)_내역(전기)-예래교" xfId="294" xr:uid="{00000000-0005-0000-0000-000045060000}"/>
    <cellStyle name="_내역서(피뢰침)_내역(전기)-예래교 2" xfId="3915" xr:uid="{00000000-0005-0000-0000-000046060000}"/>
    <cellStyle name="_내역서(피뢰침)_내역(전기)-예래교 2 2" xfId="3916" xr:uid="{00000000-0005-0000-0000-000047060000}"/>
    <cellStyle name="_내역서(피뢰침)_내역(전기)-예래교 2_1.2015년도 일위대가표(전기,통신,소방)" xfId="3917" xr:uid="{00000000-0005-0000-0000-000048060000}"/>
    <cellStyle name="_내역서(피뢰침)_내역(전기)-예래교 2_집계표" xfId="3918" xr:uid="{00000000-0005-0000-0000-000049060000}"/>
    <cellStyle name="_내역서(피뢰침)_내역(전기)-제주여중" xfId="295" xr:uid="{00000000-0005-0000-0000-00004A060000}"/>
    <cellStyle name="_내역서(피뢰침)_내역(전기)-제주여중 2" xfId="3919" xr:uid="{00000000-0005-0000-0000-00004B060000}"/>
    <cellStyle name="_내역서(피뢰침)_내역(전기)-제주여중 2 2" xfId="3920" xr:uid="{00000000-0005-0000-0000-00004C060000}"/>
    <cellStyle name="_내역서(피뢰침)_내역(전기)-제주여중 2_1.2015년도 일위대가표(전기,통신,소방)" xfId="3921" xr:uid="{00000000-0005-0000-0000-00004D060000}"/>
    <cellStyle name="_내역서(피뢰침)_내역(전기)-제주여중 2_집계표" xfId="3922" xr:uid="{00000000-0005-0000-0000-00004E060000}"/>
    <cellStyle name="_내역서(피뢰침)_내역-동광분교" xfId="3923" xr:uid="{00000000-0005-0000-0000-00004F060000}"/>
    <cellStyle name="_내역서(피뢰침)_내역-동광분교 2" xfId="3924" xr:uid="{00000000-0005-0000-0000-000050060000}"/>
    <cellStyle name="_내역서(피뢰침)_내역-동광분교_1.2015년도 일위대가표(전기,통신,소방)" xfId="3925" xr:uid="{00000000-0005-0000-0000-000051060000}"/>
    <cellStyle name="_내역서(피뢰침)_내역-동광분교_집계표" xfId="3926" xr:uid="{00000000-0005-0000-0000-000052060000}"/>
    <cellStyle name="_내역서(피뢰침)_내역서" xfId="296" xr:uid="{00000000-0005-0000-0000-000053060000}"/>
    <cellStyle name="_내역서(피뢰침)_내역서 2" xfId="3927" xr:uid="{00000000-0005-0000-0000-000054060000}"/>
    <cellStyle name="_내역서(피뢰침)_내역서 2 2" xfId="3928" xr:uid="{00000000-0005-0000-0000-000055060000}"/>
    <cellStyle name="_내역서(피뢰침)_내역서 2_1.2015년도 일위대가표(전기,통신,소방)" xfId="3929" xr:uid="{00000000-0005-0000-0000-000056060000}"/>
    <cellStyle name="_내역서(피뢰침)_내역서 2_집계표" xfId="3930" xr:uid="{00000000-0005-0000-0000-000057060000}"/>
    <cellStyle name="_내역서(피뢰침)_내역서(0429)" xfId="297" xr:uid="{00000000-0005-0000-0000-000058060000}"/>
    <cellStyle name="_내역서(피뢰침)_내역서(서귀포시교육청사)" xfId="298" xr:uid="{00000000-0005-0000-0000-000059060000}"/>
    <cellStyle name="_내역서(피뢰침)_내역서(서귀포시교육청사) 2" xfId="3931" xr:uid="{00000000-0005-0000-0000-00005A060000}"/>
    <cellStyle name="_내역서(피뢰침)_내역서(서귀포시교육청사) 2 2" xfId="3932" xr:uid="{00000000-0005-0000-0000-00005B060000}"/>
    <cellStyle name="_내역서(피뢰침)_내역서(서귀포시교육청사) 2_1.2015년도 일위대가표(전기,통신,소방)" xfId="3933" xr:uid="{00000000-0005-0000-0000-00005C060000}"/>
    <cellStyle name="_내역서(피뢰침)_내역서(서귀포시교육청사) 2_집계표" xfId="3934" xr:uid="{00000000-0005-0000-0000-00005D060000}"/>
    <cellStyle name="_내역서(피뢰침)_내역-신산초중" xfId="3935" xr:uid="{00000000-0005-0000-0000-00005E060000}"/>
    <cellStyle name="_내역서(피뢰침)_내역-신산초중 2" xfId="3936" xr:uid="{00000000-0005-0000-0000-00005F060000}"/>
    <cellStyle name="_내역서(피뢰침)_내역-신산초중_1.2015년도 일위대가표(전기,통신,소방)" xfId="3937" xr:uid="{00000000-0005-0000-0000-000060060000}"/>
    <cellStyle name="_내역서(피뢰침)_내역-신산초중_집계표" xfId="3938" xr:uid="{00000000-0005-0000-0000-000061060000}"/>
    <cellStyle name="_내역서(피뢰침)_내역-외도교" xfId="3939" xr:uid="{00000000-0005-0000-0000-000062060000}"/>
    <cellStyle name="_내역서(피뢰침)_내역-외도교 2" xfId="3940" xr:uid="{00000000-0005-0000-0000-000063060000}"/>
    <cellStyle name="_내역서(피뢰침)_내역-외도교_1.2015년도 일위대가표(전기,통신,소방)" xfId="3941" xr:uid="{00000000-0005-0000-0000-000064060000}"/>
    <cellStyle name="_내역서(피뢰침)_내역-외도교_집계표" xfId="3942" xr:uid="{00000000-0005-0000-0000-000065060000}"/>
    <cellStyle name="_내역서(피뢰침)_내역-재릉" xfId="3943" xr:uid="{00000000-0005-0000-0000-000066060000}"/>
    <cellStyle name="_내역서(피뢰침)_내역-재릉 2" xfId="3944" xr:uid="{00000000-0005-0000-0000-000067060000}"/>
    <cellStyle name="_내역서(피뢰침)_내역-재릉_1.2015년도 일위대가표(전기,통신,소방)" xfId="3945" xr:uid="{00000000-0005-0000-0000-000068060000}"/>
    <cellStyle name="_내역서(피뢰침)_내역-재릉_집계표" xfId="3946" xr:uid="{00000000-0005-0000-0000-000069060000}"/>
    <cellStyle name="_내역서(피뢰침)_내역-제서교(흥산)" xfId="3947" xr:uid="{00000000-0005-0000-0000-00006A060000}"/>
    <cellStyle name="_내역서(피뢰침)_내역-제서교(흥산) 2" xfId="3948" xr:uid="{00000000-0005-0000-0000-00006B060000}"/>
    <cellStyle name="_내역서(피뢰침)_내역-제서교(흥산)_1.2015년도 일위대가표(전기,통신,소방)" xfId="3949" xr:uid="{00000000-0005-0000-0000-00006C060000}"/>
    <cellStyle name="_내역서(피뢰침)_내역-제서교(흥산)_집계표" xfId="3950" xr:uid="{00000000-0005-0000-0000-00006D060000}"/>
    <cellStyle name="_내역서(피뢰침)_내역-추자중" xfId="3951" xr:uid="{00000000-0005-0000-0000-00006E060000}"/>
    <cellStyle name="_내역서(피뢰침)_내역-추자중 2" xfId="3952" xr:uid="{00000000-0005-0000-0000-00006F060000}"/>
    <cellStyle name="_내역서(피뢰침)_내역-추자중_1.2015년도 일위대가표(전기,통신,소방)" xfId="3953" xr:uid="{00000000-0005-0000-0000-000070060000}"/>
    <cellStyle name="_내역서(피뢰침)_내역-추자중_집계표" xfId="3954" xr:uid="{00000000-0005-0000-0000-000071060000}"/>
    <cellStyle name="_내역서(피뢰침)_내역-추자초" xfId="3955" xr:uid="{00000000-0005-0000-0000-000072060000}"/>
    <cellStyle name="_내역서(피뢰침)_내역-추자초 2" xfId="3956" xr:uid="{00000000-0005-0000-0000-000073060000}"/>
    <cellStyle name="_내역서(피뢰침)_내역-추자초_1.2015년도 일위대가표(전기,통신,소방)" xfId="3957" xr:uid="{00000000-0005-0000-0000-000074060000}"/>
    <cellStyle name="_내역서(피뢰침)_내역-추자초_집계표" xfId="3958" xr:uid="{00000000-0005-0000-0000-000075060000}"/>
    <cellStyle name="_내역서(피뢰침)_냉난방내역서(예림-친환경)" xfId="299" xr:uid="{00000000-0005-0000-0000-000076060000}"/>
    <cellStyle name="_내역서(피뢰침)_노임단가(2009년하반기)" xfId="300" xr:uid="{00000000-0005-0000-0000-000077060000}"/>
    <cellStyle name="_내역서(피뢰침)_노임단가(2010년상반기)" xfId="301" xr:uid="{00000000-0005-0000-0000-000078060000}"/>
    <cellStyle name="_내역서(피뢰침)_농협 전기내역서" xfId="302" xr:uid="{00000000-0005-0000-0000-000079060000}"/>
    <cellStyle name="_내역서(피뢰침)_대정중(전기내역서)-최종" xfId="3959" xr:uid="{00000000-0005-0000-0000-00007A060000}"/>
    <cellStyle name="_내역서(피뢰침)_대정중(전기내역서)-최종 2" xfId="3960" xr:uid="{00000000-0005-0000-0000-00007B060000}"/>
    <cellStyle name="_내역서(피뢰침)_대정중(전기내역서)-최종_1.2015년도 일위대가표(전기,통신,소방)" xfId="3961" xr:uid="{00000000-0005-0000-0000-00007C060000}"/>
    <cellStyle name="_내역서(피뢰침)_대정중(전기내역서)-최종_집계표" xfId="3962" xr:uid="{00000000-0005-0000-0000-00007D060000}"/>
    <cellStyle name="_내역서(피뢰침)_대학동 전기내역서09" xfId="303" xr:uid="{00000000-0005-0000-0000-00007E060000}"/>
    <cellStyle name="_내역서(피뢰침)_대학동 통신내역서09" xfId="304" xr:uid="{00000000-0005-0000-0000-00007F060000}"/>
    <cellStyle name="_내역서(피뢰침)_더럭분교 내역서(0305)" xfId="3963" xr:uid="{00000000-0005-0000-0000-000080060000}"/>
    <cellStyle name="_내역서(피뢰침)_더럭분교 내역서(0305) 2" xfId="3964" xr:uid="{00000000-0005-0000-0000-000081060000}"/>
    <cellStyle name="_내역서(피뢰침)_더럭분교 내역서(0305)_1.2015년도 일위대가표(전기,통신,소방)" xfId="3965" xr:uid="{00000000-0005-0000-0000-000082060000}"/>
    <cellStyle name="_내역서(피뢰침)_더럭분교 내역서(0305)_집계표" xfId="3966" xr:uid="{00000000-0005-0000-0000-000083060000}"/>
    <cellStyle name="_내역서(피뢰침)_도남교(전기내역서)" xfId="3967" xr:uid="{00000000-0005-0000-0000-000084060000}"/>
    <cellStyle name="_내역서(피뢰침)_도남교(전기내역서) 2" xfId="3968" xr:uid="{00000000-0005-0000-0000-000085060000}"/>
    <cellStyle name="_내역서(피뢰침)_도남교(전기내역서)_1.2015년도 일위대가표(전기,통신,소방)" xfId="3969" xr:uid="{00000000-0005-0000-0000-000086060000}"/>
    <cellStyle name="_내역서(피뢰침)_도남교(전기내역서)_집계표" xfId="3970" xr:uid="{00000000-0005-0000-0000-000087060000}"/>
    <cellStyle name="_내역서(피뢰침)_도두봉화장실전기내역서" xfId="305" xr:uid="{00000000-0005-0000-0000-000088060000}"/>
    <cellStyle name="_내역서(피뢰침)_동문공설시장 전기시설 보수공사" xfId="306" xr:uid="{00000000-0005-0000-0000-000089060000}"/>
    <cellStyle name="_내역서(피뢰침)_동문공설시장 전기시설 보수공사(변경-2011.2.11)" xfId="307" xr:uid="{00000000-0005-0000-0000-00008A060000}"/>
    <cellStyle name="_내역서(피뢰침)_동문시장 전기공사" xfId="308" xr:uid="{00000000-0005-0000-0000-00008B060000}"/>
    <cellStyle name="_내역서(피뢰침)_동문시장 전기공사(최종)" xfId="309" xr:uid="{00000000-0005-0000-0000-00008C060000}"/>
    <cellStyle name="_내역서(피뢰침)_동문시장 전기공사1" xfId="310" xr:uid="{00000000-0005-0000-0000-00008D060000}"/>
    <cellStyle name="_내역서(피뢰침)_동문시장 차양시설 전기공사-11.18" xfId="311" xr:uid="{00000000-0005-0000-0000-00008E060000}"/>
    <cellStyle name="_내역서(피뢰침)_변경후내역서 " xfId="3971" xr:uid="{00000000-0005-0000-0000-00008F060000}"/>
    <cellStyle name="_내역서(피뢰침)_별관동 총괄집계표" xfId="312" xr:uid="{00000000-0005-0000-0000-000090060000}"/>
    <cellStyle name="_내역서(피뢰침)_보타리4449(70%)" xfId="313" xr:uid="{00000000-0005-0000-0000-000091060000}"/>
    <cellStyle name="_내역서(피뢰침)_보타리4449(70%) 2" xfId="3972" xr:uid="{00000000-0005-0000-0000-000092060000}"/>
    <cellStyle name="_내역서(피뢰침)_보타리4449(70%) 2 2" xfId="3973" xr:uid="{00000000-0005-0000-0000-000093060000}"/>
    <cellStyle name="_내역서(피뢰침)_보타리4449(70%) 2_1.2015년도 일위대가표(전기,통신,소방)" xfId="3974" xr:uid="{00000000-0005-0000-0000-000094060000}"/>
    <cellStyle name="_내역서(피뢰침)_보타리4449(70%) 2_집계표" xfId="3975" xr:uid="{00000000-0005-0000-0000-000095060000}"/>
    <cellStyle name="_내역서(피뢰침)_사본 - 전기내역서" xfId="314" xr:uid="{00000000-0005-0000-0000-000096060000}"/>
    <cellStyle name="_내역서(피뢰침)_사본 - 전기내역서 2" xfId="3976" xr:uid="{00000000-0005-0000-0000-000097060000}"/>
    <cellStyle name="_내역서(피뢰침)_사본 - 전기내역서 2 2" xfId="3977" xr:uid="{00000000-0005-0000-0000-000098060000}"/>
    <cellStyle name="_내역서(피뢰침)_사본 - 전기내역서 2_1.2015년도 일위대가표(전기,통신,소방)" xfId="3978" xr:uid="{00000000-0005-0000-0000-000099060000}"/>
    <cellStyle name="_내역서(피뢰침)_사본 - 전기내역서 2_집계표" xfId="3979" xr:uid="{00000000-0005-0000-0000-00009A060000}"/>
    <cellStyle name="_내역서(피뢰침)_삼양원통신(08.07)" xfId="315" xr:uid="{00000000-0005-0000-0000-00009B060000}"/>
    <cellStyle name="_내역서(피뢰침)_삼양원통신(08.07) 2" xfId="3980" xr:uid="{00000000-0005-0000-0000-00009C060000}"/>
    <cellStyle name="_내역서(피뢰침)_삼양원통신(08.07) 2 2" xfId="3981" xr:uid="{00000000-0005-0000-0000-00009D060000}"/>
    <cellStyle name="_내역서(피뢰침)_삼양원통신(08.07) 2_1.2015년도 일위대가표(전기,통신,소방)" xfId="3982" xr:uid="{00000000-0005-0000-0000-00009E060000}"/>
    <cellStyle name="_내역서(피뢰침)_삼양원통신(08.07) 2_집계표" xfId="3983" xr:uid="{00000000-0005-0000-0000-00009F060000}"/>
    <cellStyle name="_내역서(피뢰침)_삼양전기" xfId="316" xr:uid="{00000000-0005-0000-0000-0000A0060000}"/>
    <cellStyle name="_내역서(피뢰침)_삼양전기 2" xfId="3984" xr:uid="{00000000-0005-0000-0000-0000A1060000}"/>
    <cellStyle name="_내역서(피뢰침)_삼양전기 2 2" xfId="3985" xr:uid="{00000000-0005-0000-0000-0000A2060000}"/>
    <cellStyle name="_내역서(피뢰침)_삼양전기 2_1.2015년도 일위대가표(전기,통신,소방)" xfId="3986" xr:uid="{00000000-0005-0000-0000-0000A3060000}"/>
    <cellStyle name="_내역서(피뢰침)_삼양전기 2_집계표" xfId="3987" xr:uid="{00000000-0005-0000-0000-0000A4060000}"/>
    <cellStyle name="_내역서(피뢰침)_상명리저온저장고 통신내역서" xfId="317" xr:uid="{00000000-0005-0000-0000-0000A5060000}"/>
    <cellStyle name="_내역서(피뢰침)_서귀중앙여중  전기내역서(최종)" xfId="318" xr:uid="{00000000-0005-0000-0000-0000A6060000}"/>
    <cellStyle name="_내역서(피뢰침)_서귀중앙여중  전기내역서(최종)1" xfId="319" xr:uid="{00000000-0005-0000-0000-0000A7060000}"/>
    <cellStyle name="_내역서(피뢰침)_서귀중앙여중 어학실 증축 전기내역서" xfId="320" xr:uid="{00000000-0005-0000-0000-0000A8060000}"/>
    <cellStyle name="_내역서(피뢰침)_서귀중앙여중 어학실증축 통신내역서" xfId="321" xr:uid="{00000000-0005-0000-0000-0000A9060000}"/>
    <cellStyle name="_내역서(피뢰침)_서귀중앙여중 통신내역서(대수선-어학실)" xfId="322" xr:uid="{00000000-0005-0000-0000-0000AA060000}"/>
    <cellStyle name="_내역서(피뢰침)_서귀중앙여중 통신내역서(최종)" xfId="323" xr:uid="{00000000-0005-0000-0000-0000AB060000}"/>
    <cellStyle name="_내역서(피뢰침)_서귀초교(전기내역서)-최종" xfId="324" xr:uid="{00000000-0005-0000-0000-0000AC060000}"/>
    <cellStyle name="_내역서(피뢰침)_서귀초교(전기내역서)-최종 2" xfId="3988" xr:uid="{00000000-0005-0000-0000-0000AD060000}"/>
    <cellStyle name="_내역서(피뢰침)_서귀초교(전기내역서)-최종 2 2" xfId="3989" xr:uid="{00000000-0005-0000-0000-0000AE060000}"/>
    <cellStyle name="_내역서(피뢰침)_서귀초교(전기내역서)-최종 2_1.2015년도 일위대가표(전기,통신,소방)" xfId="3990" xr:uid="{00000000-0005-0000-0000-0000AF060000}"/>
    <cellStyle name="_내역서(피뢰침)_서귀초교(전기내역서)-최종 2_집계표" xfId="3991" xr:uid="{00000000-0005-0000-0000-0000B0060000}"/>
    <cellStyle name="_내역서(피뢰침)_서귀포경찰서 중동지구대 전기공사" xfId="325" xr:uid="{00000000-0005-0000-0000-0000B1060000}"/>
    <cellStyle name="_내역서(피뢰침)_서귀포경찰서 중동지구대 전기공사 2" xfId="3992" xr:uid="{00000000-0005-0000-0000-0000B2060000}"/>
    <cellStyle name="_내역서(피뢰침)_서귀포경찰서 중동지구대 전기공사 2 2" xfId="3993" xr:uid="{00000000-0005-0000-0000-0000B3060000}"/>
    <cellStyle name="_내역서(피뢰침)_서귀포경찰서 중동지구대 전기공사 2_1.2015년도 일위대가표(전기,통신,소방)" xfId="3994" xr:uid="{00000000-0005-0000-0000-0000B4060000}"/>
    <cellStyle name="_내역서(피뢰침)_서귀포경찰서 중동지구대 전기공사 2_집계표" xfId="3995" xr:uid="{00000000-0005-0000-0000-0000B5060000}"/>
    <cellStyle name="_내역서(피뢰침)_서귀포경찰서 중동지구대 통신공사" xfId="326" xr:uid="{00000000-0005-0000-0000-0000B6060000}"/>
    <cellStyle name="_내역서(피뢰침)_세화중(전기내역서)-0305" xfId="327" xr:uid="{00000000-0005-0000-0000-0000B7060000}"/>
    <cellStyle name="_내역서(피뢰침)_세화중(전기내역서)-0305 2" xfId="3996" xr:uid="{00000000-0005-0000-0000-0000B8060000}"/>
    <cellStyle name="_내역서(피뢰침)_세화중(전기내역서)-0305 2 2" xfId="3997" xr:uid="{00000000-0005-0000-0000-0000B9060000}"/>
    <cellStyle name="_내역서(피뢰침)_세화중(전기내역서)-0305 2_1.2015년도 일위대가표(전기,통신,소방)" xfId="3998" xr:uid="{00000000-0005-0000-0000-0000BA060000}"/>
    <cellStyle name="_내역서(피뢰침)_세화중(전기내역서)-0305 2_집계표" xfId="3999" xr:uid="{00000000-0005-0000-0000-0000BB060000}"/>
    <cellStyle name="_내역서(피뢰침)_세화중(전기내역서)-0305_변경후내역서 " xfId="4000" xr:uid="{00000000-0005-0000-0000-0000BC060000}"/>
    <cellStyle name="_내역서(피뢰침)_소방" xfId="328" xr:uid="{00000000-0005-0000-0000-0000BD060000}"/>
    <cellStyle name="_내역서(피뢰침)_소방 2" xfId="4001" xr:uid="{00000000-0005-0000-0000-0000BE060000}"/>
    <cellStyle name="_내역서(피뢰침)_소방 2 2" xfId="4002" xr:uid="{00000000-0005-0000-0000-0000BF060000}"/>
    <cellStyle name="_내역서(피뢰침)_소방 2_1.2015년도 일위대가표(전기,통신,소방)" xfId="4003" xr:uid="{00000000-0005-0000-0000-0000C0060000}"/>
    <cellStyle name="_내역서(피뢰침)_소방 2_집계표" xfId="4004" xr:uid="{00000000-0005-0000-0000-0000C1060000}"/>
    <cellStyle name="_내역서(피뢰침)_소방내역서" xfId="329" xr:uid="{00000000-0005-0000-0000-0000C2060000}"/>
    <cellStyle name="_내역서(피뢰침)_소방내역서(도순교)" xfId="330" xr:uid="{00000000-0005-0000-0000-0000C3060000}"/>
    <cellStyle name="_내역서(피뢰침)_소방내역서(도순교) 2" xfId="4005" xr:uid="{00000000-0005-0000-0000-0000C4060000}"/>
    <cellStyle name="_내역서(피뢰침)_소방내역서(도순교) 2 2" xfId="4006" xr:uid="{00000000-0005-0000-0000-0000C5060000}"/>
    <cellStyle name="_내역서(피뢰침)_소방내역서(도순교) 2_1.2015년도 일위대가표(전기,통신,소방)" xfId="4007" xr:uid="{00000000-0005-0000-0000-0000C6060000}"/>
    <cellStyle name="_내역서(피뢰침)_소방내역서(도순교) 2_집계표" xfId="4008" xr:uid="{00000000-0005-0000-0000-0000C7060000}"/>
    <cellStyle name="_내역서(피뢰침)_소방내역서(동홍초등학교 교실 및 E.V 증축공사)" xfId="331" xr:uid="{00000000-0005-0000-0000-0000C8060000}"/>
    <cellStyle name="_내역서(피뢰침)_소방내역서(동홍초등학교 교실 및 E.V 증축공사) 2" xfId="4009" xr:uid="{00000000-0005-0000-0000-0000C9060000}"/>
    <cellStyle name="_내역서(피뢰침)_소방내역서(동홍초등학교 교실 및 E.V 증축공사) 2 2" xfId="4010" xr:uid="{00000000-0005-0000-0000-0000CA060000}"/>
    <cellStyle name="_내역서(피뢰침)_소방내역서(동홍초등학교 교실 및 E.V 증축공사) 2_1.2015년도 일위대가표(전기,통신,소방)" xfId="4011" xr:uid="{00000000-0005-0000-0000-0000CB060000}"/>
    <cellStyle name="_내역서(피뢰침)_소방내역서(동홍초등학교 교실 및 E.V 증축공사) 2_집계표" xfId="4012" xr:uid="{00000000-0005-0000-0000-0000CC060000}"/>
    <cellStyle name="_내역서(피뢰침)_소방내역서(동홍초등학교 교실 및 E.V 증축공사)_변경후내역서 " xfId="4013" xr:uid="{00000000-0005-0000-0000-0000CD060000}"/>
    <cellStyle name="_내역서(피뢰침)_소방내역서(동홍초등학교 교실 및 E.V 증축공사)-정광수" xfId="332" xr:uid="{00000000-0005-0000-0000-0000CE060000}"/>
    <cellStyle name="_내역서(피뢰침)_소방내역서(동홍초등학교 교실 및 E.V 증축공사)-정광수 2" xfId="4014" xr:uid="{00000000-0005-0000-0000-0000CF060000}"/>
    <cellStyle name="_내역서(피뢰침)_소방내역서(동홍초등학교 교실 및 E.V 증축공사)-정광수 2 2" xfId="4015" xr:uid="{00000000-0005-0000-0000-0000D0060000}"/>
    <cellStyle name="_내역서(피뢰침)_소방내역서(동홍초등학교 교실 및 E.V 증축공사)-정광수 2_1.2015년도 일위대가표(전기,통신,소방)" xfId="4016" xr:uid="{00000000-0005-0000-0000-0000D1060000}"/>
    <cellStyle name="_내역서(피뢰침)_소방내역서(동홍초등학교 교실 및 E.V 증축공사)-정광수 2_집계표" xfId="4017" xr:uid="{00000000-0005-0000-0000-0000D2060000}"/>
    <cellStyle name="_내역서(피뢰침)_소방내역서(동홍초등학교 교실 및 E.V 증축공사)-정광수_변경후내역서 " xfId="4018" xr:uid="{00000000-0005-0000-0000-0000D3060000}"/>
    <cellStyle name="_내역서(피뢰침)_소방내역서(삼성교)" xfId="333" xr:uid="{00000000-0005-0000-0000-0000D4060000}"/>
    <cellStyle name="_내역서(피뢰침)_소방내역서(삼성교) 2" xfId="4019" xr:uid="{00000000-0005-0000-0000-0000D5060000}"/>
    <cellStyle name="_내역서(피뢰침)_소방내역서(삼성교) 2 2" xfId="4020" xr:uid="{00000000-0005-0000-0000-0000D6060000}"/>
    <cellStyle name="_내역서(피뢰침)_소방내역서(삼성교) 2_1.2015년도 일위대가표(전기,통신,소방)" xfId="4021" xr:uid="{00000000-0005-0000-0000-0000D7060000}"/>
    <cellStyle name="_내역서(피뢰침)_소방내역서(삼성교) 2_집계표" xfId="4022" xr:uid="{00000000-0005-0000-0000-0000D8060000}"/>
    <cellStyle name="_내역서(피뢰침)_소방내역서(서귀포공립보육시설)" xfId="334" xr:uid="{00000000-0005-0000-0000-0000D9060000}"/>
    <cellStyle name="_내역서(피뢰침)_소방내역서(서귀포공립보육시설) 2" xfId="4023" xr:uid="{00000000-0005-0000-0000-0000DA060000}"/>
    <cellStyle name="_내역서(피뢰침)_소방내역서(서귀포공립보육시설) 2 2" xfId="4024" xr:uid="{00000000-0005-0000-0000-0000DB060000}"/>
    <cellStyle name="_내역서(피뢰침)_소방내역서(서귀포공립보육시설) 2_1.2015년도 일위대가표(전기,통신,소방)" xfId="4025" xr:uid="{00000000-0005-0000-0000-0000DC060000}"/>
    <cellStyle name="_내역서(피뢰침)_소방내역서(서귀포공립보육시설) 2_집계표" xfId="4026" xr:uid="{00000000-0005-0000-0000-0000DD060000}"/>
    <cellStyle name="_내역서(피뢰침)_소방내역서(영평교)" xfId="335" xr:uid="{00000000-0005-0000-0000-0000DE060000}"/>
    <cellStyle name="_내역서(피뢰침)_소방내역서(영평교) 2" xfId="4027" xr:uid="{00000000-0005-0000-0000-0000DF060000}"/>
    <cellStyle name="_내역서(피뢰침)_소방내역서(영평교) 2 2" xfId="4028" xr:uid="{00000000-0005-0000-0000-0000E0060000}"/>
    <cellStyle name="_내역서(피뢰침)_소방내역서(영평교) 2_1.2015년도 일위대가표(전기,통신,소방)" xfId="4029" xr:uid="{00000000-0005-0000-0000-0000E1060000}"/>
    <cellStyle name="_내역서(피뢰침)_소방내역서(영평교) 2_집계표" xfId="4030" xr:uid="{00000000-0005-0000-0000-0000E2060000}"/>
    <cellStyle name="_내역서(피뢰침)_소방내역서(하례교 교실증축 및 화장실 대수선공사)" xfId="336" xr:uid="{00000000-0005-0000-0000-0000E3060000}"/>
    <cellStyle name="_내역서(피뢰침)_소방내역서(하례교 교실증축 및 화장실 대수선공사) 2" xfId="4031" xr:uid="{00000000-0005-0000-0000-0000E4060000}"/>
    <cellStyle name="_내역서(피뢰침)_소방내역서(하례교 교실증축 및 화장실 대수선공사) 2 2" xfId="4032" xr:uid="{00000000-0005-0000-0000-0000E5060000}"/>
    <cellStyle name="_내역서(피뢰침)_소방내역서(하례교 교실증축 및 화장실 대수선공사) 2_1.2015년도 일위대가표(전기,통신,소방)" xfId="4033" xr:uid="{00000000-0005-0000-0000-0000E6060000}"/>
    <cellStyle name="_내역서(피뢰침)_소방내역서(하례교 교실증축 및 화장실 대수선공사) 2_집계표" xfId="4034" xr:uid="{00000000-0005-0000-0000-0000E7060000}"/>
    <cellStyle name="_내역서(피뢰침)_소방내역서(하례교 교실증축 및 화장실 대수선공사)_변경후내역서 " xfId="4035" xr:uid="{00000000-0005-0000-0000-0000E8060000}"/>
    <cellStyle name="_내역서(피뢰침)_소방내역서(하례교)" xfId="337" xr:uid="{00000000-0005-0000-0000-0000E9060000}"/>
    <cellStyle name="_내역서(피뢰침)_소방내역서(하례교) 2" xfId="4036" xr:uid="{00000000-0005-0000-0000-0000EA060000}"/>
    <cellStyle name="_내역서(피뢰침)_소방내역서(하례교) 2 2" xfId="4037" xr:uid="{00000000-0005-0000-0000-0000EB060000}"/>
    <cellStyle name="_내역서(피뢰침)_소방내역서(하례교) 2_1.2015년도 일위대가표(전기,통신,소방)" xfId="4038" xr:uid="{00000000-0005-0000-0000-0000EC060000}"/>
    <cellStyle name="_내역서(피뢰침)_소방내역서(하례교) 2_집계표" xfId="4039" xr:uid="{00000000-0005-0000-0000-0000ED060000}"/>
    <cellStyle name="_내역서(피뢰침)_소방산출서(친환경농업 연구센터)" xfId="338" xr:uid="{00000000-0005-0000-0000-0000EE060000}"/>
    <cellStyle name="_내역서(피뢰침)_소방전기 내역서(표선초-옥내소화전 장애인 연결통로)" xfId="339" xr:uid="{00000000-0005-0000-0000-0000EF060000}"/>
    <cellStyle name="_내역서(피뢰침)_소방전기내역서(감귤박TMR제조시설)" xfId="340" xr:uid="{00000000-0005-0000-0000-0000F0060000}"/>
    <cellStyle name="_내역서(피뢰침)_소방전기내역서(감귤박TMR제조시설) 2" xfId="4040" xr:uid="{00000000-0005-0000-0000-0000F1060000}"/>
    <cellStyle name="_내역서(피뢰침)_소방전기내역서(감귤박TMR제조시설) 2 2" xfId="4041" xr:uid="{00000000-0005-0000-0000-0000F2060000}"/>
    <cellStyle name="_내역서(피뢰침)_소방전기내역서(감귤박TMR제조시설) 2_1.2015년도 일위대가표(전기,통신,소방)" xfId="4042" xr:uid="{00000000-0005-0000-0000-0000F3060000}"/>
    <cellStyle name="_내역서(피뢰침)_소방전기내역서(감귤박TMR제조시설) 2_집계표" xfId="4043" xr:uid="{00000000-0005-0000-0000-0000F4060000}"/>
    <cellStyle name="_내역서(피뢰침)_송죽원세탁실" xfId="341" xr:uid="{00000000-0005-0000-0000-0000F5060000}"/>
    <cellStyle name="_내역서(피뢰침)_송죽원세탁실 2" xfId="4044" xr:uid="{00000000-0005-0000-0000-0000F6060000}"/>
    <cellStyle name="_내역서(피뢰침)_송죽원세탁실 2 2" xfId="4045" xr:uid="{00000000-0005-0000-0000-0000F7060000}"/>
    <cellStyle name="_내역서(피뢰침)_송죽원세탁실 2_1.2015년도 일위대가표(전기,통신,소방)" xfId="4046" xr:uid="{00000000-0005-0000-0000-0000F8060000}"/>
    <cellStyle name="_내역서(피뢰침)_송죽원세탁실 2_집계표" xfId="4047" xr:uid="{00000000-0005-0000-0000-0000F9060000}"/>
    <cellStyle name="_내역서(피뢰침)_수변전실" xfId="4048" xr:uid="{00000000-0005-0000-0000-0000FA060000}"/>
    <cellStyle name="_내역서(피뢰침)_수변전실 2" xfId="4049" xr:uid="{00000000-0005-0000-0000-0000FB060000}"/>
    <cellStyle name="_내역서(피뢰침)_수변전실_1.2015년도 일위대가표(전기,통신,소방)" xfId="4050" xr:uid="{00000000-0005-0000-0000-0000FC060000}"/>
    <cellStyle name="_내역서(피뢰침)_수변전실_집계표" xfId="4051" xr:uid="{00000000-0005-0000-0000-0000FD060000}"/>
    <cellStyle name="_내역서(피뢰침)_안보교육관" xfId="342" xr:uid="{00000000-0005-0000-0000-0000FE060000}"/>
    <cellStyle name="_내역서(피뢰침)_애월교(전기내역서)-0307" xfId="343" xr:uid="{00000000-0005-0000-0000-0000FF060000}"/>
    <cellStyle name="_내역서(피뢰침)_애월교(전기내역서)-0307 2" xfId="4052" xr:uid="{00000000-0005-0000-0000-000000070000}"/>
    <cellStyle name="_내역서(피뢰침)_애월교(전기내역서)-0307 2 2" xfId="4053" xr:uid="{00000000-0005-0000-0000-000001070000}"/>
    <cellStyle name="_내역서(피뢰침)_애월교(전기내역서)-0307 2_1.2015년도 일위대가표(전기,통신,소방)" xfId="4054" xr:uid="{00000000-0005-0000-0000-000002070000}"/>
    <cellStyle name="_내역서(피뢰침)_애월교(전기내역서)-0307 2_집계표" xfId="4055" xr:uid="{00000000-0005-0000-0000-000003070000}"/>
    <cellStyle name="_내역서(피뢰침)_애월교(전기내역서)-0307_변경후내역서 " xfId="4056" xr:uid="{00000000-0005-0000-0000-000004070000}"/>
    <cellStyle name="_내역서(피뢰침)_애월교(전기내역서)최종" xfId="344" xr:uid="{00000000-0005-0000-0000-000005070000}"/>
    <cellStyle name="_내역서(피뢰침)_애월교(전기내역서)최종 2" xfId="4057" xr:uid="{00000000-0005-0000-0000-000006070000}"/>
    <cellStyle name="_내역서(피뢰침)_애월교(전기내역서)최종 2 2" xfId="4058" xr:uid="{00000000-0005-0000-0000-000007070000}"/>
    <cellStyle name="_내역서(피뢰침)_애월교(전기내역서)최종 2_1.2015년도 일위대가표(전기,통신,소방)" xfId="4059" xr:uid="{00000000-0005-0000-0000-000008070000}"/>
    <cellStyle name="_내역서(피뢰침)_애월교(전기내역서)최종 2_집계표" xfId="4060" xr:uid="{00000000-0005-0000-0000-000009070000}"/>
    <cellStyle name="_내역서(피뢰침)_애월교(전기내역서)최종_변경후내역서 " xfId="4061" xr:uid="{00000000-0005-0000-0000-00000A070000}"/>
    <cellStyle name="_내역서(피뢰침)_애월중(전기내역서)최종" xfId="345" xr:uid="{00000000-0005-0000-0000-00000B070000}"/>
    <cellStyle name="_내역서(피뢰침)_애월중(전기내역서)최종 2" xfId="4062" xr:uid="{00000000-0005-0000-0000-00000C070000}"/>
    <cellStyle name="_내역서(피뢰침)_애월중(전기내역서)최종 2 2" xfId="4063" xr:uid="{00000000-0005-0000-0000-00000D070000}"/>
    <cellStyle name="_내역서(피뢰침)_애월중(전기내역서)최종 2_1.2015년도 일위대가표(전기,통신,소방)" xfId="4064" xr:uid="{00000000-0005-0000-0000-00000E070000}"/>
    <cellStyle name="_내역서(피뢰침)_애월중(전기내역서)최종 2_집계표" xfId="4065" xr:uid="{00000000-0005-0000-0000-00000F070000}"/>
    <cellStyle name="_내역서(피뢰침)_애월중(전기내역서)최종_변경후내역서 " xfId="4066" xr:uid="{00000000-0005-0000-0000-000010070000}"/>
    <cellStyle name="_내역서(피뢰침)_액상음료 자동포장라인 구축공사 전기내역서(2011.04.25)" xfId="346" xr:uid="{00000000-0005-0000-0000-000011070000}"/>
    <cellStyle name="_내역서(피뢰침)_액상음료 자동포장라인 구축공사 전기내역서(변경0324)" xfId="347" xr:uid="{00000000-0005-0000-0000-000012070000}"/>
    <cellStyle name="_내역서(피뢰침)_어린이집 소방내역" xfId="348" xr:uid="{00000000-0005-0000-0000-000013070000}"/>
    <cellStyle name="_내역서(피뢰침)_에너지절약형지하공기를이용히트펌프냉난방시설전기내역서" xfId="349" xr:uid="{00000000-0005-0000-0000-000014070000}"/>
    <cellStyle name="_내역서(피뢰침)_에너지절약형지하공기를이용히트펌프냉난방시설전기내역서1" xfId="350" xr:uid="{00000000-0005-0000-0000-000015070000}"/>
    <cellStyle name="_내역서(피뢰침)_연산홍A.P.T관리실 전기내역서" xfId="351" xr:uid="{00000000-0005-0000-0000-000016070000}"/>
    <cellStyle name="_내역서(피뢰침)_영평동창고 전기내역서" xfId="352" xr:uid="{00000000-0005-0000-0000-000017070000}"/>
    <cellStyle name="_내역서(피뢰침)_외도동창고전기" xfId="353" xr:uid="{00000000-0005-0000-0000-000018070000}"/>
    <cellStyle name="_내역서(피뢰침)_외도동창고전기 2" xfId="4067" xr:uid="{00000000-0005-0000-0000-000019070000}"/>
    <cellStyle name="_내역서(피뢰침)_외도동창고전기 2 2" xfId="4068" xr:uid="{00000000-0005-0000-0000-00001A070000}"/>
    <cellStyle name="_내역서(피뢰침)_외도동창고전기 2_1.2015년도 일위대가표(전기,통신,소방)" xfId="4069" xr:uid="{00000000-0005-0000-0000-00001B070000}"/>
    <cellStyle name="_내역서(피뢰침)_외도동창고전기 2_집계표" xfId="4070" xr:uid="{00000000-0005-0000-0000-00001C070000}"/>
    <cellStyle name="_내역서(피뢰침)_외도동창고통신" xfId="354" xr:uid="{00000000-0005-0000-0000-00001D070000}"/>
    <cellStyle name="_내역서(피뢰침)_외도동창고통신 2" xfId="4071" xr:uid="{00000000-0005-0000-0000-00001E070000}"/>
    <cellStyle name="_내역서(피뢰침)_외도동창고통신 2 2" xfId="4072" xr:uid="{00000000-0005-0000-0000-00001F070000}"/>
    <cellStyle name="_내역서(피뢰침)_외도동창고통신 2_1.2015년도 일위대가표(전기,통신,소방)" xfId="4073" xr:uid="{00000000-0005-0000-0000-000020070000}"/>
    <cellStyle name="_내역서(피뢰침)_외도동창고통신 2_집계표" xfId="4074" xr:uid="{00000000-0005-0000-0000-000021070000}"/>
    <cellStyle name="_내역서(피뢰침)_우도땅콩 전기내역서09" xfId="355" xr:uid="{00000000-0005-0000-0000-000022070000}"/>
    <cellStyle name="_내역서(피뢰침)_위미 게이트볼장 전기내역서" xfId="356" xr:uid="{00000000-0005-0000-0000-000023070000}"/>
    <cellStyle name="_내역서(피뢰침)_위미 게이트볼장 전기내역서 2" xfId="4075" xr:uid="{00000000-0005-0000-0000-000024070000}"/>
    <cellStyle name="_내역서(피뢰침)_위미 게이트볼장 전기내역서 2 2" xfId="4076" xr:uid="{00000000-0005-0000-0000-000025070000}"/>
    <cellStyle name="_내역서(피뢰침)_위미 게이트볼장 전기내역서 2_1.2015년도 일위대가표(전기,통신,소방)" xfId="4077" xr:uid="{00000000-0005-0000-0000-000026070000}"/>
    <cellStyle name="_내역서(피뢰침)_위미 게이트볼장 전기내역서 2_집계표" xfId="4078" xr:uid="{00000000-0005-0000-0000-000027070000}"/>
    <cellStyle name="_내역서(피뢰침)_위미중 교실 대수선 및 급식동개축,연결복도 증축통신내역서" xfId="357" xr:uid="{00000000-0005-0000-0000-000028070000}"/>
    <cellStyle name="_내역서(피뢰침)_위미중 옥내소화전설치 소방공사" xfId="358" xr:uid="{00000000-0005-0000-0000-000029070000}"/>
    <cellStyle name="_내역서(피뢰침)_위미중 옥내소화전설치 소방공사 2" xfId="4079" xr:uid="{00000000-0005-0000-0000-00002A070000}"/>
    <cellStyle name="_내역서(피뢰침)_위미중 옥내소화전설치 소방공사 2 2" xfId="4080" xr:uid="{00000000-0005-0000-0000-00002B070000}"/>
    <cellStyle name="_내역서(피뢰침)_위미중 옥내소화전설치 소방공사 2_1.2015년도 일위대가표(전기,통신,소방)" xfId="4081" xr:uid="{00000000-0005-0000-0000-00002C070000}"/>
    <cellStyle name="_내역서(피뢰침)_위미중 옥내소화전설치 소방공사 2_집계표" xfId="4082" xr:uid="{00000000-0005-0000-0000-00002D070000}"/>
    <cellStyle name="_내역서(피뢰침)_음식업협회 전기내역서" xfId="359" xr:uid="{00000000-0005-0000-0000-00002E070000}"/>
    <cellStyle name="_내역서(피뢰침)_일위" xfId="360" xr:uid="{00000000-0005-0000-0000-00002F070000}"/>
    <cellStyle name="_내역서(피뢰침)_일위 2" xfId="4083" xr:uid="{00000000-0005-0000-0000-000030070000}"/>
    <cellStyle name="_내역서(피뢰침)_일위 2 2" xfId="4084" xr:uid="{00000000-0005-0000-0000-000031070000}"/>
    <cellStyle name="_내역서(피뢰침)_일위 2_1.2015년도 일위대가표(전기,통신,소방)" xfId="4085" xr:uid="{00000000-0005-0000-0000-000032070000}"/>
    <cellStyle name="_내역서(피뢰침)_일위 2_집계표" xfId="4086" xr:uid="{00000000-0005-0000-0000-000033070000}"/>
    <cellStyle name="_내역서(피뢰침)_일위_변경후내역서 " xfId="4087" xr:uid="{00000000-0005-0000-0000-000034070000}"/>
    <cellStyle name="_내역서(피뢰침)_일위대가" xfId="361" xr:uid="{00000000-0005-0000-0000-000035070000}"/>
    <cellStyle name="_내역서(피뢰침)_일위대가 2" xfId="4088" xr:uid="{00000000-0005-0000-0000-000036070000}"/>
    <cellStyle name="_내역서(피뢰침)_일위대가 2 2" xfId="4089" xr:uid="{00000000-0005-0000-0000-000037070000}"/>
    <cellStyle name="_내역서(피뢰침)_일위대가 2_1.2015년도 일위대가표(전기,통신,소방)" xfId="4090" xr:uid="{00000000-0005-0000-0000-000038070000}"/>
    <cellStyle name="_내역서(피뢰침)_일위대가 2_집계표" xfId="4091" xr:uid="{00000000-0005-0000-0000-000039070000}"/>
    <cellStyle name="_내역서(피뢰침)_일위대가(AV설비)" xfId="362" xr:uid="{00000000-0005-0000-0000-00003A070000}"/>
    <cellStyle name="_내역서(피뢰침)_일위대가(관로터파기,도로절단포장)" xfId="363" xr:uid="{00000000-0005-0000-0000-00003B070000}"/>
    <cellStyle name="_내역서(피뢰침)_일위대가(도로절단)" xfId="364" xr:uid="{00000000-0005-0000-0000-00003C070000}"/>
    <cellStyle name="_내역서(피뢰침)_일위대가_변경후내역서 " xfId="4092" xr:uid="{00000000-0005-0000-0000-00003D070000}"/>
    <cellStyle name="_내역서(피뢰침)_일위대가1" xfId="365" xr:uid="{00000000-0005-0000-0000-00003E070000}"/>
    <cellStyle name="_내역서(피뢰침)_일위대가-SAMPLE" xfId="366" xr:uid="{00000000-0005-0000-0000-00003F070000}"/>
    <cellStyle name="_내역서(피뢰침)_일위대가-SAMPLE 2" xfId="4093" xr:uid="{00000000-0005-0000-0000-000040070000}"/>
    <cellStyle name="_내역서(피뢰침)_일위대가-SAMPLE 2 2" xfId="4094" xr:uid="{00000000-0005-0000-0000-000041070000}"/>
    <cellStyle name="_내역서(피뢰침)_일위대가-SAMPLE 2_1.2015년도 일위대가표(전기,통신,소방)" xfId="4095" xr:uid="{00000000-0005-0000-0000-000042070000}"/>
    <cellStyle name="_내역서(피뢰침)_일위대가-SAMPLE 2_집계표" xfId="4096" xr:uid="{00000000-0005-0000-0000-000043070000}"/>
    <cellStyle name="_내역서(피뢰침)_장전노인복지시설 전기내역서" xfId="367" xr:uid="{00000000-0005-0000-0000-000044070000}"/>
    <cellStyle name="_내역서(피뢰침)_장전노인정 전기내역서" xfId="368" xr:uid="{00000000-0005-0000-0000-000045070000}"/>
    <cellStyle name="_내역서(피뢰침)_재활원 전기내역서최종" xfId="369" xr:uid="{00000000-0005-0000-0000-000046070000}"/>
    <cellStyle name="_내역서(피뢰침)_저지리어린이집 통신 내역" xfId="370" xr:uid="{00000000-0005-0000-0000-000047070000}"/>
    <cellStyle name="_내역서(피뢰침)_저지리어린이집-소방" xfId="371" xr:uid="{00000000-0005-0000-0000-000048070000}"/>
    <cellStyle name="_내역서(피뢰침)_전11" xfId="372" xr:uid="{00000000-0005-0000-0000-000049070000}"/>
    <cellStyle name="_내역서(피뢰침)_전11 2" xfId="4097" xr:uid="{00000000-0005-0000-0000-00004A070000}"/>
    <cellStyle name="_내역서(피뢰침)_전11 2 2" xfId="4098" xr:uid="{00000000-0005-0000-0000-00004B070000}"/>
    <cellStyle name="_내역서(피뢰침)_전11 2_1.2015년도 일위대가표(전기,통신,소방)" xfId="4099" xr:uid="{00000000-0005-0000-0000-00004C070000}"/>
    <cellStyle name="_내역서(피뢰침)_전11 2_집계표" xfId="4100" xr:uid="{00000000-0005-0000-0000-00004D070000}"/>
    <cellStyle name="_내역서(피뢰침)_전기" xfId="373" xr:uid="{00000000-0005-0000-0000-00004E070000}"/>
    <cellStyle name="_내역서(피뢰침)_전기 2" xfId="4101" xr:uid="{00000000-0005-0000-0000-00004F070000}"/>
    <cellStyle name="_내역서(피뢰침)_전기 2 2" xfId="4102" xr:uid="{00000000-0005-0000-0000-000050070000}"/>
    <cellStyle name="_내역서(피뢰침)_전기 2_1.2015년도 일위대가표(전기,통신,소방)" xfId="4103" xr:uid="{00000000-0005-0000-0000-000051070000}"/>
    <cellStyle name="_내역서(피뢰침)_전기 2_집계표" xfId="4104" xr:uid="{00000000-0005-0000-0000-000052070000}"/>
    <cellStyle name="_내역서(피뢰침)_전기 내역서(실과교육관)" xfId="374" xr:uid="{00000000-0005-0000-0000-000053070000}"/>
    <cellStyle name="_내역서(피뢰침)_전기 일위대가(아라교)" xfId="375" xr:uid="{00000000-0005-0000-0000-000054070000}"/>
    <cellStyle name="_내역서(피뢰침)_전기 일위대가(아라교) 2" xfId="4105" xr:uid="{00000000-0005-0000-0000-000055070000}"/>
    <cellStyle name="_내역서(피뢰침)_전기 일위대가(아라교) 2 2" xfId="4106" xr:uid="{00000000-0005-0000-0000-000056070000}"/>
    <cellStyle name="_내역서(피뢰침)_전기 일위대가(아라교) 2_1.2015년도 일위대가표(전기,통신,소방)" xfId="4107" xr:uid="{00000000-0005-0000-0000-000057070000}"/>
    <cellStyle name="_내역서(피뢰침)_전기 일위대가(아라교) 2_집계표" xfId="4108" xr:uid="{00000000-0005-0000-0000-000058070000}"/>
    <cellStyle name="_내역서(피뢰침)_전기(8.9)" xfId="376" xr:uid="{00000000-0005-0000-0000-000059070000}"/>
    <cellStyle name="_내역서(피뢰침)_전기(8.9) 2" xfId="4109" xr:uid="{00000000-0005-0000-0000-00005A070000}"/>
    <cellStyle name="_내역서(피뢰침)_전기(8.9) 2 2" xfId="4110" xr:uid="{00000000-0005-0000-0000-00005B070000}"/>
    <cellStyle name="_내역서(피뢰침)_전기(8.9) 2_1.2015년도 일위대가표(전기,통신,소방)" xfId="4111" xr:uid="{00000000-0005-0000-0000-00005C070000}"/>
    <cellStyle name="_내역서(피뢰침)_전기(8.9) 2_집계표" xfId="4112" xr:uid="{00000000-0005-0000-0000-00005D070000}"/>
    <cellStyle name="_내역서(피뢰침)_전기내역 (안보교육관)" xfId="377" xr:uid="{00000000-0005-0000-0000-00005E070000}"/>
    <cellStyle name="_내역서(피뢰침)_전기내역 (안보교육관) 2" xfId="4113" xr:uid="{00000000-0005-0000-0000-00005F070000}"/>
    <cellStyle name="_내역서(피뢰침)_전기내역 (안보교육관) 2 2" xfId="4114" xr:uid="{00000000-0005-0000-0000-000060070000}"/>
    <cellStyle name="_내역서(피뢰침)_전기내역 (안보교육관) 2_1.2015년도 일위대가표(전기,통신,소방)" xfId="4115" xr:uid="{00000000-0005-0000-0000-000061070000}"/>
    <cellStyle name="_내역서(피뢰침)_전기내역 (안보교육관) 2_집계표" xfId="4116" xr:uid="{00000000-0005-0000-0000-000062070000}"/>
    <cellStyle name="_내역서(피뢰침)_전기내역서" xfId="378" xr:uid="{00000000-0005-0000-0000-000063070000}"/>
    <cellStyle name="_내역서(피뢰침)_전기내역서 1서홍동주민센터(본관동1층)" xfId="379" xr:uid="{00000000-0005-0000-0000-000064070000}"/>
    <cellStyle name="_내역서(피뢰침)_전기내역서 2" xfId="4117" xr:uid="{00000000-0005-0000-0000-000065070000}"/>
    <cellStyle name="_내역서(피뢰침)_전기내역서 2 2" xfId="4118" xr:uid="{00000000-0005-0000-0000-000066070000}"/>
    <cellStyle name="_내역서(피뢰침)_전기내역서 2_1.2015년도 일위대가표(전기,통신,소방)" xfId="4119" xr:uid="{00000000-0005-0000-0000-000067070000}"/>
    <cellStyle name="_내역서(피뢰침)_전기내역서 2_집계표" xfId="4120" xr:uid="{00000000-0005-0000-0000-000068070000}"/>
    <cellStyle name="_내역서(피뢰침)_전기내역서 서홍동주민센터(별관동)" xfId="380" xr:uid="{00000000-0005-0000-0000-000069070000}"/>
    <cellStyle name="_내역서(피뢰침)_전기내역서 서홍동주민센터(별관동1층)" xfId="381" xr:uid="{00000000-0005-0000-0000-00006A070000}"/>
    <cellStyle name="_내역서(피뢰침)_전기내역서 서홍동주민센터(본관동)" xfId="382" xr:uid="{00000000-0005-0000-0000-00006B070000}"/>
    <cellStyle name="_내역서(피뢰침)_전기내역서 서홍동주민센터(본관동) 10" xfId="12108" xr:uid="{00000000-0005-0000-0000-00006C070000}"/>
    <cellStyle name="_내역서(피뢰침)_전기내역서 서홍동주민센터(본관동) 11" xfId="12181" xr:uid="{00000000-0005-0000-0000-00006D070000}"/>
    <cellStyle name="_내역서(피뢰침)_전기내역서 서홍동주민센터(본관동) 12" xfId="10629" xr:uid="{00000000-0005-0000-0000-00006E070000}"/>
    <cellStyle name="_내역서(피뢰침)_전기내역서 서홍동주민센터(본관동) 13" xfId="10770" xr:uid="{00000000-0005-0000-0000-00006F070000}"/>
    <cellStyle name="_내역서(피뢰침)_전기내역서 서홍동주민센터(본관동) 14" xfId="12438" xr:uid="{00000000-0005-0000-0000-000070070000}"/>
    <cellStyle name="_내역서(피뢰침)_전기내역서 서홍동주민센터(본관동) 15" xfId="12089" xr:uid="{00000000-0005-0000-0000-000071070000}"/>
    <cellStyle name="_내역서(피뢰침)_전기내역서 서홍동주민센터(본관동) 16" xfId="12652" xr:uid="{00000000-0005-0000-0000-000072070000}"/>
    <cellStyle name="_내역서(피뢰침)_전기내역서 서홍동주민센터(본관동) 17" xfId="12327" xr:uid="{00000000-0005-0000-0000-000073070000}"/>
    <cellStyle name="_내역서(피뢰침)_전기내역서 서홍동주민센터(본관동) 18" xfId="11757" xr:uid="{00000000-0005-0000-0000-000074070000}"/>
    <cellStyle name="_내역서(피뢰침)_전기내역서 서홍동주민센터(본관동) 19" xfId="11097" xr:uid="{00000000-0005-0000-0000-000075070000}"/>
    <cellStyle name="_내역서(피뢰침)_전기내역서 서홍동주민센터(본관동) 2" xfId="9795" xr:uid="{00000000-0005-0000-0000-000076070000}"/>
    <cellStyle name="_내역서(피뢰침)_전기내역서 서홍동주민센터(본관동) 20" xfId="12794" xr:uid="{00000000-0005-0000-0000-000077070000}"/>
    <cellStyle name="_내역서(피뢰침)_전기내역서 서홍동주민센터(본관동) 21" xfId="11250" xr:uid="{00000000-0005-0000-0000-000078070000}"/>
    <cellStyle name="_내역서(피뢰침)_전기내역서 서홍동주민센터(본관동) 22" xfId="11823" xr:uid="{00000000-0005-0000-0000-000079070000}"/>
    <cellStyle name="_내역서(피뢰침)_전기내역서 서홍동주민센터(본관동) 23" xfId="11319" xr:uid="{00000000-0005-0000-0000-00007A070000}"/>
    <cellStyle name="_내역서(피뢰침)_전기내역서 서홍동주민센터(본관동) 24" xfId="10797" xr:uid="{00000000-0005-0000-0000-00007B070000}"/>
    <cellStyle name="_내역서(피뢰침)_전기내역서 서홍동주민센터(본관동) 25" xfId="13147" xr:uid="{00000000-0005-0000-0000-00007C070000}"/>
    <cellStyle name="_내역서(피뢰침)_전기내역서 서홍동주민센터(본관동) 3" xfId="12705" xr:uid="{00000000-0005-0000-0000-00007D070000}"/>
    <cellStyle name="_내역서(피뢰침)_전기내역서 서홍동주민센터(본관동) 4" xfId="12199" xr:uid="{00000000-0005-0000-0000-00007E070000}"/>
    <cellStyle name="_내역서(피뢰침)_전기내역서 서홍동주민센터(본관동) 5" xfId="11192" xr:uid="{00000000-0005-0000-0000-00007F070000}"/>
    <cellStyle name="_내역서(피뢰침)_전기내역서 서홍동주민센터(본관동) 6" xfId="11643" xr:uid="{00000000-0005-0000-0000-000080070000}"/>
    <cellStyle name="_내역서(피뢰침)_전기내역서 서홍동주민센터(본관동) 7" xfId="12354" xr:uid="{00000000-0005-0000-0000-000081070000}"/>
    <cellStyle name="_내역서(피뢰침)_전기내역서 서홍동주민센터(본관동) 8" xfId="11096" xr:uid="{00000000-0005-0000-0000-000082070000}"/>
    <cellStyle name="_내역서(피뢰침)_전기내역서 서홍동주민센터(본관동) 9" xfId="11524" xr:uid="{00000000-0005-0000-0000-000083070000}"/>
    <cellStyle name="_내역서(피뢰침)_전기내역서 서홍동주민센터(본관동1층)" xfId="383" xr:uid="{00000000-0005-0000-0000-000084070000}"/>
    <cellStyle name="_내역서(피뢰침)_전기내역서 서홍동주민센터(본관동2층)" xfId="384" xr:uid="{00000000-0005-0000-0000-000085070000}"/>
    <cellStyle name="_내역서(피뢰침)_전기내역서 서홍동주민센터(본관동3층)" xfId="385" xr:uid="{00000000-0005-0000-0000-000086070000}"/>
    <cellStyle name="_내역서(피뢰침)_전기내역서 서홍동주민센터(본관동지하층)" xfId="386" xr:uid="{00000000-0005-0000-0000-000087070000}"/>
    <cellStyle name="_내역서(피뢰침)_전기내역서 서홍동주민센터(지하층)" xfId="387" xr:uid="{00000000-0005-0000-0000-000088070000}"/>
    <cellStyle name="_내역서(피뢰침)_전기내역서 서홍동주민센터1(본관동1층)" xfId="388" xr:uid="{00000000-0005-0000-0000-000089070000}"/>
    <cellStyle name="_내역서(피뢰침)_전기내역서 성산제조업소" xfId="389" xr:uid="{00000000-0005-0000-0000-00008A070000}"/>
    <cellStyle name="_내역서(피뢰침)_전기내역서(0407)" xfId="390" xr:uid="{00000000-0005-0000-0000-00008B070000}"/>
    <cellStyle name="_내역서(피뢰침)_전기내역서(6.02)" xfId="391" xr:uid="{00000000-0005-0000-0000-00008C070000}"/>
    <cellStyle name="_내역서(피뢰침)_전기내역서(6.08)" xfId="392" xr:uid="{00000000-0005-0000-0000-00008D070000}"/>
    <cellStyle name="_내역서(피뢰침)_전기내역서(감귤박TMR제조시설)-설계변경" xfId="393" xr:uid="{00000000-0005-0000-0000-00008E070000}"/>
    <cellStyle name="_내역서(피뢰침)_전기내역서(감귤박TMR제조시설)-설계변경 2" xfId="4121" xr:uid="{00000000-0005-0000-0000-00008F070000}"/>
    <cellStyle name="_내역서(피뢰침)_전기내역서(감귤박TMR제조시설)-설계변경 2 2" xfId="4122" xr:uid="{00000000-0005-0000-0000-000090070000}"/>
    <cellStyle name="_내역서(피뢰침)_전기내역서(감귤박TMR제조시설)-설계변경 2_1.2015년도 일위대가표(전기,통신,소방)" xfId="4123" xr:uid="{00000000-0005-0000-0000-000091070000}"/>
    <cellStyle name="_내역서(피뢰침)_전기내역서(감귤박TMR제조시설)-설계변경 2_집계표" xfId="4124" xr:uid="{00000000-0005-0000-0000-000092070000}"/>
    <cellStyle name="_내역서(피뢰침)_전기내역서(감귤연구소)" xfId="394" xr:uid="{00000000-0005-0000-0000-000093070000}"/>
    <cellStyle name="_내역서(피뢰침)_전기내역서(경주주민건강지원센터)" xfId="395" xr:uid="{00000000-0005-0000-0000-000094070000}"/>
    <cellStyle name="_내역서(피뢰침)_전기내역서(경주주민건강지원센터)-동력불리" xfId="396" xr:uid="{00000000-0005-0000-0000-000095070000}"/>
    <cellStyle name="_내역서(피뢰침)_전기내역서(고산초)" xfId="397" xr:uid="{00000000-0005-0000-0000-000096070000}"/>
    <cellStyle name="_내역서(피뢰침)_전기내역서(곽금교)" xfId="398" xr:uid="{00000000-0005-0000-0000-000097070000}"/>
    <cellStyle name="_내역서(피뢰침)_전기내역서(곽금교) 2" xfId="4125" xr:uid="{00000000-0005-0000-0000-000098070000}"/>
    <cellStyle name="_내역서(피뢰침)_전기내역서(곽금교) 2 2" xfId="4126" xr:uid="{00000000-0005-0000-0000-000099070000}"/>
    <cellStyle name="_내역서(피뢰침)_전기내역서(곽금교) 2_1.2015년도 일위대가표(전기,통신,소방)" xfId="4127" xr:uid="{00000000-0005-0000-0000-00009A070000}"/>
    <cellStyle name="_내역서(피뢰침)_전기내역서(곽금교) 2_집계표" xfId="4128" xr:uid="{00000000-0005-0000-0000-00009B070000}"/>
    <cellStyle name="_내역서(피뢰침)_전기내역서(곽금교)_전기내역서(동화교)" xfId="399" xr:uid="{00000000-0005-0000-0000-00009C070000}"/>
    <cellStyle name="_내역서(피뢰침)_전기내역서(곽금교)_전기내역서(동화교) 2" xfId="4129" xr:uid="{00000000-0005-0000-0000-00009D070000}"/>
    <cellStyle name="_내역서(피뢰침)_전기내역서(곽금교)_전기내역서(동화교) 2 2" xfId="4130" xr:uid="{00000000-0005-0000-0000-00009E070000}"/>
    <cellStyle name="_내역서(피뢰침)_전기내역서(곽금교)_전기내역서(동화교) 2_1.2015년도 일위대가표(전기,통신,소방)" xfId="4131" xr:uid="{00000000-0005-0000-0000-00009F070000}"/>
    <cellStyle name="_내역서(피뢰침)_전기내역서(곽금교)_전기내역서(동화교) 2_집계표" xfId="4132" xr:uid="{00000000-0005-0000-0000-0000A0070000}"/>
    <cellStyle name="_내역서(피뢰침)_전기내역서(금악교-0516최종)" xfId="400" xr:uid="{00000000-0005-0000-0000-0000A1070000}"/>
    <cellStyle name="_내역서(피뢰침)_전기내역서(금악교-0516최종) 2" xfId="4133" xr:uid="{00000000-0005-0000-0000-0000A2070000}"/>
    <cellStyle name="_내역서(피뢰침)_전기내역서(금악교-0516최종) 2 2" xfId="4134" xr:uid="{00000000-0005-0000-0000-0000A3070000}"/>
    <cellStyle name="_내역서(피뢰침)_전기내역서(금악교-0516최종) 2_1.2015년도 일위대가표(전기,통신,소방)" xfId="4135" xr:uid="{00000000-0005-0000-0000-0000A4070000}"/>
    <cellStyle name="_내역서(피뢰침)_전기내역서(금악교-0516최종) 2_집계표" xfId="4136" xr:uid="{00000000-0005-0000-0000-0000A5070000}"/>
    <cellStyle name="_내역서(피뢰침)_전기내역서(금악교-에어컨)" xfId="401" xr:uid="{00000000-0005-0000-0000-0000A6070000}"/>
    <cellStyle name="_내역서(피뢰침)_전기내역서(금악교-에어컨) 2" xfId="4137" xr:uid="{00000000-0005-0000-0000-0000A7070000}"/>
    <cellStyle name="_내역서(피뢰침)_전기내역서(금악교-에어컨) 2 2" xfId="4138" xr:uid="{00000000-0005-0000-0000-0000A8070000}"/>
    <cellStyle name="_내역서(피뢰침)_전기내역서(금악교-에어컨) 2_1.2015년도 일위대가표(전기,통신,소방)" xfId="4139" xr:uid="{00000000-0005-0000-0000-0000A9070000}"/>
    <cellStyle name="_내역서(피뢰침)_전기내역서(금악교-에어컨) 2_집계표" xfId="4140" xr:uid="{00000000-0005-0000-0000-0000AA070000}"/>
    <cellStyle name="_내역서(피뢰침)_전기내역서(대신중)-6차" xfId="402" xr:uid="{00000000-0005-0000-0000-0000AB070000}"/>
    <cellStyle name="_내역서(피뢰침)_전기내역서(대신중)-6차 2" xfId="4141" xr:uid="{00000000-0005-0000-0000-0000AC070000}"/>
    <cellStyle name="_내역서(피뢰침)_전기내역서(대신중)-6차 2 2" xfId="4142" xr:uid="{00000000-0005-0000-0000-0000AD070000}"/>
    <cellStyle name="_내역서(피뢰침)_전기내역서(대신중)-6차 2_1.2015년도 일위대가표(전기,통신,소방)" xfId="4143" xr:uid="{00000000-0005-0000-0000-0000AE070000}"/>
    <cellStyle name="_내역서(피뢰침)_전기내역서(대신중)-6차 2_집계표" xfId="4144" xr:uid="{00000000-0005-0000-0000-0000AF070000}"/>
    <cellStyle name="_내역서(피뢰침)_전기내역서(동홍초등학교 교실 및 E.V 증축공사)" xfId="403" xr:uid="{00000000-0005-0000-0000-0000B0070000}"/>
    <cellStyle name="_내역서(피뢰침)_전기내역서(동홍초등학교 교실 및 E.V 증축공사) 2" xfId="4145" xr:uid="{00000000-0005-0000-0000-0000B1070000}"/>
    <cellStyle name="_내역서(피뢰침)_전기내역서(동홍초등학교 교실 및 E.V 증축공사) 2 2" xfId="4146" xr:uid="{00000000-0005-0000-0000-0000B2070000}"/>
    <cellStyle name="_내역서(피뢰침)_전기내역서(동홍초등학교 교실 및 E.V 증축공사) 2_1.2015년도 일위대가표(전기,통신,소방)" xfId="4147" xr:uid="{00000000-0005-0000-0000-0000B3070000}"/>
    <cellStyle name="_내역서(피뢰침)_전기내역서(동홍초등학교 교실 및 E.V 증축공사) 2_집계표" xfId="4148" xr:uid="{00000000-0005-0000-0000-0000B4070000}"/>
    <cellStyle name="_내역서(피뢰침)_전기내역서(동홍초등학교 교실 및 E.V 증축공사)_변경후내역서 " xfId="4149" xr:uid="{00000000-0005-0000-0000-0000B5070000}"/>
    <cellStyle name="_내역서(피뢰침)_전기내역서(동홍초등학교 교실 및 E.V 증축공사)-정광수" xfId="404" xr:uid="{00000000-0005-0000-0000-0000B6070000}"/>
    <cellStyle name="_내역서(피뢰침)_전기내역서(동홍초등학교 교실 및 E.V 증축공사)-정광수 2" xfId="4150" xr:uid="{00000000-0005-0000-0000-0000B7070000}"/>
    <cellStyle name="_내역서(피뢰침)_전기내역서(동홍초등학교 교실 및 E.V 증축공사)-정광수 2 2" xfId="4151" xr:uid="{00000000-0005-0000-0000-0000B8070000}"/>
    <cellStyle name="_내역서(피뢰침)_전기내역서(동홍초등학교 교실 및 E.V 증축공사)-정광수 2_1.2015년도 일위대가표(전기,통신,소방)" xfId="4152" xr:uid="{00000000-0005-0000-0000-0000B9070000}"/>
    <cellStyle name="_내역서(피뢰침)_전기내역서(동홍초등학교 교실 및 E.V 증축공사)-정광수 2_집계표" xfId="4153" xr:uid="{00000000-0005-0000-0000-0000BA070000}"/>
    <cellStyle name="_내역서(피뢰침)_전기내역서(동홍초등학교 교실 및 E.V 증축공사)-정광수_변경후내역서 " xfId="4154" xr:uid="{00000000-0005-0000-0000-0000BB070000}"/>
    <cellStyle name="_내역서(피뢰침)_전기내역서(동홍초등학교 교실 및 E.V 증축공사)-최종" xfId="405" xr:uid="{00000000-0005-0000-0000-0000BC070000}"/>
    <cellStyle name="_내역서(피뢰침)_전기내역서(동홍초등학교 교실 및 E.V 증축공사)-최종 2" xfId="4155" xr:uid="{00000000-0005-0000-0000-0000BD070000}"/>
    <cellStyle name="_내역서(피뢰침)_전기내역서(동홍초등학교 교실 및 E.V 증축공사)-최종 2 2" xfId="4156" xr:uid="{00000000-0005-0000-0000-0000BE070000}"/>
    <cellStyle name="_내역서(피뢰침)_전기내역서(동홍초등학교 교실 및 E.V 증축공사)-최종 2_1.2015년도 일위대가표(전기,통신,소방)" xfId="4157" xr:uid="{00000000-0005-0000-0000-0000BF070000}"/>
    <cellStyle name="_내역서(피뢰침)_전기내역서(동홍초등학교 교실 및 E.V 증축공사)-최종 2_집계표" xfId="4158" xr:uid="{00000000-0005-0000-0000-0000C0070000}"/>
    <cellStyle name="_내역서(피뢰침)_전기내역서(동홍초등학교 교실 및 E.V 증축공사)-최종_변경후내역서 " xfId="4159" xr:uid="{00000000-0005-0000-0000-0000C1070000}"/>
    <cellStyle name="_내역서(피뢰침)_전기내역서(동화교-최종)" xfId="406" xr:uid="{00000000-0005-0000-0000-0000C2070000}"/>
    <cellStyle name="_내역서(피뢰침)_전기내역서(동화교-최종) 2" xfId="4160" xr:uid="{00000000-0005-0000-0000-0000C3070000}"/>
    <cellStyle name="_내역서(피뢰침)_전기내역서(동화교-최종) 2 2" xfId="4161" xr:uid="{00000000-0005-0000-0000-0000C4070000}"/>
    <cellStyle name="_내역서(피뢰침)_전기내역서(동화교-최종) 2_1.2015년도 일위대가표(전기,통신,소방)" xfId="4162" xr:uid="{00000000-0005-0000-0000-0000C5070000}"/>
    <cellStyle name="_내역서(피뢰침)_전기내역서(동화교-최종) 2_집계표" xfId="4163" xr:uid="{00000000-0005-0000-0000-0000C6070000}"/>
    <cellStyle name="_내역서(피뢰침)_전기내역서(문산시립어린이집)" xfId="407" xr:uid="{00000000-0005-0000-0000-0000C7070000}"/>
    <cellStyle name="_내역서(피뢰침)_전기내역서(변경)" xfId="408" xr:uid="{00000000-0005-0000-0000-0000C8070000}"/>
    <cellStyle name="_내역서(피뢰침)_전기내역서(변경10월20일)" xfId="409" xr:uid="{00000000-0005-0000-0000-0000C9070000}"/>
    <cellStyle name="_내역서(피뢰침)_전기내역서(사라교육관)" xfId="410" xr:uid="{00000000-0005-0000-0000-0000CA070000}"/>
    <cellStyle name="_내역서(피뢰침)_전기내역서(사라교육관) 2" xfId="4164" xr:uid="{00000000-0005-0000-0000-0000CB070000}"/>
    <cellStyle name="_내역서(피뢰침)_전기내역서(사라교육관) 2 2" xfId="4165" xr:uid="{00000000-0005-0000-0000-0000CC070000}"/>
    <cellStyle name="_내역서(피뢰침)_전기내역서(사라교육관) 2_1.2015년도 일위대가표(전기,통신,소방)" xfId="4166" xr:uid="{00000000-0005-0000-0000-0000CD070000}"/>
    <cellStyle name="_내역서(피뢰침)_전기내역서(사라교육관) 2_집계표" xfId="4167" xr:uid="{00000000-0005-0000-0000-0000CE070000}"/>
    <cellStyle name="_내역서(피뢰침)_전기내역서(삼성교)" xfId="411" xr:uid="{00000000-0005-0000-0000-0000CF070000}"/>
    <cellStyle name="_내역서(피뢰침)_전기내역서(삼성교) 2" xfId="4168" xr:uid="{00000000-0005-0000-0000-0000D0070000}"/>
    <cellStyle name="_내역서(피뢰침)_전기내역서(삼성교) 2 2" xfId="4169" xr:uid="{00000000-0005-0000-0000-0000D1070000}"/>
    <cellStyle name="_내역서(피뢰침)_전기내역서(삼성교) 2_1.2015년도 일위대가표(전기,통신,소방)" xfId="4170" xr:uid="{00000000-0005-0000-0000-0000D2070000}"/>
    <cellStyle name="_내역서(피뢰침)_전기내역서(삼성교) 2_집계표" xfId="4171" xr:uid="{00000000-0005-0000-0000-0000D3070000}"/>
    <cellStyle name="_내역서(피뢰침)_전기내역서(삼성교)최종" xfId="412" xr:uid="{00000000-0005-0000-0000-0000D4070000}"/>
    <cellStyle name="_내역서(피뢰침)_전기내역서(삼성초)-6.10" xfId="413" xr:uid="{00000000-0005-0000-0000-0000D5070000}"/>
    <cellStyle name="_내역서(피뢰침)_전기내역서(삼성초)-6.11" xfId="414" xr:uid="{00000000-0005-0000-0000-0000D6070000}"/>
    <cellStyle name="_내역서(피뢰침)_전기내역서(삼양동사무소)" xfId="415" xr:uid="{00000000-0005-0000-0000-0000D7070000}"/>
    <cellStyle name="_내역서(피뢰침)_전기내역서(삼양동사무소) 2" xfId="4172" xr:uid="{00000000-0005-0000-0000-0000D8070000}"/>
    <cellStyle name="_내역서(피뢰침)_전기내역서(삼양동사무소) 2 2" xfId="4173" xr:uid="{00000000-0005-0000-0000-0000D9070000}"/>
    <cellStyle name="_내역서(피뢰침)_전기내역서(삼양동사무소) 2_1.2015년도 일위대가표(전기,통신,소방)" xfId="4174" xr:uid="{00000000-0005-0000-0000-0000DA070000}"/>
    <cellStyle name="_내역서(피뢰침)_전기내역서(삼양동사무소) 2_집계표" xfId="4175" xr:uid="{00000000-0005-0000-0000-0000DB070000}"/>
    <cellStyle name="_내역서(피뢰침)_전기내역서(삼양동사무소)-1차분" xfId="416" xr:uid="{00000000-0005-0000-0000-0000DC070000}"/>
    <cellStyle name="_내역서(피뢰침)_전기내역서(삼양동사무소)-1차분 2" xfId="4176" xr:uid="{00000000-0005-0000-0000-0000DD070000}"/>
    <cellStyle name="_내역서(피뢰침)_전기내역서(삼양동사무소)-1차분 2 2" xfId="4177" xr:uid="{00000000-0005-0000-0000-0000DE070000}"/>
    <cellStyle name="_내역서(피뢰침)_전기내역서(삼양동사무소)-1차분 2_1.2015년도 일위대가표(전기,통신,소방)" xfId="4178" xr:uid="{00000000-0005-0000-0000-0000DF070000}"/>
    <cellStyle name="_내역서(피뢰침)_전기내역서(삼양동사무소)-1차분 2_집계표" xfId="4179" xr:uid="{00000000-0005-0000-0000-0000E0070000}"/>
    <cellStyle name="_내역서(피뢰침)_전기내역서(서귀포공립보육시설)" xfId="417" xr:uid="{00000000-0005-0000-0000-0000E1070000}"/>
    <cellStyle name="_내역서(피뢰침)_전기내역서(서귀포공립보육시설) 2" xfId="4180" xr:uid="{00000000-0005-0000-0000-0000E2070000}"/>
    <cellStyle name="_내역서(피뢰침)_전기내역서(서귀포공립보육시설) 2 2" xfId="4181" xr:uid="{00000000-0005-0000-0000-0000E3070000}"/>
    <cellStyle name="_내역서(피뢰침)_전기내역서(서귀포공립보육시설) 2_1.2015년도 일위대가표(전기,통신,소방)" xfId="4182" xr:uid="{00000000-0005-0000-0000-0000E4070000}"/>
    <cellStyle name="_내역서(피뢰침)_전기내역서(서귀포공립보육시설) 2_집계표" xfId="4183" xr:uid="{00000000-0005-0000-0000-0000E5070000}"/>
    <cellStyle name="_내역서(피뢰침)_전기내역서(서귀포시교육청사)" xfId="418" xr:uid="{00000000-0005-0000-0000-0000E6070000}"/>
    <cellStyle name="_내역서(피뢰침)_전기내역서(서귀포시교육청사) 2" xfId="4184" xr:uid="{00000000-0005-0000-0000-0000E7070000}"/>
    <cellStyle name="_내역서(피뢰침)_전기내역서(서귀포시교육청사) 2 2" xfId="4185" xr:uid="{00000000-0005-0000-0000-0000E8070000}"/>
    <cellStyle name="_내역서(피뢰침)_전기내역서(서귀포시교육청사) 2_1.2015년도 일위대가표(전기,통신,소방)" xfId="4186" xr:uid="{00000000-0005-0000-0000-0000E9070000}"/>
    <cellStyle name="_내역서(피뢰침)_전기내역서(서귀포시교육청사) 2_집계표" xfId="4187" xr:uid="{00000000-0005-0000-0000-0000EA070000}"/>
    <cellStyle name="_내역서(피뢰침)_전기내역서(실과교육관)" xfId="419" xr:uid="{00000000-0005-0000-0000-0000EB070000}"/>
    <cellStyle name="_내역서(피뢰침)_전기내역서(아라교)" xfId="420" xr:uid="{00000000-0005-0000-0000-0000EC070000}"/>
    <cellStyle name="_내역서(피뢰침)_전기내역서(아라교) 2" xfId="4188" xr:uid="{00000000-0005-0000-0000-0000ED070000}"/>
    <cellStyle name="_내역서(피뢰침)_전기내역서(아라교) 2 2" xfId="4189" xr:uid="{00000000-0005-0000-0000-0000EE070000}"/>
    <cellStyle name="_내역서(피뢰침)_전기내역서(아라교) 2_1.2015년도 일위대가표(전기,통신,소방)" xfId="4190" xr:uid="{00000000-0005-0000-0000-0000EF070000}"/>
    <cellStyle name="_내역서(피뢰침)_전기내역서(아라교) 2_집계표" xfId="4191" xr:uid="{00000000-0005-0000-0000-0000F0070000}"/>
    <cellStyle name="_내역서(피뢰침)_전기내역서(안덕농협선과장)" xfId="421" xr:uid="{00000000-0005-0000-0000-0000F1070000}"/>
    <cellStyle name="_내역서(피뢰침)_전기내역서(야생동물보호센터)" xfId="422" xr:uid="{00000000-0005-0000-0000-0000F2070000}"/>
    <cellStyle name="_내역서(피뢰침)_전기내역서(연평초,중)" xfId="423" xr:uid="{00000000-0005-0000-0000-0000F3070000}"/>
    <cellStyle name="_내역서(피뢰침)_전기내역서(연평초,중) 2" xfId="4192" xr:uid="{00000000-0005-0000-0000-0000F4070000}"/>
    <cellStyle name="_내역서(피뢰침)_전기내역서(연평초,중) 2 2" xfId="4193" xr:uid="{00000000-0005-0000-0000-0000F5070000}"/>
    <cellStyle name="_내역서(피뢰침)_전기내역서(연평초,중) 2_1.2015년도 일위대가표(전기,통신,소방)" xfId="4194" xr:uid="{00000000-0005-0000-0000-0000F6070000}"/>
    <cellStyle name="_내역서(피뢰침)_전기내역서(연평초,중) 2_집계표" xfId="4195" xr:uid="{00000000-0005-0000-0000-0000F7070000}"/>
    <cellStyle name="_내역서(피뢰침)_전기내역서(연평초중고)" xfId="424" xr:uid="{00000000-0005-0000-0000-0000F8070000}"/>
    <cellStyle name="_내역서(피뢰침)_전기내역서(연평초중고) 2" xfId="4196" xr:uid="{00000000-0005-0000-0000-0000F9070000}"/>
    <cellStyle name="_내역서(피뢰침)_전기내역서(연평초중고) 2 2" xfId="4197" xr:uid="{00000000-0005-0000-0000-0000FA070000}"/>
    <cellStyle name="_내역서(피뢰침)_전기내역서(연평초중고) 2_1.2015년도 일위대가표(전기,통신,소방)" xfId="4198" xr:uid="{00000000-0005-0000-0000-0000FB070000}"/>
    <cellStyle name="_내역서(피뢰침)_전기내역서(연평초중고) 2_집계표" xfId="4199" xr:uid="{00000000-0005-0000-0000-0000FC070000}"/>
    <cellStyle name="_내역서(피뢰침)_전기내역서(영송학교 체육관)" xfId="425" xr:uid="{00000000-0005-0000-0000-0000FD070000}"/>
    <cellStyle name="_내역서(피뢰침)_전기내역서(영송학교 체육관) 2" xfId="4200" xr:uid="{00000000-0005-0000-0000-0000FE070000}"/>
    <cellStyle name="_내역서(피뢰침)_전기내역서(영송학교 체육관) 2 2" xfId="4201" xr:uid="{00000000-0005-0000-0000-0000FF070000}"/>
    <cellStyle name="_내역서(피뢰침)_전기내역서(영송학교 체육관) 2_1.2015년도 일위대가표(전기,통신,소방)" xfId="4202" xr:uid="{00000000-0005-0000-0000-000000080000}"/>
    <cellStyle name="_내역서(피뢰침)_전기내역서(영송학교 체육관) 2_집계표" xfId="4203" xr:uid="{00000000-0005-0000-0000-000001080000}"/>
    <cellStyle name="_내역서(피뢰침)_전기내역서(영지학교 전기설비공사)" xfId="426" xr:uid="{00000000-0005-0000-0000-000002080000}"/>
    <cellStyle name="_내역서(피뢰침)_전기내역서(영지학교 전기설비공사) 2" xfId="4204" xr:uid="{00000000-0005-0000-0000-000003080000}"/>
    <cellStyle name="_내역서(피뢰침)_전기내역서(영지학교 전기설비공사) 2 2" xfId="4205" xr:uid="{00000000-0005-0000-0000-000004080000}"/>
    <cellStyle name="_내역서(피뢰침)_전기내역서(영지학교 전기설비공사) 2_1.2015년도 일위대가표(전기,통신,소방)" xfId="4206" xr:uid="{00000000-0005-0000-0000-000005080000}"/>
    <cellStyle name="_내역서(피뢰침)_전기내역서(영지학교 전기설비공사) 2_집계표" xfId="4207" xr:uid="{00000000-0005-0000-0000-000006080000}"/>
    <cellStyle name="_내역서(피뢰침)_전기내역서(영평교)" xfId="427" xr:uid="{00000000-0005-0000-0000-000007080000}"/>
    <cellStyle name="_내역서(피뢰침)_전기내역서(영평교) 2" xfId="4208" xr:uid="{00000000-0005-0000-0000-000008080000}"/>
    <cellStyle name="_내역서(피뢰침)_전기내역서(영평교) 2 2" xfId="4209" xr:uid="{00000000-0005-0000-0000-000009080000}"/>
    <cellStyle name="_내역서(피뢰침)_전기내역서(영평교) 2_1.2015년도 일위대가표(전기,통신,소방)" xfId="4210" xr:uid="{00000000-0005-0000-0000-00000A080000}"/>
    <cellStyle name="_내역서(피뢰침)_전기내역서(영평교) 2_집계표" xfId="4211" xr:uid="{00000000-0005-0000-0000-00000B080000}"/>
    <cellStyle name="_내역서(피뢰침)_전기내역서(영평교)-최종" xfId="428" xr:uid="{00000000-0005-0000-0000-00000C080000}"/>
    <cellStyle name="_내역서(피뢰침)_전기내역서(영평교)-최종 2" xfId="4212" xr:uid="{00000000-0005-0000-0000-00000D080000}"/>
    <cellStyle name="_내역서(피뢰침)_전기내역서(영평교)-최종 2 2" xfId="4213" xr:uid="{00000000-0005-0000-0000-00000E080000}"/>
    <cellStyle name="_내역서(피뢰침)_전기내역서(영평교)-최종 2_1.2015년도 일위대가표(전기,통신,소방)" xfId="4214" xr:uid="{00000000-0005-0000-0000-00000F080000}"/>
    <cellStyle name="_내역서(피뢰침)_전기내역서(영평교)-최종 2_집계표" xfId="4215" xr:uid="{00000000-0005-0000-0000-000010080000}"/>
    <cellStyle name="_내역서(피뢰침)_전기내역서(온성학교)" xfId="429" xr:uid="{00000000-0005-0000-0000-000011080000}"/>
    <cellStyle name="_내역서(피뢰침)_전기내역서(온성학교) 2" xfId="4216" xr:uid="{00000000-0005-0000-0000-000012080000}"/>
    <cellStyle name="_내역서(피뢰침)_전기내역서(온성학교) 2 2" xfId="4217" xr:uid="{00000000-0005-0000-0000-000013080000}"/>
    <cellStyle name="_내역서(피뢰침)_전기내역서(온성학교) 2_1.2015년도 일위대가표(전기,통신,소방)" xfId="4218" xr:uid="{00000000-0005-0000-0000-000014080000}"/>
    <cellStyle name="_내역서(피뢰침)_전기내역서(온성학교) 2_집계표" xfId="4219" xr:uid="{00000000-0005-0000-0000-000015080000}"/>
    <cellStyle name="_내역서(피뢰침)_전기내역서(온성학교)_변경후내역서 " xfId="4220" xr:uid="{00000000-0005-0000-0000-000016080000}"/>
    <cellStyle name="_내역서(피뢰침)_전기내역서(위미교)" xfId="430" xr:uid="{00000000-0005-0000-0000-000017080000}"/>
    <cellStyle name="_내역서(피뢰침)_전기내역서(위미교) 2" xfId="4221" xr:uid="{00000000-0005-0000-0000-000018080000}"/>
    <cellStyle name="_내역서(피뢰침)_전기내역서(위미교) 2 2" xfId="4222" xr:uid="{00000000-0005-0000-0000-000019080000}"/>
    <cellStyle name="_내역서(피뢰침)_전기내역서(위미교) 2_1.2015년도 일위대가표(전기,통신,소방)" xfId="4223" xr:uid="{00000000-0005-0000-0000-00001A080000}"/>
    <cellStyle name="_내역서(피뢰침)_전기내역서(위미교) 2_집계표" xfId="4224" xr:uid="{00000000-0005-0000-0000-00001B080000}"/>
    <cellStyle name="_내역서(피뢰침)_전기내역서(위미교)-70" xfId="431" xr:uid="{00000000-0005-0000-0000-00001C080000}"/>
    <cellStyle name="_내역서(피뢰침)_전기내역서(위미교)-70 2" xfId="4225" xr:uid="{00000000-0005-0000-0000-00001D080000}"/>
    <cellStyle name="_내역서(피뢰침)_전기내역서(위미교)-70 2 2" xfId="4226" xr:uid="{00000000-0005-0000-0000-00001E080000}"/>
    <cellStyle name="_내역서(피뢰침)_전기내역서(위미교)-70 2_1.2015년도 일위대가표(전기,통신,소방)" xfId="4227" xr:uid="{00000000-0005-0000-0000-00001F080000}"/>
    <cellStyle name="_내역서(피뢰침)_전기내역서(위미교)-70 2_집계표" xfId="4228" xr:uid="{00000000-0005-0000-0000-000020080000}"/>
    <cellStyle name="_내역서(피뢰침)_전기내역서(위미중)" xfId="432" xr:uid="{00000000-0005-0000-0000-000021080000}"/>
    <cellStyle name="_내역서(피뢰침)_전기내역서(유전자 보존원)" xfId="433" xr:uid="{00000000-0005-0000-0000-000022080000}"/>
    <cellStyle name="_내역서(피뢰침)_전기내역서(유전자 보존원) 10" xfId="9691" xr:uid="{00000000-0005-0000-0000-000023080000}"/>
    <cellStyle name="_내역서(피뢰침)_전기내역서(유전자 보존원) 11" xfId="9791" xr:uid="{00000000-0005-0000-0000-000024080000}"/>
    <cellStyle name="_내역서(피뢰침)_전기내역서(유전자 보존원) 12" xfId="11641" xr:uid="{00000000-0005-0000-0000-000025080000}"/>
    <cellStyle name="_내역서(피뢰침)_전기내역서(유전자 보존원) 13" xfId="11680" xr:uid="{00000000-0005-0000-0000-000026080000}"/>
    <cellStyle name="_내역서(피뢰침)_전기내역서(유전자 보존원) 14" xfId="11790" xr:uid="{00000000-0005-0000-0000-000027080000}"/>
    <cellStyle name="_내역서(피뢰침)_전기내역서(유전자 보존원) 15" xfId="11381" xr:uid="{00000000-0005-0000-0000-000028080000}"/>
    <cellStyle name="_내역서(피뢰침)_전기내역서(유전자 보존원) 16" xfId="9783" xr:uid="{00000000-0005-0000-0000-000029080000}"/>
    <cellStyle name="_내역서(피뢰침)_전기내역서(유전자 보존원) 17" xfId="10070" xr:uid="{00000000-0005-0000-0000-00002A080000}"/>
    <cellStyle name="_내역서(피뢰침)_전기내역서(유전자 보존원) 18" xfId="13165" xr:uid="{00000000-0005-0000-0000-00002B080000}"/>
    <cellStyle name="_내역서(피뢰침)_전기내역서(유전자 보존원) 19" xfId="10072" xr:uid="{00000000-0005-0000-0000-00002C080000}"/>
    <cellStyle name="_내역서(피뢰침)_전기내역서(유전자 보존원) 2" xfId="9807" xr:uid="{00000000-0005-0000-0000-00002D080000}"/>
    <cellStyle name="_내역서(피뢰침)_전기내역서(유전자 보존원) 20" xfId="9845" xr:uid="{00000000-0005-0000-0000-00002E080000}"/>
    <cellStyle name="_내역서(피뢰침)_전기내역서(유전자 보존원) 21" xfId="11692" xr:uid="{00000000-0005-0000-0000-00002F080000}"/>
    <cellStyle name="_내역서(피뢰침)_전기내역서(유전자 보존원) 22" xfId="11001" xr:uid="{00000000-0005-0000-0000-000030080000}"/>
    <cellStyle name="_내역서(피뢰침)_전기내역서(유전자 보존원) 23" xfId="10125" xr:uid="{00000000-0005-0000-0000-000031080000}"/>
    <cellStyle name="_내역서(피뢰침)_전기내역서(유전자 보존원) 24" xfId="11364" xr:uid="{00000000-0005-0000-0000-000032080000}"/>
    <cellStyle name="_내역서(피뢰침)_전기내역서(유전자 보존원) 25" xfId="12946" xr:uid="{00000000-0005-0000-0000-000033080000}"/>
    <cellStyle name="_내역서(피뢰침)_전기내역서(유전자 보존원) 3" xfId="12692" xr:uid="{00000000-0005-0000-0000-000034080000}"/>
    <cellStyle name="_내역서(피뢰침)_전기내역서(유전자 보존원) 4" xfId="12213" xr:uid="{00000000-0005-0000-0000-000035080000}"/>
    <cellStyle name="_내역서(피뢰침)_전기내역서(유전자 보존원) 5" xfId="11410" xr:uid="{00000000-0005-0000-0000-000036080000}"/>
    <cellStyle name="_내역서(피뢰침)_전기내역서(유전자 보존원) 6" xfId="11646" xr:uid="{00000000-0005-0000-0000-000037080000}"/>
    <cellStyle name="_내역서(피뢰침)_전기내역서(유전자 보존원) 7" xfId="11817" xr:uid="{00000000-0005-0000-0000-000038080000}"/>
    <cellStyle name="_내역서(피뢰침)_전기내역서(유전자 보존원) 8" xfId="11653" xr:uid="{00000000-0005-0000-0000-000039080000}"/>
    <cellStyle name="_내역서(피뢰침)_전기내역서(유전자 보존원) 9" xfId="10998" xr:uid="{00000000-0005-0000-0000-00003A080000}"/>
    <cellStyle name="_내역서(피뢰침)_전기내역서(전산교육관)" xfId="434" xr:uid="{00000000-0005-0000-0000-00003B080000}"/>
    <cellStyle name="_내역서(피뢰침)_전기내역서(제동교)" xfId="435" xr:uid="{00000000-0005-0000-0000-00003C080000}"/>
    <cellStyle name="_내역서(피뢰침)_전기내역서(제동교) 2" xfId="4229" xr:uid="{00000000-0005-0000-0000-00003D080000}"/>
    <cellStyle name="_내역서(피뢰침)_전기내역서(제동교) 2 2" xfId="4230" xr:uid="{00000000-0005-0000-0000-00003E080000}"/>
    <cellStyle name="_내역서(피뢰침)_전기내역서(제동교) 2_1.2015년도 일위대가표(전기,통신,소방)" xfId="4231" xr:uid="{00000000-0005-0000-0000-00003F080000}"/>
    <cellStyle name="_내역서(피뢰침)_전기내역서(제동교) 2_집계표" xfId="4232" xr:uid="{00000000-0005-0000-0000-000040080000}"/>
    <cellStyle name="_내역서(피뢰침)_전기내역서(제주검역소)" xfId="436" xr:uid="{00000000-0005-0000-0000-000041080000}"/>
    <cellStyle name="_내역서(피뢰침)_전기내역서(제주검역소) 2" xfId="4233" xr:uid="{00000000-0005-0000-0000-000042080000}"/>
    <cellStyle name="_내역서(피뢰침)_전기내역서(제주검역소) 2 2" xfId="4234" xr:uid="{00000000-0005-0000-0000-000043080000}"/>
    <cellStyle name="_내역서(피뢰침)_전기내역서(제주검역소) 2_1.2015년도 일위대가표(전기,통신,소방)" xfId="4235" xr:uid="{00000000-0005-0000-0000-000044080000}"/>
    <cellStyle name="_내역서(피뢰침)_전기내역서(제주검역소) 2_집계표" xfId="4236" xr:uid="{00000000-0005-0000-0000-000045080000}"/>
    <cellStyle name="_내역서(피뢰침)_전기내역서(제주교대-사라교육관)" xfId="437" xr:uid="{00000000-0005-0000-0000-000046080000}"/>
    <cellStyle name="_내역서(피뢰침)_전기내역서(제주교대-사라교육관) 2" xfId="4237" xr:uid="{00000000-0005-0000-0000-000047080000}"/>
    <cellStyle name="_내역서(피뢰침)_전기내역서(제주교대-사라교육관) 2 2" xfId="4238" xr:uid="{00000000-0005-0000-0000-000048080000}"/>
    <cellStyle name="_내역서(피뢰침)_전기내역서(제주교대-사라교육관) 2_1.2015년도 일위대가표(전기,통신,소방)" xfId="4239" xr:uid="{00000000-0005-0000-0000-000049080000}"/>
    <cellStyle name="_내역서(피뢰침)_전기내역서(제주교대-사라교육관) 2_집계표" xfId="4240" xr:uid="{00000000-0005-0000-0000-00004A080000}"/>
    <cellStyle name="_내역서(피뢰침)_전기내역서(제주교대-전산교육관)" xfId="438" xr:uid="{00000000-0005-0000-0000-00004B080000}"/>
    <cellStyle name="_내역서(피뢰침)_전기내역서(제주교대-전산교육관) 2" xfId="4241" xr:uid="{00000000-0005-0000-0000-00004C080000}"/>
    <cellStyle name="_내역서(피뢰침)_전기내역서(제주교대-전산교육관) 2 2" xfId="4242" xr:uid="{00000000-0005-0000-0000-00004D080000}"/>
    <cellStyle name="_내역서(피뢰침)_전기내역서(제주교대-전산교육관) 2_1.2015년도 일위대가표(전기,통신,소방)" xfId="4243" xr:uid="{00000000-0005-0000-0000-00004E080000}"/>
    <cellStyle name="_내역서(피뢰침)_전기내역서(제주교대-전산교육관) 2_집계표" xfId="4244" xr:uid="{00000000-0005-0000-0000-00004F080000}"/>
    <cellStyle name="_내역서(피뢰침)_전기내역서(제주서중)" xfId="439" xr:uid="{00000000-0005-0000-0000-000050080000}"/>
    <cellStyle name="_내역서(피뢰침)_전기내역서(제주시교육청사)" xfId="440" xr:uid="{00000000-0005-0000-0000-000051080000}"/>
    <cellStyle name="_내역서(피뢰침)_전기내역서(제주시교육청사) 2" xfId="4245" xr:uid="{00000000-0005-0000-0000-000052080000}"/>
    <cellStyle name="_내역서(피뢰침)_전기내역서(제주시교육청사) 2 2" xfId="4246" xr:uid="{00000000-0005-0000-0000-000053080000}"/>
    <cellStyle name="_내역서(피뢰침)_전기내역서(제주시교육청사) 2_1.2015년도 일위대가표(전기,통신,소방)" xfId="4247" xr:uid="{00000000-0005-0000-0000-000054080000}"/>
    <cellStyle name="_내역서(피뢰침)_전기내역서(제주시교육청사) 2_집계표" xfId="4248" xr:uid="{00000000-0005-0000-0000-000055080000}"/>
    <cellStyle name="_내역서(피뢰침)_전기내역서(제주중앙고)" xfId="441" xr:uid="{00000000-0005-0000-0000-000056080000}"/>
    <cellStyle name="_내역서(피뢰침)_전기내역서(중문농협선과장)" xfId="442" xr:uid="{00000000-0005-0000-0000-000057080000}"/>
    <cellStyle name="_내역서(피뢰침)_전기내역서(지구대기 관사)" xfId="443" xr:uid="{00000000-0005-0000-0000-000058080000}"/>
    <cellStyle name="_내역서(피뢰침)_전기내역서(지구대기 관사) 2" xfId="4249" xr:uid="{00000000-0005-0000-0000-000059080000}"/>
    <cellStyle name="_내역서(피뢰침)_전기내역서(지구대기 관사) 2 2" xfId="4250" xr:uid="{00000000-0005-0000-0000-00005A080000}"/>
    <cellStyle name="_내역서(피뢰침)_전기내역서(지구대기 관사) 2_1.2015년도 일위대가표(전기,통신,소방)" xfId="4251" xr:uid="{00000000-0005-0000-0000-00005B080000}"/>
    <cellStyle name="_내역서(피뢰침)_전기내역서(지구대기 관사) 2_집계표" xfId="4252" xr:uid="{00000000-0005-0000-0000-00005C080000}"/>
    <cellStyle name="_내역서(피뢰침)_전기내역서(최종)-서귀포교" xfId="444" xr:uid="{00000000-0005-0000-0000-00005D080000}"/>
    <cellStyle name="_내역서(피뢰침)_전기내역서(최종)-서귀포교 2" xfId="4253" xr:uid="{00000000-0005-0000-0000-00005E080000}"/>
    <cellStyle name="_내역서(피뢰침)_전기내역서(최종)-서귀포교 2 2" xfId="4254" xr:uid="{00000000-0005-0000-0000-00005F080000}"/>
    <cellStyle name="_내역서(피뢰침)_전기내역서(최종)-서귀포교 2_1.2015년도 일위대가표(전기,통신,소방)" xfId="4255" xr:uid="{00000000-0005-0000-0000-000060080000}"/>
    <cellStyle name="_내역서(피뢰침)_전기내역서(최종)-서귀포교 2_집계표" xfId="4256" xr:uid="{00000000-0005-0000-0000-000061080000}"/>
    <cellStyle name="_내역서(피뢰침)_전기내역서(탐라교육원 전기용량 증설공사)-1월단가" xfId="445" xr:uid="{00000000-0005-0000-0000-000062080000}"/>
    <cellStyle name="_내역서(피뢰침)_전기내역서(탐라교육원 전기용량 증설공사)-1월단가 2" xfId="4257" xr:uid="{00000000-0005-0000-0000-000063080000}"/>
    <cellStyle name="_내역서(피뢰침)_전기내역서(탐라교육원 전기용량 증설공사)-1월단가 2 2" xfId="4258" xr:uid="{00000000-0005-0000-0000-000064080000}"/>
    <cellStyle name="_내역서(피뢰침)_전기내역서(탐라교육원 전기용량 증설공사)-1월단가 2_1.2015년도 일위대가표(전기,통신,소방)" xfId="4259" xr:uid="{00000000-0005-0000-0000-000065080000}"/>
    <cellStyle name="_내역서(피뢰침)_전기내역서(탐라교육원 전기용량 증설공사)-1월단가 2_집계표" xfId="4260" xr:uid="{00000000-0005-0000-0000-000066080000}"/>
    <cellStyle name="_내역서(피뢰침)_전기내역서(탐라교육원)" xfId="446" xr:uid="{00000000-0005-0000-0000-000067080000}"/>
    <cellStyle name="_내역서(피뢰침)_전기내역서(탐라교육원) 2" xfId="4261" xr:uid="{00000000-0005-0000-0000-000068080000}"/>
    <cellStyle name="_내역서(피뢰침)_전기내역서(탐라교육원) 2 2" xfId="4262" xr:uid="{00000000-0005-0000-0000-000069080000}"/>
    <cellStyle name="_내역서(피뢰침)_전기내역서(탐라교육원) 2_1.2015년도 일위대가표(전기,통신,소방)" xfId="4263" xr:uid="{00000000-0005-0000-0000-00006A080000}"/>
    <cellStyle name="_내역서(피뢰침)_전기내역서(탐라교육원) 2_집계표" xfId="4264" xr:uid="{00000000-0005-0000-0000-00006B080000}"/>
    <cellStyle name="_내역서(피뢰침)_전기내역서(탐라교육원)-최종" xfId="447" xr:uid="{00000000-0005-0000-0000-00006C080000}"/>
    <cellStyle name="_내역서(피뢰침)_전기내역서(탐라교육원)-최종 2" xfId="4265" xr:uid="{00000000-0005-0000-0000-00006D080000}"/>
    <cellStyle name="_내역서(피뢰침)_전기내역서(탐라교육원)-최종 2 2" xfId="4266" xr:uid="{00000000-0005-0000-0000-00006E080000}"/>
    <cellStyle name="_내역서(피뢰침)_전기내역서(탐라교육원)-최종 2_1.2015년도 일위대가표(전기,통신,소방)" xfId="4267" xr:uid="{00000000-0005-0000-0000-00006F080000}"/>
    <cellStyle name="_내역서(피뢰침)_전기내역서(탐라교육원)-최종 2_집계표" xfId="4268" xr:uid="{00000000-0005-0000-0000-000070080000}"/>
    <cellStyle name="_내역서(피뢰침)_전기내역서(판포리마을회관)" xfId="448" xr:uid="{00000000-0005-0000-0000-000071080000}"/>
    <cellStyle name="_내역서(피뢰침)_전기내역서(표선초-옥내소화전 장애인 연결통로)" xfId="449" xr:uid="{00000000-0005-0000-0000-000072080000}"/>
    <cellStyle name="_내역서(피뢰침)_전기내역서(하나로마트)_변경후내역서 " xfId="4269" xr:uid="{00000000-0005-0000-0000-000073080000}"/>
    <cellStyle name="_내역서(피뢰침)_전기내역서(하례교 교실증축 및 화장실 대수선공사)" xfId="450" xr:uid="{00000000-0005-0000-0000-000074080000}"/>
    <cellStyle name="_내역서(피뢰침)_전기내역서(하례교 교실증축 및 화장실 대수선공사) 2" xfId="4270" xr:uid="{00000000-0005-0000-0000-000075080000}"/>
    <cellStyle name="_내역서(피뢰침)_전기내역서(하례교 교실증축 및 화장실 대수선공사) 2 2" xfId="4271" xr:uid="{00000000-0005-0000-0000-000076080000}"/>
    <cellStyle name="_내역서(피뢰침)_전기내역서(하례교 교실증축 및 화장실 대수선공사) 2_1.2015년도 일위대가표(전기,통신,소방)" xfId="4272" xr:uid="{00000000-0005-0000-0000-000077080000}"/>
    <cellStyle name="_내역서(피뢰침)_전기내역서(하례교 교실증축 및 화장실 대수선공사) 2_집계표" xfId="4273" xr:uid="{00000000-0005-0000-0000-000078080000}"/>
    <cellStyle name="_내역서(피뢰침)_전기내역서(하례교 교실증축 및 화장실 대수선공사)_변경후내역서 " xfId="4274" xr:uid="{00000000-0005-0000-0000-000079080000}"/>
    <cellStyle name="_내역서(피뢰침)_전기내역서(하례교)" xfId="451" xr:uid="{00000000-0005-0000-0000-00007A080000}"/>
    <cellStyle name="_내역서(피뢰침)_전기내역서(하례교) 2" xfId="4275" xr:uid="{00000000-0005-0000-0000-00007B080000}"/>
    <cellStyle name="_내역서(피뢰침)_전기내역서(하례교) 2 2" xfId="4276" xr:uid="{00000000-0005-0000-0000-00007C080000}"/>
    <cellStyle name="_내역서(피뢰침)_전기내역서(하례교) 2_1.2015년도 일위대가표(전기,통신,소방)" xfId="4277" xr:uid="{00000000-0005-0000-0000-00007D080000}"/>
    <cellStyle name="_내역서(피뢰침)_전기내역서(하례교) 2_집계표" xfId="4278" xr:uid="{00000000-0005-0000-0000-00007E080000}"/>
    <cellStyle name="_내역서(피뢰침)_전기내역서(한수풀 도서관)" xfId="452" xr:uid="{00000000-0005-0000-0000-00007F080000}"/>
    <cellStyle name="_내역서(피뢰침)_전기내역서(한수풀 도서관) 2" xfId="4279" xr:uid="{00000000-0005-0000-0000-000080080000}"/>
    <cellStyle name="_내역서(피뢰침)_전기내역서(한수풀 도서관) 2 2" xfId="4280" xr:uid="{00000000-0005-0000-0000-000081080000}"/>
    <cellStyle name="_내역서(피뢰침)_전기내역서(한수풀 도서관) 2_1.2015년도 일위대가표(전기,통신,소방)" xfId="4281" xr:uid="{00000000-0005-0000-0000-000082080000}"/>
    <cellStyle name="_내역서(피뢰침)_전기내역서(한수풀 도서관) 2_집계표" xfId="4282" xr:uid="{00000000-0005-0000-0000-000083080000}"/>
    <cellStyle name="_내역서(피뢰침)_전기내역서(홍익보육원)" xfId="453" xr:uid="{00000000-0005-0000-0000-000084080000}"/>
    <cellStyle name="_내역서(피뢰침)_전기내역서(홍익보육원) 2" xfId="4283" xr:uid="{00000000-0005-0000-0000-000085080000}"/>
    <cellStyle name="_내역서(피뢰침)_전기내역서(홍익보육원) 2 2" xfId="4284" xr:uid="{00000000-0005-0000-0000-000086080000}"/>
    <cellStyle name="_내역서(피뢰침)_전기내역서(홍익보육원) 2_1.2015년도 일위대가표(전기,통신,소방)" xfId="4285" xr:uid="{00000000-0005-0000-0000-000087080000}"/>
    <cellStyle name="_내역서(피뢰침)_전기내역서(홍익보육원) 2_집계표" xfId="4286" xr:uid="{00000000-0005-0000-0000-000088080000}"/>
    <cellStyle name="_내역서(피뢰침)_전기내역서1(위미중)" xfId="454" xr:uid="{00000000-0005-0000-0000-000089080000}"/>
    <cellStyle name="_내역서(피뢰침)_전기내역서-전등간선변경" xfId="455" xr:uid="{00000000-0005-0000-0000-00008A080000}"/>
    <cellStyle name="_내역서(피뢰침)_전기내역서-전등간선변경 2" xfId="4287" xr:uid="{00000000-0005-0000-0000-00008B080000}"/>
    <cellStyle name="_내역서(피뢰침)_전기내역서-전등간선변경 2 2" xfId="4288" xr:uid="{00000000-0005-0000-0000-00008C080000}"/>
    <cellStyle name="_내역서(피뢰침)_전기내역서-전등간선변경 2_1.2015년도 일위대가표(전기,통신,소방)" xfId="4289" xr:uid="{00000000-0005-0000-0000-00008D080000}"/>
    <cellStyle name="_내역서(피뢰침)_전기내역서-전등간선변경 2_집계표" xfId="4290" xr:uid="{00000000-0005-0000-0000-00008E080000}"/>
    <cellStyle name="_내역서(피뢰침)_전기산출서(야생동물보호센터)" xfId="456" xr:uid="{00000000-0005-0000-0000-00008F080000}"/>
    <cellStyle name="_내역서(피뢰침)_전기산출표" xfId="457" xr:uid="{00000000-0005-0000-0000-000090080000}"/>
    <cellStyle name="_내역서(피뢰침)_전기표지 및 산출서(절물)_변경후내역서 " xfId="4291" xr:uid="{00000000-0005-0000-0000-000091080000}"/>
    <cellStyle name="_내역서(피뢰침)_제주항 연안여객터미널 승강설비 소방공사" xfId="458" xr:uid="{00000000-0005-0000-0000-000092080000}"/>
    <cellStyle name="_내역서(피뢰침)_조천리 경로당 전기내역서" xfId="459" xr:uid="{00000000-0005-0000-0000-000093080000}"/>
    <cellStyle name="_내역서(피뢰침)_조천리마을회관(야학당)전기내역서" xfId="460" xr:uid="{00000000-0005-0000-0000-000094080000}"/>
    <cellStyle name="_내역서(피뢰침)_조천리마을회관(야학당)통신내역서" xfId="461" xr:uid="{00000000-0005-0000-0000-000095080000}"/>
    <cellStyle name="_내역서(피뢰침)_조천중(전기내역서)최종 (1)" xfId="462" xr:uid="{00000000-0005-0000-0000-000096080000}"/>
    <cellStyle name="_내역서(피뢰침)_조천중(전기내역서)최종 (1) 2" xfId="4292" xr:uid="{00000000-0005-0000-0000-000097080000}"/>
    <cellStyle name="_내역서(피뢰침)_조천중(전기내역서)최종 (1) 2 2" xfId="4293" xr:uid="{00000000-0005-0000-0000-000098080000}"/>
    <cellStyle name="_내역서(피뢰침)_조천중(전기내역서)최종 (1) 2_1.2015년도 일위대가표(전기,통신,소방)" xfId="4294" xr:uid="{00000000-0005-0000-0000-000099080000}"/>
    <cellStyle name="_내역서(피뢰침)_조천중(전기내역서)최종 (1) 2_집계표" xfId="4295" xr:uid="{00000000-0005-0000-0000-00009A080000}"/>
    <cellStyle name="_내역서(피뢰침)_조천중(전기내역서)최종 (1)_변경후내역서 " xfId="4296" xr:uid="{00000000-0005-0000-0000-00009B080000}"/>
    <cellStyle name="_내역서(피뢰침)_주사랑 소방내역" xfId="463" xr:uid="{00000000-0005-0000-0000-00009C080000}"/>
    <cellStyle name="_내역서(피뢰침)_주사랑 소방내역 10" xfId="12069" xr:uid="{00000000-0005-0000-0000-00009D080000}"/>
    <cellStyle name="_내역서(피뢰침)_주사랑 소방내역 11" xfId="9790" xr:uid="{00000000-0005-0000-0000-00009E080000}"/>
    <cellStyle name="_내역서(피뢰침)_주사랑 소방내역 12" xfId="12066" xr:uid="{00000000-0005-0000-0000-00009F080000}"/>
    <cellStyle name="_내역서(피뢰침)_주사랑 소방내역 13" xfId="9875" xr:uid="{00000000-0005-0000-0000-0000A0080000}"/>
    <cellStyle name="_내역서(피뢰침)_주사랑 소방내역 14" xfId="11573" xr:uid="{00000000-0005-0000-0000-0000A1080000}"/>
    <cellStyle name="_내역서(피뢰침)_주사랑 소방내역 15" xfId="11866" xr:uid="{00000000-0005-0000-0000-0000A2080000}"/>
    <cellStyle name="_내역서(피뢰침)_주사랑 소방내역 16" xfId="11291" xr:uid="{00000000-0005-0000-0000-0000A3080000}"/>
    <cellStyle name="_내역서(피뢰침)_주사랑 소방내역 17" xfId="11054" xr:uid="{00000000-0005-0000-0000-0000A4080000}"/>
    <cellStyle name="_내역서(피뢰침)_주사랑 소방내역 18" xfId="12338" xr:uid="{00000000-0005-0000-0000-0000A5080000}"/>
    <cellStyle name="_내역서(피뢰침)_주사랑 소방내역 19" xfId="10930" xr:uid="{00000000-0005-0000-0000-0000A6080000}"/>
    <cellStyle name="_내역서(피뢰침)_주사랑 소방내역 2" xfId="9814" xr:uid="{00000000-0005-0000-0000-0000A7080000}"/>
    <cellStyle name="_내역서(피뢰침)_주사랑 소방내역 20" xfId="12917" xr:uid="{00000000-0005-0000-0000-0000A8080000}"/>
    <cellStyle name="_내역서(피뢰침)_주사랑 소방내역 21" xfId="12679" xr:uid="{00000000-0005-0000-0000-0000A9080000}"/>
    <cellStyle name="_내역서(피뢰침)_주사랑 소방내역 22" xfId="11146" xr:uid="{00000000-0005-0000-0000-0000AA080000}"/>
    <cellStyle name="_내역서(피뢰침)_주사랑 소방내역 23" xfId="12707" xr:uid="{00000000-0005-0000-0000-0000AB080000}"/>
    <cellStyle name="_내역서(피뢰침)_주사랑 소방내역 24" xfId="12150" xr:uid="{00000000-0005-0000-0000-0000AC080000}"/>
    <cellStyle name="_내역서(피뢰침)_주사랑 소방내역 25" xfId="10720" xr:uid="{00000000-0005-0000-0000-0000AD080000}"/>
    <cellStyle name="_내역서(피뢰침)_주사랑 소방내역 3" xfId="12688" xr:uid="{00000000-0005-0000-0000-0000AE080000}"/>
    <cellStyle name="_내역서(피뢰침)_주사랑 소방내역 4" xfId="12215" xr:uid="{00000000-0005-0000-0000-0000AF080000}"/>
    <cellStyle name="_내역서(피뢰침)_주사랑 소방내역 5" xfId="12017" xr:uid="{00000000-0005-0000-0000-0000B0080000}"/>
    <cellStyle name="_내역서(피뢰침)_주사랑 소방내역 6" xfId="12364" xr:uid="{00000000-0005-0000-0000-0000B1080000}"/>
    <cellStyle name="_내역서(피뢰침)_주사랑 소방내역 7" xfId="12351" xr:uid="{00000000-0005-0000-0000-0000B2080000}"/>
    <cellStyle name="_내역서(피뢰침)_주사랑 소방내역 8" xfId="11712" xr:uid="{00000000-0005-0000-0000-0000B3080000}"/>
    <cellStyle name="_내역서(피뢰침)_주사랑 소방내역 9" xfId="10273" xr:uid="{00000000-0005-0000-0000-0000B4080000}"/>
    <cellStyle name="_내역서(피뢰침)_주사랑요양원전기" xfId="464" xr:uid="{00000000-0005-0000-0000-0000B5080000}"/>
    <cellStyle name="_내역서(피뢰침)_주사랑요양원전기 2" xfId="4297" xr:uid="{00000000-0005-0000-0000-0000B6080000}"/>
    <cellStyle name="_내역서(피뢰침)_주사랑요양원전기 2 2" xfId="4298" xr:uid="{00000000-0005-0000-0000-0000B7080000}"/>
    <cellStyle name="_내역서(피뢰침)_주사랑요양원전기 2_1.2015년도 일위대가표(전기,통신,소방)" xfId="4299" xr:uid="{00000000-0005-0000-0000-0000B8080000}"/>
    <cellStyle name="_내역서(피뢰침)_주사랑요양원전기 2_집계표" xfId="4300" xr:uid="{00000000-0005-0000-0000-0000B9080000}"/>
    <cellStyle name="_내역서(피뢰침)_청소년수련원 전기내역서" xfId="465" xr:uid="{00000000-0005-0000-0000-0000BA080000}"/>
    <cellStyle name="_내역서(피뢰침)_총괄집계표" xfId="466" xr:uid="{00000000-0005-0000-0000-0000BB080000}"/>
    <cellStyle name="_내역서(피뢰침)_추자교(전기내역서)최종" xfId="4301" xr:uid="{00000000-0005-0000-0000-0000BC080000}"/>
    <cellStyle name="_내역서(피뢰침)_추자교(전기내역서)최종 2" xfId="4302" xr:uid="{00000000-0005-0000-0000-0000BD080000}"/>
    <cellStyle name="_내역서(피뢰침)_추자교(전기내역서)최종_1.2015년도 일위대가표(전기,통신,소방)" xfId="4303" xr:uid="{00000000-0005-0000-0000-0000BE080000}"/>
    <cellStyle name="_내역서(피뢰침)_추자교(전기내역서)최종_집계표" xfId="4304" xr:uid="{00000000-0005-0000-0000-0000BF080000}"/>
    <cellStyle name="_내역서(피뢰침)_추정공사비" xfId="467" xr:uid="{00000000-0005-0000-0000-0000C0080000}"/>
    <cellStyle name="_내역서(피뢰침)_추정공사비 2" xfId="4305" xr:uid="{00000000-0005-0000-0000-0000C1080000}"/>
    <cellStyle name="_내역서(피뢰침)_추정공사비 2 2" xfId="4306" xr:uid="{00000000-0005-0000-0000-0000C2080000}"/>
    <cellStyle name="_내역서(피뢰침)_추정공사비 2_1.2015년도 일위대가표(전기,통신,소방)" xfId="4307" xr:uid="{00000000-0005-0000-0000-0000C3080000}"/>
    <cellStyle name="_내역서(피뢰침)_추정공사비 2_집계표" xfId="4308" xr:uid="{00000000-0005-0000-0000-0000C4080000}"/>
    <cellStyle name="_내역서(피뢰침)_추정공사비전기내역서" xfId="468" xr:uid="{00000000-0005-0000-0000-0000C5080000}"/>
    <cellStyle name="_내역서(피뢰침)_친환경 농업 증축전기공사" xfId="469" xr:uid="{00000000-0005-0000-0000-0000C6080000}"/>
    <cellStyle name="_내역서(피뢰침)_친환경 농업 증축전기공사(전력간선)" xfId="470" xr:uid="{00000000-0005-0000-0000-0000C7080000}"/>
    <cellStyle name="_내역서(피뢰침)_친환경농업 첨단연구센터 증축소방공사" xfId="471" xr:uid="{00000000-0005-0000-0000-0000C8080000}"/>
    <cellStyle name="_내역서(피뢰침)_태양광 내역서" xfId="472" xr:uid="{00000000-0005-0000-0000-0000C9080000}"/>
    <cellStyle name="_내역서(피뢰침)_태양광 내역서 10" xfId="9997" xr:uid="{00000000-0005-0000-0000-0000CA080000}"/>
    <cellStyle name="_내역서(피뢰침)_태양광 내역서 11" xfId="11421" xr:uid="{00000000-0005-0000-0000-0000CB080000}"/>
    <cellStyle name="_내역서(피뢰침)_태양광 내역서 12" xfId="11469" xr:uid="{00000000-0005-0000-0000-0000CC080000}"/>
    <cellStyle name="_내역서(피뢰침)_태양광 내역서 13" xfId="10176" xr:uid="{00000000-0005-0000-0000-0000CD080000}"/>
    <cellStyle name="_내역서(피뢰침)_태양광 내역서 14" xfId="12430" xr:uid="{00000000-0005-0000-0000-0000CE080000}"/>
    <cellStyle name="_내역서(피뢰침)_태양광 내역서 15" xfId="13026" xr:uid="{00000000-0005-0000-0000-0000CF080000}"/>
    <cellStyle name="_내역서(피뢰침)_태양광 내역서 16" xfId="12583" xr:uid="{00000000-0005-0000-0000-0000D0080000}"/>
    <cellStyle name="_내역서(피뢰침)_태양광 내역서 17" xfId="10491" xr:uid="{00000000-0005-0000-0000-0000D1080000}"/>
    <cellStyle name="_내역서(피뢰침)_태양광 내역서 18" xfId="10109" xr:uid="{00000000-0005-0000-0000-0000D2080000}"/>
    <cellStyle name="_내역서(피뢰침)_태양광 내역서 19" xfId="13270" xr:uid="{00000000-0005-0000-0000-0000D3080000}"/>
    <cellStyle name="_내역서(피뢰침)_태양광 내역서 2" xfId="9817" xr:uid="{00000000-0005-0000-0000-0000D4080000}"/>
    <cellStyle name="_내역서(피뢰침)_태양광 내역서 20" xfId="10834" xr:uid="{00000000-0005-0000-0000-0000D5080000}"/>
    <cellStyle name="_내역서(피뢰침)_태양광 내역서 21" xfId="10576" xr:uid="{00000000-0005-0000-0000-0000D6080000}"/>
    <cellStyle name="_내역서(피뢰침)_태양광 내역서 22" xfId="10037" xr:uid="{00000000-0005-0000-0000-0000D7080000}"/>
    <cellStyle name="_내역서(피뢰침)_태양광 내역서 23" xfId="12434" xr:uid="{00000000-0005-0000-0000-0000D8080000}"/>
    <cellStyle name="_내역서(피뢰침)_태양광 내역서 24" xfId="9772" xr:uid="{00000000-0005-0000-0000-0000D9080000}"/>
    <cellStyle name="_내역서(피뢰침)_태양광 내역서 25" xfId="9785" xr:uid="{00000000-0005-0000-0000-0000DA080000}"/>
    <cellStyle name="_내역서(피뢰침)_태양광 내역서 3" xfId="10889" xr:uid="{00000000-0005-0000-0000-0000DB080000}"/>
    <cellStyle name="_내역서(피뢰침)_태양광 내역서 4" xfId="11815" xr:uid="{00000000-0005-0000-0000-0000DC080000}"/>
    <cellStyle name="_내역서(피뢰침)_태양광 내역서 5" xfId="10661" xr:uid="{00000000-0005-0000-0000-0000DD080000}"/>
    <cellStyle name="_내역서(피뢰침)_태양광 내역서 6" xfId="12577" xr:uid="{00000000-0005-0000-0000-0000DE080000}"/>
    <cellStyle name="_내역서(피뢰침)_태양광 내역서 7" xfId="10981" xr:uid="{00000000-0005-0000-0000-0000DF080000}"/>
    <cellStyle name="_내역서(피뢰침)_태양광 내역서 8" xfId="11442" xr:uid="{00000000-0005-0000-0000-0000E0080000}"/>
    <cellStyle name="_내역서(피뢰침)_태양광 내역서 9" xfId="11013" xr:uid="{00000000-0005-0000-0000-0000E1080000}"/>
    <cellStyle name="_내역서(피뢰침)_태양광 내역서(15kW)" xfId="473" xr:uid="{00000000-0005-0000-0000-0000E2080000}"/>
    <cellStyle name="_내역서(피뢰침)_태양광 내역서(15kW) 10" xfId="11416" xr:uid="{00000000-0005-0000-0000-0000E3080000}"/>
    <cellStyle name="_내역서(피뢰침)_태양광 내역서(15kW) 11" xfId="11812" xr:uid="{00000000-0005-0000-0000-0000E4080000}"/>
    <cellStyle name="_내역서(피뢰침)_태양광 내역서(15kW) 12" xfId="11396" xr:uid="{00000000-0005-0000-0000-0000E5080000}"/>
    <cellStyle name="_내역서(피뢰침)_태양광 내역서(15kW) 13" xfId="13037" xr:uid="{00000000-0005-0000-0000-0000E6080000}"/>
    <cellStyle name="_내역서(피뢰침)_태양광 내역서(15kW) 14" xfId="9838" xr:uid="{00000000-0005-0000-0000-0000E7080000}"/>
    <cellStyle name="_내역서(피뢰침)_태양광 내역서(15kW) 15" xfId="13106" xr:uid="{00000000-0005-0000-0000-0000E8080000}"/>
    <cellStyle name="_내역서(피뢰침)_태양광 내역서(15kW) 16" xfId="12405" xr:uid="{00000000-0005-0000-0000-0000E9080000}"/>
    <cellStyle name="_내역서(피뢰침)_태양광 내역서(15kW) 17" xfId="12656" xr:uid="{00000000-0005-0000-0000-0000EA080000}"/>
    <cellStyle name="_내역서(피뢰침)_태양광 내역서(15kW) 18" xfId="10880" xr:uid="{00000000-0005-0000-0000-0000EB080000}"/>
    <cellStyle name="_내역서(피뢰침)_태양광 내역서(15kW) 19" xfId="12996" xr:uid="{00000000-0005-0000-0000-0000EC080000}"/>
    <cellStyle name="_내역서(피뢰침)_태양광 내역서(15kW) 2" xfId="9818" xr:uid="{00000000-0005-0000-0000-0000ED080000}"/>
    <cellStyle name="_내역서(피뢰침)_태양광 내역서(15kW) 20" xfId="10231" xr:uid="{00000000-0005-0000-0000-0000EE080000}"/>
    <cellStyle name="_내역서(피뢰침)_태양광 내역서(15kW) 21" xfId="11669" xr:uid="{00000000-0005-0000-0000-0000EF080000}"/>
    <cellStyle name="_내역서(피뢰침)_태양광 내역서(15kW) 22" xfId="11147" xr:uid="{00000000-0005-0000-0000-0000F0080000}"/>
    <cellStyle name="_내역서(피뢰침)_태양광 내역서(15kW) 23" xfId="12728" xr:uid="{00000000-0005-0000-0000-0000F1080000}"/>
    <cellStyle name="_내역서(피뢰침)_태양광 내역서(15kW) 24" xfId="9858" xr:uid="{00000000-0005-0000-0000-0000F2080000}"/>
    <cellStyle name="_내역서(피뢰침)_태양광 내역서(15kW) 25" xfId="13044" xr:uid="{00000000-0005-0000-0000-0000F3080000}"/>
    <cellStyle name="_내역서(피뢰침)_태양광 내역서(15kW) 3" xfId="10888" xr:uid="{00000000-0005-0000-0000-0000F4080000}"/>
    <cellStyle name="_내역서(피뢰침)_태양광 내역서(15kW) 4" xfId="10456" xr:uid="{00000000-0005-0000-0000-0000F5080000}"/>
    <cellStyle name="_내역서(피뢰침)_태양광 내역서(15kW) 5" xfId="10660" xr:uid="{00000000-0005-0000-0000-0000F6080000}"/>
    <cellStyle name="_내역서(피뢰침)_태양광 내역서(15kW) 6" xfId="10882" xr:uid="{00000000-0005-0000-0000-0000F7080000}"/>
    <cellStyle name="_내역서(피뢰침)_태양광 내역서(15kW) 7" xfId="9713" xr:uid="{00000000-0005-0000-0000-0000F8080000}"/>
    <cellStyle name="_내역서(피뢰침)_태양광 내역서(15kW) 8" xfId="12782" xr:uid="{00000000-0005-0000-0000-0000F9080000}"/>
    <cellStyle name="_내역서(피뢰침)_태양광 내역서(15kW) 9" xfId="11012" xr:uid="{00000000-0005-0000-0000-0000FA080000}"/>
    <cellStyle name="_내역서(피뢰침)_태양광 내역서(삼양동주민센터)" xfId="474" xr:uid="{00000000-0005-0000-0000-0000FB080000}"/>
    <cellStyle name="_내역서(피뢰침)_태양광 내역서(삼양동주민센터) 10" xfId="11887" xr:uid="{00000000-0005-0000-0000-0000FC080000}"/>
    <cellStyle name="_내역서(피뢰침)_태양광 내역서(삼양동주민센터) 11" xfId="12052" xr:uid="{00000000-0005-0000-0000-0000FD080000}"/>
    <cellStyle name="_내역서(피뢰침)_태양광 내역서(삼양동주민센터) 12" xfId="9746" xr:uid="{00000000-0005-0000-0000-0000FE080000}"/>
    <cellStyle name="_내역서(피뢰침)_태양광 내역서(삼양동주민센터) 13" xfId="12331" xr:uid="{00000000-0005-0000-0000-0000FF080000}"/>
    <cellStyle name="_내역서(피뢰침)_태양광 내역서(삼양동주민센터) 14" xfId="11173" xr:uid="{00000000-0005-0000-0000-000000090000}"/>
    <cellStyle name="_내역서(피뢰침)_태양광 내역서(삼양동주민센터) 15" xfId="13069" xr:uid="{00000000-0005-0000-0000-000001090000}"/>
    <cellStyle name="_내역서(피뢰침)_태양광 내역서(삼양동주민센터) 16" xfId="12787" xr:uid="{00000000-0005-0000-0000-000002090000}"/>
    <cellStyle name="_내역서(피뢰침)_태양광 내역서(삼양동주민센터) 17" xfId="12061" xr:uid="{00000000-0005-0000-0000-000003090000}"/>
    <cellStyle name="_내역서(피뢰침)_태양광 내역서(삼양동주민센터) 18" xfId="13126" xr:uid="{00000000-0005-0000-0000-000004090000}"/>
    <cellStyle name="_내역서(피뢰침)_태양광 내역서(삼양동주민센터) 19" xfId="10764" xr:uid="{00000000-0005-0000-0000-000005090000}"/>
    <cellStyle name="_내역서(피뢰침)_태양광 내역서(삼양동주민센터) 2" xfId="9819" xr:uid="{00000000-0005-0000-0000-000006090000}"/>
    <cellStyle name="_내역서(피뢰침)_태양광 내역서(삼양동주민센터) 20" xfId="13353" xr:uid="{00000000-0005-0000-0000-000007090000}"/>
    <cellStyle name="_내역서(피뢰침)_태양광 내역서(삼양동주민센터) 21" xfId="9738" xr:uid="{00000000-0005-0000-0000-000008090000}"/>
    <cellStyle name="_내역서(피뢰침)_태양광 내역서(삼양동주민센터) 22" xfId="13369" xr:uid="{00000000-0005-0000-0000-000009090000}"/>
    <cellStyle name="_내역서(피뢰침)_태양광 내역서(삼양동주민센터) 23" xfId="10027" xr:uid="{00000000-0005-0000-0000-00000A090000}"/>
    <cellStyle name="_내역서(피뢰침)_태양광 내역서(삼양동주민센터) 24" xfId="11852" xr:uid="{00000000-0005-0000-0000-00000B090000}"/>
    <cellStyle name="_내역서(피뢰침)_태양광 내역서(삼양동주민센터) 25" xfId="13490" xr:uid="{00000000-0005-0000-0000-00000C090000}"/>
    <cellStyle name="_내역서(피뢰침)_태양광 내역서(삼양동주민센터) 3" xfId="10887" xr:uid="{00000000-0005-0000-0000-00000D090000}"/>
    <cellStyle name="_내역서(피뢰침)_태양광 내역서(삼양동주민센터) 4" xfId="10457" xr:uid="{00000000-0005-0000-0000-00000E090000}"/>
    <cellStyle name="_내역서(피뢰침)_태양광 내역서(삼양동주민센터) 5" xfId="11178" xr:uid="{00000000-0005-0000-0000-00000F090000}"/>
    <cellStyle name="_내역서(피뢰침)_태양광 내역서(삼양동주민센터) 6" xfId="12808" xr:uid="{00000000-0005-0000-0000-000010090000}"/>
    <cellStyle name="_내역서(피뢰침)_태양광 내역서(삼양동주민센터) 7" xfId="11365" xr:uid="{00000000-0005-0000-0000-000011090000}"/>
    <cellStyle name="_내역서(피뢰침)_태양광 내역서(삼양동주민센터) 8" xfId="12783" xr:uid="{00000000-0005-0000-0000-000012090000}"/>
    <cellStyle name="_내역서(피뢰침)_태양광 내역서(삼양동주민센터) 9" xfId="11246" xr:uid="{00000000-0005-0000-0000-000013090000}"/>
    <cellStyle name="_내역서(피뢰침)_태양광 내역서(총괄-전기공사)" xfId="475" xr:uid="{00000000-0005-0000-0000-000014090000}"/>
    <cellStyle name="_내역서(피뢰침)_태양광 내역서(총괄-전기공사) 10" xfId="12819" xr:uid="{00000000-0005-0000-0000-000015090000}"/>
    <cellStyle name="_내역서(피뢰침)_태양광 내역서(총괄-전기공사) 11" xfId="11311" xr:uid="{00000000-0005-0000-0000-000016090000}"/>
    <cellStyle name="_내역서(피뢰침)_태양광 내역서(총괄-전기공사) 12" xfId="12613" xr:uid="{00000000-0005-0000-0000-000017090000}"/>
    <cellStyle name="_내역서(피뢰침)_태양광 내역서(총괄-전기공사) 13" xfId="10163" xr:uid="{00000000-0005-0000-0000-000018090000}"/>
    <cellStyle name="_내역서(피뢰침)_태양광 내역서(총괄-전기공사) 14" xfId="10434" xr:uid="{00000000-0005-0000-0000-000019090000}"/>
    <cellStyle name="_내역서(피뢰침)_태양광 내역서(총괄-전기공사) 15" xfId="13148" xr:uid="{00000000-0005-0000-0000-00001A090000}"/>
    <cellStyle name="_내역서(피뢰침)_태양광 내역서(총괄-전기공사) 16" xfId="11148" xr:uid="{00000000-0005-0000-0000-00001B090000}"/>
    <cellStyle name="_내역서(피뢰침)_태양광 내역서(총괄-전기공사) 17" xfId="11269" xr:uid="{00000000-0005-0000-0000-00001C090000}"/>
    <cellStyle name="_내역서(피뢰침)_태양광 내역서(총괄-전기공사) 18" xfId="10170" xr:uid="{00000000-0005-0000-0000-00001D090000}"/>
    <cellStyle name="_내역서(피뢰침)_태양광 내역서(총괄-전기공사) 19" xfId="12759" xr:uid="{00000000-0005-0000-0000-00001E090000}"/>
    <cellStyle name="_내역서(피뢰침)_태양광 내역서(총괄-전기공사) 2" xfId="9820" xr:uid="{00000000-0005-0000-0000-00001F090000}"/>
    <cellStyle name="_내역서(피뢰침)_태양광 내역서(총괄-전기공사) 20" xfId="10211" xr:uid="{00000000-0005-0000-0000-000020090000}"/>
    <cellStyle name="_내역서(피뢰침)_태양광 내역서(총괄-전기공사) 21" xfId="13055" xr:uid="{00000000-0005-0000-0000-000021090000}"/>
    <cellStyle name="_내역서(피뢰침)_태양광 내역서(총괄-전기공사) 22" xfId="11763" xr:uid="{00000000-0005-0000-0000-000022090000}"/>
    <cellStyle name="_내역서(피뢰침)_태양광 내역서(총괄-전기공사) 23" xfId="11320" xr:uid="{00000000-0005-0000-0000-000023090000}"/>
    <cellStyle name="_내역서(피뢰침)_태양광 내역서(총괄-전기공사) 24" xfId="13468" xr:uid="{00000000-0005-0000-0000-000024090000}"/>
    <cellStyle name="_내역서(피뢰침)_태양광 내역서(총괄-전기공사) 25" xfId="12273" xr:uid="{00000000-0005-0000-0000-000025090000}"/>
    <cellStyle name="_내역서(피뢰침)_태양광 내역서(총괄-전기공사) 3" xfId="10886" xr:uid="{00000000-0005-0000-0000-000026090000}"/>
    <cellStyle name="_내역서(피뢰침)_태양광 내역서(총괄-전기공사) 4" xfId="10458" xr:uid="{00000000-0005-0000-0000-000027090000}"/>
    <cellStyle name="_내역서(피뢰침)_태양광 내역서(총괄-전기공사) 5" xfId="11177" xr:uid="{00000000-0005-0000-0000-000028090000}"/>
    <cellStyle name="_내역서(피뢰침)_태양광 내역서(총괄-전기공사) 6" xfId="10272" xr:uid="{00000000-0005-0000-0000-000029090000}"/>
    <cellStyle name="_내역서(피뢰침)_태양광 내역서(총괄-전기공사) 7" xfId="11587" xr:uid="{00000000-0005-0000-0000-00002A090000}"/>
    <cellStyle name="_내역서(피뢰침)_태양광 내역서(총괄-전기공사) 8" xfId="11851" xr:uid="{00000000-0005-0000-0000-00002B090000}"/>
    <cellStyle name="_내역서(피뢰침)_태양광 내역서(총괄-전기공사) 9" xfId="12172" xr:uid="{00000000-0005-0000-0000-00002C090000}"/>
    <cellStyle name="_내역서(피뢰침)_태양광산출서(친환경농업 연구센터)" xfId="476" xr:uid="{00000000-0005-0000-0000-00002D090000}"/>
    <cellStyle name="_내역서(피뢰침)_태양광산출서(친환경농업 연구센터) 10" xfId="12171" xr:uid="{00000000-0005-0000-0000-00002E090000}"/>
    <cellStyle name="_내역서(피뢰침)_태양광산출서(친환경농업 연구센터) 11" xfId="12871" xr:uid="{00000000-0005-0000-0000-00002F090000}"/>
    <cellStyle name="_내역서(피뢰침)_태양광산출서(친환경농업 연구센터) 12" xfId="12537" xr:uid="{00000000-0005-0000-0000-000030090000}"/>
    <cellStyle name="_내역서(피뢰침)_태양광산출서(친환경농업 연구센터) 13" xfId="12926" xr:uid="{00000000-0005-0000-0000-000031090000}"/>
    <cellStyle name="_내역서(피뢰침)_태양광산출서(친환경농업 연구센터) 14" xfId="13221" xr:uid="{00000000-0005-0000-0000-000032090000}"/>
    <cellStyle name="_내역서(피뢰침)_태양광산출서(친환경농업 연구센터) 15" xfId="10144" xr:uid="{00000000-0005-0000-0000-000033090000}"/>
    <cellStyle name="_내역서(피뢰침)_태양광산출서(친환경농업 연구센터) 16" xfId="13162" xr:uid="{00000000-0005-0000-0000-000034090000}"/>
    <cellStyle name="_내역서(피뢰침)_태양광산출서(친환경농업 연구센터) 17" xfId="10842" xr:uid="{00000000-0005-0000-0000-000035090000}"/>
    <cellStyle name="_내역서(피뢰침)_태양광산출서(친환경농업 연구센터) 18" xfId="11637" xr:uid="{00000000-0005-0000-0000-000036090000}"/>
    <cellStyle name="_내역서(피뢰침)_태양광산출서(친환경농업 연구센터) 19" xfId="12340" xr:uid="{00000000-0005-0000-0000-000037090000}"/>
    <cellStyle name="_내역서(피뢰침)_태양광산출서(친환경농업 연구센터) 2" xfId="9821" xr:uid="{00000000-0005-0000-0000-000038090000}"/>
    <cellStyle name="_내역서(피뢰침)_태양광산출서(친환경농업 연구센터) 20" xfId="13250" xr:uid="{00000000-0005-0000-0000-000039090000}"/>
    <cellStyle name="_내역서(피뢰침)_태양광산출서(친환경농업 연구센터) 21" xfId="10548" xr:uid="{00000000-0005-0000-0000-00003A090000}"/>
    <cellStyle name="_내역서(피뢰침)_태양광산출서(친환경농업 연구센터) 22" xfId="10897" xr:uid="{00000000-0005-0000-0000-00003B090000}"/>
    <cellStyle name="_내역서(피뢰침)_태양광산출서(친환경농업 연구센터) 23" xfId="10614" xr:uid="{00000000-0005-0000-0000-00003C090000}"/>
    <cellStyle name="_내역서(피뢰침)_태양광산출서(친환경농업 연구센터) 24" xfId="12168" xr:uid="{00000000-0005-0000-0000-00003D090000}"/>
    <cellStyle name="_내역서(피뢰침)_태양광산출서(친환경농업 연구센터) 25" xfId="12920" xr:uid="{00000000-0005-0000-0000-00003E090000}"/>
    <cellStyle name="_내역서(피뢰침)_태양광산출서(친환경농업 연구센터) 3" xfId="10885" xr:uid="{00000000-0005-0000-0000-00003F090000}"/>
    <cellStyle name="_내역서(피뢰침)_태양광산출서(친환경농업 연구센터) 4" xfId="10459" xr:uid="{00000000-0005-0000-0000-000040090000}"/>
    <cellStyle name="_내역서(피뢰침)_태양광산출서(친환경농업 연구센터) 5" xfId="9830" xr:uid="{00000000-0005-0000-0000-000041090000}"/>
    <cellStyle name="_내역서(피뢰침)_태양광산출서(친환경농업 연구센터) 6" xfId="11648" xr:uid="{00000000-0005-0000-0000-000042090000}"/>
    <cellStyle name="_내역서(피뢰침)_태양광산출서(친환경농업 연구센터) 7" xfId="11586" xr:uid="{00000000-0005-0000-0000-000043090000}"/>
    <cellStyle name="_내역서(피뢰침)_태양광산출서(친환경농업 연구센터) 8" xfId="10011" xr:uid="{00000000-0005-0000-0000-000044090000}"/>
    <cellStyle name="_내역서(피뢰침)_태양광산출서(친환경농업 연구센터) 9" xfId="10654" xr:uid="{00000000-0005-0000-0000-000045090000}"/>
    <cellStyle name="_내역서(피뢰침)_토산교 도서실,교원편의실,연결복도 증축전기내역서" xfId="477" xr:uid="{00000000-0005-0000-0000-000046090000}"/>
    <cellStyle name="_내역서(피뢰침)_통신" xfId="478" xr:uid="{00000000-0005-0000-0000-000047090000}"/>
    <cellStyle name="_내역서(피뢰침)_통신 2" xfId="4309" xr:uid="{00000000-0005-0000-0000-000048090000}"/>
    <cellStyle name="_내역서(피뢰침)_통신 2 2" xfId="4310" xr:uid="{00000000-0005-0000-0000-000049090000}"/>
    <cellStyle name="_내역서(피뢰침)_통신 2_1.2015년도 일위대가표(전기,통신,소방)" xfId="4311" xr:uid="{00000000-0005-0000-0000-00004A090000}"/>
    <cellStyle name="_내역서(피뢰침)_통신 2_집계표" xfId="4312" xr:uid="{00000000-0005-0000-0000-00004B090000}"/>
    <cellStyle name="_내역서(피뢰침)_통신(08.09)" xfId="479" xr:uid="{00000000-0005-0000-0000-00004C090000}"/>
    <cellStyle name="_내역서(피뢰침)_통신(08.09) 2" xfId="4313" xr:uid="{00000000-0005-0000-0000-00004D090000}"/>
    <cellStyle name="_내역서(피뢰침)_통신(08.09) 2 2" xfId="4314" xr:uid="{00000000-0005-0000-0000-00004E090000}"/>
    <cellStyle name="_내역서(피뢰침)_통신(08.09) 2_1.2015년도 일위대가표(전기,통신,소방)" xfId="4315" xr:uid="{00000000-0005-0000-0000-00004F090000}"/>
    <cellStyle name="_내역서(피뢰침)_통신(08.09) 2_집계표" xfId="4316" xr:uid="{00000000-0005-0000-0000-000050090000}"/>
    <cellStyle name="_내역서(피뢰침)_통신내역 (안보교육관)" xfId="480" xr:uid="{00000000-0005-0000-0000-000051090000}"/>
    <cellStyle name="_내역서(피뢰침)_통신내역 (안보교육관-5월30일)" xfId="481" xr:uid="{00000000-0005-0000-0000-000052090000}"/>
    <cellStyle name="_내역서(피뢰침)_통신내역서" xfId="482" xr:uid="{00000000-0005-0000-0000-000053090000}"/>
    <cellStyle name="_내역서(피뢰침)_통신내역서(0304)" xfId="483" xr:uid="{00000000-0005-0000-0000-000054090000}"/>
    <cellStyle name="_내역서(피뢰침)_통신내역서(0315)" xfId="484" xr:uid="{00000000-0005-0000-0000-000055090000}"/>
    <cellStyle name="_내역서(피뢰침)_통신내역서(0502)" xfId="485" xr:uid="{00000000-0005-0000-0000-000056090000}"/>
    <cellStyle name="_내역서(피뢰침)_통신내역서(감귤창고)" xfId="486" xr:uid="{00000000-0005-0000-0000-000057090000}"/>
    <cellStyle name="_내역서(피뢰침)_통신내역서(감귤창고) 2" xfId="4317" xr:uid="{00000000-0005-0000-0000-000058090000}"/>
    <cellStyle name="_내역서(피뢰침)_통신내역서(감귤창고) 2 2" xfId="4318" xr:uid="{00000000-0005-0000-0000-000059090000}"/>
    <cellStyle name="_내역서(피뢰침)_통신내역서(감귤창고) 2_1.2015년도 일위대가표(전기,통신,소방)" xfId="4319" xr:uid="{00000000-0005-0000-0000-00005A090000}"/>
    <cellStyle name="_내역서(피뢰침)_통신내역서(감귤창고) 2_집계표" xfId="4320" xr:uid="{00000000-0005-0000-0000-00005B090000}"/>
    <cellStyle name="_내역서(피뢰침)_통신내역서(경주시주민건강지원센터)" xfId="487" xr:uid="{00000000-0005-0000-0000-00005C090000}"/>
    <cellStyle name="_내역서(피뢰침)_통신내역서(경주시주민건강지원센터) 10" xfId="11092" xr:uid="{00000000-0005-0000-0000-00005D090000}"/>
    <cellStyle name="_내역서(피뢰침)_통신내역서(경주시주민건강지원센터) 11" xfId="9846" xr:uid="{00000000-0005-0000-0000-00005E090000}"/>
    <cellStyle name="_내역서(피뢰침)_통신내역서(경주시주민건강지원센터) 12" xfId="9689" xr:uid="{00000000-0005-0000-0000-00005F090000}"/>
    <cellStyle name="_내역서(피뢰침)_통신내역서(경주시주민건강지원센터) 13" xfId="13169" xr:uid="{00000000-0005-0000-0000-000060090000}"/>
    <cellStyle name="_내역서(피뢰침)_통신내역서(경주시주민건강지원센터) 14" xfId="11975" xr:uid="{00000000-0005-0000-0000-000061090000}"/>
    <cellStyle name="_내역서(피뢰침)_통신내역서(경주시주민건강지원센터) 15" xfId="11659" xr:uid="{00000000-0005-0000-0000-000062090000}"/>
    <cellStyle name="_내역서(피뢰침)_통신내역서(경주시주민건강지원센터) 16" xfId="9994" xr:uid="{00000000-0005-0000-0000-000063090000}"/>
    <cellStyle name="_내역서(피뢰침)_통신내역서(경주시주민건강지원센터) 17" xfId="11678" xr:uid="{00000000-0005-0000-0000-000064090000}"/>
    <cellStyle name="_내역서(피뢰침)_통신내역서(경주시주민건강지원센터) 18" xfId="12789" xr:uid="{00000000-0005-0000-0000-000065090000}"/>
    <cellStyle name="_내역서(피뢰침)_통신내역서(경주시주민건강지원센터) 19" xfId="13319" xr:uid="{00000000-0005-0000-0000-000066090000}"/>
    <cellStyle name="_내역서(피뢰침)_통신내역서(경주시주민건강지원센터) 2" xfId="9825" xr:uid="{00000000-0005-0000-0000-000067090000}"/>
    <cellStyle name="_내역서(피뢰침)_통신내역서(경주시주민건강지원센터) 20" xfId="12854" xr:uid="{00000000-0005-0000-0000-000068090000}"/>
    <cellStyle name="_내역서(피뢰침)_통신내역서(경주시주민건강지원센터) 21" xfId="10030" xr:uid="{00000000-0005-0000-0000-000069090000}"/>
    <cellStyle name="_내역서(피뢰침)_통신내역서(경주시주민건강지원센터) 22" xfId="13389" xr:uid="{00000000-0005-0000-0000-00006A090000}"/>
    <cellStyle name="_내역서(피뢰침)_통신내역서(경주시주민건강지원센터) 23" xfId="10967" xr:uid="{00000000-0005-0000-0000-00006B090000}"/>
    <cellStyle name="_내역서(피뢰침)_통신내역서(경주시주민건강지원센터) 24" xfId="13193" xr:uid="{00000000-0005-0000-0000-00006C090000}"/>
    <cellStyle name="_내역서(피뢰침)_통신내역서(경주시주민건강지원센터) 25" xfId="13474" xr:uid="{00000000-0005-0000-0000-00006D090000}"/>
    <cellStyle name="_내역서(피뢰침)_통신내역서(경주시주민건강지원센터) 3" xfId="10884" xr:uid="{00000000-0005-0000-0000-00006E090000}"/>
    <cellStyle name="_내역서(피뢰침)_통신내역서(경주시주민건강지원센터) 4" xfId="12220" xr:uid="{00000000-0005-0000-0000-00006F090000}"/>
    <cellStyle name="_내역서(피뢰침)_통신내역서(경주시주민건강지원센터) 5" xfId="11176" xr:uid="{00000000-0005-0000-0000-000070090000}"/>
    <cellStyle name="_내역서(피뢰침)_통신내역서(경주시주민건강지원센터) 6" xfId="11649" xr:uid="{00000000-0005-0000-0000-000071090000}"/>
    <cellStyle name="_내역서(피뢰침)_통신내역서(경주시주민건강지원센터) 7" xfId="11258" xr:uid="{00000000-0005-0000-0000-000072090000}"/>
    <cellStyle name="_내역서(피뢰침)_통신내역서(경주시주민건강지원센터) 8" xfId="11098" xr:uid="{00000000-0005-0000-0000-000073090000}"/>
    <cellStyle name="_내역서(피뢰침)_통신내역서(경주시주민건강지원센터) 9" xfId="11341" xr:uid="{00000000-0005-0000-0000-000074090000}"/>
    <cellStyle name="_내역서(피뢰침)_통신내역서(경주주민건강지원센터)" xfId="488" xr:uid="{00000000-0005-0000-0000-000075090000}"/>
    <cellStyle name="_내역서(피뢰침)_통신내역서(경주주민건강지원센터0531)" xfId="489" xr:uid="{00000000-0005-0000-0000-000076090000}"/>
    <cellStyle name="_내역서(피뢰침)_통신내역서(경주주민건강지원센터0531)1" xfId="490" xr:uid="{00000000-0005-0000-0000-000077090000}"/>
    <cellStyle name="_내역서(피뢰침)_통신내역서(고산초)" xfId="491" xr:uid="{00000000-0005-0000-0000-000078090000}"/>
    <cellStyle name="_내역서(피뢰침)_통신내역서(공항초소)" xfId="492" xr:uid="{00000000-0005-0000-0000-000079090000}"/>
    <cellStyle name="_내역서(피뢰침)_통신내역서(공항초소) 10" xfId="11537" xr:uid="{00000000-0005-0000-0000-00007A090000}"/>
    <cellStyle name="_내역서(피뢰침)_통신내역서(공항초소) 11" xfId="12626" xr:uid="{00000000-0005-0000-0000-00007B090000}"/>
    <cellStyle name="_내역서(피뢰침)_통신내역서(공항초소) 12" xfId="10123" xr:uid="{00000000-0005-0000-0000-00007C090000}"/>
    <cellStyle name="_내역서(피뢰침)_통신내역서(공항초소) 13" xfId="9734" xr:uid="{00000000-0005-0000-0000-00007D090000}"/>
    <cellStyle name="_내역서(피뢰침)_통신내역서(공항초소) 14" xfId="13326" xr:uid="{00000000-0005-0000-0000-00007E090000}"/>
    <cellStyle name="_내역서(피뢰침)_통신내역서(공항초소) 15" xfId="12263" xr:uid="{00000000-0005-0000-0000-00007F090000}"/>
    <cellStyle name="_내역서(피뢰침)_통신내역서(공항초소) 16" xfId="11071" xr:uid="{00000000-0005-0000-0000-000080090000}"/>
    <cellStyle name="_내역서(피뢰침)_통신내역서(공항초소) 17" xfId="13328" xr:uid="{00000000-0005-0000-0000-000081090000}"/>
    <cellStyle name="_내역서(피뢰침)_통신내역서(공항초소) 18" xfId="10003" xr:uid="{00000000-0005-0000-0000-000082090000}"/>
    <cellStyle name="_내역서(피뢰침)_통신내역서(공항초소) 19" xfId="11716" xr:uid="{00000000-0005-0000-0000-000083090000}"/>
    <cellStyle name="_내역서(피뢰침)_통신내역서(공항초소) 2" xfId="9828" xr:uid="{00000000-0005-0000-0000-000084090000}"/>
    <cellStyle name="_내역서(피뢰침)_통신내역서(공항초소) 20" xfId="10845" xr:uid="{00000000-0005-0000-0000-000085090000}"/>
    <cellStyle name="_내역서(피뢰침)_통신내역서(공항초소) 21" xfId="11978" xr:uid="{00000000-0005-0000-0000-000086090000}"/>
    <cellStyle name="_내역서(피뢰침)_통신내역서(공항초소) 22" xfId="11868" xr:uid="{00000000-0005-0000-0000-000087090000}"/>
    <cellStyle name="_내역서(피뢰침)_통신내역서(공항초소) 23" xfId="13320" xr:uid="{00000000-0005-0000-0000-000088090000}"/>
    <cellStyle name="_내역서(피뢰침)_통신내역서(공항초소) 24" xfId="10745" xr:uid="{00000000-0005-0000-0000-000089090000}"/>
    <cellStyle name="_내역서(피뢰침)_통신내역서(공항초소) 25" xfId="9848" xr:uid="{00000000-0005-0000-0000-00008A090000}"/>
    <cellStyle name="_내역서(피뢰침)_통신내역서(공항초소) 3" xfId="12686" xr:uid="{00000000-0005-0000-0000-00008B090000}"/>
    <cellStyle name="_내역서(피뢰침)_통신내역서(공항초소) 4" xfId="12221" xr:uid="{00000000-0005-0000-0000-00008C090000}"/>
    <cellStyle name="_내역서(피뢰침)_통신내역서(공항초소) 5" xfId="11634" xr:uid="{00000000-0005-0000-0000-00008D090000}"/>
    <cellStyle name="_내역서(피뢰침)_통신내역서(공항초소) 6" xfId="12365" xr:uid="{00000000-0005-0000-0000-00008E090000}"/>
    <cellStyle name="_내역서(피뢰침)_통신내역서(공항초소) 7" xfId="12350" xr:uid="{00000000-0005-0000-0000-00008F090000}"/>
    <cellStyle name="_내역서(피뢰침)_통신내역서(공항초소) 8" xfId="10322" xr:uid="{00000000-0005-0000-0000-000090090000}"/>
    <cellStyle name="_내역서(피뢰침)_통신내역서(공항초소) 9" xfId="10319" xr:uid="{00000000-0005-0000-0000-000091090000}"/>
    <cellStyle name="_내역서(피뢰침)_통신내역서(광양초)" xfId="493" xr:uid="{00000000-0005-0000-0000-000092090000}"/>
    <cellStyle name="_내역서(피뢰침)_통신내역서(다목적수련관 및 전기용량증설공사)0219-1월단가" xfId="494" xr:uid="{00000000-0005-0000-0000-000093090000}"/>
    <cellStyle name="_내역서(피뢰침)_통신내역서(대신중)-5차" xfId="495" xr:uid="{00000000-0005-0000-0000-000094090000}"/>
    <cellStyle name="_내역서(피뢰침)_통신내역서(대신중)-5차 2" xfId="4321" xr:uid="{00000000-0005-0000-0000-000095090000}"/>
    <cellStyle name="_내역서(피뢰침)_통신내역서(대신중)-5차 2 2" xfId="4322" xr:uid="{00000000-0005-0000-0000-000096090000}"/>
    <cellStyle name="_내역서(피뢰침)_통신내역서(대신중)-5차 2_1.2015년도 일위대가표(전기,통신,소방)" xfId="4323" xr:uid="{00000000-0005-0000-0000-000097090000}"/>
    <cellStyle name="_내역서(피뢰침)_통신내역서(대신중)-5차 2_집계표" xfId="4324" xr:uid="{00000000-0005-0000-0000-000098090000}"/>
    <cellStyle name="_내역서(피뢰침)_통신내역서(도순교)" xfId="496" xr:uid="{00000000-0005-0000-0000-000099090000}"/>
    <cellStyle name="_내역서(피뢰침)_통신내역서(도순교) 2" xfId="4325" xr:uid="{00000000-0005-0000-0000-00009A090000}"/>
    <cellStyle name="_내역서(피뢰침)_통신내역서(도순교) 2 2" xfId="4326" xr:uid="{00000000-0005-0000-0000-00009B090000}"/>
    <cellStyle name="_내역서(피뢰침)_통신내역서(도순교) 2_1.2015년도 일위대가표(전기,통신,소방)" xfId="4327" xr:uid="{00000000-0005-0000-0000-00009C090000}"/>
    <cellStyle name="_내역서(피뢰침)_통신내역서(도순교) 2_집계표" xfId="4328" xr:uid="{00000000-0005-0000-0000-00009D090000}"/>
    <cellStyle name="_내역서(피뢰침)_통신내역서(동홍초등학교 교실 및 E.V 증축공사)" xfId="497" xr:uid="{00000000-0005-0000-0000-00009E090000}"/>
    <cellStyle name="_내역서(피뢰침)_통신내역서(동홍초등학교 교실 및 E.V 증축공사) 2" xfId="4329" xr:uid="{00000000-0005-0000-0000-00009F090000}"/>
    <cellStyle name="_내역서(피뢰침)_통신내역서(동홍초등학교 교실 및 E.V 증축공사) 2 2" xfId="4330" xr:uid="{00000000-0005-0000-0000-0000A0090000}"/>
    <cellStyle name="_내역서(피뢰침)_통신내역서(동홍초등학교 교실 및 E.V 증축공사) 2_1.2015년도 일위대가표(전기,통신,소방)" xfId="4331" xr:uid="{00000000-0005-0000-0000-0000A1090000}"/>
    <cellStyle name="_내역서(피뢰침)_통신내역서(동홍초등학교 교실 및 E.V 증축공사) 2_집계표" xfId="4332" xr:uid="{00000000-0005-0000-0000-0000A2090000}"/>
    <cellStyle name="_내역서(피뢰침)_통신내역서(동홍초등학교 교실 및 E.V 증축공사)_변경후내역서 " xfId="4333" xr:uid="{00000000-0005-0000-0000-0000A3090000}"/>
    <cellStyle name="_내역서(피뢰침)_통신내역서(동홍초등학교 교실 및 E.V 증축공사)-최종" xfId="498" xr:uid="{00000000-0005-0000-0000-0000A4090000}"/>
    <cellStyle name="_내역서(피뢰침)_통신내역서(동홍초등학교 교실 및 E.V 증축공사)-최종 2" xfId="4334" xr:uid="{00000000-0005-0000-0000-0000A5090000}"/>
    <cellStyle name="_내역서(피뢰침)_통신내역서(동홍초등학교 교실 및 E.V 증축공사)-최종 2 2" xfId="4335" xr:uid="{00000000-0005-0000-0000-0000A6090000}"/>
    <cellStyle name="_내역서(피뢰침)_통신내역서(동홍초등학교 교실 및 E.V 증축공사)-최종 2_1.2015년도 일위대가표(전기,통신,소방)" xfId="4336" xr:uid="{00000000-0005-0000-0000-0000A7090000}"/>
    <cellStyle name="_내역서(피뢰침)_통신내역서(동홍초등학교 교실 및 E.V 증축공사)-최종 2_집계표" xfId="4337" xr:uid="{00000000-0005-0000-0000-0000A8090000}"/>
    <cellStyle name="_내역서(피뢰침)_통신내역서(동홍초등학교 교실 및 E.V 증축공사)-최종_변경후내역서 " xfId="4338" xr:uid="{00000000-0005-0000-0000-0000A9090000}"/>
    <cellStyle name="_내역서(피뢰침)_통신내역서(두모리마을회관)" xfId="499" xr:uid="{00000000-0005-0000-0000-0000AA090000}"/>
    <cellStyle name="_내역서(피뢰침)_통신내역서(문산시립어린이집)" xfId="500" xr:uid="{00000000-0005-0000-0000-0000AB090000}"/>
    <cellStyle name="_내역서(피뢰침)_통신내역서(문산어린이집)" xfId="501" xr:uid="{00000000-0005-0000-0000-0000AC090000}"/>
    <cellStyle name="_내역서(피뢰침)_통신내역서(변경전)" xfId="502" xr:uid="{00000000-0005-0000-0000-0000AD090000}"/>
    <cellStyle name="_내역서(피뢰침)_통신내역서(변경전) 10" xfId="10639" xr:uid="{00000000-0005-0000-0000-0000AE090000}"/>
    <cellStyle name="_내역서(피뢰침)_통신내역서(변경전) 11" xfId="12051" xr:uid="{00000000-0005-0000-0000-0000AF090000}"/>
    <cellStyle name="_내역서(피뢰침)_통신내역서(변경전) 12" xfId="11919" xr:uid="{00000000-0005-0000-0000-0000B0090000}"/>
    <cellStyle name="_내역서(피뢰침)_통신내역서(변경전) 13" xfId="10505" xr:uid="{00000000-0005-0000-0000-0000B1090000}"/>
    <cellStyle name="_내역서(피뢰침)_통신내역서(변경전) 14" xfId="11353" xr:uid="{00000000-0005-0000-0000-0000B2090000}"/>
    <cellStyle name="_내역서(피뢰침)_통신내역서(변경전) 15" xfId="10868" xr:uid="{00000000-0005-0000-0000-0000B3090000}"/>
    <cellStyle name="_내역서(피뢰침)_통신내역서(변경전) 16" xfId="12312" xr:uid="{00000000-0005-0000-0000-0000B4090000}"/>
    <cellStyle name="_내역서(피뢰침)_통신내역서(변경전) 17" xfId="13426" xr:uid="{00000000-0005-0000-0000-0000B5090000}"/>
    <cellStyle name="_내역서(피뢰침)_통신내역서(변경전) 18" xfId="12387" xr:uid="{00000000-0005-0000-0000-0000B6090000}"/>
    <cellStyle name="_내역서(피뢰침)_통신내역서(변경전) 19" xfId="13232" xr:uid="{00000000-0005-0000-0000-0000B7090000}"/>
    <cellStyle name="_내역서(피뢰침)_통신내역서(변경전) 2" xfId="9831" xr:uid="{00000000-0005-0000-0000-0000B8090000}"/>
    <cellStyle name="_내역서(피뢰침)_통신내역서(변경전) 20" xfId="13499" xr:uid="{00000000-0005-0000-0000-0000B9090000}"/>
    <cellStyle name="_내역서(피뢰침)_통신내역서(변경전) 21" xfId="13512" xr:uid="{00000000-0005-0000-0000-0000BA090000}"/>
    <cellStyle name="_내역서(피뢰침)_통신내역서(변경전) 22" xfId="13527" xr:uid="{00000000-0005-0000-0000-0000BB090000}"/>
    <cellStyle name="_내역서(피뢰침)_통신내역서(변경전) 23" xfId="12366" xr:uid="{00000000-0005-0000-0000-0000BC090000}"/>
    <cellStyle name="_내역서(피뢰침)_통신내역서(변경전) 24" xfId="13209" xr:uid="{00000000-0005-0000-0000-0000BD090000}"/>
    <cellStyle name="_내역서(피뢰침)_통신내역서(변경전) 25" xfId="13553" xr:uid="{00000000-0005-0000-0000-0000BE090000}"/>
    <cellStyle name="_내역서(피뢰침)_통신내역서(변경전) 3" xfId="12685" xr:uid="{00000000-0005-0000-0000-0000BF090000}"/>
    <cellStyle name="_내역서(피뢰침)_통신내역서(변경전) 4" xfId="10461" xr:uid="{00000000-0005-0000-0000-0000C0090000}"/>
    <cellStyle name="_내역서(피뢰침)_통신내역서(변경전) 5" xfId="9829" xr:uid="{00000000-0005-0000-0000-0000C1090000}"/>
    <cellStyle name="_내역서(피뢰침)_통신내역서(변경전) 6" xfId="11651" xr:uid="{00000000-0005-0000-0000-0000C2090000}"/>
    <cellStyle name="_내역서(피뢰침)_통신내역서(변경전) 7" xfId="10857" xr:uid="{00000000-0005-0000-0000-0000C3090000}"/>
    <cellStyle name="_내역서(피뢰침)_통신내역서(변경전) 8" xfId="13057" xr:uid="{00000000-0005-0000-0000-0000C4090000}"/>
    <cellStyle name="_내역서(피뢰침)_통신내역서(변경전) 9" xfId="13112" xr:uid="{00000000-0005-0000-0000-0000C5090000}"/>
    <cellStyle name="_내역서(피뢰침)_통신내역서(보성교)" xfId="503" xr:uid="{00000000-0005-0000-0000-0000C6090000}"/>
    <cellStyle name="_내역서(피뢰침)_통신내역서(보성교) 2" xfId="4339" xr:uid="{00000000-0005-0000-0000-0000C7090000}"/>
    <cellStyle name="_내역서(피뢰침)_통신내역서(보성교) 2 2" xfId="4340" xr:uid="{00000000-0005-0000-0000-0000C8090000}"/>
    <cellStyle name="_내역서(피뢰침)_통신내역서(보성교) 2_1.2015년도 일위대가표(전기,통신,소방)" xfId="4341" xr:uid="{00000000-0005-0000-0000-0000C9090000}"/>
    <cellStyle name="_내역서(피뢰침)_통신내역서(보성교) 2_집계표" xfId="4342" xr:uid="{00000000-0005-0000-0000-0000CA090000}"/>
    <cellStyle name="_내역서(피뢰침)_통신내역서(서귀포공립보육시설)" xfId="504" xr:uid="{00000000-0005-0000-0000-0000CB090000}"/>
    <cellStyle name="_내역서(피뢰침)_통신내역서(서귀포공립보육시설) 2" xfId="4343" xr:uid="{00000000-0005-0000-0000-0000CC090000}"/>
    <cellStyle name="_내역서(피뢰침)_통신내역서(서귀포공립보육시설) 2 2" xfId="4344" xr:uid="{00000000-0005-0000-0000-0000CD090000}"/>
    <cellStyle name="_내역서(피뢰침)_통신내역서(서귀포공립보육시설) 2_1.2015년도 일위대가표(전기,통신,소방)" xfId="4345" xr:uid="{00000000-0005-0000-0000-0000CE090000}"/>
    <cellStyle name="_내역서(피뢰침)_통신내역서(서귀포공립보육시설) 2_집계표" xfId="4346" xr:uid="{00000000-0005-0000-0000-0000CF090000}"/>
    <cellStyle name="_내역서(피뢰침)_통신내역서(서귀포시교육청사)" xfId="505" xr:uid="{00000000-0005-0000-0000-0000D0090000}"/>
    <cellStyle name="_내역서(피뢰침)_통신내역서(서귀포시교육청사) 2" xfId="4347" xr:uid="{00000000-0005-0000-0000-0000D1090000}"/>
    <cellStyle name="_내역서(피뢰침)_통신내역서(서귀포시교육청사) 2 2" xfId="4348" xr:uid="{00000000-0005-0000-0000-0000D2090000}"/>
    <cellStyle name="_내역서(피뢰침)_통신내역서(서귀포시교육청사) 2_1.2015년도 일위대가표(전기,통신,소방)" xfId="4349" xr:uid="{00000000-0005-0000-0000-0000D3090000}"/>
    <cellStyle name="_내역서(피뢰침)_통신내역서(서귀포시교육청사) 2_집계표" xfId="4350" xr:uid="{00000000-0005-0000-0000-0000D4090000}"/>
    <cellStyle name="_내역서(피뢰침)_통신내역서(서귀포여고)" xfId="506" xr:uid="{00000000-0005-0000-0000-0000D5090000}"/>
    <cellStyle name="_내역서(피뢰침)_통신내역서(서귀포여고) 2" xfId="4351" xr:uid="{00000000-0005-0000-0000-0000D6090000}"/>
    <cellStyle name="_내역서(피뢰침)_통신내역서(서귀포여고) 2 2" xfId="4352" xr:uid="{00000000-0005-0000-0000-0000D7090000}"/>
    <cellStyle name="_내역서(피뢰침)_통신내역서(서귀포여고) 2_1.2015년도 일위대가표(전기,통신,소방)" xfId="4353" xr:uid="{00000000-0005-0000-0000-0000D8090000}"/>
    <cellStyle name="_내역서(피뢰침)_통신내역서(서귀포여고) 2_집계표" xfId="4354" xr:uid="{00000000-0005-0000-0000-0000D9090000}"/>
    <cellStyle name="_내역서(피뢰침)_통신내역서(성산농협)" xfId="507" xr:uid="{00000000-0005-0000-0000-0000DA090000}"/>
    <cellStyle name="_내역서(피뢰침)_통신내역서(성산농협)-주차관제산출" xfId="508" xr:uid="{00000000-0005-0000-0000-0000DB090000}"/>
    <cellStyle name="_내역서(피뢰침)_통신내역서(안덕농협선과장)" xfId="509" xr:uid="{00000000-0005-0000-0000-0000DC090000}"/>
    <cellStyle name="_내역서(피뢰침)_통신내역서(야생동물보호센터)" xfId="510" xr:uid="{00000000-0005-0000-0000-0000DD090000}"/>
    <cellStyle name="_내역서(피뢰침)_통신내역서(영송학교 체육관)" xfId="511" xr:uid="{00000000-0005-0000-0000-0000DE090000}"/>
    <cellStyle name="_내역서(피뢰침)_통신내역서(예림-친환경)-1024" xfId="512" xr:uid="{00000000-0005-0000-0000-0000DF090000}"/>
    <cellStyle name="_내역서(피뢰침)_통신내역서(위미중)" xfId="513" xr:uid="{00000000-0005-0000-0000-0000E0090000}"/>
    <cellStyle name="_내역서(피뢰침)_통신내역서(제주교대-사라교육관)" xfId="514" xr:uid="{00000000-0005-0000-0000-0000E1090000}"/>
    <cellStyle name="_내역서(피뢰침)_통신내역서(제주서중)" xfId="515" xr:uid="{00000000-0005-0000-0000-0000E2090000}"/>
    <cellStyle name="_내역서(피뢰침)_통신내역서(제주시교육청사)" xfId="516" xr:uid="{00000000-0005-0000-0000-0000E3090000}"/>
    <cellStyle name="_내역서(피뢰침)_통신내역서(제주시교육청사) 2" xfId="4355" xr:uid="{00000000-0005-0000-0000-0000E4090000}"/>
    <cellStyle name="_내역서(피뢰침)_통신내역서(제주시교육청사) 2 2" xfId="4356" xr:uid="{00000000-0005-0000-0000-0000E5090000}"/>
    <cellStyle name="_내역서(피뢰침)_통신내역서(제주시교육청사) 2_1.2015년도 일위대가표(전기,통신,소방)" xfId="4357" xr:uid="{00000000-0005-0000-0000-0000E6090000}"/>
    <cellStyle name="_내역서(피뢰침)_통신내역서(제주시교육청사) 2_집계표" xfId="4358" xr:uid="{00000000-0005-0000-0000-0000E7090000}"/>
    <cellStyle name="_내역서(피뢰침)_통신내역서(제주중앙고)" xfId="517" xr:uid="{00000000-0005-0000-0000-0000E8090000}"/>
    <cellStyle name="_내역서(피뢰침)_통신내역서(중문농협선과장)" xfId="518" xr:uid="{00000000-0005-0000-0000-0000E9090000}"/>
    <cellStyle name="_내역서(피뢰침)_통신내역서(지구대기 관사)" xfId="519" xr:uid="{00000000-0005-0000-0000-0000EA090000}"/>
    <cellStyle name="_내역서(피뢰침)_통신내역서(탐라교육원)0219-1월단가" xfId="520" xr:uid="{00000000-0005-0000-0000-0000EB090000}"/>
    <cellStyle name="_내역서(피뢰침)_통신내역서(탐라교육원)-최종" xfId="521" xr:uid="{00000000-0005-0000-0000-0000EC090000}"/>
    <cellStyle name="_내역서(피뢰침)_통신내역서(탐라교육원)-최종 2" xfId="4359" xr:uid="{00000000-0005-0000-0000-0000ED090000}"/>
    <cellStyle name="_내역서(피뢰침)_통신내역서(탐라교육원)-최종 2 2" xfId="4360" xr:uid="{00000000-0005-0000-0000-0000EE090000}"/>
    <cellStyle name="_내역서(피뢰침)_통신내역서(탐라교육원)-최종 2_1.2015년도 일위대가표(전기,통신,소방)" xfId="4361" xr:uid="{00000000-0005-0000-0000-0000EF090000}"/>
    <cellStyle name="_내역서(피뢰침)_통신내역서(탐라교육원)-최종 2_집계표" xfId="4362" xr:uid="{00000000-0005-0000-0000-0000F0090000}"/>
    <cellStyle name="_내역서(피뢰침)_통신내역서(하귀어린이집)" xfId="522" xr:uid="{00000000-0005-0000-0000-0000F1090000}"/>
    <cellStyle name="_내역서(피뢰침)_통신내역서(하귀어린이집) 2" xfId="4363" xr:uid="{00000000-0005-0000-0000-0000F2090000}"/>
    <cellStyle name="_내역서(피뢰침)_통신내역서(하귀어린이집) 2 2" xfId="4364" xr:uid="{00000000-0005-0000-0000-0000F3090000}"/>
    <cellStyle name="_내역서(피뢰침)_통신내역서(하귀어린이집) 2_1.2015년도 일위대가표(전기,통신,소방)" xfId="4365" xr:uid="{00000000-0005-0000-0000-0000F4090000}"/>
    <cellStyle name="_내역서(피뢰침)_통신내역서(하귀어린이집) 2_집계표" xfId="4366" xr:uid="{00000000-0005-0000-0000-0000F5090000}"/>
    <cellStyle name="_내역서(피뢰침)_통신내역서(하나로마트)_변경후내역서 " xfId="4367" xr:uid="{00000000-0005-0000-0000-0000F6090000}"/>
    <cellStyle name="_내역서(피뢰침)_통신내역서(하례교 교실증축 및 화장실 대수선공사)" xfId="523" xr:uid="{00000000-0005-0000-0000-0000F7090000}"/>
    <cellStyle name="_내역서(피뢰침)_통신내역서(하례교 교실증축 및 화장실 대수선공사) 2" xfId="4368" xr:uid="{00000000-0005-0000-0000-0000F8090000}"/>
    <cellStyle name="_내역서(피뢰침)_통신내역서(하례교 교실증축 및 화장실 대수선공사) 2 2" xfId="4369" xr:uid="{00000000-0005-0000-0000-0000F9090000}"/>
    <cellStyle name="_내역서(피뢰침)_통신내역서(하례교 교실증축 및 화장실 대수선공사) 2_1.2015년도 일위대가표(전기,통신,소방)" xfId="4370" xr:uid="{00000000-0005-0000-0000-0000FA090000}"/>
    <cellStyle name="_내역서(피뢰침)_통신내역서(하례교 교실증축 및 화장실 대수선공사) 2_집계표" xfId="4371" xr:uid="{00000000-0005-0000-0000-0000FB090000}"/>
    <cellStyle name="_내역서(피뢰침)_통신내역서(하례교 교실증축 및 화장실 대수선공사)_변경후내역서 " xfId="4372" xr:uid="{00000000-0005-0000-0000-0000FC090000}"/>
    <cellStyle name="_내역서(피뢰침)_통신내역서(학생회관3층)" xfId="524" xr:uid="{00000000-0005-0000-0000-0000FD090000}"/>
    <cellStyle name="_내역서(피뢰침)_통신내역서(학생회관3층) 2" xfId="4373" xr:uid="{00000000-0005-0000-0000-0000FE090000}"/>
    <cellStyle name="_내역서(피뢰침)_통신내역서(학생회관3층) 2 2" xfId="4374" xr:uid="{00000000-0005-0000-0000-0000FF090000}"/>
    <cellStyle name="_내역서(피뢰침)_통신내역서(학생회관3층) 2_1.2015년도 일위대가표(전기,통신,소방)" xfId="4375" xr:uid="{00000000-0005-0000-0000-0000000A0000}"/>
    <cellStyle name="_내역서(피뢰침)_통신내역서(학생회관3층) 2_집계표" xfId="4376" xr:uid="{00000000-0005-0000-0000-0000010A0000}"/>
    <cellStyle name="_내역서(피뢰침)_통신내역서(함덕해수욕장 종합관리동)1" xfId="525" xr:uid="{00000000-0005-0000-0000-0000020A0000}"/>
    <cellStyle name="_내역서(피뢰침)_통신내역서(함덕해수욕장 종합관리동)1 2" xfId="4377" xr:uid="{00000000-0005-0000-0000-0000030A0000}"/>
    <cellStyle name="_내역서(피뢰침)_통신내역서(함덕해수욕장 종합관리동)1 2 2" xfId="4378" xr:uid="{00000000-0005-0000-0000-0000040A0000}"/>
    <cellStyle name="_내역서(피뢰침)_통신내역서(함덕해수욕장 종합관리동)1 2_1.2015년도 일위대가표(전기,통신,소방)" xfId="4379" xr:uid="{00000000-0005-0000-0000-0000050A0000}"/>
    <cellStyle name="_내역서(피뢰침)_통신내역서(함덕해수욕장 종합관리동)1 2_집계표" xfId="4380" xr:uid="{00000000-0005-0000-0000-0000060A0000}"/>
    <cellStyle name="_내역서(피뢰침)_통신내역서1" xfId="526" xr:uid="{00000000-0005-0000-0000-0000070A0000}"/>
    <cellStyle name="_내역서(피뢰침)_통신산출서(야생동물보호센터)" xfId="527" xr:uid="{00000000-0005-0000-0000-0000080A0000}"/>
    <cellStyle name="_내역서(피뢰침)_평안요양원 소방내역서" xfId="528" xr:uid="{00000000-0005-0000-0000-0000090A0000}"/>
    <cellStyle name="_내역서(피뢰침)_평안요양원 전기내역서" xfId="529" xr:uid="{00000000-0005-0000-0000-00000A0A0000}"/>
    <cellStyle name="_내역서(피뢰침)_폐수처리장 전기간선설비공사 전기내역서" xfId="530" xr:uid="{00000000-0005-0000-0000-00000B0A0000}"/>
    <cellStyle name="_내역서(피뢰침)_표선초 소방공사(최종)" xfId="531" xr:uid="{00000000-0005-0000-0000-00000C0A0000}"/>
    <cellStyle name="_내역서(피뢰침)_표선초 장애인편의시설및 연결복도 증축 전기내역서" xfId="532" xr:uid="{00000000-0005-0000-0000-00000D0A0000}"/>
    <cellStyle name="_내역서(피뢰침)_표선초 장애인편의시설및 연결복도 증축 전기내역서1" xfId="533" xr:uid="{00000000-0005-0000-0000-00000E0A0000}"/>
    <cellStyle name="_내역서(피뢰침)_플러스마트 전기설비공사" xfId="534" xr:uid="{00000000-0005-0000-0000-00000F0A0000}"/>
    <cellStyle name="_내역서(피뢰침)_플러스마트 전기설비공사 2" xfId="4381" xr:uid="{00000000-0005-0000-0000-0000100A0000}"/>
    <cellStyle name="_내역서(피뢰침)_플러스마트 전기설비공사 2 2" xfId="4382" xr:uid="{00000000-0005-0000-0000-0000110A0000}"/>
    <cellStyle name="_내역서(피뢰침)_플러스마트 전기설비공사 2_1.2015년도 일위대가표(전기,통신,소방)" xfId="4383" xr:uid="{00000000-0005-0000-0000-0000120A0000}"/>
    <cellStyle name="_내역서(피뢰침)_플러스마트 전기설비공사 2_집계표" xfId="4384" xr:uid="{00000000-0005-0000-0000-0000130A0000}"/>
    <cellStyle name="_내역서(피뢰침)_현대아파트-소방" xfId="535" xr:uid="{00000000-0005-0000-0000-0000140A0000}"/>
    <cellStyle name="_내역서-노임수정3(수정)" xfId="7844" xr:uid="{00000000-0005-0000-0000-0000150A0000}"/>
    <cellStyle name="_내역서및설계서" xfId="7845" xr:uid="{00000000-0005-0000-0000-0000160A0000}"/>
    <cellStyle name="_내역서-수정(2)" xfId="536" xr:uid="{00000000-0005-0000-0000-0000170A0000}"/>
    <cellStyle name="_내역서적용수량" xfId="7846" xr:uid="{00000000-0005-0000-0000-0000180A0000}"/>
    <cellStyle name="_내역서적용수량_토 공-04" xfId="7847" xr:uid="{00000000-0005-0000-0000-0000190A0000}"/>
    <cellStyle name="_내역을지 (3)" xfId="7848" xr:uid="{00000000-0005-0000-0000-00001A0A0000}"/>
    <cellStyle name="_냉난방공사" xfId="4385" xr:uid="{00000000-0005-0000-0000-00001B0A0000}"/>
    <cellStyle name="_노임공량집계" xfId="7849" xr:uid="{00000000-0005-0000-0000-00001C0A0000}"/>
    <cellStyle name="_단가산출서(합)" xfId="7850" xr:uid="{00000000-0005-0000-0000-00001D0A0000}"/>
    <cellStyle name="_단가표" xfId="537" xr:uid="{00000000-0005-0000-0000-00001E0A0000}"/>
    <cellStyle name="_단가표 10" xfId="10139" xr:uid="{00000000-0005-0000-0000-00001F0A0000}"/>
    <cellStyle name="_단가표 11" xfId="12093" xr:uid="{00000000-0005-0000-0000-0000200A0000}"/>
    <cellStyle name="_단가표 12" xfId="10812" xr:uid="{00000000-0005-0000-0000-0000210A0000}"/>
    <cellStyle name="_단가표 13" xfId="12657" xr:uid="{00000000-0005-0000-0000-0000220A0000}"/>
    <cellStyle name="_단가표 14" xfId="10168" xr:uid="{00000000-0005-0000-0000-0000230A0000}"/>
    <cellStyle name="_단가표 15" xfId="11918" xr:uid="{00000000-0005-0000-0000-0000240A0000}"/>
    <cellStyle name="_단가표 16" xfId="12157" xr:uid="{00000000-0005-0000-0000-0000250A0000}"/>
    <cellStyle name="_단가표 17" xfId="11727" xr:uid="{00000000-0005-0000-0000-0000260A0000}"/>
    <cellStyle name="_단가표 18" xfId="12475" xr:uid="{00000000-0005-0000-0000-0000270A0000}"/>
    <cellStyle name="_단가표 19" xfId="10982" xr:uid="{00000000-0005-0000-0000-0000280A0000}"/>
    <cellStyle name="_단가표 2" xfId="4386" xr:uid="{00000000-0005-0000-0000-0000290A0000}"/>
    <cellStyle name="_단가표 2 2" xfId="4387" xr:uid="{00000000-0005-0000-0000-00002A0A0000}"/>
    <cellStyle name="_단가표 2_1.2015년도 일위대가표(전기,통신,소방)" xfId="4388" xr:uid="{00000000-0005-0000-0000-00002B0A0000}"/>
    <cellStyle name="_단가표 2_집계표" xfId="4389" xr:uid="{00000000-0005-0000-0000-00002C0A0000}"/>
    <cellStyle name="_단가표 20" xfId="10852" xr:uid="{00000000-0005-0000-0000-00002D0A0000}"/>
    <cellStyle name="_단가표 21" xfId="12755" xr:uid="{00000000-0005-0000-0000-00002E0A0000}"/>
    <cellStyle name="_단가표 22" xfId="13183" xr:uid="{00000000-0005-0000-0000-00002F0A0000}"/>
    <cellStyle name="_단가표 23" xfId="11015" xr:uid="{00000000-0005-0000-0000-0000300A0000}"/>
    <cellStyle name="_단가표 24" xfId="12358" xr:uid="{00000000-0005-0000-0000-0000310A0000}"/>
    <cellStyle name="_단가표 25" xfId="12593" xr:uid="{00000000-0005-0000-0000-0000320A0000}"/>
    <cellStyle name="_단가표 26" xfId="13386" xr:uid="{00000000-0005-0000-0000-0000330A0000}"/>
    <cellStyle name="_단가표 3" xfId="9841" xr:uid="{00000000-0005-0000-0000-0000340A0000}"/>
    <cellStyle name="_단가표 4" xfId="12681" xr:uid="{00000000-0005-0000-0000-0000350A0000}"/>
    <cellStyle name="_단가표 5" xfId="12227" xr:uid="{00000000-0005-0000-0000-0000360A0000}"/>
    <cellStyle name="_단가표 6" xfId="11407" xr:uid="{00000000-0005-0000-0000-0000370A0000}"/>
    <cellStyle name="_단가표 7" xfId="12098" xr:uid="{00000000-0005-0000-0000-0000380A0000}"/>
    <cellStyle name="_단가표 8" xfId="12219" xr:uid="{00000000-0005-0000-0000-0000390A0000}"/>
    <cellStyle name="_단가표 9" xfId="11101" xr:uid="{00000000-0005-0000-0000-00003A0A0000}"/>
    <cellStyle name="_단가표_0000" xfId="538" xr:uid="{00000000-0005-0000-0000-00003B0A0000}"/>
    <cellStyle name="_단가표_0000 10" xfId="11452" xr:uid="{00000000-0005-0000-0000-00003C0A0000}"/>
    <cellStyle name="_단가표_0000 11" xfId="11339" xr:uid="{00000000-0005-0000-0000-00003D0A0000}"/>
    <cellStyle name="_단가표_0000 12" xfId="12950" xr:uid="{00000000-0005-0000-0000-00003E0A0000}"/>
    <cellStyle name="_단가표_0000 13" xfId="11010" xr:uid="{00000000-0005-0000-0000-00003F0A0000}"/>
    <cellStyle name="_단가표_0000 14" xfId="10156" xr:uid="{00000000-0005-0000-0000-0000400A0000}"/>
    <cellStyle name="_단가표_0000 15" xfId="9888" xr:uid="{00000000-0005-0000-0000-0000410A0000}"/>
    <cellStyle name="_단가표_0000 16" xfId="12473" xr:uid="{00000000-0005-0000-0000-0000420A0000}"/>
    <cellStyle name="_단가표_0000 17" xfId="10996" xr:uid="{00000000-0005-0000-0000-0000430A0000}"/>
    <cellStyle name="_단가표_0000 18" xfId="11647" xr:uid="{00000000-0005-0000-0000-0000440A0000}"/>
    <cellStyle name="_단가표_0000 19" xfId="12189" xr:uid="{00000000-0005-0000-0000-0000450A0000}"/>
    <cellStyle name="_단가표_0000 2" xfId="9842" xr:uid="{00000000-0005-0000-0000-0000460A0000}"/>
    <cellStyle name="_단가표_0000 20" xfId="11318" xr:uid="{00000000-0005-0000-0000-0000470A0000}"/>
    <cellStyle name="_단가표_0000 21" xfId="10690" xr:uid="{00000000-0005-0000-0000-0000480A0000}"/>
    <cellStyle name="_단가표_0000 22" xfId="10772" xr:uid="{00000000-0005-0000-0000-0000490A0000}"/>
    <cellStyle name="_단가표_0000 23" xfId="12977" xr:uid="{00000000-0005-0000-0000-00004A0A0000}"/>
    <cellStyle name="_단가표_0000 24" xfId="12715" xr:uid="{00000000-0005-0000-0000-00004B0A0000}"/>
    <cellStyle name="_단가표_0000 25" xfId="10721" xr:uid="{00000000-0005-0000-0000-00004C0A0000}"/>
    <cellStyle name="_단가표_0000 3" xfId="12680" xr:uid="{00000000-0005-0000-0000-00004D0A0000}"/>
    <cellStyle name="_단가표_0000 4" xfId="11818" xr:uid="{00000000-0005-0000-0000-00004E0A0000}"/>
    <cellStyle name="_단가표_0000 5" xfId="11625" xr:uid="{00000000-0005-0000-0000-00004F0A0000}"/>
    <cellStyle name="_단가표_0000 6" xfId="11301" xr:uid="{00000000-0005-0000-0000-0000500A0000}"/>
    <cellStyle name="_단가표_0000 7" xfId="12218" xr:uid="{00000000-0005-0000-0000-0000510A0000}"/>
    <cellStyle name="_단가표_0000 8" xfId="11331" xr:uid="{00000000-0005-0000-0000-0000520A0000}"/>
    <cellStyle name="_단가표_0000 9" xfId="10997" xr:uid="{00000000-0005-0000-0000-0000530A0000}"/>
    <cellStyle name="_단가표_080930-01R_제주영송학교_체육관(치료교육센타)_증축_원격조명릴_설치공사-수정_CSI-7M" xfId="539" xr:uid="{00000000-0005-0000-0000-0000540A0000}"/>
    <cellStyle name="_단가표_080930-01R_제주영송학교_체육관(치료교육센타)_증축_원격조명릴_설치공사-수정_CSI-7M 2" xfId="4390" xr:uid="{00000000-0005-0000-0000-0000550A0000}"/>
    <cellStyle name="_단가표_080930-01R_제주영송학교_체육관(치료교육센타)_증축_원격조명릴_설치공사-수정_CSI-7M 2 2" xfId="4391" xr:uid="{00000000-0005-0000-0000-0000560A0000}"/>
    <cellStyle name="_단가표_080930-01R_제주영송학교_체육관(치료교육센타)_증축_원격조명릴_설치공사-수정_CSI-7M 2_1.2015년도 일위대가표(전기,통신,소방)" xfId="4392" xr:uid="{00000000-0005-0000-0000-0000570A0000}"/>
    <cellStyle name="_단가표_080930-01R_제주영송학교_체육관(치료교육센타)_증축_원격조명릴_설치공사-수정_CSI-7M 2_집계표" xfId="4393" xr:uid="{00000000-0005-0000-0000-0000580A0000}"/>
    <cellStyle name="_단가표_11내역서(서귀포시교육청사)" xfId="540" xr:uid="{00000000-0005-0000-0000-0000590A0000}"/>
    <cellStyle name="_단가표_11내역서(서귀포시교육청사) 2" xfId="4394" xr:uid="{00000000-0005-0000-0000-00005A0A0000}"/>
    <cellStyle name="_단가표_11내역서(서귀포시교육청사) 2 2" xfId="4395" xr:uid="{00000000-0005-0000-0000-00005B0A0000}"/>
    <cellStyle name="_단가표_11내역서(서귀포시교육청사) 2_1.2015년도 일위대가표(전기,통신,소방)" xfId="4396" xr:uid="{00000000-0005-0000-0000-00005C0A0000}"/>
    <cellStyle name="_단가표_11내역서(서귀포시교육청사) 2_집계표" xfId="4397" xr:uid="{00000000-0005-0000-0000-00005D0A0000}"/>
    <cellStyle name="_단가표_2009년 일위대가(소방) (2월기준)" xfId="541" xr:uid="{00000000-0005-0000-0000-00005E0A0000}"/>
    <cellStyle name="_단가표_2009년 일위대가(전기) (2월기준)" xfId="542" xr:uid="{00000000-0005-0000-0000-00005F0A0000}"/>
    <cellStyle name="_단가표_2010년 일위대가(전기)-(3월기준)" xfId="543" xr:uid="{00000000-0005-0000-0000-0000600A0000}"/>
    <cellStyle name="_단가표_2010년 하반기노임단가" xfId="544" xr:uid="{00000000-0005-0000-0000-0000610A0000}"/>
    <cellStyle name="_단가표_2011년 상반기노임단가" xfId="545" xr:uid="{00000000-0005-0000-0000-0000620A0000}"/>
    <cellStyle name="_단가표_H변대 일위대가" xfId="546" xr:uid="{00000000-0005-0000-0000-0000630A0000}"/>
    <cellStyle name="_단가표_가시보건진료소 전기내역서" xfId="547" xr:uid="{00000000-0005-0000-0000-0000640A0000}"/>
    <cellStyle name="_단가표_감귤창고전기내역서" xfId="548" xr:uid="{00000000-0005-0000-0000-0000650A0000}"/>
    <cellStyle name="_단가표_감귤창고전기내역서 2" xfId="4398" xr:uid="{00000000-0005-0000-0000-0000660A0000}"/>
    <cellStyle name="_단가표_감귤창고전기내역서 2 2" xfId="4399" xr:uid="{00000000-0005-0000-0000-0000670A0000}"/>
    <cellStyle name="_단가표_감귤창고전기내역서 2_1.2015년도 일위대가표(전기,통신,소방)" xfId="4400" xr:uid="{00000000-0005-0000-0000-0000680A0000}"/>
    <cellStyle name="_단가표_감귤창고전기내역서 2_집계표" xfId="4401" xr:uid="{00000000-0005-0000-0000-0000690A0000}"/>
    <cellStyle name="_단가표_감귤창고전기산출서" xfId="549" xr:uid="{00000000-0005-0000-0000-00006A0A0000}"/>
    <cellStyle name="_단가표_감귤창고전기산출서 2" xfId="4402" xr:uid="{00000000-0005-0000-0000-00006B0A0000}"/>
    <cellStyle name="_단가표_감귤창고전기산출서 2 2" xfId="4403" xr:uid="{00000000-0005-0000-0000-00006C0A0000}"/>
    <cellStyle name="_단가표_감귤창고전기산출서 2_1.2015년도 일위대가표(전기,통신,소방)" xfId="4404" xr:uid="{00000000-0005-0000-0000-00006D0A0000}"/>
    <cellStyle name="_단가표_감귤창고전기산출서 2_집계표" xfId="4405" xr:uid="{00000000-0005-0000-0000-00006E0A0000}"/>
    <cellStyle name="_단가표_광양초등학교(전기)내역서" xfId="550" xr:uid="{00000000-0005-0000-0000-00006F0A0000}"/>
    <cellStyle name="_단가표_교래분교(전기내역서)최종-공종2" xfId="551" xr:uid="{00000000-0005-0000-0000-0000700A0000}"/>
    <cellStyle name="_단가표_교래분교(전기내역서)최종-공종2 2" xfId="4406" xr:uid="{00000000-0005-0000-0000-0000710A0000}"/>
    <cellStyle name="_단가표_교래분교(전기내역서)최종-공종2 2 2" xfId="4407" xr:uid="{00000000-0005-0000-0000-0000720A0000}"/>
    <cellStyle name="_단가표_교래분교(전기내역서)최종-공종2 2_1.2015년도 일위대가표(전기,통신,소방)" xfId="4408" xr:uid="{00000000-0005-0000-0000-0000730A0000}"/>
    <cellStyle name="_단가표_교래분교(전기내역서)최종-공종2 2_집계표" xfId="4409" xr:uid="{00000000-0005-0000-0000-0000740A0000}"/>
    <cellStyle name="_단가표_구엄교(전기내역서)-0307" xfId="552" xr:uid="{00000000-0005-0000-0000-0000750A0000}"/>
    <cellStyle name="_단가표_구엄교(전기내역서)-0307 2" xfId="4410" xr:uid="{00000000-0005-0000-0000-0000760A0000}"/>
    <cellStyle name="_단가표_구엄교(전기내역서)-0307 2 2" xfId="4411" xr:uid="{00000000-0005-0000-0000-0000770A0000}"/>
    <cellStyle name="_단가표_구엄교(전기내역서)-0307 2_1.2015년도 일위대가표(전기,통신,소방)" xfId="4412" xr:uid="{00000000-0005-0000-0000-0000780A0000}"/>
    <cellStyle name="_단가표_구엄교(전기내역서)-0307 2_집계표" xfId="4413" xr:uid="{00000000-0005-0000-0000-0000790A0000}"/>
    <cellStyle name="_단가표_구엄교(전기내역서)최종" xfId="553" xr:uid="{00000000-0005-0000-0000-00007A0A0000}"/>
    <cellStyle name="_단가표_구엄교(전기내역서)최종 2" xfId="4414" xr:uid="{00000000-0005-0000-0000-00007B0A0000}"/>
    <cellStyle name="_단가표_구엄교(전기내역서)최종 2 2" xfId="4415" xr:uid="{00000000-0005-0000-0000-00007C0A0000}"/>
    <cellStyle name="_단가표_구엄교(전기내역서)최종 2_1.2015년도 일위대가표(전기,통신,소방)" xfId="4416" xr:uid="{00000000-0005-0000-0000-00007D0A0000}"/>
    <cellStyle name="_단가표_구엄교(전기내역서)최종 2_집계표" xfId="4417" xr:uid="{00000000-0005-0000-0000-00007E0A0000}"/>
    <cellStyle name="_단가표_구엄교(전기내역서)최종_변경후내역서 " xfId="4418" xr:uid="{00000000-0005-0000-0000-00007F0A0000}"/>
    <cellStyle name="_단가표_내역(전기)-예래교" xfId="554" xr:uid="{00000000-0005-0000-0000-0000800A0000}"/>
    <cellStyle name="_단가표_내역(전기)-예래교 2" xfId="4419" xr:uid="{00000000-0005-0000-0000-0000810A0000}"/>
    <cellStyle name="_단가표_내역(전기)-예래교 2 2" xfId="4420" xr:uid="{00000000-0005-0000-0000-0000820A0000}"/>
    <cellStyle name="_단가표_내역(전기)-예래교 2_1.2015년도 일위대가표(전기,통신,소방)" xfId="4421" xr:uid="{00000000-0005-0000-0000-0000830A0000}"/>
    <cellStyle name="_단가표_내역(전기)-예래교 2_집계표" xfId="4422" xr:uid="{00000000-0005-0000-0000-0000840A0000}"/>
    <cellStyle name="_단가표_내역(전기)-제주여중" xfId="555" xr:uid="{00000000-0005-0000-0000-0000850A0000}"/>
    <cellStyle name="_단가표_내역(전기)-제주여중 2" xfId="4423" xr:uid="{00000000-0005-0000-0000-0000860A0000}"/>
    <cellStyle name="_단가표_내역(전기)-제주여중 2 2" xfId="4424" xr:uid="{00000000-0005-0000-0000-0000870A0000}"/>
    <cellStyle name="_단가표_내역(전기)-제주여중 2_1.2015년도 일위대가표(전기,통신,소방)" xfId="4425" xr:uid="{00000000-0005-0000-0000-0000880A0000}"/>
    <cellStyle name="_단가표_내역(전기)-제주여중 2_집계표" xfId="4426" xr:uid="{00000000-0005-0000-0000-0000890A0000}"/>
    <cellStyle name="_단가표_내역-동광분교" xfId="4427" xr:uid="{00000000-0005-0000-0000-00008A0A0000}"/>
    <cellStyle name="_단가표_내역-동광분교 2" xfId="4428" xr:uid="{00000000-0005-0000-0000-00008B0A0000}"/>
    <cellStyle name="_단가표_내역-동광분교_1.2015년도 일위대가표(전기,통신,소방)" xfId="4429" xr:uid="{00000000-0005-0000-0000-00008C0A0000}"/>
    <cellStyle name="_단가표_내역-동광분교_집계표" xfId="4430" xr:uid="{00000000-0005-0000-0000-00008D0A0000}"/>
    <cellStyle name="_단가표_내역서" xfId="556" xr:uid="{00000000-0005-0000-0000-00008E0A0000}"/>
    <cellStyle name="_단가표_내역서 2" xfId="4431" xr:uid="{00000000-0005-0000-0000-00008F0A0000}"/>
    <cellStyle name="_단가표_내역서 2 2" xfId="4432" xr:uid="{00000000-0005-0000-0000-0000900A0000}"/>
    <cellStyle name="_단가표_내역서 2_1.2015년도 일위대가표(전기,통신,소방)" xfId="4433" xr:uid="{00000000-0005-0000-0000-0000910A0000}"/>
    <cellStyle name="_단가표_내역서 2_집계표" xfId="4434" xr:uid="{00000000-0005-0000-0000-0000920A0000}"/>
    <cellStyle name="_단가표_내역서(0429)" xfId="557" xr:uid="{00000000-0005-0000-0000-0000930A0000}"/>
    <cellStyle name="_단가표_내역서(서귀포시교육청사)" xfId="558" xr:uid="{00000000-0005-0000-0000-0000940A0000}"/>
    <cellStyle name="_단가표_내역서(서귀포시교육청사) 2" xfId="4435" xr:uid="{00000000-0005-0000-0000-0000950A0000}"/>
    <cellStyle name="_단가표_내역서(서귀포시교육청사) 2 2" xfId="4436" xr:uid="{00000000-0005-0000-0000-0000960A0000}"/>
    <cellStyle name="_단가표_내역서(서귀포시교육청사) 2_1.2015년도 일위대가표(전기,통신,소방)" xfId="4437" xr:uid="{00000000-0005-0000-0000-0000970A0000}"/>
    <cellStyle name="_단가표_내역서(서귀포시교육청사) 2_집계표" xfId="4438" xr:uid="{00000000-0005-0000-0000-0000980A0000}"/>
    <cellStyle name="_단가표_내역-신산초중" xfId="4439" xr:uid="{00000000-0005-0000-0000-0000990A0000}"/>
    <cellStyle name="_단가표_내역-신산초중 2" xfId="4440" xr:uid="{00000000-0005-0000-0000-00009A0A0000}"/>
    <cellStyle name="_단가표_내역-신산초중_1.2015년도 일위대가표(전기,통신,소방)" xfId="4441" xr:uid="{00000000-0005-0000-0000-00009B0A0000}"/>
    <cellStyle name="_단가표_내역-신산초중_집계표" xfId="4442" xr:uid="{00000000-0005-0000-0000-00009C0A0000}"/>
    <cellStyle name="_단가표_내역-외도교" xfId="4443" xr:uid="{00000000-0005-0000-0000-00009D0A0000}"/>
    <cellStyle name="_단가표_내역-외도교 2" xfId="4444" xr:uid="{00000000-0005-0000-0000-00009E0A0000}"/>
    <cellStyle name="_단가표_내역-외도교_1.2015년도 일위대가표(전기,통신,소방)" xfId="4445" xr:uid="{00000000-0005-0000-0000-00009F0A0000}"/>
    <cellStyle name="_단가표_내역-외도교_집계표" xfId="4446" xr:uid="{00000000-0005-0000-0000-0000A00A0000}"/>
    <cellStyle name="_단가표_내역-재릉" xfId="4447" xr:uid="{00000000-0005-0000-0000-0000A10A0000}"/>
    <cellStyle name="_단가표_내역-재릉 2" xfId="4448" xr:uid="{00000000-0005-0000-0000-0000A20A0000}"/>
    <cellStyle name="_단가표_내역-재릉_1.2015년도 일위대가표(전기,통신,소방)" xfId="4449" xr:uid="{00000000-0005-0000-0000-0000A30A0000}"/>
    <cellStyle name="_단가표_내역-재릉_집계표" xfId="4450" xr:uid="{00000000-0005-0000-0000-0000A40A0000}"/>
    <cellStyle name="_단가표_내역-제서교(흥산)" xfId="4451" xr:uid="{00000000-0005-0000-0000-0000A50A0000}"/>
    <cellStyle name="_단가표_내역-제서교(흥산) 2" xfId="4452" xr:uid="{00000000-0005-0000-0000-0000A60A0000}"/>
    <cellStyle name="_단가표_내역-제서교(흥산)_1.2015년도 일위대가표(전기,통신,소방)" xfId="4453" xr:uid="{00000000-0005-0000-0000-0000A70A0000}"/>
    <cellStyle name="_단가표_내역-제서교(흥산)_집계표" xfId="4454" xr:uid="{00000000-0005-0000-0000-0000A80A0000}"/>
    <cellStyle name="_단가표_내역-추자중" xfId="4455" xr:uid="{00000000-0005-0000-0000-0000A90A0000}"/>
    <cellStyle name="_단가표_내역-추자중 2" xfId="4456" xr:uid="{00000000-0005-0000-0000-0000AA0A0000}"/>
    <cellStyle name="_단가표_내역-추자중_1.2015년도 일위대가표(전기,통신,소방)" xfId="4457" xr:uid="{00000000-0005-0000-0000-0000AB0A0000}"/>
    <cellStyle name="_단가표_내역-추자중_집계표" xfId="4458" xr:uid="{00000000-0005-0000-0000-0000AC0A0000}"/>
    <cellStyle name="_단가표_내역-추자초" xfId="4459" xr:uid="{00000000-0005-0000-0000-0000AD0A0000}"/>
    <cellStyle name="_단가표_내역-추자초 2" xfId="4460" xr:uid="{00000000-0005-0000-0000-0000AE0A0000}"/>
    <cellStyle name="_단가표_내역-추자초_1.2015년도 일위대가표(전기,통신,소방)" xfId="4461" xr:uid="{00000000-0005-0000-0000-0000AF0A0000}"/>
    <cellStyle name="_단가표_내역-추자초_집계표" xfId="4462" xr:uid="{00000000-0005-0000-0000-0000B00A0000}"/>
    <cellStyle name="_단가표_냉난방내역서(예림-친환경)" xfId="559" xr:uid="{00000000-0005-0000-0000-0000B10A0000}"/>
    <cellStyle name="_단가표_노임단가(2009년하반기)" xfId="560" xr:uid="{00000000-0005-0000-0000-0000B20A0000}"/>
    <cellStyle name="_단가표_노임단가(2010년상반기)" xfId="561" xr:uid="{00000000-0005-0000-0000-0000B30A0000}"/>
    <cellStyle name="_단가표_농협 전기내역서" xfId="562" xr:uid="{00000000-0005-0000-0000-0000B40A0000}"/>
    <cellStyle name="_단가표_단가비교(1월)" xfId="563" xr:uid="{00000000-0005-0000-0000-0000B50A0000}"/>
    <cellStyle name="_단가표_단가비교(1월) 2" xfId="4463" xr:uid="{00000000-0005-0000-0000-0000B60A0000}"/>
    <cellStyle name="_단가표_단가비교(1월) 2 2" xfId="4464" xr:uid="{00000000-0005-0000-0000-0000B70A0000}"/>
    <cellStyle name="_단가표_단가비교(1월) 2_1.2015년도 일위대가표(전기,통신,소방)" xfId="4465" xr:uid="{00000000-0005-0000-0000-0000B80A0000}"/>
    <cellStyle name="_단가표_단가비교(1월) 2_집계표" xfId="4466" xr:uid="{00000000-0005-0000-0000-0000B90A0000}"/>
    <cellStyle name="_단가표_단가비교(1월)_변경후내역서 " xfId="4467" xr:uid="{00000000-0005-0000-0000-0000BA0A0000}"/>
    <cellStyle name="_단가표_대정중(전기내역서)-최종" xfId="4468" xr:uid="{00000000-0005-0000-0000-0000BB0A0000}"/>
    <cellStyle name="_단가표_대정중(전기내역서)-최종 2" xfId="4469" xr:uid="{00000000-0005-0000-0000-0000BC0A0000}"/>
    <cellStyle name="_단가표_대정중(전기내역서)-최종_1.2015년도 일위대가표(전기,통신,소방)" xfId="4470" xr:uid="{00000000-0005-0000-0000-0000BD0A0000}"/>
    <cellStyle name="_단가표_대정중(전기내역서)-최종_집계표" xfId="4471" xr:uid="{00000000-0005-0000-0000-0000BE0A0000}"/>
    <cellStyle name="_단가표_대학동 전기내역서09" xfId="564" xr:uid="{00000000-0005-0000-0000-0000BF0A0000}"/>
    <cellStyle name="_단가표_대학동 통신내역서09" xfId="565" xr:uid="{00000000-0005-0000-0000-0000C00A0000}"/>
    <cellStyle name="_단가표_더럭분교 내역서(0305)" xfId="4472" xr:uid="{00000000-0005-0000-0000-0000C10A0000}"/>
    <cellStyle name="_단가표_더럭분교 내역서(0305) 2" xfId="4473" xr:uid="{00000000-0005-0000-0000-0000C20A0000}"/>
    <cellStyle name="_단가표_더럭분교 내역서(0305)_1.2015년도 일위대가표(전기,통신,소방)" xfId="4474" xr:uid="{00000000-0005-0000-0000-0000C30A0000}"/>
    <cellStyle name="_단가표_더럭분교 내역서(0305)_집계표" xfId="4475" xr:uid="{00000000-0005-0000-0000-0000C40A0000}"/>
    <cellStyle name="_단가표_도남교(전기내역서)" xfId="4476" xr:uid="{00000000-0005-0000-0000-0000C50A0000}"/>
    <cellStyle name="_단가표_도남교(전기내역서) 2" xfId="4477" xr:uid="{00000000-0005-0000-0000-0000C60A0000}"/>
    <cellStyle name="_단가표_도남교(전기내역서)_1.2015년도 일위대가표(전기,통신,소방)" xfId="4478" xr:uid="{00000000-0005-0000-0000-0000C70A0000}"/>
    <cellStyle name="_단가표_도남교(전기내역서)_집계표" xfId="4479" xr:uid="{00000000-0005-0000-0000-0000C80A0000}"/>
    <cellStyle name="_단가표_도두봉화장실전기내역서" xfId="566" xr:uid="{00000000-0005-0000-0000-0000C90A0000}"/>
    <cellStyle name="_단가표_동문공설시장 전기시설 보수공사" xfId="567" xr:uid="{00000000-0005-0000-0000-0000CA0A0000}"/>
    <cellStyle name="_단가표_동문공설시장 전기시설 보수공사(변경-2011.2.11)" xfId="568" xr:uid="{00000000-0005-0000-0000-0000CB0A0000}"/>
    <cellStyle name="_단가표_동문시장 전기공사" xfId="569" xr:uid="{00000000-0005-0000-0000-0000CC0A0000}"/>
    <cellStyle name="_단가표_동문시장 전기공사(최종)" xfId="570" xr:uid="{00000000-0005-0000-0000-0000CD0A0000}"/>
    <cellStyle name="_단가표_동문시장 전기공사1" xfId="571" xr:uid="{00000000-0005-0000-0000-0000CE0A0000}"/>
    <cellStyle name="_단가표_동문시장 차양시설 전기공사-11.18" xfId="572" xr:uid="{00000000-0005-0000-0000-0000CF0A0000}"/>
    <cellStyle name="_단가표_변경후내역서 " xfId="4480" xr:uid="{00000000-0005-0000-0000-0000D00A0000}"/>
    <cellStyle name="_단가표_별관동 총괄집계표" xfId="573" xr:uid="{00000000-0005-0000-0000-0000D10A0000}"/>
    <cellStyle name="_단가표_보타리4449(70%)" xfId="574" xr:uid="{00000000-0005-0000-0000-0000D20A0000}"/>
    <cellStyle name="_단가표_보타리4449(70%) 2" xfId="4481" xr:uid="{00000000-0005-0000-0000-0000D30A0000}"/>
    <cellStyle name="_단가표_보타리4449(70%) 2 2" xfId="4482" xr:uid="{00000000-0005-0000-0000-0000D40A0000}"/>
    <cellStyle name="_단가표_보타리4449(70%) 2_1.2015년도 일위대가표(전기,통신,소방)" xfId="4483" xr:uid="{00000000-0005-0000-0000-0000D50A0000}"/>
    <cellStyle name="_단가표_보타리4449(70%) 2_집계표" xfId="4484" xr:uid="{00000000-0005-0000-0000-0000D60A0000}"/>
    <cellStyle name="_단가표_사본 - 전기내역서" xfId="575" xr:uid="{00000000-0005-0000-0000-0000D70A0000}"/>
    <cellStyle name="_단가표_사본 - 전기내역서 2" xfId="4485" xr:uid="{00000000-0005-0000-0000-0000D80A0000}"/>
    <cellStyle name="_단가표_사본 - 전기내역서 2 2" xfId="4486" xr:uid="{00000000-0005-0000-0000-0000D90A0000}"/>
    <cellStyle name="_단가표_사본 - 전기내역서 2_1.2015년도 일위대가표(전기,통신,소방)" xfId="4487" xr:uid="{00000000-0005-0000-0000-0000DA0A0000}"/>
    <cellStyle name="_단가표_사본 - 전기내역서 2_집계표" xfId="4488" xr:uid="{00000000-0005-0000-0000-0000DB0A0000}"/>
    <cellStyle name="_단가표_삼양원통신(08.07)" xfId="576" xr:uid="{00000000-0005-0000-0000-0000DC0A0000}"/>
    <cellStyle name="_단가표_삼양원통신(08.07) 2" xfId="4489" xr:uid="{00000000-0005-0000-0000-0000DD0A0000}"/>
    <cellStyle name="_단가표_삼양원통신(08.07) 2 2" xfId="4490" xr:uid="{00000000-0005-0000-0000-0000DE0A0000}"/>
    <cellStyle name="_단가표_삼양원통신(08.07) 2_1.2015년도 일위대가표(전기,통신,소방)" xfId="4491" xr:uid="{00000000-0005-0000-0000-0000DF0A0000}"/>
    <cellStyle name="_단가표_삼양원통신(08.07) 2_집계표" xfId="4492" xr:uid="{00000000-0005-0000-0000-0000E00A0000}"/>
    <cellStyle name="_단가표_삼양전기" xfId="577" xr:uid="{00000000-0005-0000-0000-0000E10A0000}"/>
    <cellStyle name="_단가표_삼양전기 2" xfId="4493" xr:uid="{00000000-0005-0000-0000-0000E20A0000}"/>
    <cellStyle name="_단가표_삼양전기 2 2" xfId="4494" xr:uid="{00000000-0005-0000-0000-0000E30A0000}"/>
    <cellStyle name="_단가표_삼양전기 2_1.2015년도 일위대가표(전기,통신,소방)" xfId="4495" xr:uid="{00000000-0005-0000-0000-0000E40A0000}"/>
    <cellStyle name="_단가표_삼양전기 2_집계표" xfId="4496" xr:uid="{00000000-0005-0000-0000-0000E50A0000}"/>
    <cellStyle name="_단가표_상명리저온저장고 통신내역서" xfId="578" xr:uid="{00000000-0005-0000-0000-0000E60A0000}"/>
    <cellStyle name="_단가표_서귀중앙여중  전기내역서(최종)" xfId="579" xr:uid="{00000000-0005-0000-0000-0000E70A0000}"/>
    <cellStyle name="_단가표_서귀중앙여중  전기내역서(최종)1" xfId="580" xr:uid="{00000000-0005-0000-0000-0000E80A0000}"/>
    <cellStyle name="_단가표_서귀중앙여중 어학실 증축 전기내역서" xfId="581" xr:uid="{00000000-0005-0000-0000-0000E90A0000}"/>
    <cellStyle name="_단가표_서귀중앙여중 어학실증축 통신내역서" xfId="582" xr:uid="{00000000-0005-0000-0000-0000EA0A0000}"/>
    <cellStyle name="_단가표_서귀중앙여중 통신내역서(대수선-어학실)" xfId="583" xr:uid="{00000000-0005-0000-0000-0000EB0A0000}"/>
    <cellStyle name="_단가표_서귀중앙여중 통신내역서(최종)" xfId="584" xr:uid="{00000000-0005-0000-0000-0000EC0A0000}"/>
    <cellStyle name="_단가표_서귀초교(전기내역서)-최종" xfId="585" xr:uid="{00000000-0005-0000-0000-0000ED0A0000}"/>
    <cellStyle name="_단가표_서귀초교(전기내역서)-최종 2" xfId="4497" xr:uid="{00000000-0005-0000-0000-0000EE0A0000}"/>
    <cellStyle name="_단가표_서귀초교(전기내역서)-최종 2 2" xfId="4498" xr:uid="{00000000-0005-0000-0000-0000EF0A0000}"/>
    <cellStyle name="_단가표_서귀초교(전기내역서)-최종 2_1.2015년도 일위대가표(전기,통신,소방)" xfId="4499" xr:uid="{00000000-0005-0000-0000-0000F00A0000}"/>
    <cellStyle name="_단가표_서귀초교(전기내역서)-최종 2_집계표" xfId="4500" xr:uid="{00000000-0005-0000-0000-0000F10A0000}"/>
    <cellStyle name="_단가표_서귀포경찰서 중동지구대 전기공사" xfId="586" xr:uid="{00000000-0005-0000-0000-0000F20A0000}"/>
    <cellStyle name="_단가표_서귀포경찰서 중동지구대 전기공사 2" xfId="4501" xr:uid="{00000000-0005-0000-0000-0000F30A0000}"/>
    <cellStyle name="_단가표_서귀포경찰서 중동지구대 전기공사 2 2" xfId="4502" xr:uid="{00000000-0005-0000-0000-0000F40A0000}"/>
    <cellStyle name="_단가표_서귀포경찰서 중동지구대 전기공사 2_1.2015년도 일위대가표(전기,통신,소방)" xfId="4503" xr:uid="{00000000-0005-0000-0000-0000F50A0000}"/>
    <cellStyle name="_단가표_서귀포경찰서 중동지구대 전기공사 2_집계표" xfId="4504" xr:uid="{00000000-0005-0000-0000-0000F60A0000}"/>
    <cellStyle name="_단가표_서귀포경찰서 중동지구대 통신공사" xfId="587" xr:uid="{00000000-0005-0000-0000-0000F70A0000}"/>
    <cellStyle name="_단가표_세화중(전기내역서)-0305" xfId="588" xr:uid="{00000000-0005-0000-0000-0000F80A0000}"/>
    <cellStyle name="_단가표_세화중(전기내역서)-0305 2" xfId="4505" xr:uid="{00000000-0005-0000-0000-0000F90A0000}"/>
    <cellStyle name="_단가표_세화중(전기내역서)-0305 2 2" xfId="4506" xr:uid="{00000000-0005-0000-0000-0000FA0A0000}"/>
    <cellStyle name="_단가표_세화중(전기내역서)-0305 2_1.2015년도 일위대가표(전기,통신,소방)" xfId="4507" xr:uid="{00000000-0005-0000-0000-0000FB0A0000}"/>
    <cellStyle name="_단가표_세화중(전기내역서)-0305 2_집계표" xfId="4508" xr:uid="{00000000-0005-0000-0000-0000FC0A0000}"/>
    <cellStyle name="_단가표_세화중(전기내역서)-0305_변경후내역서 " xfId="4509" xr:uid="{00000000-0005-0000-0000-0000FD0A0000}"/>
    <cellStyle name="_단가표_소방" xfId="589" xr:uid="{00000000-0005-0000-0000-0000FE0A0000}"/>
    <cellStyle name="_단가표_소방 2" xfId="4510" xr:uid="{00000000-0005-0000-0000-0000FF0A0000}"/>
    <cellStyle name="_단가표_소방 2 2" xfId="4511" xr:uid="{00000000-0005-0000-0000-0000000B0000}"/>
    <cellStyle name="_단가표_소방 2_1.2015년도 일위대가표(전기,통신,소방)" xfId="4512" xr:uid="{00000000-0005-0000-0000-0000010B0000}"/>
    <cellStyle name="_단가표_소방 2_집계표" xfId="4513" xr:uid="{00000000-0005-0000-0000-0000020B0000}"/>
    <cellStyle name="_단가표_소방내역서" xfId="590" xr:uid="{00000000-0005-0000-0000-0000030B0000}"/>
    <cellStyle name="_단가표_소방내역서(도순교)" xfId="591" xr:uid="{00000000-0005-0000-0000-0000040B0000}"/>
    <cellStyle name="_단가표_소방내역서(도순교) 2" xfId="4514" xr:uid="{00000000-0005-0000-0000-0000050B0000}"/>
    <cellStyle name="_단가표_소방내역서(도순교) 2 2" xfId="4515" xr:uid="{00000000-0005-0000-0000-0000060B0000}"/>
    <cellStyle name="_단가표_소방내역서(도순교) 2_1.2015년도 일위대가표(전기,통신,소방)" xfId="4516" xr:uid="{00000000-0005-0000-0000-0000070B0000}"/>
    <cellStyle name="_단가표_소방내역서(도순교) 2_집계표" xfId="4517" xr:uid="{00000000-0005-0000-0000-0000080B0000}"/>
    <cellStyle name="_단가표_소방내역서(동홍초등학교 교실 및 E.V 증축공사)" xfId="592" xr:uid="{00000000-0005-0000-0000-0000090B0000}"/>
    <cellStyle name="_단가표_소방내역서(동홍초등학교 교실 및 E.V 증축공사) 2" xfId="4518" xr:uid="{00000000-0005-0000-0000-00000A0B0000}"/>
    <cellStyle name="_단가표_소방내역서(동홍초등학교 교실 및 E.V 증축공사) 2 2" xfId="4519" xr:uid="{00000000-0005-0000-0000-00000B0B0000}"/>
    <cellStyle name="_단가표_소방내역서(동홍초등학교 교실 및 E.V 증축공사) 2_1.2015년도 일위대가표(전기,통신,소방)" xfId="4520" xr:uid="{00000000-0005-0000-0000-00000C0B0000}"/>
    <cellStyle name="_단가표_소방내역서(동홍초등학교 교실 및 E.V 증축공사) 2_집계표" xfId="4521" xr:uid="{00000000-0005-0000-0000-00000D0B0000}"/>
    <cellStyle name="_단가표_소방내역서(동홍초등학교 교실 및 E.V 증축공사)_변경후내역서 " xfId="4522" xr:uid="{00000000-0005-0000-0000-00000E0B0000}"/>
    <cellStyle name="_단가표_소방내역서(동홍초등학교 교실 및 E.V 증축공사)-정광수" xfId="593" xr:uid="{00000000-0005-0000-0000-00000F0B0000}"/>
    <cellStyle name="_단가표_소방내역서(동홍초등학교 교실 및 E.V 증축공사)-정광수 2" xfId="4523" xr:uid="{00000000-0005-0000-0000-0000100B0000}"/>
    <cellStyle name="_단가표_소방내역서(동홍초등학교 교실 및 E.V 증축공사)-정광수 2 2" xfId="4524" xr:uid="{00000000-0005-0000-0000-0000110B0000}"/>
    <cellStyle name="_단가표_소방내역서(동홍초등학교 교실 및 E.V 증축공사)-정광수 2_1.2015년도 일위대가표(전기,통신,소방)" xfId="4525" xr:uid="{00000000-0005-0000-0000-0000120B0000}"/>
    <cellStyle name="_단가표_소방내역서(동홍초등학교 교실 및 E.V 증축공사)-정광수 2_집계표" xfId="4526" xr:uid="{00000000-0005-0000-0000-0000130B0000}"/>
    <cellStyle name="_단가표_소방내역서(동홍초등학교 교실 및 E.V 증축공사)-정광수_변경후내역서 " xfId="4527" xr:uid="{00000000-0005-0000-0000-0000140B0000}"/>
    <cellStyle name="_단가표_소방내역서(삼성교)" xfId="594" xr:uid="{00000000-0005-0000-0000-0000150B0000}"/>
    <cellStyle name="_단가표_소방내역서(삼성교) 2" xfId="4528" xr:uid="{00000000-0005-0000-0000-0000160B0000}"/>
    <cellStyle name="_단가표_소방내역서(삼성교) 2 2" xfId="4529" xr:uid="{00000000-0005-0000-0000-0000170B0000}"/>
    <cellStyle name="_단가표_소방내역서(삼성교) 2_1.2015년도 일위대가표(전기,통신,소방)" xfId="4530" xr:uid="{00000000-0005-0000-0000-0000180B0000}"/>
    <cellStyle name="_단가표_소방내역서(삼성교) 2_집계표" xfId="4531" xr:uid="{00000000-0005-0000-0000-0000190B0000}"/>
    <cellStyle name="_단가표_소방내역서(서귀포공립보육시설)" xfId="595" xr:uid="{00000000-0005-0000-0000-00001A0B0000}"/>
    <cellStyle name="_단가표_소방내역서(서귀포공립보육시설) 2" xfId="4532" xr:uid="{00000000-0005-0000-0000-00001B0B0000}"/>
    <cellStyle name="_단가표_소방내역서(서귀포공립보육시설) 2 2" xfId="4533" xr:uid="{00000000-0005-0000-0000-00001C0B0000}"/>
    <cellStyle name="_단가표_소방내역서(서귀포공립보육시설) 2_1.2015년도 일위대가표(전기,통신,소방)" xfId="4534" xr:uid="{00000000-0005-0000-0000-00001D0B0000}"/>
    <cellStyle name="_단가표_소방내역서(서귀포공립보육시설) 2_집계표" xfId="4535" xr:uid="{00000000-0005-0000-0000-00001E0B0000}"/>
    <cellStyle name="_단가표_소방내역서(영평교)" xfId="596" xr:uid="{00000000-0005-0000-0000-00001F0B0000}"/>
    <cellStyle name="_단가표_소방내역서(영평교) 2" xfId="4536" xr:uid="{00000000-0005-0000-0000-0000200B0000}"/>
    <cellStyle name="_단가표_소방내역서(영평교) 2 2" xfId="4537" xr:uid="{00000000-0005-0000-0000-0000210B0000}"/>
    <cellStyle name="_단가표_소방내역서(영평교) 2_1.2015년도 일위대가표(전기,통신,소방)" xfId="4538" xr:uid="{00000000-0005-0000-0000-0000220B0000}"/>
    <cellStyle name="_단가표_소방내역서(영평교) 2_집계표" xfId="4539" xr:uid="{00000000-0005-0000-0000-0000230B0000}"/>
    <cellStyle name="_단가표_소방내역서(하례교 교실증축 및 화장실 대수선공사)" xfId="597" xr:uid="{00000000-0005-0000-0000-0000240B0000}"/>
    <cellStyle name="_단가표_소방내역서(하례교 교실증축 및 화장실 대수선공사) 2" xfId="4540" xr:uid="{00000000-0005-0000-0000-0000250B0000}"/>
    <cellStyle name="_단가표_소방내역서(하례교 교실증축 및 화장실 대수선공사) 2 2" xfId="4541" xr:uid="{00000000-0005-0000-0000-0000260B0000}"/>
    <cellStyle name="_단가표_소방내역서(하례교 교실증축 및 화장실 대수선공사) 2_1.2015년도 일위대가표(전기,통신,소방)" xfId="4542" xr:uid="{00000000-0005-0000-0000-0000270B0000}"/>
    <cellStyle name="_단가표_소방내역서(하례교 교실증축 및 화장실 대수선공사) 2_집계표" xfId="4543" xr:uid="{00000000-0005-0000-0000-0000280B0000}"/>
    <cellStyle name="_단가표_소방내역서(하례교 교실증축 및 화장실 대수선공사)_변경후내역서 " xfId="4544" xr:uid="{00000000-0005-0000-0000-0000290B0000}"/>
    <cellStyle name="_단가표_소방내역서(하례교)" xfId="598" xr:uid="{00000000-0005-0000-0000-00002A0B0000}"/>
    <cellStyle name="_단가표_소방내역서(하례교) 2" xfId="4545" xr:uid="{00000000-0005-0000-0000-00002B0B0000}"/>
    <cellStyle name="_단가표_소방내역서(하례교) 2 2" xfId="4546" xr:uid="{00000000-0005-0000-0000-00002C0B0000}"/>
    <cellStyle name="_단가표_소방내역서(하례교) 2_1.2015년도 일위대가표(전기,통신,소방)" xfId="4547" xr:uid="{00000000-0005-0000-0000-00002D0B0000}"/>
    <cellStyle name="_단가표_소방내역서(하례교) 2_집계표" xfId="4548" xr:uid="{00000000-0005-0000-0000-00002E0B0000}"/>
    <cellStyle name="_단가표_소방산출서(친환경농업 연구센터)" xfId="599" xr:uid="{00000000-0005-0000-0000-00002F0B0000}"/>
    <cellStyle name="_단가표_소방전기 내역서(표선초-옥내소화전 장애인 연결통로)" xfId="600" xr:uid="{00000000-0005-0000-0000-0000300B0000}"/>
    <cellStyle name="_단가표_소방전기내역서(감귤박TMR제조시설)" xfId="601" xr:uid="{00000000-0005-0000-0000-0000310B0000}"/>
    <cellStyle name="_단가표_소방전기내역서(감귤박TMR제조시설) 2" xfId="4549" xr:uid="{00000000-0005-0000-0000-0000320B0000}"/>
    <cellStyle name="_단가표_소방전기내역서(감귤박TMR제조시설) 2 2" xfId="4550" xr:uid="{00000000-0005-0000-0000-0000330B0000}"/>
    <cellStyle name="_단가표_소방전기내역서(감귤박TMR제조시설) 2_1.2015년도 일위대가표(전기,통신,소방)" xfId="4551" xr:uid="{00000000-0005-0000-0000-0000340B0000}"/>
    <cellStyle name="_단가표_소방전기내역서(감귤박TMR제조시설) 2_집계표" xfId="4552" xr:uid="{00000000-0005-0000-0000-0000350B0000}"/>
    <cellStyle name="_단가표_송죽원세탁실" xfId="602" xr:uid="{00000000-0005-0000-0000-0000360B0000}"/>
    <cellStyle name="_단가표_송죽원세탁실 2" xfId="4553" xr:uid="{00000000-0005-0000-0000-0000370B0000}"/>
    <cellStyle name="_단가표_송죽원세탁실 2 2" xfId="4554" xr:uid="{00000000-0005-0000-0000-0000380B0000}"/>
    <cellStyle name="_단가표_송죽원세탁실 2_1.2015년도 일위대가표(전기,통신,소방)" xfId="4555" xr:uid="{00000000-0005-0000-0000-0000390B0000}"/>
    <cellStyle name="_단가표_송죽원세탁실 2_집계표" xfId="4556" xr:uid="{00000000-0005-0000-0000-00003A0B0000}"/>
    <cellStyle name="_단가표_수변전실" xfId="4557" xr:uid="{00000000-0005-0000-0000-00003B0B0000}"/>
    <cellStyle name="_단가표_수변전실 2" xfId="4558" xr:uid="{00000000-0005-0000-0000-00003C0B0000}"/>
    <cellStyle name="_단가표_수변전실_1.2015년도 일위대가표(전기,통신,소방)" xfId="4559" xr:uid="{00000000-0005-0000-0000-00003D0B0000}"/>
    <cellStyle name="_단가표_수변전실_집계표" xfId="4560" xr:uid="{00000000-0005-0000-0000-00003E0B0000}"/>
    <cellStyle name="_단가표_안보교육관" xfId="603" xr:uid="{00000000-0005-0000-0000-00003F0B0000}"/>
    <cellStyle name="_단가표_애월교(전기내역서)-0307" xfId="604" xr:uid="{00000000-0005-0000-0000-0000400B0000}"/>
    <cellStyle name="_단가표_애월교(전기내역서)-0307 2" xfId="4561" xr:uid="{00000000-0005-0000-0000-0000410B0000}"/>
    <cellStyle name="_단가표_애월교(전기내역서)-0307 2 2" xfId="4562" xr:uid="{00000000-0005-0000-0000-0000420B0000}"/>
    <cellStyle name="_단가표_애월교(전기내역서)-0307 2_1.2015년도 일위대가표(전기,통신,소방)" xfId="4563" xr:uid="{00000000-0005-0000-0000-0000430B0000}"/>
    <cellStyle name="_단가표_애월교(전기내역서)-0307 2_집계표" xfId="4564" xr:uid="{00000000-0005-0000-0000-0000440B0000}"/>
    <cellStyle name="_단가표_애월교(전기내역서)-0307_변경후내역서 " xfId="4565" xr:uid="{00000000-0005-0000-0000-0000450B0000}"/>
    <cellStyle name="_단가표_애월교(전기내역서)최종" xfId="605" xr:uid="{00000000-0005-0000-0000-0000460B0000}"/>
    <cellStyle name="_단가표_애월교(전기내역서)최종 2" xfId="4566" xr:uid="{00000000-0005-0000-0000-0000470B0000}"/>
    <cellStyle name="_단가표_애월교(전기내역서)최종 2 2" xfId="4567" xr:uid="{00000000-0005-0000-0000-0000480B0000}"/>
    <cellStyle name="_단가표_애월교(전기내역서)최종 2_1.2015년도 일위대가표(전기,통신,소방)" xfId="4568" xr:uid="{00000000-0005-0000-0000-0000490B0000}"/>
    <cellStyle name="_단가표_애월교(전기내역서)최종 2_집계표" xfId="4569" xr:uid="{00000000-0005-0000-0000-00004A0B0000}"/>
    <cellStyle name="_단가표_애월교(전기내역서)최종_변경후내역서 " xfId="4570" xr:uid="{00000000-0005-0000-0000-00004B0B0000}"/>
    <cellStyle name="_단가표_애월중(전기내역서)최종" xfId="606" xr:uid="{00000000-0005-0000-0000-00004C0B0000}"/>
    <cellStyle name="_단가표_애월중(전기내역서)최종 2" xfId="4571" xr:uid="{00000000-0005-0000-0000-00004D0B0000}"/>
    <cellStyle name="_단가표_애월중(전기내역서)최종 2 2" xfId="4572" xr:uid="{00000000-0005-0000-0000-00004E0B0000}"/>
    <cellStyle name="_단가표_애월중(전기내역서)최종 2_1.2015년도 일위대가표(전기,통신,소방)" xfId="4573" xr:uid="{00000000-0005-0000-0000-00004F0B0000}"/>
    <cellStyle name="_단가표_애월중(전기내역서)최종 2_집계표" xfId="4574" xr:uid="{00000000-0005-0000-0000-0000500B0000}"/>
    <cellStyle name="_단가표_애월중(전기내역서)최종_변경후내역서 " xfId="4575" xr:uid="{00000000-0005-0000-0000-0000510B0000}"/>
    <cellStyle name="_단가표_액상음료 자동포장라인 구축공사 전기내역서(2011.04.25)" xfId="607" xr:uid="{00000000-0005-0000-0000-0000520B0000}"/>
    <cellStyle name="_단가표_액상음료 자동포장라인 구축공사 전기내역서(변경0324)" xfId="608" xr:uid="{00000000-0005-0000-0000-0000530B0000}"/>
    <cellStyle name="_단가표_어린이집 소방내역" xfId="609" xr:uid="{00000000-0005-0000-0000-0000540B0000}"/>
    <cellStyle name="_단가표_에너지절약형지하공기를이용히트펌프냉난방시설전기내역서" xfId="610" xr:uid="{00000000-0005-0000-0000-0000550B0000}"/>
    <cellStyle name="_단가표_에너지절약형지하공기를이용히트펌프냉난방시설전기내역서1" xfId="611" xr:uid="{00000000-0005-0000-0000-0000560B0000}"/>
    <cellStyle name="_단가표_연산홍A.P.T관리실 전기내역서" xfId="612" xr:uid="{00000000-0005-0000-0000-0000570B0000}"/>
    <cellStyle name="_단가표_영평동창고 전기내역서" xfId="613" xr:uid="{00000000-0005-0000-0000-0000580B0000}"/>
    <cellStyle name="_단가표_외도동창고전기" xfId="614" xr:uid="{00000000-0005-0000-0000-0000590B0000}"/>
    <cellStyle name="_단가표_외도동창고전기 2" xfId="4576" xr:uid="{00000000-0005-0000-0000-00005A0B0000}"/>
    <cellStyle name="_단가표_외도동창고전기 2 2" xfId="4577" xr:uid="{00000000-0005-0000-0000-00005B0B0000}"/>
    <cellStyle name="_단가표_외도동창고전기 2_1.2015년도 일위대가표(전기,통신,소방)" xfId="4578" xr:uid="{00000000-0005-0000-0000-00005C0B0000}"/>
    <cellStyle name="_단가표_외도동창고전기 2_집계표" xfId="4579" xr:uid="{00000000-0005-0000-0000-00005D0B0000}"/>
    <cellStyle name="_단가표_외도동창고통신" xfId="615" xr:uid="{00000000-0005-0000-0000-00005E0B0000}"/>
    <cellStyle name="_단가표_외도동창고통신 2" xfId="4580" xr:uid="{00000000-0005-0000-0000-00005F0B0000}"/>
    <cellStyle name="_단가표_외도동창고통신 2 2" xfId="4581" xr:uid="{00000000-0005-0000-0000-0000600B0000}"/>
    <cellStyle name="_단가표_외도동창고통신 2_1.2015년도 일위대가표(전기,통신,소방)" xfId="4582" xr:uid="{00000000-0005-0000-0000-0000610B0000}"/>
    <cellStyle name="_단가표_외도동창고통신 2_집계표" xfId="4583" xr:uid="{00000000-0005-0000-0000-0000620B0000}"/>
    <cellStyle name="_단가표_우도땅콩 전기내역서09" xfId="616" xr:uid="{00000000-0005-0000-0000-0000630B0000}"/>
    <cellStyle name="_단가표_위미 게이트볼장 전기내역서" xfId="617" xr:uid="{00000000-0005-0000-0000-0000640B0000}"/>
    <cellStyle name="_단가표_위미 게이트볼장 전기내역서 2" xfId="4584" xr:uid="{00000000-0005-0000-0000-0000650B0000}"/>
    <cellStyle name="_단가표_위미 게이트볼장 전기내역서 2 2" xfId="4585" xr:uid="{00000000-0005-0000-0000-0000660B0000}"/>
    <cellStyle name="_단가표_위미 게이트볼장 전기내역서 2_집계표" xfId="4586" xr:uid="{00000000-0005-0000-0000-0000670B0000}"/>
    <cellStyle name="_단가표_위미중 교실 대수선 및 급식동개축,연결복도 증축통신내역서" xfId="618" xr:uid="{00000000-0005-0000-0000-0000680B0000}"/>
    <cellStyle name="_단가표_위미중 옥내소화전설치 소방공사" xfId="619" xr:uid="{00000000-0005-0000-0000-0000690B0000}"/>
    <cellStyle name="_단가표_위미중 옥내소화전설치 소방공사 2" xfId="4587" xr:uid="{00000000-0005-0000-0000-00006A0B0000}"/>
    <cellStyle name="_단가표_위미중 옥내소화전설치 소방공사 2 2" xfId="4588" xr:uid="{00000000-0005-0000-0000-00006B0B0000}"/>
    <cellStyle name="_단가표_위미중 옥내소화전설치 소방공사 2_집계표" xfId="4589" xr:uid="{00000000-0005-0000-0000-00006C0B0000}"/>
    <cellStyle name="_단가표_음식업협회 전기내역서" xfId="620" xr:uid="{00000000-0005-0000-0000-00006D0B0000}"/>
    <cellStyle name="_단가표_일위" xfId="621" xr:uid="{00000000-0005-0000-0000-00006E0B0000}"/>
    <cellStyle name="_단가표_일위 2" xfId="4590" xr:uid="{00000000-0005-0000-0000-00006F0B0000}"/>
    <cellStyle name="_단가표_일위 2 2" xfId="4591" xr:uid="{00000000-0005-0000-0000-0000700B0000}"/>
    <cellStyle name="_단가표_일위 2_집계표" xfId="4592" xr:uid="{00000000-0005-0000-0000-0000710B0000}"/>
    <cellStyle name="_단가표_일위_변경후내역서 " xfId="4593" xr:uid="{00000000-0005-0000-0000-0000720B0000}"/>
    <cellStyle name="_단가표_일위대가" xfId="622" xr:uid="{00000000-0005-0000-0000-0000730B0000}"/>
    <cellStyle name="_단가표_일위대가 2" xfId="4594" xr:uid="{00000000-0005-0000-0000-0000740B0000}"/>
    <cellStyle name="_단가표_일위대가 2 2" xfId="4595" xr:uid="{00000000-0005-0000-0000-0000750B0000}"/>
    <cellStyle name="_단가표_일위대가 2_집계표" xfId="4596" xr:uid="{00000000-0005-0000-0000-0000760B0000}"/>
    <cellStyle name="_단가표_일위대가(AV설비)" xfId="623" xr:uid="{00000000-0005-0000-0000-0000770B0000}"/>
    <cellStyle name="_단가표_일위대가(관로터파기,도로절단포장)" xfId="624" xr:uid="{00000000-0005-0000-0000-0000780B0000}"/>
    <cellStyle name="_단가표_일위대가(도로절단)" xfId="625" xr:uid="{00000000-0005-0000-0000-0000790B0000}"/>
    <cellStyle name="_단가표_일위대가_변경후내역서 " xfId="4597" xr:uid="{00000000-0005-0000-0000-00007A0B0000}"/>
    <cellStyle name="_단가표_일위대가1" xfId="626" xr:uid="{00000000-0005-0000-0000-00007B0B0000}"/>
    <cellStyle name="_단가표_일위대가-SAMPLE" xfId="627" xr:uid="{00000000-0005-0000-0000-00007C0B0000}"/>
    <cellStyle name="_단가표_일위대가-SAMPLE 2" xfId="4598" xr:uid="{00000000-0005-0000-0000-00007D0B0000}"/>
    <cellStyle name="_단가표_일위대가-SAMPLE 2 2" xfId="4599" xr:uid="{00000000-0005-0000-0000-00007E0B0000}"/>
    <cellStyle name="_단가표_일위대가-SAMPLE 2_집계표" xfId="4600" xr:uid="{00000000-0005-0000-0000-00007F0B0000}"/>
    <cellStyle name="_단가표_장전노인복지시설 전기내역서" xfId="628" xr:uid="{00000000-0005-0000-0000-0000800B0000}"/>
    <cellStyle name="_단가표_장전노인정 전기내역서" xfId="629" xr:uid="{00000000-0005-0000-0000-0000810B0000}"/>
    <cellStyle name="_단가표_재활원 전기내역서최종" xfId="630" xr:uid="{00000000-0005-0000-0000-0000820B0000}"/>
    <cellStyle name="_단가표_저지리어린이집 통신 내역" xfId="631" xr:uid="{00000000-0005-0000-0000-0000830B0000}"/>
    <cellStyle name="_단가표_저지리어린이집-소방" xfId="632" xr:uid="{00000000-0005-0000-0000-0000840B0000}"/>
    <cellStyle name="_단가표_전11" xfId="633" xr:uid="{00000000-0005-0000-0000-0000850B0000}"/>
    <cellStyle name="_단가표_전11 2" xfId="4601" xr:uid="{00000000-0005-0000-0000-0000860B0000}"/>
    <cellStyle name="_단가표_전11 2 2" xfId="4602" xr:uid="{00000000-0005-0000-0000-0000870B0000}"/>
    <cellStyle name="_단가표_전11 2_집계표" xfId="4603" xr:uid="{00000000-0005-0000-0000-0000880B0000}"/>
    <cellStyle name="_단가표_전기" xfId="634" xr:uid="{00000000-0005-0000-0000-0000890B0000}"/>
    <cellStyle name="_단가표_전기 2" xfId="4604" xr:uid="{00000000-0005-0000-0000-00008A0B0000}"/>
    <cellStyle name="_단가표_전기 2 2" xfId="4605" xr:uid="{00000000-0005-0000-0000-00008B0B0000}"/>
    <cellStyle name="_단가표_전기 2_집계표" xfId="4606" xr:uid="{00000000-0005-0000-0000-00008C0B0000}"/>
    <cellStyle name="_단가표_전기 내역서(실과교육관)" xfId="635" xr:uid="{00000000-0005-0000-0000-00008D0B0000}"/>
    <cellStyle name="_단가표_전기 일위대가(아라교)" xfId="636" xr:uid="{00000000-0005-0000-0000-00008E0B0000}"/>
    <cellStyle name="_단가표_전기 일위대가(아라교) 2" xfId="4607" xr:uid="{00000000-0005-0000-0000-00008F0B0000}"/>
    <cellStyle name="_단가표_전기 일위대가(아라교) 2 2" xfId="4608" xr:uid="{00000000-0005-0000-0000-0000900B0000}"/>
    <cellStyle name="_단가표_전기 일위대가(아라교) 2_집계표" xfId="4609" xr:uid="{00000000-0005-0000-0000-0000910B0000}"/>
    <cellStyle name="_단가표_전기(8.9)" xfId="637" xr:uid="{00000000-0005-0000-0000-0000920B0000}"/>
    <cellStyle name="_단가표_전기(8.9) 2" xfId="4610" xr:uid="{00000000-0005-0000-0000-0000930B0000}"/>
    <cellStyle name="_단가표_전기(8.9) 2 2" xfId="4611" xr:uid="{00000000-0005-0000-0000-0000940B0000}"/>
    <cellStyle name="_단가표_전기(8.9) 2_집계표" xfId="4612" xr:uid="{00000000-0005-0000-0000-0000950B0000}"/>
    <cellStyle name="_단가표_전기내역 (안보교육관)" xfId="638" xr:uid="{00000000-0005-0000-0000-0000960B0000}"/>
    <cellStyle name="_단가표_전기내역 (안보교육관) 2" xfId="4613" xr:uid="{00000000-0005-0000-0000-0000970B0000}"/>
    <cellStyle name="_단가표_전기내역 (안보교육관) 2 2" xfId="4614" xr:uid="{00000000-0005-0000-0000-0000980B0000}"/>
    <cellStyle name="_단가표_전기내역 (안보교육관) 2_집계표" xfId="4615" xr:uid="{00000000-0005-0000-0000-0000990B0000}"/>
    <cellStyle name="_단가표_전기내역서" xfId="639" xr:uid="{00000000-0005-0000-0000-00009A0B0000}"/>
    <cellStyle name="_단가표_전기내역서 1서홍동주민센터(본관동1층)" xfId="640" xr:uid="{00000000-0005-0000-0000-00009B0B0000}"/>
    <cellStyle name="_단가표_전기내역서 2" xfId="4616" xr:uid="{00000000-0005-0000-0000-00009C0B0000}"/>
    <cellStyle name="_단가표_전기내역서 2 2" xfId="4617" xr:uid="{00000000-0005-0000-0000-00009D0B0000}"/>
    <cellStyle name="_단가표_전기내역서 2_집계표" xfId="4618" xr:uid="{00000000-0005-0000-0000-00009E0B0000}"/>
    <cellStyle name="_단가표_전기내역서 서홍동주민센터(별관동)" xfId="641" xr:uid="{00000000-0005-0000-0000-00009F0B0000}"/>
    <cellStyle name="_단가표_전기내역서 서홍동주민센터(별관동1층)" xfId="642" xr:uid="{00000000-0005-0000-0000-0000A00B0000}"/>
    <cellStyle name="_단가표_전기내역서 서홍동주민센터(본관동)" xfId="643" xr:uid="{00000000-0005-0000-0000-0000A10B0000}"/>
    <cellStyle name="_단가표_전기내역서 서홍동주민센터(본관동) 10" xfId="11709" xr:uid="{00000000-0005-0000-0000-0000A20B0000}"/>
    <cellStyle name="_단가표_전기내역서 서홍동주민센터(본관동) 11" xfId="13109" xr:uid="{00000000-0005-0000-0000-0000A30B0000}"/>
    <cellStyle name="_단가표_전기내역서 서홍동주민센터(본관동) 12" xfId="13166" xr:uid="{00000000-0005-0000-0000-0000A40B0000}"/>
    <cellStyle name="_단가표_전기내역서 서홍동주민센터(본관동) 13" xfId="13218" xr:uid="{00000000-0005-0000-0000-0000A50B0000}"/>
    <cellStyle name="_단가표_전기내역서 서홍동주민센터(본관동) 14" xfId="11666" xr:uid="{00000000-0005-0000-0000-0000A60B0000}"/>
    <cellStyle name="_단가표_전기내역서 서홍동주민센터(본관동) 15" xfId="11456" xr:uid="{00000000-0005-0000-0000-0000A70B0000}"/>
    <cellStyle name="_단가표_전기내역서 서홍동주민센터(본관동) 16" xfId="13323" xr:uid="{00000000-0005-0000-0000-0000A80B0000}"/>
    <cellStyle name="_단가표_전기내역서 서홍동주민센터(본관동) 17" xfId="13363" xr:uid="{00000000-0005-0000-0000-0000A90B0000}"/>
    <cellStyle name="_단가표_전기내역서 서홍동주민센터(본관동) 18" xfId="13390" xr:uid="{00000000-0005-0000-0000-0000AA0B0000}"/>
    <cellStyle name="_단가표_전기내역서 서홍동주민센터(본관동) 19" xfId="13422" xr:uid="{00000000-0005-0000-0000-0000AB0B0000}"/>
    <cellStyle name="_단가표_전기내역서 서홍동주민센터(본관동) 2" xfId="9881" xr:uid="{00000000-0005-0000-0000-0000AC0B0000}"/>
    <cellStyle name="_단가표_전기내역서 서홍동주민센터(본관동) 20" xfId="13452" xr:uid="{00000000-0005-0000-0000-0000AD0B0000}"/>
    <cellStyle name="_단가표_전기내역서 서홍동주민센터(본관동) 21" xfId="13475" xr:uid="{00000000-0005-0000-0000-0000AE0B0000}"/>
    <cellStyle name="_단가표_전기내역서 서홍동주민센터(본관동) 22" xfId="13497" xr:uid="{00000000-0005-0000-0000-0000AF0B0000}"/>
    <cellStyle name="_단가표_전기내역서 서홍동주민센터(본관동) 23" xfId="13510" xr:uid="{00000000-0005-0000-0000-0000B00B0000}"/>
    <cellStyle name="_단가표_전기내역서 서홍동주민센터(본관동) 24" xfId="13525" xr:uid="{00000000-0005-0000-0000-0000B10B0000}"/>
    <cellStyle name="_단가표_전기내역서 서홍동주민센터(본관동) 25" xfId="13540" xr:uid="{00000000-0005-0000-0000-0000B20B0000}"/>
    <cellStyle name="_단가표_전기내역서 서홍동주민센터(본관동) 3" xfId="10871" xr:uid="{00000000-0005-0000-0000-0000B30B0000}"/>
    <cellStyle name="_단가표_전기내역서 서홍동주민센터(본관동) 4" xfId="10922" xr:uid="{00000000-0005-0000-0000-0000B40B0000}"/>
    <cellStyle name="_단가표_전기내역서 서홍동주민센터(본관동) 5" xfId="10906" xr:uid="{00000000-0005-0000-0000-0000B50B0000}"/>
    <cellStyle name="_단가표_전기내역서 서홍동주민센터(본관동) 6" xfId="10558" xr:uid="{00000000-0005-0000-0000-0000B60B0000}"/>
    <cellStyle name="_단가표_전기내역서 서홍동주민센터(본관동) 7" xfId="11172" xr:uid="{00000000-0005-0000-0000-0000B70B0000}"/>
    <cellStyle name="_단가표_전기내역서 서홍동주민센터(본관동) 8" xfId="11519" xr:uid="{00000000-0005-0000-0000-0000B80B0000}"/>
    <cellStyle name="_단가표_전기내역서 서홍동주민센터(본관동) 9" xfId="12130" xr:uid="{00000000-0005-0000-0000-0000B90B0000}"/>
    <cellStyle name="_단가표_전기내역서 서홍동주민센터(본관동1층)" xfId="644" xr:uid="{00000000-0005-0000-0000-0000BA0B0000}"/>
    <cellStyle name="_단가표_전기내역서 서홍동주민센터(본관동2층)" xfId="645" xr:uid="{00000000-0005-0000-0000-0000BB0B0000}"/>
    <cellStyle name="_단가표_전기내역서 서홍동주민센터(본관동3층)" xfId="646" xr:uid="{00000000-0005-0000-0000-0000BC0B0000}"/>
    <cellStyle name="_단가표_전기내역서 서홍동주민센터(본관동지하층)" xfId="647" xr:uid="{00000000-0005-0000-0000-0000BD0B0000}"/>
    <cellStyle name="_단가표_전기내역서 서홍동주민센터(지하층)" xfId="648" xr:uid="{00000000-0005-0000-0000-0000BE0B0000}"/>
    <cellStyle name="_단가표_전기내역서 서홍동주민센터1(본관동1층)" xfId="649" xr:uid="{00000000-0005-0000-0000-0000BF0B0000}"/>
    <cellStyle name="_단가표_전기내역서 성산제조업소" xfId="650" xr:uid="{00000000-0005-0000-0000-0000C00B0000}"/>
    <cellStyle name="_단가표_전기내역서(0407)" xfId="651" xr:uid="{00000000-0005-0000-0000-0000C10B0000}"/>
    <cellStyle name="_단가표_전기내역서(6.02)" xfId="652" xr:uid="{00000000-0005-0000-0000-0000C20B0000}"/>
    <cellStyle name="_단가표_전기내역서(6.08)" xfId="653" xr:uid="{00000000-0005-0000-0000-0000C30B0000}"/>
    <cellStyle name="_단가표_전기내역서(감귤박TMR제조시설)-설계변경" xfId="654" xr:uid="{00000000-0005-0000-0000-0000C40B0000}"/>
    <cellStyle name="_단가표_전기내역서(감귤박TMR제조시설)-설계변경 2" xfId="4619" xr:uid="{00000000-0005-0000-0000-0000C50B0000}"/>
    <cellStyle name="_단가표_전기내역서(감귤박TMR제조시설)-설계변경 2 2" xfId="4620" xr:uid="{00000000-0005-0000-0000-0000C60B0000}"/>
    <cellStyle name="_단가표_전기내역서(감귤박TMR제조시설)-설계변경 2_집계표" xfId="4621" xr:uid="{00000000-0005-0000-0000-0000C70B0000}"/>
    <cellStyle name="_단가표_전기내역서(감귤연구소)" xfId="655" xr:uid="{00000000-0005-0000-0000-0000C80B0000}"/>
    <cellStyle name="_단가표_전기내역서(경주주민건강지원센터)" xfId="656" xr:uid="{00000000-0005-0000-0000-0000C90B0000}"/>
    <cellStyle name="_단가표_전기내역서(경주주민건강지원센터)-동력불리" xfId="657" xr:uid="{00000000-0005-0000-0000-0000CA0B0000}"/>
    <cellStyle name="_단가표_전기내역서(고산초)" xfId="658" xr:uid="{00000000-0005-0000-0000-0000CB0B0000}"/>
    <cellStyle name="_단가표_전기내역서(곽금교)" xfId="659" xr:uid="{00000000-0005-0000-0000-0000CC0B0000}"/>
    <cellStyle name="_단가표_전기내역서(곽금교) 2" xfId="4622" xr:uid="{00000000-0005-0000-0000-0000CD0B0000}"/>
    <cellStyle name="_단가표_전기내역서(곽금교) 2 2" xfId="4623" xr:uid="{00000000-0005-0000-0000-0000CE0B0000}"/>
    <cellStyle name="_단가표_전기내역서(곽금교) 2_집계표" xfId="4624" xr:uid="{00000000-0005-0000-0000-0000CF0B0000}"/>
    <cellStyle name="_단가표_전기내역서(곽금교)_전기내역서(동화교)" xfId="660" xr:uid="{00000000-0005-0000-0000-0000D00B0000}"/>
    <cellStyle name="_단가표_전기내역서(곽금교)_전기내역서(동화교) 2" xfId="4625" xr:uid="{00000000-0005-0000-0000-0000D10B0000}"/>
    <cellStyle name="_단가표_전기내역서(곽금교)_전기내역서(동화교) 2 2" xfId="4626" xr:uid="{00000000-0005-0000-0000-0000D20B0000}"/>
    <cellStyle name="_단가표_전기내역서(곽금교)_전기내역서(동화교) 2_집계표" xfId="4627" xr:uid="{00000000-0005-0000-0000-0000D30B0000}"/>
    <cellStyle name="_단가표_전기내역서(금악교-0516최종)" xfId="661" xr:uid="{00000000-0005-0000-0000-0000D40B0000}"/>
    <cellStyle name="_단가표_전기내역서(금악교-0516최종) 2" xfId="4628" xr:uid="{00000000-0005-0000-0000-0000D50B0000}"/>
    <cellStyle name="_단가표_전기내역서(금악교-0516최종) 2 2" xfId="4629" xr:uid="{00000000-0005-0000-0000-0000D60B0000}"/>
    <cellStyle name="_단가표_전기내역서(금악교-0516최종) 2_집계표" xfId="4630" xr:uid="{00000000-0005-0000-0000-0000D70B0000}"/>
    <cellStyle name="_단가표_전기내역서(금악교-에어컨)" xfId="662" xr:uid="{00000000-0005-0000-0000-0000D80B0000}"/>
    <cellStyle name="_단가표_전기내역서(금악교-에어컨) 2" xfId="4631" xr:uid="{00000000-0005-0000-0000-0000D90B0000}"/>
    <cellStyle name="_단가표_전기내역서(금악교-에어컨) 2 2" xfId="4632" xr:uid="{00000000-0005-0000-0000-0000DA0B0000}"/>
    <cellStyle name="_단가표_전기내역서(금악교-에어컨) 2_집계표" xfId="4633" xr:uid="{00000000-0005-0000-0000-0000DB0B0000}"/>
    <cellStyle name="_단가표_전기내역서(대신중)-6차" xfId="663" xr:uid="{00000000-0005-0000-0000-0000DC0B0000}"/>
    <cellStyle name="_단가표_전기내역서(대신중)-6차 2" xfId="4634" xr:uid="{00000000-0005-0000-0000-0000DD0B0000}"/>
    <cellStyle name="_단가표_전기내역서(대신중)-6차 2 2" xfId="4635" xr:uid="{00000000-0005-0000-0000-0000DE0B0000}"/>
    <cellStyle name="_단가표_전기내역서(대신중)-6차 2_집계표" xfId="4636" xr:uid="{00000000-0005-0000-0000-0000DF0B0000}"/>
    <cellStyle name="_단가표_전기내역서(동홍초등학교 교실 및 E.V 증축공사)" xfId="664" xr:uid="{00000000-0005-0000-0000-0000E00B0000}"/>
    <cellStyle name="_단가표_전기내역서(동홍초등학교 교실 및 E.V 증축공사) 2" xfId="4637" xr:uid="{00000000-0005-0000-0000-0000E10B0000}"/>
    <cellStyle name="_단가표_전기내역서(동홍초등학교 교실 및 E.V 증축공사) 2 2" xfId="4638" xr:uid="{00000000-0005-0000-0000-0000E20B0000}"/>
    <cellStyle name="_단가표_전기내역서(동홍초등학교 교실 및 E.V 증축공사) 2_집계표" xfId="4639" xr:uid="{00000000-0005-0000-0000-0000E30B0000}"/>
    <cellStyle name="_단가표_전기내역서(동홍초등학교 교실 및 E.V 증축공사)_변경후내역서 " xfId="4640" xr:uid="{00000000-0005-0000-0000-0000E40B0000}"/>
    <cellStyle name="_단가표_전기내역서(동홍초등학교 교실 및 E.V 증축공사)-정광수" xfId="665" xr:uid="{00000000-0005-0000-0000-0000E50B0000}"/>
    <cellStyle name="_단가표_전기내역서(동홍초등학교 교실 및 E.V 증축공사)-정광수 2" xfId="4641" xr:uid="{00000000-0005-0000-0000-0000E60B0000}"/>
    <cellStyle name="_단가표_전기내역서(동홍초등학교 교실 및 E.V 증축공사)-정광수 2 2" xfId="4642" xr:uid="{00000000-0005-0000-0000-0000E70B0000}"/>
    <cellStyle name="_단가표_전기내역서(동홍초등학교 교실 및 E.V 증축공사)-정광수 2_집계표" xfId="4643" xr:uid="{00000000-0005-0000-0000-0000E80B0000}"/>
    <cellStyle name="_단가표_전기내역서(동홍초등학교 교실 및 E.V 증축공사)-정광수_변경후내역서 " xfId="4644" xr:uid="{00000000-0005-0000-0000-0000E90B0000}"/>
    <cellStyle name="_단가표_전기내역서(동홍초등학교 교실 및 E.V 증축공사)-최종" xfId="666" xr:uid="{00000000-0005-0000-0000-0000EA0B0000}"/>
    <cellStyle name="_단가표_전기내역서(동홍초등학교 교실 및 E.V 증축공사)-최종 2" xfId="4645" xr:uid="{00000000-0005-0000-0000-0000EB0B0000}"/>
    <cellStyle name="_단가표_전기내역서(동홍초등학교 교실 및 E.V 증축공사)-최종 2 2" xfId="4646" xr:uid="{00000000-0005-0000-0000-0000EC0B0000}"/>
    <cellStyle name="_단가표_전기내역서(동홍초등학교 교실 및 E.V 증축공사)-최종 2_집계표" xfId="4647" xr:uid="{00000000-0005-0000-0000-0000ED0B0000}"/>
    <cellStyle name="_단가표_전기내역서(동홍초등학교 교실 및 E.V 증축공사)-최종_변경후내역서 " xfId="4648" xr:uid="{00000000-0005-0000-0000-0000EE0B0000}"/>
    <cellStyle name="_단가표_전기내역서(동화교-최종)" xfId="667" xr:uid="{00000000-0005-0000-0000-0000EF0B0000}"/>
    <cellStyle name="_단가표_전기내역서(동화교-최종) 2" xfId="4649" xr:uid="{00000000-0005-0000-0000-0000F00B0000}"/>
    <cellStyle name="_단가표_전기내역서(동화교-최종) 2 2" xfId="4650" xr:uid="{00000000-0005-0000-0000-0000F10B0000}"/>
    <cellStyle name="_단가표_전기내역서(동화교-최종) 2_집계표" xfId="4651" xr:uid="{00000000-0005-0000-0000-0000F20B0000}"/>
    <cellStyle name="_단가표_전기내역서(문산시립어린이집)" xfId="668" xr:uid="{00000000-0005-0000-0000-0000F30B0000}"/>
    <cellStyle name="_단가표_전기내역서(변경)" xfId="669" xr:uid="{00000000-0005-0000-0000-0000F40B0000}"/>
    <cellStyle name="_단가표_전기내역서(변경10월20일)" xfId="670" xr:uid="{00000000-0005-0000-0000-0000F50B0000}"/>
    <cellStyle name="_단가표_전기내역서(사라교육관)" xfId="671" xr:uid="{00000000-0005-0000-0000-0000F60B0000}"/>
    <cellStyle name="_단가표_전기내역서(사라교육관) 2" xfId="4652" xr:uid="{00000000-0005-0000-0000-0000F70B0000}"/>
    <cellStyle name="_단가표_전기내역서(사라교육관) 2 2" xfId="4653" xr:uid="{00000000-0005-0000-0000-0000F80B0000}"/>
    <cellStyle name="_단가표_전기내역서(사라교육관) 2_집계표" xfId="4654" xr:uid="{00000000-0005-0000-0000-0000F90B0000}"/>
    <cellStyle name="_단가표_전기내역서(삼성교)" xfId="672" xr:uid="{00000000-0005-0000-0000-0000FA0B0000}"/>
    <cellStyle name="_단가표_전기내역서(삼성교) 2" xfId="4655" xr:uid="{00000000-0005-0000-0000-0000FB0B0000}"/>
    <cellStyle name="_단가표_전기내역서(삼성교) 2 2" xfId="4656" xr:uid="{00000000-0005-0000-0000-0000FC0B0000}"/>
    <cellStyle name="_단가표_전기내역서(삼성교) 2_집계표" xfId="4657" xr:uid="{00000000-0005-0000-0000-0000FD0B0000}"/>
    <cellStyle name="_단가표_전기내역서(삼성교)최종" xfId="673" xr:uid="{00000000-0005-0000-0000-0000FE0B0000}"/>
    <cellStyle name="_단가표_전기내역서(삼성초)-6.10" xfId="674" xr:uid="{00000000-0005-0000-0000-0000FF0B0000}"/>
    <cellStyle name="_단가표_전기내역서(삼성초)-6.11" xfId="675" xr:uid="{00000000-0005-0000-0000-0000000C0000}"/>
    <cellStyle name="_단가표_전기내역서(삼양동사무소)" xfId="676" xr:uid="{00000000-0005-0000-0000-0000010C0000}"/>
    <cellStyle name="_단가표_전기내역서(삼양동사무소) 2" xfId="4658" xr:uid="{00000000-0005-0000-0000-0000020C0000}"/>
    <cellStyle name="_단가표_전기내역서(삼양동사무소) 2 2" xfId="4659" xr:uid="{00000000-0005-0000-0000-0000030C0000}"/>
    <cellStyle name="_단가표_전기내역서(삼양동사무소) 2_집계표" xfId="4660" xr:uid="{00000000-0005-0000-0000-0000040C0000}"/>
    <cellStyle name="_단가표_전기내역서(삼양동사무소)-1차분" xfId="677" xr:uid="{00000000-0005-0000-0000-0000050C0000}"/>
    <cellStyle name="_단가표_전기내역서(삼양동사무소)-1차분 2" xfId="4661" xr:uid="{00000000-0005-0000-0000-0000060C0000}"/>
    <cellStyle name="_단가표_전기내역서(삼양동사무소)-1차분 2 2" xfId="4662" xr:uid="{00000000-0005-0000-0000-0000070C0000}"/>
    <cellStyle name="_단가표_전기내역서(삼양동사무소)-1차분 2_집계표" xfId="4663" xr:uid="{00000000-0005-0000-0000-0000080C0000}"/>
    <cellStyle name="_단가표_전기내역서(서귀포공립보육시설)" xfId="678" xr:uid="{00000000-0005-0000-0000-0000090C0000}"/>
    <cellStyle name="_단가표_전기내역서(서귀포공립보육시설) 2" xfId="4664" xr:uid="{00000000-0005-0000-0000-00000A0C0000}"/>
    <cellStyle name="_단가표_전기내역서(서귀포공립보육시설) 2 2" xfId="4665" xr:uid="{00000000-0005-0000-0000-00000B0C0000}"/>
    <cellStyle name="_단가표_전기내역서(서귀포공립보육시설) 2_집계표" xfId="4666" xr:uid="{00000000-0005-0000-0000-00000C0C0000}"/>
    <cellStyle name="_단가표_전기내역서(서귀포시교육청사)" xfId="679" xr:uid="{00000000-0005-0000-0000-00000D0C0000}"/>
    <cellStyle name="_단가표_전기내역서(서귀포시교육청사) 2" xfId="4667" xr:uid="{00000000-0005-0000-0000-00000E0C0000}"/>
    <cellStyle name="_단가표_전기내역서(서귀포시교육청사) 2 2" xfId="4668" xr:uid="{00000000-0005-0000-0000-00000F0C0000}"/>
    <cellStyle name="_단가표_전기내역서(서귀포시교육청사) 2_집계표" xfId="4669" xr:uid="{00000000-0005-0000-0000-0000100C0000}"/>
    <cellStyle name="_단가표_전기내역서(실과교육관)" xfId="680" xr:uid="{00000000-0005-0000-0000-0000110C0000}"/>
    <cellStyle name="_단가표_전기내역서(아라교)" xfId="681" xr:uid="{00000000-0005-0000-0000-0000120C0000}"/>
    <cellStyle name="_단가표_전기내역서(아라교) 2" xfId="4670" xr:uid="{00000000-0005-0000-0000-0000130C0000}"/>
    <cellStyle name="_단가표_전기내역서(아라교) 2 2" xfId="4671" xr:uid="{00000000-0005-0000-0000-0000140C0000}"/>
    <cellStyle name="_단가표_전기내역서(아라교) 2_집계표" xfId="4672" xr:uid="{00000000-0005-0000-0000-0000150C0000}"/>
    <cellStyle name="_단가표_전기내역서(안덕농협선과장)" xfId="682" xr:uid="{00000000-0005-0000-0000-0000160C0000}"/>
    <cellStyle name="_단가표_전기내역서(야생동물보호센터)" xfId="683" xr:uid="{00000000-0005-0000-0000-0000170C0000}"/>
    <cellStyle name="_단가표_전기내역서(연평초,중)" xfId="684" xr:uid="{00000000-0005-0000-0000-0000180C0000}"/>
    <cellStyle name="_단가표_전기내역서(연평초,중) 2" xfId="4673" xr:uid="{00000000-0005-0000-0000-0000190C0000}"/>
    <cellStyle name="_단가표_전기내역서(연평초,중) 2 2" xfId="4674" xr:uid="{00000000-0005-0000-0000-00001A0C0000}"/>
    <cellStyle name="_단가표_전기내역서(연평초,중) 2_집계표" xfId="4675" xr:uid="{00000000-0005-0000-0000-00001B0C0000}"/>
    <cellStyle name="_단가표_전기내역서(연평초중고)" xfId="685" xr:uid="{00000000-0005-0000-0000-00001C0C0000}"/>
    <cellStyle name="_단가표_전기내역서(연평초중고) 2" xfId="4676" xr:uid="{00000000-0005-0000-0000-00001D0C0000}"/>
    <cellStyle name="_단가표_전기내역서(연평초중고) 2 2" xfId="4677" xr:uid="{00000000-0005-0000-0000-00001E0C0000}"/>
    <cellStyle name="_단가표_전기내역서(연평초중고) 2_집계표" xfId="4678" xr:uid="{00000000-0005-0000-0000-00001F0C0000}"/>
    <cellStyle name="_단가표_전기내역서(영송학교 체육관)" xfId="686" xr:uid="{00000000-0005-0000-0000-0000200C0000}"/>
    <cellStyle name="_단가표_전기내역서(영송학교 체육관) 2" xfId="4679" xr:uid="{00000000-0005-0000-0000-0000210C0000}"/>
    <cellStyle name="_단가표_전기내역서(영송학교 체육관) 2 2" xfId="4680" xr:uid="{00000000-0005-0000-0000-0000220C0000}"/>
    <cellStyle name="_단가표_전기내역서(영송학교 체육관) 2_집계표" xfId="4681" xr:uid="{00000000-0005-0000-0000-0000230C0000}"/>
    <cellStyle name="_단가표_전기내역서(영지학교 전기설비공사)" xfId="687" xr:uid="{00000000-0005-0000-0000-0000240C0000}"/>
    <cellStyle name="_단가표_전기내역서(영지학교 전기설비공사) 2" xfId="4682" xr:uid="{00000000-0005-0000-0000-0000250C0000}"/>
    <cellStyle name="_단가표_전기내역서(영지학교 전기설비공사) 2 2" xfId="4683" xr:uid="{00000000-0005-0000-0000-0000260C0000}"/>
    <cellStyle name="_단가표_전기내역서(영지학교 전기설비공사) 2_집계표" xfId="4684" xr:uid="{00000000-0005-0000-0000-0000270C0000}"/>
    <cellStyle name="_단가표_전기내역서(영평교)" xfId="688" xr:uid="{00000000-0005-0000-0000-0000280C0000}"/>
    <cellStyle name="_단가표_전기내역서(영평교) 2" xfId="4685" xr:uid="{00000000-0005-0000-0000-0000290C0000}"/>
    <cellStyle name="_단가표_전기내역서(영평교) 2 2" xfId="4686" xr:uid="{00000000-0005-0000-0000-00002A0C0000}"/>
    <cellStyle name="_단가표_전기내역서(영평교) 2_집계표" xfId="4687" xr:uid="{00000000-0005-0000-0000-00002B0C0000}"/>
    <cellStyle name="_단가표_전기내역서(영평교)-최종" xfId="689" xr:uid="{00000000-0005-0000-0000-00002C0C0000}"/>
    <cellStyle name="_단가표_전기내역서(영평교)-최종 2" xfId="4688" xr:uid="{00000000-0005-0000-0000-00002D0C0000}"/>
    <cellStyle name="_단가표_전기내역서(영평교)-최종 2 2" xfId="4689" xr:uid="{00000000-0005-0000-0000-00002E0C0000}"/>
    <cellStyle name="_단가표_전기내역서(영평교)-최종 2_집계표" xfId="4690" xr:uid="{00000000-0005-0000-0000-00002F0C0000}"/>
    <cellStyle name="_단가표_전기내역서(온성학교)" xfId="690" xr:uid="{00000000-0005-0000-0000-0000300C0000}"/>
    <cellStyle name="_단가표_전기내역서(온성학교) 2" xfId="4691" xr:uid="{00000000-0005-0000-0000-0000310C0000}"/>
    <cellStyle name="_단가표_전기내역서(온성학교) 2 2" xfId="4692" xr:uid="{00000000-0005-0000-0000-0000320C0000}"/>
    <cellStyle name="_단가표_전기내역서(온성학교) 2_집계표" xfId="4693" xr:uid="{00000000-0005-0000-0000-0000330C0000}"/>
    <cellStyle name="_단가표_전기내역서(온성학교)_변경후내역서 " xfId="4694" xr:uid="{00000000-0005-0000-0000-0000340C0000}"/>
    <cellStyle name="_단가표_전기내역서(위미교)" xfId="691" xr:uid="{00000000-0005-0000-0000-0000350C0000}"/>
    <cellStyle name="_단가표_전기내역서(위미교) 2" xfId="4695" xr:uid="{00000000-0005-0000-0000-0000360C0000}"/>
    <cellStyle name="_단가표_전기내역서(위미교) 2 2" xfId="4696" xr:uid="{00000000-0005-0000-0000-0000370C0000}"/>
    <cellStyle name="_단가표_전기내역서(위미교) 2_집계표" xfId="4697" xr:uid="{00000000-0005-0000-0000-0000380C0000}"/>
    <cellStyle name="_단가표_전기내역서(위미교)-70" xfId="692" xr:uid="{00000000-0005-0000-0000-0000390C0000}"/>
    <cellStyle name="_단가표_전기내역서(위미교)-70 2" xfId="4698" xr:uid="{00000000-0005-0000-0000-00003A0C0000}"/>
    <cellStyle name="_단가표_전기내역서(위미교)-70 2 2" xfId="4699" xr:uid="{00000000-0005-0000-0000-00003B0C0000}"/>
    <cellStyle name="_단가표_전기내역서(위미교)-70 2_집계표" xfId="4700" xr:uid="{00000000-0005-0000-0000-00003C0C0000}"/>
    <cellStyle name="_단가표_전기내역서(위미중)" xfId="693" xr:uid="{00000000-0005-0000-0000-00003D0C0000}"/>
    <cellStyle name="_단가표_전기내역서(유전자 보존원)" xfId="694" xr:uid="{00000000-0005-0000-0000-00003E0C0000}"/>
    <cellStyle name="_단가표_전기내역서(유전자 보존원) 10" xfId="11835" xr:uid="{00000000-0005-0000-0000-00003F0C0000}"/>
    <cellStyle name="_단가표_전기내역서(유전자 보존원) 11" xfId="11490" xr:uid="{00000000-0005-0000-0000-0000400C0000}"/>
    <cellStyle name="_단가표_전기내역서(유전자 보존원) 12" xfId="11494" xr:uid="{00000000-0005-0000-0000-0000410C0000}"/>
    <cellStyle name="_단가표_전기내역서(유전자 보존원) 13" xfId="11841" xr:uid="{00000000-0005-0000-0000-0000420C0000}"/>
    <cellStyle name="_단가표_전기내역서(유전자 보존원) 14" xfId="12332" xr:uid="{00000000-0005-0000-0000-0000430C0000}"/>
    <cellStyle name="_단가표_전기내역서(유전자 보존원) 15" xfId="12635" xr:uid="{00000000-0005-0000-0000-0000440C0000}"/>
    <cellStyle name="_단가표_전기내역서(유전자 보존원) 16" xfId="11798" xr:uid="{00000000-0005-0000-0000-0000450C0000}"/>
    <cellStyle name="_단가표_전기내역서(유전자 보존원) 17" xfId="11477" xr:uid="{00000000-0005-0000-0000-0000460C0000}"/>
    <cellStyle name="_단가표_전기내역서(유전자 보존원) 18" xfId="10305" xr:uid="{00000000-0005-0000-0000-0000470C0000}"/>
    <cellStyle name="_단가표_전기내역서(유전자 보존원) 19" xfId="13255" xr:uid="{00000000-0005-0000-0000-0000480C0000}"/>
    <cellStyle name="_단가표_전기내역서(유전자 보존원) 2" xfId="9897" xr:uid="{00000000-0005-0000-0000-0000490C0000}"/>
    <cellStyle name="_단가표_전기내역서(유전자 보존원) 20" xfId="10115" xr:uid="{00000000-0005-0000-0000-00004A0C0000}"/>
    <cellStyle name="_단가표_전기내역서(유전자 보존원) 21" xfId="11328" xr:uid="{00000000-0005-0000-0000-00004B0C0000}"/>
    <cellStyle name="_단가표_전기내역서(유전자 보존원) 22" xfId="13496" xr:uid="{00000000-0005-0000-0000-00004C0C0000}"/>
    <cellStyle name="_단가표_전기내역서(유전자 보존원) 23" xfId="12357" xr:uid="{00000000-0005-0000-0000-00004D0C0000}"/>
    <cellStyle name="_단가표_전기내역서(유전자 보존원) 24" xfId="11145" xr:uid="{00000000-0005-0000-0000-00004E0C0000}"/>
    <cellStyle name="_단가표_전기내역서(유전자 보존원) 25" xfId="9804" xr:uid="{00000000-0005-0000-0000-00004F0C0000}"/>
    <cellStyle name="_단가표_전기내역서(유전자 보존원) 3" xfId="12651" xr:uid="{00000000-0005-0000-0000-0000500C0000}"/>
    <cellStyle name="_단가표_전기내역서(유전자 보존원) 4" xfId="10466" xr:uid="{00000000-0005-0000-0000-0000510C0000}"/>
    <cellStyle name="_단가표_전기내역서(유전자 보존원) 5" xfId="11804" xr:uid="{00000000-0005-0000-0000-0000520C0000}"/>
    <cellStyle name="_단가표_전기내역서(유전자 보존원) 6" xfId="10674" xr:uid="{00000000-0005-0000-0000-0000530C0000}"/>
    <cellStyle name="_단가표_전기내역서(유전자 보존원) 7" xfId="9924" xr:uid="{00000000-0005-0000-0000-0000540C0000}"/>
    <cellStyle name="_단가표_전기내역서(유전자 보존원) 8" xfId="12480" xr:uid="{00000000-0005-0000-0000-0000550C0000}"/>
    <cellStyle name="_단가표_전기내역서(유전자 보존원) 9" xfId="11440" xr:uid="{00000000-0005-0000-0000-0000560C0000}"/>
    <cellStyle name="_단가표_전기내역서(전산교육관)" xfId="695" xr:uid="{00000000-0005-0000-0000-0000570C0000}"/>
    <cellStyle name="_단가표_전기내역서(제동교)" xfId="696" xr:uid="{00000000-0005-0000-0000-0000580C0000}"/>
    <cellStyle name="_단가표_전기내역서(제동교) 2" xfId="4701" xr:uid="{00000000-0005-0000-0000-0000590C0000}"/>
    <cellStyle name="_단가표_전기내역서(제동교) 2 2" xfId="4702" xr:uid="{00000000-0005-0000-0000-00005A0C0000}"/>
    <cellStyle name="_단가표_전기내역서(제동교) 2_집계표" xfId="4703" xr:uid="{00000000-0005-0000-0000-00005B0C0000}"/>
    <cellStyle name="_단가표_전기내역서(제주검역소)" xfId="697" xr:uid="{00000000-0005-0000-0000-00005C0C0000}"/>
    <cellStyle name="_단가표_전기내역서(제주검역소) 2" xfId="4704" xr:uid="{00000000-0005-0000-0000-00005D0C0000}"/>
    <cellStyle name="_단가표_전기내역서(제주검역소) 2 2" xfId="4705" xr:uid="{00000000-0005-0000-0000-00005E0C0000}"/>
    <cellStyle name="_단가표_전기내역서(제주검역소) 2_집계표" xfId="4706" xr:uid="{00000000-0005-0000-0000-00005F0C0000}"/>
    <cellStyle name="_단가표_전기내역서(제주교대-사라교육관)" xfId="698" xr:uid="{00000000-0005-0000-0000-0000600C0000}"/>
    <cellStyle name="_단가표_전기내역서(제주교대-사라교육관) 2" xfId="4707" xr:uid="{00000000-0005-0000-0000-0000610C0000}"/>
    <cellStyle name="_단가표_전기내역서(제주교대-사라교육관) 2 2" xfId="4708" xr:uid="{00000000-0005-0000-0000-0000620C0000}"/>
    <cellStyle name="_단가표_전기내역서(제주교대-사라교육관) 2_집계표" xfId="4709" xr:uid="{00000000-0005-0000-0000-0000630C0000}"/>
    <cellStyle name="_단가표_전기내역서(제주교대-전산교육관)" xfId="699" xr:uid="{00000000-0005-0000-0000-0000640C0000}"/>
    <cellStyle name="_단가표_전기내역서(제주교대-전산교육관) 2" xfId="4710" xr:uid="{00000000-0005-0000-0000-0000650C0000}"/>
    <cellStyle name="_단가표_전기내역서(제주교대-전산교육관) 2 2" xfId="4711" xr:uid="{00000000-0005-0000-0000-0000660C0000}"/>
    <cellStyle name="_단가표_전기내역서(제주교대-전산교육관) 2_집계표" xfId="4712" xr:uid="{00000000-0005-0000-0000-0000670C0000}"/>
    <cellStyle name="_단가표_전기내역서(제주서중)" xfId="700" xr:uid="{00000000-0005-0000-0000-0000680C0000}"/>
    <cellStyle name="_단가표_전기내역서(제주시교육청사)" xfId="701" xr:uid="{00000000-0005-0000-0000-0000690C0000}"/>
    <cellStyle name="_단가표_전기내역서(제주시교육청사) 2" xfId="4713" xr:uid="{00000000-0005-0000-0000-00006A0C0000}"/>
    <cellStyle name="_단가표_전기내역서(제주시교육청사) 2 2" xfId="4714" xr:uid="{00000000-0005-0000-0000-00006B0C0000}"/>
    <cellStyle name="_단가표_전기내역서(제주시교육청사) 2_집계표" xfId="4715" xr:uid="{00000000-0005-0000-0000-00006C0C0000}"/>
    <cellStyle name="_단가표_전기내역서(제주중앙고)" xfId="702" xr:uid="{00000000-0005-0000-0000-00006D0C0000}"/>
    <cellStyle name="_단가표_전기내역서(중문농협선과장)" xfId="703" xr:uid="{00000000-0005-0000-0000-00006E0C0000}"/>
    <cellStyle name="_단가표_전기내역서(지구대기 관사)" xfId="704" xr:uid="{00000000-0005-0000-0000-00006F0C0000}"/>
    <cellStyle name="_단가표_전기내역서(지구대기 관사) 2" xfId="4716" xr:uid="{00000000-0005-0000-0000-0000700C0000}"/>
    <cellStyle name="_단가표_전기내역서(지구대기 관사) 2 2" xfId="4717" xr:uid="{00000000-0005-0000-0000-0000710C0000}"/>
    <cellStyle name="_단가표_전기내역서(지구대기 관사) 2_집계표" xfId="4718" xr:uid="{00000000-0005-0000-0000-0000720C0000}"/>
    <cellStyle name="_단가표_전기내역서(최종)-서귀포교" xfId="705" xr:uid="{00000000-0005-0000-0000-0000730C0000}"/>
    <cellStyle name="_단가표_전기내역서(최종)-서귀포교 2" xfId="4719" xr:uid="{00000000-0005-0000-0000-0000740C0000}"/>
    <cellStyle name="_단가표_전기내역서(최종)-서귀포교 2 2" xfId="4720" xr:uid="{00000000-0005-0000-0000-0000750C0000}"/>
    <cellStyle name="_단가표_전기내역서(최종)-서귀포교 2_집계표" xfId="4721" xr:uid="{00000000-0005-0000-0000-0000760C0000}"/>
    <cellStyle name="_단가표_전기내역서(탐라교육원 전기용량 증설공사)-1월단가" xfId="706" xr:uid="{00000000-0005-0000-0000-0000770C0000}"/>
    <cellStyle name="_단가표_전기내역서(탐라교육원 전기용량 증설공사)-1월단가 2" xfId="4722" xr:uid="{00000000-0005-0000-0000-0000780C0000}"/>
    <cellStyle name="_단가표_전기내역서(탐라교육원 전기용량 증설공사)-1월단가 2 2" xfId="4723" xr:uid="{00000000-0005-0000-0000-0000790C0000}"/>
    <cellStyle name="_단가표_전기내역서(탐라교육원 전기용량 증설공사)-1월단가 2_집계표" xfId="4724" xr:uid="{00000000-0005-0000-0000-00007A0C0000}"/>
    <cellStyle name="_단가표_전기내역서(탐라교육원)" xfId="707" xr:uid="{00000000-0005-0000-0000-00007B0C0000}"/>
    <cellStyle name="_단가표_전기내역서(탐라교육원) 2" xfId="4725" xr:uid="{00000000-0005-0000-0000-00007C0C0000}"/>
    <cellStyle name="_단가표_전기내역서(탐라교육원) 2 2" xfId="4726" xr:uid="{00000000-0005-0000-0000-00007D0C0000}"/>
    <cellStyle name="_단가표_전기내역서(탐라교육원) 2_집계표" xfId="4727" xr:uid="{00000000-0005-0000-0000-00007E0C0000}"/>
    <cellStyle name="_단가표_전기내역서(탐라교육원)-최종" xfId="708" xr:uid="{00000000-0005-0000-0000-00007F0C0000}"/>
    <cellStyle name="_단가표_전기내역서(탐라교육원)-최종 2" xfId="4728" xr:uid="{00000000-0005-0000-0000-0000800C0000}"/>
    <cellStyle name="_단가표_전기내역서(탐라교육원)-최종 2 2" xfId="4729" xr:uid="{00000000-0005-0000-0000-0000810C0000}"/>
    <cellStyle name="_단가표_전기내역서(탐라교육원)-최종 2_집계표" xfId="4730" xr:uid="{00000000-0005-0000-0000-0000820C0000}"/>
    <cellStyle name="_단가표_전기내역서(판포리마을회관)" xfId="709" xr:uid="{00000000-0005-0000-0000-0000830C0000}"/>
    <cellStyle name="_단가표_전기내역서(표선초-옥내소화전 장애인 연결통로)" xfId="710" xr:uid="{00000000-0005-0000-0000-0000840C0000}"/>
    <cellStyle name="_단가표_전기내역서(하나로마트)_변경후내역서 " xfId="4731" xr:uid="{00000000-0005-0000-0000-0000850C0000}"/>
    <cellStyle name="_단가표_전기내역서(하례교 교실증축 및 화장실 대수선공사)" xfId="711" xr:uid="{00000000-0005-0000-0000-0000860C0000}"/>
    <cellStyle name="_단가표_전기내역서(하례교 교실증축 및 화장실 대수선공사) 2" xfId="4732" xr:uid="{00000000-0005-0000-0000-0000870C0000}"/>
    <cellStyle name="_단가표_전기내역서(하례교 교실증축 및 화장실 대수선공사) 2 2" xfId="4733" xr:uid="{00000000-0005-0000-0000-0000880C0000}"/>
    <cellStyle name="_단가표_전기내역서(하례교 교실증축 및 화장실 대수선공사) 2_집계표" xfId="4734" xr:uid="{00000000-0005-0000-0000-0000890C0000}"/>
    <cellStyle name="_단가표_전기내역서(하례교 교실증축 및 화장실 대수선공사)_변경후내역서 " xfId="4735" xr:uid="{00000000-0005-0000-0000-00008A0C0000}"/>
    <cellStyle name="_단가표_전기내역서(하례교)" xfId="712" xr:uid="{00000000-0005-0000-0000-00008B0C0000}"/>
    <cellStyle name="_단가표_전기내역서(하례교) 2" xfId="4736" xr:uid="{00000000-0005-0000-0000-00008C0C0000}"/>
    <cellStyle name="_단가표_전기내역서(하례교) 2 2" xfId="4737" xr:uid="{00000000-0005-0000-0000-00008D0C0000}"/>
    <cellStyle name="_단가표_전기내역서(하례교) 2_집계표" xfId="4738" xr:uid="{00000000-0005-0000-0000-00008E0C0000}"/>
    <cellStyle name="_단가표_전기내역서(한수풀 도서관)" xfId="713" xr:uid="{00000000-0005-0000-0000-00008F0C0000}"/>
    <cellStyle name="_단가표_전기내역서(한수풀 도서관) 2" xfId="4739" xr:uid="{00000000-0005-0000-0000-0000900C0000}"/>
    <cellStyle name="_단가표_전기내역서(한수풀 도서관) 2 2" xfId="4740" xr:uid="{00000000-0005-0000-0000-0000910C0000}"/>
    <cellStyle name="_단가표_전기내역서(한수풀 도서관) 2_집계표" xfId="4741" xr:uid="{00000000-0005-0000-0000-0000920C0000}"/>
    <cellStyle name="_단가표_전기내역서(홍익보육원)" xfId="714" xr:uid="{00000000-0005-0000-0000-0000930C0000}"/>
    <cellStyle name="_단가표_전기내역서(홍익보육원) 2" xfId="4742" xr:uid="{00000000-0005-0000-0000-0000940C0000}"/>
    <cellStyle name="_단가표_전기내역서(홍익보육원) 2 2" xfId="4743" xr:uid="{00000000-0005-0000-0000-0000950C0000}"/>
    <cellStyle name="_단가표_전기내역서(홍익보육원) 2_집계표" xfId="4744" xr:uid="{00000000-0005-0000-0000-0000960C0000}"/>
    <cellStyle name="_단가표_전기내역서1(위미중)" xfId="715" xr:uid="{00000000-0005-0000-0000-0000970C0000}"/>
    <cellStyle name="_단가표_전기내역서-전등간선변경" xfId="716" xr:uid="{00000000-0005-0000-0000-0000980C0000}"/>
    <cellStyle name="_단가표_전기내역서-전등간선변경 2" xfId="4745" xr:uid="{00000000-0005-0000-0000-0000990C0000}"/>
    <cellStyle name="_단가표_전기내역서-전등간선변경 2 2" xfId="4746" xr:uid="{00000000-0005-0000-0000-00009A0C0000}"/>
    <cellStyle name="_단가표_전기내역서-전등간선변경 2_집계표" xfId="4747" xr:uid="{00000000-0005-0000-0000-00009B0C0000}"/>
    <cellStyle name="_단가표_전기산출서(야생동물보호센터)" xfId="717" xr:uid="{00000000-0005-0000-0000-00009C0C0000}"/>
    <cellStyle name="_단가표_전기산출표" xfId="718" xr:uid="{00000000-0005-0000-0000-00009D0C0000}"/>
    <cellStyle name="_단가표_전기표지 및 산출서(절물)_변경후내역서 " xfId="4748" xr:uid="{00000000-0005-0000-0000-00009E0C0000}"/>
    <cellStyle name="_단가표_제주항 연안여객터미널 승강설비 소방공사" xfId="719" xr:uid="{00000000-0005-0000-0000-00009F0C0000}"/>
    <cellStyle name="_단가표_조천리 경로당 전기내역서" xfId="720" xr:uid="{00000000-0005-0000-0000-0000A00C0000}"/>
    <cellStyle name="_단가표_조천리마을회관(야학당)전기내역서" xfId="721" xr:uid="{00000000-0005-0000-0000-0000A10C0000}"/>
    <cellStyle name="_단가표_조천리마을회관(야학당)통신내역서" xfId="722" xr:uid="{00000000-0005-0000-0000-0000A20C0000}"/>
    <cellStyle name="_단가표_조천중(전기내역서)최종 (1)" xfId="723" xr:uid="{00000000-0005-0000-0000-0000A30C0000}"/>
    <cellStyle name="_단가표_조천중(전기내역서)최종 (1) 2" xfId="4749" xr:uid="{00000000-0005-0000-0000-0000A40C0000}"/>
    <cellStyle name="_단가표_조천중(전기내역서)최종 (1) 2 2" xfId="4750" xr:uid="{00000000-0005-0000-0000-0000A50C0000}"/>
    <cellStyle name="_단가표_조천중(전기내역서)최종 (1) 2_집계표" xfId="4751" xr:uid="{00000000-0005-0000-0000-0000A60C0000}"/>
    <cellStyle name="_단가표_조천중(전기내역서)최종 (1)_변경후내역서 " xfId="4752" xr:uid="{00000000-0005-0000-0000-0000A70C0000}"/>
    <cellStyle name="_단가표_주사랑 소방내역" xfId="724" xr:uid="{00000000-0005-0000-0000-0000A80C0000}"/>
    <cellStyle name="_단가표_주사랑 소방내역 10" xfId="10957" xr:uid="{00000000-0005-0000-0000-0000A90C0000}"/>
    <cellStyle name="_단가표_주사랑 소방내역 11" xfId="12560" xr:uid="{00000000-0005-0000-0000-0000AA0C0000}"/>
    <cellStyle name="_단가표_주사랑 소방내역 12" xfId="12935" xr:uid="{00000000-0005-0000-0000-0000AB0C0000}"/>
    <cellStyle name="_단가표_주사랑 소방내역 13" xfId="12698" xr:uid="{00000000-0005-0000-0000-0000AC0C0000}"/>
    <cellStyle name="_단가표_주사랑 소방내역 14" xfId="11770" xr:uid="{00000000-0005-0000-0000-0000AD0C0000}"/>
    <cellStyle name="_단가표_주사랑 소방내역 15" xfId="11167" xr:uid="{00000000-0005-0000-0000-0000AE0C0000}"/>
    <cellStyle name="_단가표_주사랑 소방내역 16" xfId="11825" xr:uid="{00000000-0005-0000-0000-0000AF0C0000}"/>
    <cellStyle name="_단가표_주사랑 소방내역 17" xfId="11175" xr:uid="{00000000-0005-0000-0000-0000B00C0000}"/>
    <cellStyle name="_단가표_주사랑 소방내역 18" xfId="12448" xr:uid="{00000000-0005-0000-0000-0000B10C0000}"/>
    <cellStyle name="_단가표_주사랑 소방내역 19" xfId="12394" xr:uid="{00000000-0005-0000-0000-0000B20C0000}"/>
    <cellStyle name="_단가표_주사랑 소방내역 2" xfId="9903" xr:uid="{00000000-0005-0000-0000-0000B30C0000}"/>
    <cellStyle name="_단가표_주사랑 소방내역 20" xfId="12280" xr:uid="{00000000-0005-0000-0000-0000B40C0000}"/>
    <cellStyle name="_단가표_주사랑 소방내역 21" xfId="10268" xr:uid="{00000000-0005-0000-0000-0000B50C0000}"/>
    <cellStyle name="_단가표_주사랑 소방내역 22" xfId="10277" xr:uid="{00000000-0005-0000-0000-0000B60C0000}"/>
    <cellStyle name="_단가표_주사랑 소방내역 23" xfId="11149" xr:uid="{00000000-0005-0000-0000-0000B70C0000}"/>
    <cellStyle name="_단가표_주사랑 소방내역 24" xfId="10523" xr:uid="{00000000-0005-0000-0000-0000B80C0000}"/>
    <cellStyle name="_단가표_주사랑 소방내역 25" xfId="13457" xr:uid="{00000000-0005-0000-0000-0000B90C0000}"/>
    <cellStyle name="_단가표_주사랑 소방내역 3" xfId="10864" xr:uid="{00000000-0005-0000-0000-0000BA0C0000}"/>
    <cellStyle name="_단가표_주사랑 소방내역 4" xfId="10929" xr:uid="{00000000-0005-0000-0000-0000BB0C0000}"/>
    <cellStyle name="_단가표_주사랑 소방내역 5" xfId="10427" xr:uid="{00000000-0005-0000-0000-0000BC0C0000}"/>
    <cellStyle name="_단가표_주사랑 소방내역 6" xfId="12029" xr:uid="{00000000-0005-0000-0000-0000BD0C0000}"/>
    <cellStyle name="_단가표_주사랑 소방내역 7" xfId="9921" xr:uid="{00000000-0005-0000-0000-0000BE0C0000}"/>
    <cellStyle name="_단가표_주사랑 소방내역 8" xfId="9696" xr:uid="{00000000-0005-0000-0000-0000BF0C0000}"/>
    <cellStyle name="_단가표_주사랑 소방내역 9" xfId="12846" xr:uid="{00000000-0005-0000-0000-0000C00C0000}"/>
    <cellStyle name="_단가표_주사랑요양원전기" xfId="725" xr:uid="{00000000-0005-0000-0000-0000C10C0000}"/>
    <cellStyle name="_단가표_주사랑요양원전기 2" xfId="4753" xr:uid="{00000000-0005-0000-0000-0000C20C0000}"/>
    <cellStyle name="_단가표_주사랑요양원전기 2 2" xfId="4754" xr:uid="{00000000-0005-0000-0000-0000C30C0000}"/>
    <cellStyle name="_단가표_주사랑요양원전기 2_집계표" xfId="4755" xr:uid="{00000000-0005-0000-0000-0000C40C0000}"/>
    <cellStyle name="_단가표_청소년수련원 전기내역서" xfId="726" xr:uid="{00000000-0005-0000-0000-0000C50C0000}"/>
    <cellStyle name="_단가표_총괄집계표" xfId="727" xr:uid="{00000000-0005-0000-0000-0000C60C0000}"/>
    <cellStyle name="_단가표_추자교(전기내역서)최종" xfId="4756" xr:uid="{00000000-0005-0000-0000-0000C70C0000}"/>
    <cellStyle name="_단가표_추자교(전기내역서)최종 2" xfId="4757" xr:uid="{00000000-0005-0000-0000-0000C80C0000}"/>
    <cellStyle name="_단가표_추자교(전기내역서)최종_집계표" xfId="4758" xr:uid="{00000000-0005-0000-0000-0000C90C0000}"/>
    <cellStyle name="_단가표_추정공사비" xfId="728" xr:uid="{00000000-0005-0000-0000-0000CA0C0000}"/>
    <cellStyle name="_단가표_추정공사비 2" xfId="4759" xr:uid="{00000000-0005-0000-0000-0000CB0C0000}"/>
    <cellStyle name="_단가표_추정공사비 2 2" xfId="4760" xr:uid="{00000000-0005-0000-0000-0000CC0C0000}"/>
    <cellStyle name="_단가표_추정공사비 2_집계표" xfId="4761" xr:uid="{00000000-0005-0000-0000-0000CD0C0000}"/>
    <cellStyle name="_단가표_추정공사비전기내역서" xfId="729" xr:uid="{00000000-0005-0000-0000-0000CE0C0000}"/>
    <cellStyle name="_단가표_친환경 농업 증축전기공사" xfId="730" xr:uid="{00000000-0005-0000-0000-0000CF0C0000}"/>
    <cellStyle name="_단가표_친환경 농업 증축전기공사(전력간선)" xfId="731" xr:uid="{00000000-0005-0000-0000-0000D00C0000}"/>
    <cellStyle name="_단가표_친환경농업 첨단연구센터 증축소방공사" xfId="732" xr:uid="{00000000-0005-0000-0000-0000D10C0000}"/>
    <cellStyle name="_단가표_태양광 내역서" xfId="733" xr:uid="{00000000-0005-0000-0000-0000D20C0000}"/>
    <cellStyle name="_단가표_태양광 내역서 10" xfId="11661" xr:uid="{00000000-0005-0000-0000-0000D30C0000}"/>
    <cellStyle name="_단가표_태양광 내역서 11" xfId="10129" xr:uid="{00000000-0005-0000-0000-0000D40C0000}"/>
    <cellStyle name="_단가표_태양광 내역서 12" xfId="12018" xr:uid="{00000000-0005-0000-0000-0000D50C0000}"/>
    <cellStyle name="_단가표_태양광 내역서 13" xfId="10804" xr:uid="{00000000-0005-0000-0000-0000D60C0000}"/>
    <cellStyle name="_단가표_태양광 내역서 14" xfId="13016" xr:uid="{00000000-0005-0000-0000-0000D70C0000}"/>
    <cellStyle name="_단가표_태양광 내역서 15" xfId="10524" xr:uid="{00000000-0005-0000-0000-0000D80C0000}"/>
    <cellStyle name="_단가표_태양광 내역서 16" xfId="11748" xr:uid="{00000000-0005-0000-0000-0000D90C0000}"/>
    <cellStyle name="_단가표_태양광 내역서 17" xfId="11544" xr:uid="{00000000-0005-0000-0000-0000DA0C0000}"/>
    <cellStyle name="_단가표_태양광 내역서 18" xfId="12216" xr:uid="{00000000-0005-0000-0000-0000DB0C0000}"/>
    <cellStyle name="_단가표_태양광 내역서 19" xfId="12287" xr:uid="{00000000-0005-0000-0000-0000DC0C0000}"/>
    <cellStyle name="_단가표_태양광 내역서 2" xfId="9908" xr:uid="{00000000-0005-0000-0000-0000DD0C0000}"/>
    <cellStyle name="_단가표_태양광 내역서 20" xfId="12423" xr:uid="{00000000-0005-0000-0000-0000DE0C0000}"/>
    <cellStyle name="_단가표_태양광 내역서 21" xfId="11182" xr:uid="{00000000-0005-0000-0000-0000DF0C0000}"/>
    <cellStyle name="_단가표_태양광 내역서 22" xfId="13150" xr:uid="{00000000-0005-0000-0000-0000E00C0000}"/>
    <cellStyle name="_단가표_태양광 내역서 23" xfId="12048" xr:uid="{00000000-0005-0000-0000-0000E10C0000}"/>
    <cellStyle name="_단가표_태양광 내역서 24" xfId="11961" xr:uid="{00000000-0005-0000-0000-0000E20C0000}"/>
    <cellStyle name="_단가표_태양광 내역서 25" xfId="10343" xr:uid="{00000000-0005-0000-0000-0000E30C0000}"/>
    <cellStyle name="_단가표_태양광 내역서 3" xfId="12648" xr:uid="{00000000-0005-0000-0000-0000E40C0000}"/>
    <cellStyle name="_단가표_태양광 내역서 4" xfId="10931" xr:uid="{00000000-0005-0000-0000-0000E50C0000}"/>
    <cellStyle name="_단가표_태양광 내역서 5" xfId="12156" xr:uid="{00000000-0005-0000-0000-0000E60C0000}"/>
    <cellStyle name="_단가표_태양광 내역서 6" xfId="9927" xr:uid="{00000000-0005-0000-0000-0000E70C0000}"/>
    <cellStyle name="_단가표_태양광 내역서 7" xfId="12152" xr:uid="{00000000-0005-0000-0000-0000E80C0000}"/>
    <cellStyle name="_단가표_태양광 내역서 8" xfId="12535" xr:uid="{00000000-0005-0000-0000-0000E90C0000}"/>
    <cellStyle name="_단가표_태양광 내역서 9" xfId="11923" xr:uid="{00000000-0005-0000-0000-0000EA0C0000}"/>
    <cellStyle name="_단가표_태양광 내역서(15kW)" xfId="734" xr:uid="{00000000-0005-0000-0000-0000EB0C0000}"/>
    <cellStyle name="_단가표_태양광 내역서(15kW) 10" xfId="11725" xr:uid="{00000000-0005-0000-0000-0000EC0C0000}"/>
    <cellStyle name="_단가표_태양광 내역서(15kW) 11" xfId="10579" xr:uid="{00000000-0005-0000-0000-0000ED0C0000}"/>
    <cellStyle name="_단가표_태양광 내역서(15kW) 12" xfId="10547" xr:uid="{00000000-0005-0000-0000-0000EE0C0000}"/>
    <cellStyle name="_단가표_태양광 내역서(15kW) 13" xfId="12490" xr:uid="{00000000-0005-0000-0000-0000EF0C0000}"/>
    <cellStyle name="_단가표_태양광 내역서(15kW) 14" xfId="11465" xr:uid="{00000000-0005-0000-0000-0000F00C0000}"/>
    <cellStyle name="_단가표_태양광 내역서(15kW) 15" xfId="13299" xr:uid="{00000000-0005-0000-0000-0000F10C0000}"/>
    <cellStyle name="_단가표_태양광 내역서(15kW) 16" xfId="12333" xr:uid="{00000000-0005-0000-0000-0000F20C0000}"/>
    <cellStyle name="_단가표_태양광 내역서(15kW) 17" xfId="12323" xr:uid="{00000000-0005-0000-0000-0000F30C0000}"/>
    <cellStyle name="_단가표_태양광 내역서(15kW) 18" xfId="12119" xr:uid="{00000000-0005-0000-0000-0000F40C0000}"/>
    <cellStyle name="_단가표_태양광 내역서(15kW) 19" xfId="9948" xr:uid="{00000000-0005-0000-0000-0000F50C0000}"/>
    <cellStyle name="_단가표_태양광 내역서(15kW) 2" xfId="9909" xr:uid="{00000000-0005-0000-0000-0000F60C0000}"/>
    <cellStyle name="_단가표_태양광 내역서(15kW) 20" xfId="12925" xr:uid="{00000000-0005-0000-0000-0000F70C0000}"/>
    <cellStyle name="_단가표_태양광 내역서(15kW) 21" xfId="10878" xr:uid="{00000000-0005-0000-0000-0000F80C0000}"/>
    <cellStyle name="_단가표_태양광 내역서(15kW) 22" xfId="11758" xr:uid="{00000000-0005-0000-0000-0000F90C0000}"/>
    <cellStyle name="_단가표_태양광 내역서(15kW) 23" xfId="12832" xr:uid="{00000000-0005-0000-0000-0000FA0C0000}"/>
    <cellStyle name="_단가표_태양광 내역서(15kW) 24" xfId="10169" xr:uid="{00000000-0005-0000-0000-0000FB0C0000}"/>
    <cellStyle name="_단가표_태양광 내역서(15kW) 25" xfId="13376" xr:uid="{00000000-0005-0000-0000-0000FC0C0000}"/>
    <cellStyle name="_단가표_태양광 내역서(15kW) 3" xfId="12647" xr:uid="{00000000-0005-0000-0000-0000FD0C0000}"/>
    <cellStyle name="_단가표_태양광 내역서(15kW) 4" xfId="10932" xr:uid="{00000000-0005-0000-0000-0000FE0C0000}"/>
    <cellStyle name="_단가표_태양광 내역서(15kW) 5" xfId="10004" xr:uid="{00000000-0005-0000-0000-0000FF0C0000}"/>
    <cellStyle name="_단가표_태양광 내역서(15kW) 6" xfId="10677" xr:uid="{00000000-0005-0000-0000-0000000D0000}"/>
    <cellStyle name="_단가표_태양광 내역서(15kW) 7" xfId="9920" xr:uid="{00000000-0005-0000-0000-0000010D0000}"/>
    <cellStyle name="_단가표_태양광 내역서(15kW) 8" xfId="11705" xr:uid="{00000000-0005-0000-0000-0000020D0000}"/>
    <cellStyle name="_단가표_태양광 내역서(15kW) 9" xfId="12425" xr:uid="{00000000-0005-0000-0000-0000030D0000}"/>
    <cellStyle name="_단가표_태양광 내역서(삼양동주민센터)" xfId="735" xr:uid="{00000000-0005-0000-0000-0000040D0000}"/>
    <cellStyle name="_단가표_태양광 내역서(삼양동주민센터) 10" xfId="11427" xr:uid="{00000000-0005-0000-0000-0000050D0000}"/>
    <cellStyle name="_단가표_태양광 내역서(삼양동주민센터) 11" xfId="10180" xr:uid="{00000000-0005-0000-0000-0000060D0000}"/>
    <cellStyle name="_단가표_태양광 내역서(삼양동주민센터) 12" xfId="11220" xr:uid="{00000000-0005-0000-0000-0000070D0000}"/>
    <cellStyle name="_단가표_태양광 내역서(삼양동주민센터) 13" xfId="11773" xr:uid="{00000000-0005-0000-0000-0000080D0000}"/>
    <cellStyle name="_단가표_태양광 내역서(삼양동주민센터) 14" xfId="10529" xr:uid="{00000000-0005-0000-0000-0000090D0000}"/>
    <cellStyle name="_단가표_태양광 내역서(삼양동주민센터) 15" xfId="12702" xr:uid="{00000000-0005-0000-0000-00000A0D0000}"/>
    <cellStyle name="_단가표_태양광 내역서(삼양동주민센터) 16" xfId="12419" xr:uid="{00000000-0005-0000-0000-00000B0D0000}"/>
    <cellStyle name="_단가표_태양광 내역서(삼양동주민센터) 17" xfId="13176" xr:uid="{00000000-0005-0000-0000-00000C0D0000}"/>
    <cellStyle name="_단가표_태양광 내역서(삼양동주민센터) 18" xfId="10053" xr:uid="{00000000-0005-0000-0000-00000D0D0000}"/>
    <cellStyle name="_단가표_태양광 내역서(삼양동주민센터) 19" xfId="10734" xr:uid="{00000000-0005-0000-0000-00000E0D0000}"/>
    <cellStyle name="_단가표_태양광 내역서(삼양동주민센터) 2" xfId="9910" xr:uid="{00000000-0005-0000-0000-00000F0D0000}"/>
    <cellStyle name="_단가표_태양광 내역서(삼양동주민센터) 20" xfId="11808" xr:uid="{00000000-0005-0000-0000-0000100D0000}"/>
    <cellStyle name="_단가표_태양광 내역서(삼양동주민센터) 21" xfId="11800" xr:uid="{00000000-0005-0000-0000-0000110D0000}"/>
    <cellStyle name="_단가표_태양광 내역서(삼양동주민센터) 22" xfId="12672" xr:uid="{00000000-0005-0000-0000-0000120D0000}"/>
    <cellStyle name="_단가표_태양광 내역서(삼양동주민센터) 23" xfId="9835" xr:uid="{00000000-0005-0000-0000-0000130D0000}"/>
    <cellStyle name="_단가표_태양광 내역서(삼양동주민센터) 24" xfId="12392" xr:uid="{00000000-0005-0000-0000-0000140D0000}"/>
    <cellStyle name="_단가표_태양광 내역서(삼양동주민센터) 25" xfId="10224" xr:uid="{00000000-0005-0000-0000-0000150D0000}"/>
    <cellStyle name="_단가표_태양광 내역서(삼양동주민센터) 3" xfId="10861" xr:uid="{00000000-0005-0000-0000-0000160D0000}"/>
    <cellStyle name="_단가표_태양광 내역서(삼양동주민센터) 4" xfId="10933" xr:uid="{00000000-0005-0000-0000-0000170D0000}"/>
    <cellStyle name="_단가표_태양광 내역서(삼양동주민센터) 5" xfId="11797" xr:uid="{00000000-0005-0000-0000-0000180D0000}"/>
    <cellStyle name="_단가표_태양광 내역서(삼양동주민센터) 6" xfId="9928" xr:uid="{00000000-0005-0000-0000-0000190D0000}"/>
    <cellStyle name="_단가표_태양광 내역서(삼양동주민센터) 7" xfId="9919" xr:uid="{00000000-0005-0000-0000-00001A0D0000}"/>
    <cellStyle name="_단가표_태양광 내역서(삼양동주민센터) 8" xfId="12536" xr:uid="{00000000-0005-0000-0000-00001B0D0000}"/>
    <cellStyle name="_단가표_태양광 내역서(삼양동주민센터) 9" xfId="11011" xr:uid="{00000000-0005-0000-0000-00001C0D0000}"/>
    <cellStyle name="_단가표_태양광 내역서(총괄-전기공사)" xfId="736" xr:uid="{00000000-0005-0000-0000-00001D0D0000}"/>
    <cellStyle name="_단가표_태양광 내역서(총괄-전기공사) 10" xfId="10848" xr:uid="{00000000-0005-0000-0000-00001E0D0000}"/>
    <cellStyle name="_단가표_태양광 내역서(총괄-전기공사) 11" xfId="10601" xr:uid="{00000000-0005-0000-0000-00001F0D0000}"/>
    <cellStyle name="_단가표_태양광 내역서(총괄-전기공사) 12" xfId="10781" xr:uid="{00000000-0005-0000-0000-0000200D0000}"/>
    <cellStyle name="_단가표_태양광 내역서(총괄-전기공사) 13" xfId="12049" xr:uid="{00000000-0005-0000-0000-0000210D0000}"/>
    <cellStyle name="_단가표_태양광 내역서(총괄-전기공사) 14" xfId="9787" xr:uid="{00000000-0005-0000-0000-0000220D0000}"/>
    <cellStyle name="_단가표_태양광 내역서(총괄-전기공사) 15" xfId="10047" xr:uid="{00000000-0005-0000-0000-0000230D0000}"/>
    <cellStyle name="_단가표_태양광 내역서(총괄-전기공사) 16" xfId="11534" xr:uid="{00000000-0005-0000-0000-0000240D0000}"/>
    <cellStyle name="_단가표_태양광 내역서(총괄-전기공사) 17" xfId="11136" xr:uid="{00000000-0005-0000-0000-0000250D0000}"/>
    <cellStyle name="_단가표_태양광 내역서(총괄-전기공사) 18" xfId="10578" xr:uid="{00000000-0005-0000-0000-0000260D0000}"/>
    <cellStyle name="_단가표_태양광 내역서(총괄-전기공사) 19" xfId="12517" xr:uid="{00000000-0005-0000-0000-0000270D0000}"/>
    <cellStyle name="_단가표_태양광 내역서(총괄-전기공사) 2" xfId="9911" xr:uid="{00000000-0005-0000-0000-0000280D0000}"/>
    <cellStyle name="_단가표_태양광 내역서(총괄-전기공사) 20" xfId="11567" xr:uid="{00000000-0005-0000-0000-0000290D0000}"/>
    <cellStyle name="_단가표_태양광 내역서(총괄-전기공사) 21" xfId="11621" xr:uid="{00000000-0005-0000-0000-00002A0D0000}"/>
    <cellStyle name="_단가표_태양광 내역서(총괄-전기공사) 22" xfId="10554" xr:uid="{00000000-0005-0000-0000-00002B0D0000}"/>
    <cellStyle name="_단가표_태양광 내역서(총괄-전기공사) 23" xfId="10785" xr:uid="{00000000-0005-0000-0000-00002C0D0000}"/>
    <cellStyle name="_단가표_태양광 내역서(총괄-전기공사) 24" xfId="10010" xr:uid="{00000000-0005-0000-0000-00002D0D0000}"/>
    <cellStyle name="_단가표_태양광 내역서(총괄-전기공사) 25" xfId="10896" xr:uid="{00000000-0005-0000-0000-00002E0D0000}"/>
    <cellStyle name="_단가표_태양광 내역서(총괄-전기공사) 3" xfId="12175" xr:uid="{00000000-0005-0000-0000-00002F0D0000}"/>
    <cellStyle name="_단가표_태양광 내역서(총괄-전기공사) 4" xfId="10469" xr:uid="{00000000-0005-0000-0000-0000300D0000}"/>
    <cellStyle name="_단가표_태양광 내역서(총괄-전기공사) 5" xfId="10656" xr:uid="{00000000-0005-0000-0000-0000310D0000}"/>
    <cellStyle name="_단가표_태양광 내역서(총괄-전기공사) 6" xfId="9929" xr:uid="{00000000-0005-0000-0000-0000320D0000}"/>
    <cellStyle name="_단가표_태양광 내역서(총괄-전기공사) 7" xfId="12472" xr:uid="{00000000-0005-0000-0000-0000330D0000}"/>
    <cellStyle name="_단가표_태양광 내역서(총괄-전기공사) 8" xfId="9973" xr:uid="{00000000-0005-0000-0000-0000340D0000}"/>
    <cellStyle name="_단가표_태양광 내역서(총괄-전기공사) 9" xfId="10402" xr:uid="{00000000-0005-0000-0000-0000350D0000}"/>
    <cellStyle name="_단가표_태양광산출서(친환경농업 연구센터)" xfId="737" xr:uid="{00000000-0005-0000-0000-0000360D0000}"/>
    <cellStyle name="_단가표_태양광산출서(친환경농업 연구센터) 10" xfId="12842" xr:uid="{00000000-0005-0000-0000-0000370D0000}"/>
    <cellStyle name="_단가표_태양광산출서(친환경농업 연구센터) 11" xfId="12768" xr:uid="{00000000-0005-0000-0000-0000380D0000}"/>
    <cellStyle name="_단가표_태양광산출서(친환경농업 연구센터) 12" xfId="10104" xr:uid="{00000000-0005-0000-0000-0000390D0000}"/>
    <cellStyle name="_단가표_태양광산출서(친환경농업 연구센터) 13" xfId="10986" xr:uid="{00000000-0005-0000-0000-00003A0D0000}"/>
    <cellStyle name="_단가표_태양광산출서(친환경농업 연구센터) 14" xfId="12887" xr:uid="{00000000-0005-0000-0000-00003B0D0000}"/>
    <cellStyle name="_단가표_태양광산출서(친환경농업 연구센터) 15" xfId="12775" xr:uid="{00000000-0005-0000-0000-00003C0D0000}"/>
    <cellStyle name="_단가표_태양광산출서(친환경농업 연구센터) 16" xfId="11386" xr:uid="{00000000-0005-0000-0000-00003D0D0000}"/>
    <cellStyle name="_단가표_태양광산출서(친환경농업 연구센터) 17" xfId="11854" xr:uid="{00000000-0005-0000-0000-00003E0D0000}"/>
    <cellStyle name="_단가표_태양광산출서(친환경농업 연구센터) 18" xfId="11495" xr:uid="{00000000-0005-0000-0000-00003F0D0000}"/>
    <cellStyle name="_단가표_태양광산출서(친환경농업 연구센터) 19" xfId="13091" xr:uid="{00000000-0005-0000-0000-0000400D0000}"/>
    <cellStyle name="_단가표_태양광산출서(친환경농업 연구센터) 2" xfId="9912" xr:uid="{00000000-0005-0000-0000-0000410D0000}"/>
    <cellStyle name="_단가표_태양광산출서(친환경농업 연구센터) 20" xfId="11734" xr:uid="{00000000-0005-0000-0000-0000420D0000}"/>
    <cellStyle name="_단가표_태양광산출서(친환경농업 연구센터) 21" xfId="11973" xr:uid="{00000000-0005-0000-0000-0000430D0000}"/>
    <cellStyle name="_단가표_태양광산출서(친환경농업 연구센터) 22" xfId="12275" xr:uid="{00000000-0005-0000-0000-0000440D0000}"/>
    <cellStyle name="_단가표_태양광산출서(친환경농업 연구센터) 23" xfId="12467" xr:uid="{00000000-0005-0000-0000-0000450D0000}"/>
    <cellStyle name="_단가표_태양광산출서(친환경농업 연구센터) 24" xfId="10715" xr:uid="{00000000-0005-0000-0000-0000460D0000}"/>
    <cellStyle name="_단가표_태양광산출서(친환경농업 연구센터) 25" xfId="13313" xr:uid="{00000000-0005-0000-0000-0000470D0000}"/>
    <cellStyle name="_단가표_태양광산출서(친환경농업 연구센터) 3" xfId="10860" xr:uid="{00000000-0005-0000-0000-0000480D0000}"/>
    <cellStyle name="_단가표_태양광산출서(친환경농업 연구센터) 4" xfId="10934" xr:uid="{00000000-0005-0000-0000-0000490D0000}"/>
    <cellStyle name="_단가표_태양광산출서(친환경농업 연구센터) 5" xfId="11401" xr:uid="{00000000-0005-0000-0000-00004A0D0000}"/>
    <cellStyle name="_단가표_태양광산출서(친환경농업 연구센터) 6" xfId="11529" xr:uid="{00000000-0005-0000-0000-00004B0D0000}"/>
    <cellStyle name="_단가표_태양광산출서(친환경농업 연구센터) 7" xfId="9880" xr:uid="{00000000-0005-0000-0000-00004C0D0000}"/>
    <cellStyle name="_단가표_태양광산출서(친환경농업 연구센터) 8" xfId="10175" xr:uid="{00000000-0005-0000-0000-00004D0D0000}"/>
    <cellStyle name="_단가표_태양광산출서(친환경농업 연구센터) 9" xfId="10472" xr:uid="{00000000-0005-0000-0000-00004E0D0000}"/>
    <cellStyle name="_단가표_토산교 도서실,교원편의실,연결복도 증축전기내역서" xfId="738" xr:uid="{00000000-0005-0000-0000-00004F0D0000}"/>
    <cellStyle name="_단가표_통신" xfId="739" xr:uid="{00000000-0005-0000-0000-0000500D0000}"/>
    <cellStyle name="_단가표_통신 2" xfId="4762" xr:uid="{00000000-0005-0000-0000-0000510D0000}"/>
    <cellStyle name="_단가표_통신 2 2" xfId="4763" xr:uid="{00000000-0005-0000-0000-0000520D0000}"/>
    <cellStyle name="_단가표_통신 2_집계표" xfId="4764" xr:uid="{00000000-0005-0000-0000-0000530D0000}"/>
    <cellStyle name="_단가표_통신(08.09)" xfId="740" xr:uid="{00000000-0005-0000-0000-0000540D0000}"/>
    <cellStyle name="_단가표_통신(08.09) 2" xfId="4765" xr:uid="{00000000-0005-0000-0000-0000550D0000}"/>
    <cellStyle name="_단가표_통신(08.09) 2 2" xfId="4766" xr:uid="{00000000-0005-0000-0000-0000560D0000}"/>
    <cellStyle name="_단가표_통신(08.09) 2_집계표" xfId="4767" xr:uid="{00000000-0005-0000-0000-0000570D0000}"/>
    <cellStyle name="_단가표_통신내역 (안보교육관)" xfId="741" xr:uid="{00000000-0005-0000-0000-0000580D0000}"/>
    <cellStyle name="_단가표_통신내역 (안보교육관-5월30일)" xfId="742" xr:uid="{00000000-0005-0000-0000-0000590D0000}"/>
    <cellStyle name="_단가표_통신내역서" xfId="743" xr:uid="{00000000-0005-0000-0000-00005A0D0000}"/>
    <cellStyle name="_단가표_통신내역서(0304)" xfId="744" xr:uid="{00000000-0005-0000-0000-00005B0D0000}"/>
    <cellStyle name="_단가표_통신내역서(0315)" xfId="745" xr:uid="{00000000-0005-0000-0000-00005C0D0000}"/>
    <cellStyle name="_단가표_통신내역서(0502)" xfId="746" xr:uid="{00000000-0005-0000-0000-00005D0D0000}"/>
    <cellStyle name="_단가표_통신내역서(감귤창고)" xfId="747" xr:uid="{00000000-0005-0000-0000-00005E0D0000}"/>
    <cellStyle name="_단가표_통신내역서(감귤창고) 2" xfId="4768" xr:uid="{00000000-0005-0000-0000-00005F0D0000}"/>
    <cellStyle name="_단가표_통신내역서(감귤창고) 2 2" xfId="4769" xr:uid="{00000000-0005-0000-0000-0000600D0000}"/>
    <cellStyle name="_단가표_통신내역서(감귤창고) 2_집계표" xfId="4770" xr:uid="{00000000-0005-0000-0000-0000610D0000}"/>
    <cellStyle name="_단가표_통신내역서(경주시주민건강지원센터)" xfId="748" xr:uid="{00000000-0005-0000-0000-0000620D0000}"/>
    <cellStyle name="_단가표_통신내역서(경주시주민건강지원센터) 10" xfId="12817" xr:uid="{00000000-0005-0000-0000-0000630D0000}"/>
    <cellStyle name="_단가표_통신내역서(경주시주민건강지원센터) 11" xfId="10698" xr:uid="{00000000-0005-0000-0000-0000640D0000}"/>
    <cellStyle name="_단가표_통신내역서(경주시주민건강지원센터) 12" xfId="10173" xr:uid="{00000000-0005-0000-0000-0000650D0000}"/>
    <cellStyle name="_단가표_통신내역서(경주시주민건강지원센터) 13" xfId="11221" xr:uid="{00000000-0005-0000-0000-0000660D0000}"/>
    <cellStyle name="_단가표_통신내역서(경주시주민건강지원센터) 14" xfId="12318" xr:uid="{00000000-0005-0000-0000-0000670D0000}"/>
    <cellStyle name="_단가표_통신내역서(경주시주민건강지원센터) 15" xfId="9701" xr:uid="{00000000-0005-0000-0000-0000680D0000}"/>
    <cellStyle name="_단가표_통신내역서(경주시주민건강지원센터) 16" xfId="9860" xr:uid="{00000000-0005-0000-0000-0000690D0000}"/>
    <cellStyle name="_단가표_통신내역서(경주시주민건강지원센터) 17" xfId="11264" xr:uid="{00000000-0005-0000-0000-00006A0D0000}"/>
    <cellStyle name="_단가표_통신내역서(경주시주민건강지원센터) 18" xfId="11061" xr:uid="{00000000-0005-0000-0000-00006B0D0000}"/>
    <cellStyle name="_단가표_통신내역서(경주시주민건강지원센터) 19" xfId="10350" xr:uid="{00000000-0005-0000-0000-00006C0D0000}"/>
    <cellStyle name="_단가표_통신내역서(경주시주민건강지원센터) 2" xfId="9918" xr:uid="{00000000-0005-0000-0000-00006D0D0000}"/>
    <cellStyle name="_단가표_통신내역서(경주시주민건강지원센터) 20" xfId="11518" xr:uid="{00000000-0005-0000-0000-00006E0D0000}"/>
    <cellStyle name="_단가표_통신내역서(경주시주민건강지원센터) 21" xfId="11150" xr:uid="{00000000-0005-0000-0000-00006F0D0000}"/>
    <cellStyle name="_단가표_통신내역서(경주시주민건강지원센터) 22" xfId="13101" xr:uid="{00000000-0005-0000-0000-0000700D0000}"/>
    <cellStyle name="_단가표_통신내역서(경주시주민건강지원센터) 23" xfId="13040" xr:uid="{00000000-0005-0000-0000-0000710D0000}"/>
    <cellStyle name="_단가표_통신내역서(경주시주민건강지원센터) 24" xfId="12146" xr:uid="{00000000-0005-0000-0000-0000720D0000}"/>
    <cellStyle name="_단가표_통신내역서(경주시주민건강지원센터) 25" xfId="12094" xr:uid="{00000000-0005-0000-0000-0000730D0000}"/>
    <cellStyle name="_단가표_통신내역서(경주시주민건강지원센터) 3" xfId="12646" xr:uid="{00000000-0005-0000-0000-0000740D0000}"/>
    <cellStyle name="_단가표_통신내역서(경주시주민건강지원센터) 4" xfId="11827" xr:uid="{00000000-0005-0000-0000-0000750D0000}"/>
    <cellStyle name="_단가표_통신내역서(경주시주민건강지원센터) 5" xfId="11796" xr:uid="{00000000-0005-0000-0000-0000760D0000}"/>
    <cellStyle name="_단가표_통신내역서(경주시주민건강지원센터) 6" xfId="11415" xr:uid="{00000000-0005-0000-0000-0000770D0000}"/>
    <cellStyle name="_단가표_통신내역서(경주시주민건강지원센터) 7" xfId="12469" xr:uid="{00000000-0005-0000-0000-0000780D0000}"/>
    <cellStyle name="_단가표_통신내역서(경주시주민건강지원센터) 8" xfId="9720" xr:uid="{00000000-0005-0000-0000-0000790D0000}"/>
    <cellStyle name="_단가표_통신내역서(경주시주민건강지원센터) 9" xfId="10955" xr:uid="{00000000-0005-0000-0000-00007A0D0000}"/>
    <cellStyle name="_단가표_통신내역서(경주주민건강지원센터)" xfId="749" xr:uid="{00000000-0005-0000-0000-00007B0D0000}"/>
    <cellStyle name="_단가표_통신내역서(경주주민건강지원센터0531)" xfId="750" xr:uid="{00000000-0005-0000-0000-00007C0D0000}"/>
    <cellStyle name="_단가표_통신내역서(경주주민건강지원센터0531)1" xfId="751" xr:uid="{00000000-0005-0000-0000-00007D0D0000}"/>
    <cellStyle name="_단가표_통신내역서(고산초)" xfId="752" xr:uid="{00000000-0005-0000-0000-00007E0D0000}"/>
    <cellStyle name="_단가표_통신내역서(공항초소)" xfId="753" xr:uid="{00000000-0005-0000-0000-00007F0D0000}"/>
    <cellStyle name="_단가표_통신내역서(공항초소) 10" xfId="10426" xr:uid="{00000000-0005-0000-0000-0000800D0000}"/>
    <cellStyle name="_단가표_통신내역서(공항초소) 11" xfId="9847" xr:uid="{00000000-0005-0000-0000-0000810D0000}"/>
    <cellStyle name="_단가표_통신내역서(공항초소) 12" xfId="10625" xr:uid="{00000000-0005-0000-0000-0000820D0000}"/>
    <cellStyle name="_단가표_통신내역서(공항초소) 13" xfId="11157" xr:uid="{00000000-0005-0000-0000-0000830D0000}"/>
    <cellStyle name="_단가표_통신내역서(공항초소) 14" xfId="12111" xr:uid="{00000000-0005-0000-0000-0000840D0000}"/>
    <cellStyle name="_단가표_통신내역서(공항초소) 15" xfId="11803" xr:uid="{00000000-0005-0000-0000-0000850D0000}"/>
    <cellStyle name="_단가표_통신내역서(공항초소) 16" xfId="10389" xr:uid="{00000000-0005-0000-0000-0000860D0000}"/>
    <cellStyle name="_단가표_통신내역서(공항초소) 17" xfId="10973" xr:uid="{00000000-0005-0000-0000-0000870D0000}"/>
    <cellStyle name="_단가표_통신내역서(공항초소) 18" xfId="11485" xr:uid="{00000000-0005-0000-0000-0000880D0000}"/>
    <cellStyle name="_단가표_통신내역서(공항초소) 19" xfId="13085" xr:uid="{00000000-0005-0000-0000-0000890D0000}"/>
    <cellStyle name="_단가표_통신내역서(공항초소) 2" xfId="9923" xr:uid="{00000000-0005-0000-0000-00008A0D0000}"/>
    <cellStyle name="_단가표_통신내역서(공항초소) 20" xfId="10540" xr:uid="{00000000-0005-0000-0000-00008B0D0000}"/>
    <cellStyle name="_단가표_통신내역서(공항초소) 21" xfId="11025" xr:uid="{00000000-0005-0000-0000-00008C0D0000}"/>
    <cellStyle name="_단가표_통신내역서(공항초소) 22" xfId="13163" xr:uid="{00000000-0005-0000-0000-00008D0D0000}"/>
    <cellStyle name="_단가표_통신내역서(공항초소) 23" xfId="13283" xr:uid="{00000000-0005-0000-0000-00008E0D0000}"/>
    <cellStyle name="_단가표_통신내역서(공항초소) 24" xfId="13446" xr:uid="{00000000-0005-0000-0000-00008F0D0000}"/>
    <cellStyle name="_단가표_통신내역서(공항초소) 25" xfId="10085" xr:uid="{00000000-0005-0000-0000-0000900D0000}"/>
    <cellStyle name="_단가표_통신내역서(공항초소) 3" xfId="12642" xr:uid="{00000000-0005-0000-0000-0000910D0000}"/>
    <cellStyle name="_단가표_통신내역서(공항초소) 4" xfId="10935" xr:uid="{00000000-0005-0000-0000-0000920D0000}"/>
    <cellStyle name="_단가표_통신내역서(공항초소) 5" xfId="11399" xr:uid="{00000000-0005-0000-0000-0000930D0000}"/>
    <cellStyle name="_단가표_통신내역서(공항초소) 6" xfId="10015" xr:uid="{00000000-0005-0000-0000-0000940D0000}"/>
    <cellStyle name="_단가표_통신내역서(공항초소) 7" xfId="11297" xr:uid="{00000000-0005-0000-0000-0000950D0000}"/>
    <cellStyle name="_단가표_통신내역서(공항초소) 8" xfId="11957" xr:uid="{00000000-0005-0000-0000-0000960D0000}"/>
    <cellStyle name="_단가표_통신내역서(공항초소) 9" xfId="11329" xr:uid="{00000000-0005-0000-0000-0000970D0000}"/>
    <cellStyle name="_단가표_통신내역서(광양초)" xfId="754" xr:uid="{00000000-0005-0000-0000-0000980D0000}"/>
    <cellStyle name="_단가표_통신내역서(다목적수련관 및 전기용량증설공사)0219-1월단가" xfId="755" xr:uid="{00000000-0005-0000-0000-0000990D0000}"/>
    <cellStyle name="_단가표_통신내역서(대신중)-5차" xfId="756" xr:uid="{00000000-0005-0000-0000-00009A0D0000}"/>
    <cellStyle name="_단가표_통신내역서(대신중)-5차 2" xfId="4771" xr:uid="{00000000-0005-0000-0000-00009B0D0000}"/>
    <cellStyle name="_단가표_통신내역서(대신중)-5차 2 2" xfId="4772" xr:uid="{00000000-0005-0000-0000-00009C0D0000}"/>
    <cellStyle name="_단가표_통신내역서(대신중)-5차 2_집계표" xfId="4773" xr:uid="{00000000-0005-0000-0000-00009D0D0000}"/>
    <cellStyle name="_단가표_통신내역서(도순교)" xfId="757" xr:uid="{00000000-0005-0000-0000-00009E0D0000}"/>
    <cellStyle name="_단가표_통신내역서(도순교) 2" xfId="4774" xr:uid="{00000000-0005-0000-0000-00009F0D0000}"/>
    <cellStyle name="_단가표_통신내역서(도순교) 2 2" xfId="4775" xr:uid="{00000000-0005-0000-0000-0000A00D0000}"/>
    <cellStyle name="_단가표_통신내역서(도순교) 2_집계표" xfId="4776" xr:uid="{00000000-0005-0000-0000-0000A10D0000}"/>
    <cellStyle name="_단가표_통신내역서(동홍초등학교 교실 및 E.V 증축공사)" xfId="758" xr:uid="{00000000-0005-0000-0000-0000A20D0000}"/>
    <cellStyle name="_단가표_통신내역서(동홍초등학교 교실 및 E.V 증축공사) 2" xfId="4777" xr:uid="{00000000-0005-0000-0000-0000A30D0000}"/>
    <cellStyle name="_단가표_통신내역서(동홍초등학교 교실 및 E.V 증축공사) 2 2" xfId="4778" xr:uid="{00000000-0005-0000-0000-0000A40D0000}"/>
    <cellStyle name="_단가표_통신내역서(동홍초등학교 교실 및 E.V 증축공사) 2_집계표" xfId="4779" xr:uid="{00000000-0005-0000-0000-0000A50D0000}"/>
    <cellStyle name="_단가표_통신내역서(동홍초등학교 교실 및 E.V 증축공사)_변경후내역서 " xfId="4780" xr:uid="{00000000-0005-0000-0000-0000A60D0000}"/>
    <cellStyle name="_단가표_통신내역서(동홍초등학교 교실 및 E.V 증축공사)-최종" xfId="759" xr:uid="{00000000-0005-0000-0000-0000A70D0000}"/>
    <cellStyle name="_단가표_통신내역서(동홍초등학교 교실 및 E.V 증축공사)-최종 2" xfId="4781" xr:uid="{00000000-0005-0000-0000-0000A80D0000}"/>
    <cellStyle name="_단가표_통신내역서(동홍초등학교 교실 및 E.V 증축공사)-최종 2 2" xfId="4782" xr:uid="{00000000-0005-0000-0000-0000A90D0000}"/>
    <cellStyle name="_단가표_통신내역서(동홍초등학교 교실 및 E.V 증축공사)-최종 2_집계표" xfId="4783" xr:uid="{00000000-0005-0000-0000-0000AA0D0000}"/>
    <cellStyle name="_단가표_통신내역서(동홍초등학교 교실 및 E.V 증축공사)-최종_변경후내역서 " xfId="4784" xr:uid="{00000000-0005-0000-0000-0000AB0D0000}"/>
    <cellStyle name="_단가표_통신내역서(두모리마을회관)" xfId="760" xr:uid="{00000000-0005-0000-0000-0000AC0D0000}"/>
    <cellStyle name="_단가표_통신내역서(문산시립어린이집)" xfId="761" xr:uid="{00000000-0005-0000-0000-0000AD0D0000}"/>
    <cellStyle name="_단가표_통신내역서(문산어린이집)" xfId="762" xr:uid="{00000000-0005-0000-0000-0000AE0D0000}"/>
    <cellStyle name="_단가표_통신내역서(변경전)" xfId="763" xr:uid="{00000000-0005-0000-0000-0000AF0D0000}"/>
    <cellStyle name="_단가표_통신내역서(변경전) 10" xfId="11662" xr:uid="{00000000-0005-0000-0000-0000B00D0000}"/>
    <cellStyle name="_단가표_통신내역서(변경전) 11" xfId="12559" xr:uid="{00000000-0005-0000-0000-0000B10D0000}"/>
    <cellStyle name="_단가표_통신내역서(변경전) 12" xfId="11590" xr:uid="{00000000-0005-0000-0000-0000B20D0000}"/>
    <cellStyle name="_단가표_통신내역서(변경전) 13" xfId="10239" xr:uid="{00000000-0005-0000-0000-0000B30D0000}"/>
    <cellStyle name="_단가표_통신내역서(변경전) 14" xfId="10487" xr:uid="{00000000-0005-0000-0000-0000B40D0000}"/>
    <cellStyle name="_단가표_통신내역서(변경전) 15" xfId="11222" xr:uid="{00000000-0005-0000-0000-0000B50D0000}"/>
    <cellStyle name="_단가표_통신내역서(변경전) 16" xfId="9857" xr:uid="{00000000-0005-0000-0000-0000B60D0000}"/>
    <cellStyle name="_단가표_통신내역서(변경전) 17" xfId="12074" xr:uid="{00000000-0005-0000-0000-0000B70D0000}"/>
    <cellStyle name="_단가표_통신내역서(변경전) 18" xfId="9811" xr:uid="{00000000-0005-0000-0000-0000B80D0000}"/>
    <cellStyle name="_단가표_통신내역서(변경전) 19" xfId="11700" xr:uid="{00000000-0005-0000-0000-0000B90D0000}"/>
    <cellStyle name="_단가표_통신내역서(변경전) 2" xfId="9926" xr:uid="{00000000-0005-0000-0000-0000BA0D0000}"/>
    <cellStyle name="_단가표_통신내역서(변경전) 20" xfId="10285" xr:uid="{00000000-0005-0000-0000-0000BB0D0000}"/>
    <cellStyle name="_단가표_통신내역서(변경전) 21" xfId="13204" xr:uid="{00000000-0005-0000-0000-0000BC0D0000}"/>
    <cellStyle name="_단가표_통신내역서(변경전) 22" xfId="9862" xr:uid="{00000000-0005-0000-0000-0000BD0D0000}"/>
    <cellStyle name="_단가표_통신내역서(변경전) 23" xfId="9771" xr:uid="{00000000-0005-0000-0000-0000BE0D0000}"/>
    <cellStyle name="_단가표_통신내역서(변경전) 24" xfId="10522" xr:uid="{00000000-0005-0000-0000-0000BF0D0000}"/>
    <cellStyle name="_단가표_통신내역서(변경전) 25" xfId="13170" xr:uid="{00000000-0005-0000-0000-0000C00D0000}"/>
    <cellStyle name="_단가표_통신내역서(변경전) 3" xfId="12639" xr:uid="{00000000-0005-0000-0000-0000C10D0000}"/>
    <cellStyle name="_단가표_통신내역서(변경전) 4" xfId="10938" xr:uid="{00000000-0005-0000-0000-0000C20D0000}"/>
    <cellStyle name="_단가표_통신내역서(변경전) 5" xfId="10655" xr:uid="{00000000-0005-0000-0000-0000C30D0000}"/>
    <cellStyle name="_단가표_통신내역서(변경전) 6" xfId="12031" xr:uid="{00000000-0005-0000-0000-0000C40D0000}"/>
    <cellStyle name="_단가표_통신내역서(변경전) 7" xfId="11296" xr:uid="{00000000-0005-0000-0000-0000C50D0000}"/>
    <cellStyle name="_단가표_통신내역서(변경전) 8" xfId="10323" xr:uid="{00000000-0005-0000-0000-0000C60D0000}"/>
    <cellStyle name="_단가표_통신내역서(변경전) 9" xfId="12779" xr:uid="{00000000-0005-0000-0000-0000C70D0000}"/>
    <cellStyle name="_단가표_통신내역서(보성교)" xfId="764" xr:uid="{00000000-0005-0000-0000-0000C80D0000}"/>
    <cellStyle name="_단가표_통신내역서(보성교) 2" xfId="4785" xr:uid="{00000000-0005-0000-0000-0000C90D0000}"/>
    <cellStyle name="_단가표_통신내역서(보성교) 2 2" xfId="4786" xr:uid="{00000000-0005-0000-0000-0000CA0D0000}"/>
    <cellStyle name="_단가표_통신내역서(보성교) 2_집계표" xfId="4787" xr:uid="{00000000-0005-0000-0000-0000CB0D0000}"/>
    <cellStyle name="_단가표_통신내역서(서귀포공립보육시설)" xfId="765" xr:uid="{00000000-0005-0000-0000-0000CC0D0000}"/>
    <cellStyle name="_단가표_통신내역서(서귀포공립보육시설) 2" xfId="4788" xr:uid="{00000000-0005-0000-0000-0000CD0D0000}"/>
    <cellStyle name="_단가표_통신내역서(서귀포공립보육시설) 2 2" xfId="4789" xr:uid="{00000000-0005-0000-0000-0000CE0D0000}"/>
    <cellStyle name="_단가표_통신내역서(서귀포공립보육시설) 2_집계표" xfId="4790" xr:uid="{00000000-0005-0000-0000-0000CF0D0000}"/>
    <cellStyle name="_단가표_통신내역서(서귀포시교육청사)" xfId="766" xr:uid="{00000000-0005-0000-0000-0000D00D0000}"/>
    <cellStyle name="_단가표_통신내역서(서귀포시교육청사) 2" xfId="4791" xr:uid="{00000000-0005-0000-0000-0000D10D0000}"/>
    <cellStyle name="_단가표_통신내역서(서귀포시교육청사) 2 2" xfId="4792" xr:uid="{00000000-0005-0000-0000-0000D20D0000}"/>
    <cellStyle name="_단가표_통신내역서(서귀포시교육청사) 2_집계표" xfId="4793" xr:uid="{00000000-0005-0000-0000-0000D30D0000}"/>
    <cellStyle name="_단가표_통신내역서(서귀포여고)" xfId="767" xr:uid="{00000000-0005-0000-0000-0000D40D0000}"/>
    <cellStyle name="_단가표_통신내역서(서귀포여고) 2" xfId="4794" xr:uid="{00000000-0005-0000-0000-0000D50D0000}"/>
    <cellStyle name="_단가표_통신내역서(서귀포여고) 2 2" xfId="4795" xr:uid="{00000000-0005-0000-0000-0000D60D0000}"/>
    <cellStyle name="_단가표_통신내역서(서귀포여고) 2_집계표" xfId="4796" xr:uid="{00000000-0005-0000-0000-0000D70D0000}"/>
    <cellStyle name="_단가표_통신내역서(성산농협)" xfId="768" xr:uid="{00000000-0005-0000-0000-0000D80D0000}"/>
    <cellStyle name="_단가표_통신내역서(성산농협)-주차관제산출" xfId="769" xr:uid="{00000000-0005-0000-0000-0000D90D0000}"/>
    <cellStyle name="_단가표_통신내역서(안덕농협선과장)" xfId="770" xr:uid="{00000000-0005-0000-0000-0000DA0D0000}"/>
    <cellStyle name="_단가표_통신내역서(야생동물보호센터)" xfId="771" xr:uid="{00000000-0005-0000-0000-0000DB0D0000}"/>
    <cellStyle name="_단가표_통신내역서(영송학교 체육관)" xfId="772" xr:uid="{00000000-0005-0000-0000-0000DC0D0000}"/>
    <cellStyle name="_단가표_통신내역서(예림-친환경)-1024" xfId="773" xr:uid="{00000000-0005-0000-0000-0000DD0D0000}"/>
    <cellStyle name="_단가표_통신내역서(위미중)" xfId="774" xr:uid="{00000000-0005-0000-0000-0000DE0D0000}"/>
    <cellStyle name="_단가표_통신내역서(제주교대-사라교육관)" xfId="775" xr:uid="{00000000-0005-0000-0000-0000DF0D0000}"/>
    <cellStyle name="_단가표_통신내역서(제주서중)" xfId="776" xr:uid="{00000000-0005-0000-0000-0000E00D0000}"/>
    <cellStyle name="_단가표_통신내역서(제주시교육청사)" xfId="777" xr:uid="{00000000-0005-0000-0000-0000E10D0000}"/>
    <cellStyle name="_단가표_통신내역서(제주시교육청사) 2" xfId="4797" xr:uid="{00000000-0005-0000-0000-0000E20D0000}"/>
    <cellStyle name="_단가표_통신내역서(제주시교육청사) 2 2" xfId="4798" xr:uid="{00000000-0005-0000-0000-0000E30D0000}"/>
    <cellStyle name="_단가표_통신내역서(제주시교육청사) 2_집계표" xfId="4799" xr:uid="{00000000-0005-0000-0000-0000E40D0000}"/>
    <cellStyle name="_단가표_통신내역서(제주중앙고)" xfId="778" xr:uid="{00000000-0005-0000-0000-0000E50D0000}"/>
    <cellStyle name="_단가표_통신내역서(중문농협선과장)" xfId="779" xr:uid="{00000000-0005-0000-0000-0000E60D0000}"/>
    <cellStyle name="_단가표_통신내역서(지구대기 관사)" xfId="780" xr:uid="{00000000-0005-0000-0000-0000E70D0000}"/>
    <cellStyle name="_단가표_통신내역서(지구대기 관사) 10" xfId="11756" xr:uid="{00000000-0005-0000-0000-0000E80D0000}"/>
    <cellStyle name="_단가표_통신내역서(지구대기 관사) 11" xfId="10528" xr:uid="{00000000-0005-0000-0000-0000E90D0000}"/>
    <cellStyle name="_단가표_통신내역서(지구대기 관사) 12" xfId="12916" xr:uid="{00000000-0005-0000-0000-0000EA0D0000}"/>
    <cellStyle name="_단가표_통신내역서(지구대기 관사) 13" xfId="12207" xr:uid="{00000000-0005-0000-0000-0000EB0D0000}"/>
    <cellStyle name="_단가표_통신내역서(지구대기 관사) 14" xfId="13254" xr:uid="{00000000-0005-0000-0000-0000EC0D0000}"/>
    <cellStyle name="_단가표_통신내역서(지구대기 관사) 15" xfId="11676" xr:uid="{00000000-0005-0000-0000-0000ED0D0000}"/>
    <cellStyle name="_단가표_통신내역서(지구대기 관사) 16" xfId="11005" xr:uid="{00000000-0005-0000-0000-0000EE0D0000}"/>
    <cellStyle name="_단가표_통신내역서(지구대기 관사) 17" xfId="12319" xr:uid="{00000000-0005-0000-0000-0000EF0D0000}"/>
    <cellStyle name="_단가표_통신내역서(지구대기 관사) 18" xfId="13190" xr:uid="{00000000-0005-0000-0000-0000F00D0000}"/>
    <cellStyle name="_단가표_통신내역서(지구대기 관사) 19" xfId="10560" xr:uid="{00000000-0005-0000-0000-0000F10D0000}"/>
    <cellStyle name="_단가표_통신내역서(지구대기 관사) 2" xfId="9931" xr:uid="{00000000-0005-0000-0000-0000F20D0000}"/>
    <cellStyle name="_단가표_통신내역서(지구대기 관사) 20" xfId="12501" xr:uid="{00000000-0005-0000-0000-0000F30D0000}"/>
    <cellStyle name="_단가표_통신내역서(지구대기 관사) 21" xfId="12260" xr:uid="{00000000-0005-0000-0000-0000F40D0000}"/>
    <cellStyle name="_단가표_통신내역서(지구대기 관사) 22" xfId="13368" xr:uid="{00000000-0005-0000-0000-0000F50D0000}"/>
    <cellStyle name="_단가표_통신내역서(지구대기 관사) 23" xfId="13397" xr:uid="{00000000-0005-0000-0000-0000F60D0000}"/>
    <cellStyle name="_단가표_통신내역서(지구대기 관사) 24" xfId="10284" xr:uid="{00000000-0005-0000-0000-0000F70D0000}"/>
    <cellStyle name="_단가표_통신내역서(지구대기 관사) 25" xfId="11838" xr:uid="{00000000-0005-0000-0000-0000F80D0000}"/>
    <cellStyle name="_단가표_통신내역서(지구대기 관사) 3" xfId="12636" xr:uid="{00000000-0005-0000-0000-0000F90D0000}"/>
    <cellStyle name="_단가표_통신내역서(지구대기 관사) 4" xfId="10473" xr:uid="{00000000-0005-0000-0000-0000FA0D0000}"/>
    <cellStyle name="_단가표_통신내역서(지구대기 관사) 5" xfId="12007" xr:uid="{00000000-0005-0000-0000-0000FB0D0000}"/>
    <cellStyle name="_단가표_통신내역서(지구대기 관사) 6" xfId="12856" xr:uid="{00000000-0005-0000-0000-0000FC0D0000}"/>
    <cellStyle name="_단가표_통신내역서(지구대기 관사) 7" xfId="12567" xr:uid="{00000000-0005-0000-0000-0000FD0D0000}"/>
    <cellStyle name="_단가표_통신내역서(지구대기 관사) 8" xfId="10622" xr:uid="{00000000-0005-0000-0000-0000FE0D0000}"/>
    <cellStyle name="_단가표_통신내역서(지구대기 관사) 9" xfId="11623" xr:uid="{00000000-0005-0000-0000-0000FF0D0000}"/>
    <cellStyle name="_단가표_통신내역서(탐라교육원)0219-1월단가" xfId="781" xr:uid="{00000000-0005-0000-0000-0000000E0000}"/>
    <cellStyle name="_단가표_통신내역서(탐라교육원)-최종" xfId="782" xr:uid="{00000000-0005-0000-0000-0000010E0000}"/>
    <cellStyle name="_단가표_통신내역서(탐라교육원)-최종 2" xfId="4800" xr:uid="{00000000-0005-0000-0000-0000020E0000}"/>
    <cellStyle name="_단가표_통신내역서(탐라교육원)-최종 2 2" xfId="4801" xr:uid="{00000000-0005-0000-0000-0000030E0000}"/>
    <cellStyle name="_단가표_통신내역서(탐라교육원)-최종 2_집계표" xfId="4802" xr:uid="{00000000-0005-0000-0000-0000040E0000}"/>
    <cellStyle name="_단가표_통신내역서(하귀어린이집)" xfId="783" xr:uid="{00000000-0005-0000-0000-0000050E0000}"/>
    <cellStyle name="_단가표_통신내역서(하귀어린이집) 2" xfId="4803" xr:uid="{00000000-0005-0000-0000-0000060E0000}"/>
    <cellStyle name="_단가표_통신내역서(하귀어린이집) 2 2" xfId="4804" xr:uid="{00000000-0005-0000-0000-0000070E0000}"/>
    <cellStyle name="_단가표_통신내역서(하귀어린이집) 2_집계표" xfId="4805" xr:uid="{00000000-0005-0000-0000-0000080E0000}"/>
    <cellStyle name="_단가표_통신내역서(하나로마트)_변경후내역서 " xfId="4806" xr:uid="{00000000-0005-0000-0000-0000090E0000}"/>
    <cellStyle name="_단가표_통신내역서(하례교 교실증축 및 화장실 대수선공사)" xfId="784" xr:uid="{00000000-0005-0000-0000-00000A0E0000}"/>
    <cellStyle name="_단가표_통신내역서(하례교 교실증축 및 화장실 대수선공사) 2" xfId="4807" xr:uid="{00000000-0005-0000-0000-00000B0E0000}"/>
    <cellStyle name="_단가표_통신내역서(하례교 교실증축 및 화장실 대수선공사) 2 2" xfId="4808" xr:uid="{00000000-0005-0000-0000-00000C0E0000}"/>
    <cellStyle name="_단가표_통신내역서(하례교 교실증축 및 화장실 대수선공사) 2_집계표" xfId="4809" xr:uid="{00000000-0005-0000-0000-00000D0E0000}"/>
    <cellStyle name="_단가표_통신내역서(하례교 교실증축 및 화장실 대수선공사)_변경후내역서 " xfId="4810" xr:uid="{00000000-0005-0000-0000-00000E0E0000}"/>
    <cellStyle name="_단가표_통신내역서(학생회관3층)" xfId="785" xr:uid="{00000000-0005-0000-0000-00000F0E0000}"/>
    <cellStyle name="_단가표_통신내역서(학생회관3층) 2" xfId="4811" xr:uid="{00000000-0005-0000-0000-0000100E0000}"/>
    <cellStyle name="_단가표_통신내역서(학생회관3층) 2 2" xfId="4812" xr:uid="{00000000-0005-0000-0000-0000110E0000}"/>
    <cellStyle name="_단가표_통신내역서(학생회관3층) 2_집계표" xfId="4813" xr:uid="{00000000-0005-0000-0000-0000120E0000}"/>
    <cellStyle name="_단가표_통신내역서(함덕해수욕장 종합관리동)1" xfId="786" xr:uid="{00000000-0005-0000-0000-0000130E0000}"/>
    <cellStyle name="_단가표_통신내역서(함덕해수욕장 종합관리동)1 2" xfId="4814" xr:uid="{00000000-0005-0000-0000-0000140E0000}"/>
    <cellStyle name="_단가표_통신내역서(함덕해수욕장 종합관리동)1 2 2" xfId="4815" xr:uid="{00000000-0005-0000-0000-0000150E0000}"/>
    <cellStyle name="_단가표_통신내역서(함덕해수욕장 종합관리동)1 2_집계표" xfId="4816" xr:uid="{00000000-0005-0000-0000-0000160E0000}"/>
    <cellStyle name="_단가표_통신내역서1" xfId="787" xr:uid="{00000000-0005-0000-0000-0000170E0000}"/>
    <cellStyle name="_단가표_통신산출서(야생동물보호센터)" xfId="788" xr:uid="{00000000-0005-0000-0000-0000180E0000}"/>
    <cellStyle name="_단가표_평안요양원 소방내역서" xfId="789" xr:uid="{00000000-0005-0000-0000-0000190E0000}"/>
    <cellStyle name="_단가표_평안요양원 전기내역서" xfId="790" xr:uid="{00000000-0005-0000-0000-00001A0E0000}"/>
    <cellStyle name="_단가표_폐수처리장 전기간선설비공사 전기내역서" xfId="791" xr:uid="{00000000-0005-0000-0000-00001B0E0000}"/>
    <cellStyle name="_단가표_표선초 소방공사(최종)" xfId="792" xr:uid="{00000000-0005-0000-0000-00001C0E0000}"/>
    <cellStyle name="_단가표_표선초 장애인편의시설및 연결복도 증축 전기내역서" xfId="793" xr:uid="{00000000-0005-0000-0000-00001D0E0000}"/>
    <cellStyle name="_단가표_표선초 장애인편의시설및 연결복도 증축 전기내역서1" xfId="794" xr:uid="{00000000-0005-0000-0000-00001E0E0000}"/>
    <cellStyle name="_단가표_플러스마트 전기설비공사" xfId="795" xr:uid="{00000000-0005-0000-0000-00001F0E0000}"/>
    <cellStyle name="_단가표_플러스마트 전기설비공사 2" xfId="4817" xr:uid="{00000000-0005-0000-0000-0000200E0000}"/>
    <cellStyle name="_단가표_플러스마트 전기설비공사 2 2" xfId="4818" xr:uid="{00000000-0005-0000-0000-0000210E0000}"/>
    <cellStyle name="_단가표_플러스마트 전기설비공사 2_집계표" xfId="4819" xr:uid="{00000000-0005-0000-0000-0000220E0000}"/>
    <cellStyle name="_단가표_현대아파트-소방" xfId="796" xr:uid="{00000000-0005-0000-0000-0000230E0000}"/>
    <cellStyle name="_대덕2차견적(1차수정)내역서" xfId="797" xr:uid="{00000000-0005-0000-0000-0000240E0000}"/>
    <cellStyle name="_대덕2차견적(1차수정)내역서 10" xfId="10036" xr:uid="{00000000-0005-0000-0000-0000250E0000}"/>
    <cellStyle name="_대덕2차견적(1차수정)내역서 11" xfId="11127" xr:uid="{00000000-0005-0000-0000-0000260E0000}"/>
    <cellStyle name="_대덕2차견적(1차수정)내역서 12" xfId="12415" xr:uid="{00000000-0005-0000-0000-0000270E0000}"/>
    <cellStyle name="_대덕2차견적(1차수정)내역서 13" xfId="12244" xr:uid="{00000000-0005-0000-0000-0000280E0000}"/>
    <cellStyle name="_대덕2차견적(1차수정)내역서 14" xfId="12726" xr:uid="{00000000-0005-0000-0000-0000290E0000}"/>
    <cellStyle name="_대덕2차견적(1차수정)내역서 15" xfId="13253" xr:uid="{00000000-0005-0000-0000-00002A0E0000}"/>
    <cellStyle name="_대덕2차견적(1차수정)내역서 16" xfId="13049" xr:uid="{00000000-0005-0000-0000-00002B0E0000}"/>
    <cellStyle name="_대덕2차견적(1차수정)내역서 17" xfId="13145" xr:uid="{00000000-0005-0000-0000-00002C0E0000}"/>
    <cellStyle name="_대덕2차견적(1차수정)내역서 18" xfId="10923" xr:uid="{00000000-0005-0000-0000-00002D0E0000}"/>
    <cellStyle name="_대덕2차견적(1차수정)내역서 19" xfId="10746" xr:uid="{00000000-0005-0000-0000-00002E0E0000}"/>
    <cellStyle name="_대덕2차견적(1차수정)내역서 2" xfId="4820" xr:uid="{00000000-0005-0000-0000-00002F0E0000}"/>
    <cellStyle name="_대덕2차견적(1차수정)내역서 2 2" xfId="4821" xr:uid="{00000000-0005-0000-0000-0000300E0000}"/>
    <cellStyle name="_대덕2차견적(1차수정)내역서 2_집계표" xfId="4822" xr:uid="{00000000-0005-0000-0000-0000310E0000}"/>
    <cellStyle name="_대덕2차견적(1차수정)내역서 20" xfId="10958" xr:uid="{00000000-0005-0000-0000-0000320E0000}"/>
    <cellStyle name="_대덕2차견적(1차수정)내역서 21" xfId="13354" xr:uid="{00000000-0005-0000-0000-0000330E0000}"/>
    <cellStyle name="_대덕2차견적(1차수정)내역서 22" xfId="11156" xr:uid="{00000000-0005-0000-0000-0000340E0000}"/>
    <cellStyle name="_대덕2차견적(1차수정)내역서 23" xfId="13205" xr:uid="{00000000-0005-0000-0000-0000350E0000}"/>
    <cellStyle name="_대덕2차견적(1차수정)내역서 24" xfId="10080" xr:uid="{00000000-0005-0000-0000-0000360E0000}"/>
    <cellStyle name="_대덕2차견적(1차수정)내역서 25" xfId="11626" xr:uid="{00000000-0005-0000-0000-0000370E0000}"/>
    <cellStyle name="_대덕2차견적(1차수정)내역서 26" xfId="11966" xr:uid="{00000000-0005-0000-0000-0000380E0000}"/>
    <cellStyle name="_대덕2차견적(1차수정)내역서 3" xfId="9937" xr:uid="{00000000-0005-0000-0000-0000390E0000}"/>
    <cellStyle name="_대덕2차견적(1차수정)내역서 4" xfId="12630" xr:uid="{00000000-0005-0000-0000-00003A0E0000}"/>
    <cellStyle name="_대덕2차견적(1차수정)내역서 5" xfId="9850" xr:uid="{00000000-0005-0000-0000-00003B0E0000}"/>
    <cellStyle name="_대덕2차견적(1차수정)내역서 6" xfId="10423" xr:uid="{00000000-0005-0000-0000-00003C0E0000}"/>
    <cellStyle name="_대덕2차견적(1차수정)내역서 7" xfId="10025" xr:uid="{00000000-0005-0000-0000-00003D0E0000}"/>
    <cellStyle name="_대덕2차견적(1차수정)내역서 8" xfId="12409" xr:uid="{00000000-0005-0000-0000-00003E0E0000}"/>
    <cellStyle name="_대덕2차견적(1차수정)내역서 9" xfId="12644" xr:uid="{00000000-0005-0000-0000-00003F0E0000}"/>
    <cellStyle name="_대덕2차견적(1차수정)내역서_0000" xfId="798" xr:uid="{00000000-0005-0000-0000-0000400E0000}"/>
    <cellStyle name="_대덕2차견적(1차수정)내역서_0000 10" xfId="10023" xr:uid="{00000000-0005-0000-0000-0000410E0000}"/>
    <cellStyle name="_대덕2차견적(1차수정)내역서_0000 11" xfId="12870" xr:uid="{00000000-0005-0000-0000-0000420E0000}"/>
    <cellStyle name="_대덕2차견적(1차수정)내역서_0000 12" xfId="12915" xr:uid="{00000000-0005-0000-0000-0000430E0000}"/>
    <cellStyle name="_대덕2차견적(1차수정)내역서_0000 13" xfId="9694" xr:uid="{00000000-0005-0000-0000-0000440E0000}"/>
    <cellStyle name="_대덕2차견적(1차수정)내역서_0000 14" xfId="13220" xr:uid="{00000000-0005-0000-0000-0000450E0000}"/>
    <cellStyle name="_대덕2차견적(1차수정)내역서_0000 15" xfId="10856" xr:uid="{00000000-0005-0000-0000-0000460E0000}"/>
    <cellStyle name="_대덕2차견적(1차수정)내역서_0000 16" xfId="12161" xr:uid="{00000000-0005-0000-0000-0000470E0000}"/>
    <cellStyle name="_대덕2차견적(1차수정)내역서_0000 17" xfId="13361" xr:uid="{00000000-0005-0000-0000-0000480E0000}"/>
    <cellStyle name="_대덕2차견적(1차수정)내역서_0000 18" xfId="12342" xr:uid="{00000000-0005-0000-0000-0000490E0000}"/>
    <cellStyle name="_대덕2차견적(1차수정)내역서_0000 19" xfId="12214" xr:uid="{00000000-0005-0000-0000-00004A0E0000}"/>
    <cellStyle name="_대덕2차견적(1차수정)내역서_0000 2" xfId="9938" xr:uid="{00000000-0005-0000-0000-00004B0E0000}"/>
    <cellStyle name="_대덕2차견적(1차수정)내역서_0000 20" xfId="13451" xr:uid="{00000000-0005-0000-0000-00004C0E0000}"/>
    <cellStyle name="_대덕2차견적(1차수정)내역서_0000 21" xfId="10055" xr:uid="{00000000-0005-0000-0000-00004D0E0000}"/>
    <cellStyle name="_대덕2차견적(1차수정)내역서_0000 22" xfId="9866" xr:uid="{00000000-0005-0000-0000-00004E0E0000}"/>
    <cellStyle name="_대덕2차견적(1차수정)내역서_0000 23" xfId="10338" xr:uid="{00000000-0005-0000-0000-00004F0E0000}"/>
    <cellStyle name="_대덕2차견적(1차수정)내역서_0000 24" xfId="13445" xr:uid="{00000000-0005-0000-0000-0000500E0000}"/>
    <cellStyle name="_대덕2차견적(1차수정)내역서_0000 25" xfId="13539" xr:uid="{00000000-0005-0000-0000-0000510E0000}"/>
    <cellStyle name="_대덕2차견적(1차수정)내역서_0000 3" xfId="12629" xr:uid="{00000000-0005-0000-0000-0000520E0000}"/>
    <cellStyle name="_대덕2차견적(1차수정)내역서_0000 4" xfId="10474" xr:uid="{00000000-0005-0000-0000-0000530E0000}"/>
    <cellStyle name="_대덕2차견적(1차수정)내역서_0000 5" xfId="11789" xr:uid="{00000000-0005-0000-0000-0000540E0000}"/>
    <cellStyle name="_대덕2차견적(1차수정)내역서_0000 6" xfId="10155" xr:uid="{00000000-0005-0000-0000-0000550E0000}"/>
    <cellStyle name="_대덕2차견적(1차수정)내역서_0000 7" xfId="12408" xr:uid="{00000000-0005-0000-0000-0000560E0000}"/>
    <cellStyle name="_대덕2차견적(1차수정)내역서_0000 8" xfId="10988" xr:uid="{00000000-0005-0000-0000-0000570E0000}"/>
    <cellStyle name="_대덕2차견적(1차수정)내역서_0000 9" xfId="11163" xr:uid="{00000000-0005-0000-0000-0000580E0000}"/>
    <cellStyle name="_대덕2차견적(1차수정)내역서_080930-01R_제주영송학교_체육관(치료교육센타)_증축_원격조명릴_설치공사-수정_CSI-7M" xfId="799" xr:uid="{00000000-0005-0000-0000-0000590E0000}"/>
    <cellStyle name="_대덕2차견적(1차수정)내역서_080930-01R_제주영송학교_체육관(치료교육센타)_증축_원격조명릴_설치공사-수정_CSI-7M 2" xfId="4823" xr:uid="{00000000-0005-0000-0000-00005A0E0000}"/>
    <cellStyle name="_대덕2차견적(1차수정)내역서_080930-01R_제주영송학교_체육관(치료교육센타)_증축_원격조명릴_설치공사-수정_CSI-7M 2 2" xfId="4824" xr:uid="{00000000-0005-0000-0000-00005B0E0000}"/>
    <cellStyle name="_대덕2차견적(1차수정)내역서_080930-01R_제주영송학교_체육관(치료교육센타)_증축_원격조명릴_설치공사-수정_CSI-7M 2_집계표" xfId="4825" xr:uid="{00000000-0005-0000-0000-00005C0E0000}"/>
    <cellStyle name="_대덕2차견적(1차수정)내역서_11내역서(서귀포시교육청사)" xfId="800" xr:uid="{00000000-0005-0000-0000-00005D0E0000}"/>
    <cellStyle name="_대덕2차견적(1차수정)내역서_11내역서(서귀포시교육청사) 2" xfId="4826" xr:uid="{00000000-0005-0000-0000-00005E0E0000}"/>
    <cellStyle name="_대덕2차견적(1차수정)내역서_11내역서(서귀포시교육청사) 2 2" xfId="4827" xr:uid="{00000000-0005-0000-0000-00005F0E0000}"/>
    <cellStyle name="_대덕2차견적(1차수정)내역서_11내역서(서귀포시교육청사) 2_집계표" xfId="4828" xr:uid="{00000000-0005-0000-0000-0000600E0000}"/>
    <cellStyle name="_대덕2차견적(1차수정)내역서_2009년 일위대가(소방) (2월기준)" xfId="801" xr:uid="{00000000-0005-0000-0000-0000610E0000}"/>
    <cellStyle name="_대덕2차견적(1차수정)내역서_2009년 일위대가(전기) (2월기준)" xfId="802" xr:uid="{00000000-0005-0000-0000-0000620E0000}"/>
    <cellStyle name="_대덕2차견적(1차수정)내역서_2010년 일위대가(전기)-(3월기준)" xfId="803" xr:uid="{00000000-0005-0000-0000-0000630E0000}"/>
    <cellStyle name="_대덕2차견적(1차수정)내역서_2010년 하반기노임단가" xfId="804" xr:uid="{00000000-0005-0000-0000-0000640E0000}"/>
    <cellStyle name="_대덕2차견적(1차수정)내역서_2011년 상반기노임단가" xfId="805" xr:uid="{00000000-0005-0000-0000-0000650E0000}"/>
    <cellStyle name="_대덕2차견적(1차수정)내역서_H변대 일위대가" xfId="806" xr:uid="{00000000-0005-0000-0000-0000660E0000}"/>
    <cellStyle name="_대덕2차견적(1차수정)내역서_가시보건진료소 전기내역서" xfId="807" xr:uid="{00000000-0005-0000-0000-0000670E0000}"/>
    <cellStyle name="_대덕2차견적(1차수정)내역서_감귤창고전기내역서" xfId="808" xr:uid="{00000000-0005-0000-0000-0000680E0000}"/>
    <cellStyle name="_대덕2차견적(1차수정)내역서_감귤창고전기내역서 2" xfId="4829" xr:uid="{00000000-0005-0000-0000-0000690E0000}"/>
    <cellStyle name="_대덕2차견적(1차수정)내역서_감귤창고전기내역서 2 2" xfId="4830" xr:uid="{00000000-0005-0000-0000-00006A0E0000}"/>
    <cellStyle name="_대덕2차견적(1차수정)내역서_감귤창고전기내역서 2_집계표" xfId="4831" xr:uid="{00000000-0005-0000-0000-00006B0E0000}"/>
    <cellStyle name="_대덕2차견적(1차수정)내역서_감귤창고전기산출서" xfId="809" xr:uid="{00000000-0005-0000-0000-00006C0E0000}"/>
    <cellStyle name="_대덕2차견적(1차수정)내역서_감귤창고전기산출서 2" xfId="4832" xr:uid="{00000000-0005-0000-0000-00006D0E0000}"/>
    <cellStyle name="_대덕2차견적(1차수정)내역서_감귤창고전기산출서 2 2" xfId="4833" xr:uid="{00000000-0005-0000-0000-00006E0E0000}"/>
    <cellStyle name="_대덕2차견적(1차수정)내역서_감귤창고전기산출서 2_집계표" xfId="4834" xr:uid="{00000000-0005-0000-0000-00006F0E0000}"/>
    <cellStyle name="_대덕2차견적(1차수정)내역서_광양초등학교(전기)내역서" xfId="810" xr:uid="{00000000-0005-0000-0000-0000700E0000}"/>
    <cellStyle name="_대덕2차견적(1차수정)내역서_교래분교(전기내역서)최종-공종2" xfId="811" xr:uid="{00000000-0005-0000-0000-0000710E0000}"/>
    <cellStyle name="_대덕2차견적(1차수정)내역서_교래분교(전기내역서)최종-공종2 2" xfId="4835" xr:uid="{00000000-0005-0000-0000-0000720E0000}"/>
    <cellStyle name="_대덕2차견적(1차수정)내역서_교래분교(전기내역서)최종-공종2 2 2" xfId="4836" xr:uid="{00000000-0005-0000-0000-0000730E0000}"/>
    <cellStyle name="_대덕2차견적(1차수정)내역서_교래분교(전기내역서)최종-공종2 2_집계표" xfId="4837" xr:uid="{00000000-0005-0000-0000-0000740E0000}"/>
    <cellStyle name="_대덕2차견적(1차수정)내역서_구엄교(전기내역서)-0307" xfId="812" xr:uid="{00000000-0005-0000-0000-0000750E0000}"/>
    <cellStyle name="_대덕2차견적(1차수정)내역서_구엄교(전기내역서)-0307 2" xfId="4838" xr:uid="{00000000-0005-0000-0000-0000760E0000}"/>
    <cellStyle name="_대덕2차견적(1차수정)내역서_구엄교(전기내역서)-0307 2 2" xfId="4839" xr:uid="{00000000-0005-0000-0000-0000770E0000}"/>
    <cellStyle name="_대덕2차견적(1차수정)내역서_구엄교(전기내역서)-0307 2_집계표" xfId="4840" xr:uid="{00000000-0005-0000-0000-0000780E0000}"/>
    <cellStyle name="_대덕2차견적(1차수정)내역서_구엄교(전기내역서)최종" xfId="813" xr:uid="{00000000-0005-0000-0000-0000790E0000}"/>
    <cellStyle name="_대덕2차견적(1차수정)내역서_구엄교(전기내역서)최종 2" xfId="4841" xr:uid="{00000000-0005-0000-0000-00007A0E0000}"/>
    <cellStyle name="_대덕2차견적(1차수정)내역서_구엄교(전기내역서)최종 2 2" xfId="4842" xr:uid="{00000000-0005-0000-0000-00007B0E0000}"/>
    <cellStyle name="_대덕2차견적(1차수정)내역서_구엄교(전기내역서)최종 2_집계표" xfId="4843" xr:uid="{00000000-0005-0000-0000-00007C0E0000}"/>
    <cellStyle name="_대덕2차견적(1차수정)내역서_구엄교(전기내역서)최종_변경후내역서 " xfId="4844" xr:uid="{00000000-0005-0000-0000-00007D0E0000}"/>
    <cellStyle name="_대덕2차견적(1차수정)내역서_내역(전기)-예래교" xfId="814" xr:uid="{00000000-0005-0000-0000-00007E0E0000}"/>
    <cellStyle name="_대덕2차견적(1차수정)내역서_내역(전기)-예래교 2" xfId="4845" xr:uid="{00000000-0005-0000-0000-00007F0E0000}"/>
    <cellStyle name="_대덕2차견적(1차수정)내역서_내역(전기)-예래교 2 2" xfId="4846" xr:uid="{00000000-0005-0000-0000-0000800E0000}"/>
    <cellStyle name="_대덕2차견적(1차수정)내역서_내역(전기)-예래교 2_집계표" xfId="4847" xr:uid="{00000000-0005-0000-0000-0000810E0000}"/>
    <cellStyle name="_대덕2차견적(1차수정)내역서_내역(전기)-제주여중" xfId="815" xr:uid="{00000000-0005-0000-0000-0000820E0000}"/>
    <cellStyle name="_대덕2차견적(1차수정)내역서_내역(전기)-제주여중 2" xfId="4848" xr:uid="{00000000-0005-0000-0000-0000830E0000}"/>
    <cellStyle name="_대덕2차견적(1차수정)내역서_내역(전기)-제주여중 2 2" xfId="4849" xr:uid="{00000000-0005-0000-0000-0000840E0000}"/>
    <cellStyle name="_대덕2차견적(1차수정)내역서_내역(전기)-제주여중 2_집계표" xfId="4850" xr:uid="{00000000-0005-0000-0000-0000850E0000}"/>
    <cellStyle name="_대덕2차견적(1차수정)내역서_내역-동광분교" xfId="4851" xr:uid="{00000000-0005-0000-0000-0000860E0000}"/>
    <cellStyle name="_대덕2차견적(1차수정)내역서_내역-동광분교 2" xfId="4852" xr:uid="{00000000-0005-0000-0000-0000870E0000}"/>
    <cellStyle name="_대덕2차견적(1차수정)내역서_내역-동광분교_집계표" xfId="4853" xr:uid="{00000000-0005-0000-0000-0000880E0000}"/>
    <cellStyle name="_대덕2차견적(1차수정)내역서_내역서" xfId="816" xr:uid="{00000000-0005-0000-0000-0000890E0000}"/>
    <cellStyle name="_대덕2차견적(1차수정)내역서_내역서 2" xfId="4854" xr:uid="{00000000-0005-0000-0000-00008A0E0000}"/>
    <cellStyle name="_대덕2차견적(1차수정)내역서_내역서 2 2" xfId="4855" xr:uid="{00000000-0005-0000-0000-00008B0E0000}"/>
    <cellStyle name="_대덕2차견적(1차수정)내역서_내역서 2_집계표" xfId="4856" xr:uid="{00000000-0005-0000-0000-00008C0E0000}"/>
    <cellStyle name="_대덕2차견적(1차수정)내역서_내역서(0429)" xfId="817" xr:uid="{00000000-0005-0000-0000-00008D0E0000}"/>
    <cellStyle name="_대덕2차견적(1차수정)내역서_내역서(서귀포시교육청사)" xfId="818" xr:uid="{00000000-0005-0000-0000-00008E0E0000}"/>
    <cellStyle name="_대덕2차견적(1차수정)내역서_내역서(서귀포시교육청사) 2" xfId="4857" xr:uid="{00000000-0005-0000-0000-00008F0E0000}"/>
    <cellStyle name="_대덕2차견적(1차수정)내역서_내역서(서귀포시교육청사) 2 2" xfId="4858" xr:uid="{00000000-0005-0000-0000-0000900E0000}"/>
    <cellStyle name="_대덕2차견적(1차수정)내역서_내역서(서귀포시교육청사) 2_집계표" xfId="4859" xr:uid="{00000000-0005-0000-0000-0000910E0000}"/>
    <cellStyle name="_대덕2차견적(1차수정)내역서_내역-신산초중" xfId="4860" xr:uid="{00000000-0005-0000-0000-0000920E0000}"/>
    <cellStyle name="_대덕2차견적(1차수정)내역서_내역-신산초중 2" xfId="4861" xr:uid="{00000000-0005-0000-0000-0000930E0000}"/>
    <cellStyle name="_대덕2차견적(1차수정)내역서_내역-신산초중_집계표" xfId="4862" xr:uid="{00000000-0005-0000-0000-0000940E0000}"/>
    <cellStyle name="_대덕2차견적(1차수정)내역서_내역-외도교" xfId="4863" xr:uid="{00000000-0005-0000-0000-0000950E0000}"/>
    <cellStyle name="_대덕2차견적(1차수정)내역서_내역-외도교 2" xfId="4864" xr:uid="{00000000-0005-0000-0000-0000960E0000}"/>
    <cellStyle name="_대덕2차견적(1차수정)내역서_내역-외도교_집계표" xfId="4865" xr:uid="{00000000-0005-0000-0000-0000970E0000}"/>
    <cellStyle name="_대덕2차견적(1차수정)내역서_내역-재릉" xfId="4866" xr:uid="{00000000-0005-0000-0000-0000980E0000}"/>
    <cellStyle name="_대덕2차견적(1차수정)내역서_내역-재릉 2" xfId="4867" xr:uid="{00000000-0005-0000-0000-0000990E0000}"/>
    <cellStyle name="_대덕2차견적(1차수정)내역서_내역-재릉_집계표" xfId="4868" xr:uid="{00000000-0005-0000-0000-00009A0E0000}"/>
    <cellStyle name="_대덕2차견적(1차수정)내역서_내역-제서교(흥산)" xfId="4869" xr:uid="{00000000-0005-0000-0000-00009B0E0000}"/>
    <cellStyle name="_대덕2차견적(1차수정)내역서_내역-제서교(흥산) 2" xfId="4870" xr:uid="{00000000-0005-0000-0000-00009C0E0000}"/>
    <cellStyle name="_대덕2차견적(1차수정)내역서_내역-제서교(흥산)_집계표" xfId="4871" xr:uid="{00000000-0005-0000-0000-00009D0E0000}"/>
    <cellStyle name="_대덕2차견적(1차수정)내역서_내역-추자중" xfId="4872" xr:uid="{00000000-0005-0000-0000-00009E0E0000}"/>
    <cellStyle name="_대덕2차견적(1차수정)내역서_내역-추자중 2" xfId="4873" xr:uid="{00000000-0005-0000-0000-00009F0E0000}"/>
    <cellStyle name="_대덕2차견적(1차수정)내역서_내역-추자중_집계표" xfId="4874" xr:uid="{00000000-0005-0000-0000-0000A00E0000}"/>
    <cellStyle name="_대덕2차견적(1차수정)내역서_내역-추자초" xfId="4875" xr:uid="{00000000-0005-0000-0000-0000A10E0000}"/>
    <cellStyle name="_대덕2차견적(1차수정)내역서_내역-추자초 2" xfId="4876" xr:uid="{00000000-0005-0000-0000-0000A20E0000}"/>
    <cellStyle name="_대덕2차견적(1차수정)내역서_내역-추자초_집계표" xfId="4877" xr:uid="{00000000-0005-0000-0000-0000A30E0000}"/>
    <cellStyle name="_대덕2차견적(1차수정)내역서_냉난방내역서(예림-친환경)" xfId="819" xr:uid="{00000000-0005-0000-0000-0000A40E0000}"/>
    <cellStyle name="_대덕2차견적(1차수정)내역서_노임단가(2009년하반기)" xfId="820" xr:uid="{00000000-0005-0000-0000-0000A50E0000}"/>
    <cellStyle name="_대덕2차견적(1차수정)내역서_노임단가(2010년상반기)" xfId="821" xr:uid="{00000000-0005-0000-0000-0000A60E0000}"/>
    <cellStyle name="_대덕2차견적(1차수정)내역서_농협 전기내역서" xfId="822" xr:uid="{00000000-0005-0000-0000-0000A70E0000}"/>
    <cellStyle name="_대덕2차견적(1차수정)내역서_단가비교(1월)" xfId="823" xr:uid="{00000000-0005-0000-0000-0000A80E0000}"/>
    <cellStyle name="_대덕2차견적(1차수정)내역서_단가비교(1월) 2" xfId="4878" xr:uid="{00000000-0005-0000-0000-0000A90E0000}"/>
    <cellStyle name="_대덕2차견적(1차수정)내역서_단가비교(1월) 2 2" xfId="4879" xr:uid="{00000000-0005-0000-0000-0000AA0E0000}"/>
    <cellStyle name="_대덕2차견적(1차수정)내역서_단가비교(1월) 2_집계표" xfId="4880" xr:uid="{00000000-0005-0000-0000-0000AB0E0000}"/>
    <cellStyle name="_대덕2차견적(1차수정)내역서_단가비교(1월)_변경후내역서 " xfId="4881" xr:uid="{00000000-0005-0000-0000-0000AC0E0000}"/>
    <cellStyle name="_대덕2차견적(1차수정)내역서_대정중(전기내역서)-최종" xfId="4882" xr:uid="{00000000-0005-0000-0000-0000AD0E0000}"/>
    <cellStyle name="_대덕2차견적(1차수정)내역서_대정중(전기내역서)-최종 2" xfId="4883" xr:uid="{00000000-0005-0000-0000-0000AE0E0000}"/>
    <cellStyle name="_대덕2차견적(1차수정)내역서_대정중(전기내역서)-최종_집계표" xfId="4884" xr:uid="{00000000-0005-0000-0000-0000AF0E0000}"/>
    <cellStyle name="_대덕2차견적(1차수정)내역서_대학동 전기내역서09" xfId="824" xr:uid="{00000000-0005-0000-0000-0000B00E0000}"/>
    <cellStyle name="_대덕2차견적(1차수정)내역서_대학동 통신내역서09" xfId="825" xr:uid="{00000000-0005-0000-0000-0000B10E0000}"/>
    <cellStyle name="_대덕2차견적(1차수정)내역서_더럭분교 내역서(0305)" xfId="4885" xr:uid="{00000000-0005-0000-0000-0000B20E0000}"/>
    <cellStyle name="_대덕2차견적(1차수정)내역서_더럭분교 내역서(0305) 2" xfId="4886" xr:uid="{00000000-0005-0000-0000-0000B30E0000}"/>
    <cellStyle name="_대덕2차견적(1차수정)내역서_더럭분교 내역서(0305)_집계표" xfId="4887" xr:uid="{00000000-0005-0000-0000-0000B40E0000}"/>
    <cellStyle name="_대덕2차견적(1차수정)내역서_도남교(전기내역서)" xfId="4888" xr:uid="{00000000-0005-0000-0000-0000B50E0000}"/>
    <cellStyle name="_대덕2차견적(1차수정)내역서_도남교(전기내역서) 2" xfId="4889" xr:uid="{00000000-0005-0000-0000-0000B60E0000}"/>
    <cellStyle name="_대덕2차견적(1차수정)내역서_도남교(전기내역서)_집계표" xfId="4890" xr:uid="{00000000-0005-0000-0000-0000B70E0000}"/>
    <cellStyle name="_대덕2차견적(1차수정)내역서_도두봉화장실전기내역서" xfId="826" xr:uid="{00000000-0005-0000-0000-0000B80E0000}"/>
    <cellStyle name="_대덕2차견적(1차수정)내역서_동문공설시장 전기시설 보수공사" xfId="827" xr:uid="{00000000-0005-0000-0000-0000B90E0000}"/>
    <cellStyle name="_대덕2차견적(1차수정)내역서_동문공설시장 전기시설 보수공사(변경-2011.2.11)" xfId="828" xr:uid="{00000000-0005-0000-0000-0000BA0E0000}"/>
    <cellStyle name="_대덕2차견적(1차수정)내역서_동문시장 전기공사" xfId="829" xr:uid="{00000000-0005-0000-0000-0000BB0E0000}"/>
    <cellStyle name="_대덕2차견적(1차수정)내역서_동문시장 전기공사(최종)" xfId="830" xr:uid="{00000000-0005-0000-0000-0000BC0E0000}"/>
    <cellStyle name="_대덕2차견적(1차수정)내역서_동문시장 전기공사1" xfId="831" xr:uid="{00000000-0005-0000-0000-0000BD0E0000}"/>
    <cellStyle name="_대덕2차견적(1차수정)내역서_동문시장 차양시설 전기공사-11.18" xfId="832" xr:uid="{00000000-0005-0000-0000-0000BE0E0000}"/>
    <cellStyle name="_대덕2차견적(1차수정)내역서_변경후내역서 " xfId="4891" xr:uid="{00000000-0005-0000-0000-0000BF0E0000}"/>
    <cellStyle name="_대덕2차견적(1차수정)내역서_별관동 총괄집계표" xfId="833" xr:uid="{00000000-0005-0000-0000-0000C00E0000}"/>
    <cellStyle name="_대덕2차견적(1차수정)내역서_보타리4449(70%)" xfId="834" xr:uid="{00000000-0005-0000-0000-0000C10E0000}"/>
    <cellStyle name="_대덕2차견적(1차수정)내역서_보타리4449(70%) 2" xfId="4892" xr:uid="{00000000-0005-0000-0000-0000C20E0000}"/>
    <cellStyle name="_대덕2차견적(1차수정)내역서_보타리4449(70%) 2 2" xfId="4893" xr:uid="{00000000-0005-0000-0000-0000C30E0000}"/>
    <cellStyle name="_대덕2차견적(1차수정)내역서_보타리4449(70%) 2_집계표" xfId="4894" xr:uid="{00000000-0005-0000-0000-0000C40E0000}"/>
    <cellStyle name="_대덕2차견적(1차수정)내역서_사본 - 전기내역서" xfId="835" xr:uid="{00000000-0005-0000-0000-0000C50E0000}"/>
    <cellStyle name="_대덕2차견적(1차수정)내역서_사본 - 전기내역서 2" xfId="4895" xr:uid="{00000000-0005-0000-0000-0000C60E0000}"/>
    <cellStyle name="_대덕2차견적(1차수정)내역서_사본 - 전기내역서 2 2" xfId="4896" xr:uid="{00000000-0005-0000-0000-0000C70E0000}"/>
    <cellStyle name="_대덕2차견적(1차수정)내역서_사본 - 전기내역서 2_집계표" xfId="4897" xr:uid="{00000000-0005-0000-0000-0000C80E0000}"/>
    <cellStyle name="_대덕2차견적(1차수정)내역서_삼양원통신(08.07)" xfId="836" xr:uid="{00000000-0005-0000-0000-0000C90E0000}"/>
    <cellStyle name="_대덕2차견적(1차수정)내역서_삼양원통신(08.07) 2" xfId="4898" xr:uid="{00000000-0005-0000-0000-0000CA0E0000}"/>
    <cellStyle name="_대덕2차견적(1차수정)내역서_삼양원통신(08.07) 2 2" xfId="4899" xr:uid="{00000000-0005-0000-0000-0000CB0E0000}"/>
    <cellStyle name="_대덕2차견적(1차수정)내역서_삼양원통신(08.07) 2_집계표" xfId="4900" xr:uid="{00000000-0005-0000-0000-0000CC0E0000}"/>
    <cellStyle name="_대덕2차견적(1차수정)내역서_삼양전기" xfId="837" xr:uid="{00000000-0005-0000-0000-0000CD0E0000}"/>
    <cellStyle name="_대덕2차견적(1차수정)내역서_삼양전기 2" xfId="4901" xr:uid="{00000000-0005-0000-0000-0000CE0E0000}"/>
    <cellStyle name="_대덕2차견적(1차수정)내역서_삼양전기 2 2" xfId="4902" xr:uid="{00000000-0005-0000-0000-0000CF0E0000}"/>
    <cellStyle name="_대덕2차견적(1차수정)내역서_삼양전기 2_집계표" xfId="4903" xr:uid="{00000000-0005-0000-0000-0000D00E0000}"/>
    <cellStyle name="_대덕2차견적(1차수정)내역서_상명리저온저장고 통신내역서" xfId="838" xr:uid="{00000000-0005-0000-0000-0000D10E0000}"/>
    <cellStyle name="_대덕2차견적(1차수정)내역서_서귀중앙여중  전기내역서(최종)" xfId="839" xr:uid="{00000000-0005-0000-0000-0000D20E0000}"/>
    <cellStyle name="_대덕2차견적(1차수정)내역서_서귀중앙여중  전기내역서(최종)1" xfId="840" xr:uid="{00000000-0005-0000-0000-0000D30E0000}"/>
    <cellStyle name="_대덕2차견적(1차수정)내역서_서귀중앙여중 어학실 증축 전기내역서" xfId="841" xr:uid="{00000000-0005-0000-0000-0000D40E0000}"/>
    <cellStyle name="_대덕2차견적(1차수정)내역서_서귀중앙여중 어학실증축 통신내역서" xfId="842" xr:uid="{00000000-0005-0000-0000-0000D50E0000}"/>
    <cellStyle name="_대덕2차견적(1차수정)내역서_서귀중앙여중 통신내역서(대수선-어학실)" xfId="843" xr:uid="{00000000-0005-0000-0000-0000D60E0000}"/>
    <cellStyle name="_대덕2차견적(1차수정)내역서_서귀중앙여중 통신내역서(최종)" xfId="844" xr:uid="{00000000-0005-0000-0000-0000D70E0000}"/>
    <cellStyle name="_대덕2차견적(1차수정)내역서_서귀초교(전기내역서)-최종" xfId="845" xr:uid="{00000000-0005-0000-0000-0000D80E0000}"/>
    <cellStyle name="_대덕2차견적(1차수정)내역서_서귀초교(전기내역서)-최종 2" xfId="4904" xr:uid="{00000000-0005-0000-0000-0000D90E0000}"/>
    <cellStyle name="_대덕2차견적(1차수정)내역서_서귀초교(전기내역서)-최종 2 2" xfId="4905" xr:uid="{00000000-0005-0000-0000-0000DA0E0000}"/>
    <cellStyle name="_대덕2차견적(1차수정)내역서_서귀초교(전기내역서)-최종 2_집계표" xfId="4906" xr:uid="{00000000-0005-0000-0000-0000DB0E0000}"/>
    <cellStyle name="_대덕2차견적(1차수정)내역서_서귀포경찰서 중동지구대 전기공사" xfId="846" xr:uid="{00000000-0005-0000-0000-0000DC0E0000}"/>
    <cellStyle name="_대덕2차견적(1차수정)내역서_서귀포경찰서 중동지구대 전기공사 2" xfId="4907" xr:uid="{00000000-0005-0000-0000-0000DD0E0000}"/>
    <cellStyle name="_대덕2차견적(1차수정)내역서_서귀포경찰서 중동지구대 전기공사 2 2" xfId="4908" xr:uid="{00000000-0005-0000-0000-0000DE0E0000}"/>
    <cellStyle name="_대덕2차견적(1차수정)내역서_서귀포경찰서 중동지구대 전기공사 2_집계표" xfId="4909" xr:uid="{00000000-0005-0000-0000-0000DF0E0000}"/>
    <cellStyle name="_대덕2차견적(1차수정)내역서_서귀포경찰서 중동지구대 통신공사" xfId="847" xr:uid="{00000000-0005-0000-0000-0000E00E0000}"/>
    <cellStyle name="_대덕2차견적(1차수정)내역서_세화중(전기내역서)-0305" xfId="848" xr:uid="{00000000-0005-0000-0000-0000E10E0000}"/>
    <cellStyle name="_대덕2차견적(1차수정)내역서_세화중(전기내역서)-0305 2" xfId="4910" xr:uid="{00000000-0005-0000-0000-0000E20E0000}"/>
    <cellStyle name="_대덕2차견적(1차수정)내역서_세화중(전기내역서)-0305 2 2" xfId="4911" xr:uid="{00000000-0005-0000-0000-0000E30E0000}"/>
    <cellStyle name="_대덕2차견적(1차수정)내역서_세화중(전기내역서)-0305 2_집계표" xfId="4912" xr:uid="{00000000-0005-0000-0000-0000E40E0000}"/>
    <cellStyle name="_대덕2차견적(1차수정)내역서_세화중(전기내역서)-0305_변경후내역서 " xfId="4913" xr:uid="{00000000-0005-0000-0000-0000E50E0000}"/>
    <cellStyle name="_대덕2차견적(1차수정)내역서_소방" xfId="849" xr:uid="{00000000-0005-0000-0000-0000E60E0000}"/>
    <cellStyle name="_대덕2차견적(1차수정)내역서_소방 2" xfId="4914" xr:uid="{00000000-0005-0000-0000-0000E70E0000}"/>
    <cellStyle name="_대덕2차견적(1차수정)내역서_소방 2 2" xfId="4915" xr:uid="{00000000-0005-0000-0000-0000E80E0000}"/>
    <cellStyle name="_대덕2차견적(1차수정)내역서_소방 2_집계표" xfId="4916" xr:uid="{00000000-0005-0000-0000-0000E90E0000}"/>
    <cellStyle name="_대덕2차견적(1차수정)내역서_소방내역서" xfId="850" xr:uid="{00000000-0005-0000-0000-0000EA0E0000}"/>
    <cellStyle name="_대덕2차견적(1차수정)내역서_소방내역서(도순교)" xfId="851" xr:uid="{00000000-0005-0000-0000-0000EB0E0000}"/>
    <cellStyle name="_대덕2차견적(1차수정)내역서_소방내역서(도순교) 2" xfId="4917" xr:uid="{00000000-0005-0000-0000-0000EC0E0000}"/>
    <cellStyle name="_대덕2차견적(1차수정)내역서_소방내역서(도순교) 2 2" xfId="4918" xr:uid="{00000000-0005-0000-0000-0000ED0E0000}"/>
    <cellStyle name="_대덕2차견적(1차수정)내역서_소방내역서(도순교) 2_집계표" xfId="4919" xr:uid="{00000000-0005-0000-0000-0000EE0E0000}"/>
    <cellStyle name="_대덕2차견적(1차수정)내역서_소방내역서(동홍초등학교 교실 및 E.V 증축공사)" xfId="852" xr:uid="{00000000-0005-0000-0000-0000EF0E0000}"/>
    <cellStyle name="_대덕2차견적(1차수정)내역서_소방내역서(동홍초등학교 교실 및 E.V 증축공사) 2" xfId="4920" xr:uid="{00000000-0005-0000-0000-0000F00E0000}"/>
    <cellStyle name="_대덕2차견적(1차수정)내역서_소방내역서(동홍초등학교 교실 및 E.V 증축공사) 2 2" xfId="4921" xr:uid="{00000000-0005-0000-0000-0000F10E0000}"/>
    <cellStyle name="_대덕2차견적(1차수정)내역서_소방내역서(동홍초등학교 교실 및 E.V 증축공사) 2_집계표" xfId="4922" xr:uid="{00000000-0005-0000-0000-0000F20E0000}"/>
    <cellStyle name="_대덕2차견적(1차수정)내역서_소방내역서(동홍초등학교 교실 및 E.V 증축공사)_변경후내역서 " xfId="4923" xr:uid="{00000000-0005-0000-0000-0000F30E0000}"/>
    <cellStyle name="_대덕2차견적(1차수정)내역서_소방내역서(동홍초등학교 교실 및 E.V 증축공사)-정광수" xfId="853" xr:uid="{00000000-0005-0000-0000-0000F40E0000}"/>
    <cellStyle name="_대덕2차견적(1차수정)내역서_소방내역서(동홍초등학교 교실 및 E.V 증축공사)-정광수 2" xfId="4924" xr:uid="{00000000-0005-0000-0000-0000F50E0000}"/>
    <cellStyle name="_대덕2차견적(1차수정)내역서_소방내역서(동홍초등학교 교실 및 E.V 증축공사)-정광수 2 2" xfId="4925" xr:uid="{00000000-0005-0000-0000-0000F60E0000}"/>
    <cellStyle name="_대덕2차견적(1차수정)내역서_소방내역서(동홍초등학교 교실 및 E.V 증축공사)-정광수 2_집계표" xfId="4926" xr:uid="{00000000-0005-0000-0000-0000F70E0000}"/>
    <cellStyle name="_대덕2차견적(1차수정)내역서_소방내역서(동홍초등학교 교실 및 E.V 증축공사)-정광수_변경후내역서 " xfId="4927" xr:uid="{00000000-0005-0000-0000-0000F80E0000}"/>
    <cellStyle name="_대덕2차견적(1차수정)내역서_소방내역서(삼성교)" xfId="854" xr:uid="{00000000-0005-0000-0000-0000F90E0000}"/>
    <cellStyle name="_대덕2차견적(1차수정)내역서_소방내역서(삼성교) 2" xfId="4928" xr:uid="{00000000-0005-0000-0000-0000FA0E0000}"/>
    <cellStyle name="_대덕2차견적(1차수정)내역서_소방내역서(삼성교) 2 2" xfId="4929" xr:uid="{00000000-0005-0000-0000-0000FB0E0000}"/>
    <cellStyle name="_대덕2차견적(1차수정)내역서_소방내역서(삼성교) 2_집계표" xfId="4930" xr:uid="{00000000-0005-0000-0000-0000FC0E0000}"/>
    <cellStyle name="_대덕2차견적(1차수정)내역서_소방내역서(서귀포공립보육시설)" xfId="855" xr:uid="{00000000-0005-0000-0000-0000FD0E0000}"/>
    <cellStyle name="_대덕2차견적(1차수정)내역서_소방내역서(서귀포공립보육시설) 2" xfId="4931" xr:uid="{00000000-0005-0000-0000-0000FE0E0000}"/>
    <cellStyle name="_대덕2차견적(1차수정)내역서_소방내역서(서귀포공립보육시설) 2 2" xfId="4932" xr:uid="{00000000-0005-0000-0000-0000FF0E0000}"/>
    <cellStyle name="_대덕2차견적(1차수정)내역서_소방내역서(서귀포공립보육시설) 2_집계표" xfId="4933" xr:uid="{00000000-0005-0000-0000-0000000F0000}"/>
    <cellStyle name="_대덕2차견적(1차수정)내역서_소방내역서(영평교)" xfId="856" xr:uid="{00000000-0005-0000-0000-0000010F0000}"/>
    <cellStyle name="_대덕2차견적(1차수정)내역서_소방내역서(영평교) 2" xfId="4934" xr:uid="{00000000-0005-0000-0000-0000020F0000}"/>
    <cellStyle name="_대덕2차견적(1차수정)내역서_소방내역서(영평교) 2 2" xfId="4935" xr:uid="{00000000-0005-0000-0000-0000030F0000}"/>
    <cellStyle name="_대덕2차견적(1차수정)내역서_소방내역서(영평교) 2_집계표" xfId="4936" xr:uid="{00000000-0005-0000-0000-0000040F0000}"/>
    <cellStyle name="_대덕2차견적(1차수정)내역서_소방내역서(하례교 교실증축 및 화장실 대수선공사)" xfId="857" xr:uid="{00000000-0005-0000-0000-0000050F0000}"/>
    <cellStyle name="_대덕2차견적(1차수정)내역서_소방내역서(하례교 교실증축 및 화장실 대수선공사) 2" xfId="4937" xr:uid="{00000000-0005-0000-0000-0000060F0000}"/>
    <cellStyle name="_대덕2차견적(1차수정)내역서_소방내역서(하례교 교실증축 및 화장실 대수선공사) 2 2" xfId="4938" xr:uid="{00000000-0005-0000-0000-0000070F0000}"/>
    <cellStyle name="_대덕2차견적(1차수정)내역서_소방내역서(하례교 교실증축 및 화장실 대수선공사) 2_집계표" xfId="4939" xr:uid="{00000000-0005-0000-0000-0000080F0000}"/>
    <cellStyle name="_대덕2차견적(1차수정)내역서_소방내역서(하례교 교실증축 및 화장실 대수선공사)_변경후내역서 " xfId="4940" xr:uid="{00000000-0005-0000-0000-0000090F0000}"/>
    <cellStyle name="_대덕2차견적(1차수정)내역서_소방내역서(하례교)" xfId="858" xr:uid="{00000000-0005-0000-0000-00000A0F0000}"/>
    <cellStyle name="_대덕2차견적(1차수정)내역서_소방내역서(하례교) 2" xfId="4941" xr:uid="{00000000-0005-0000-0000-00000B0F0000}"/>
    <cellStyle name="_대덕2차견적(1차수정)내역서_소방내역서(하례교) 2 2" xfId="4942" xr:uid="{00000000-0005-0000-0000-00000C0F0000}"/>
    <cellStyle name="_대덕2차견적(1차수정)내역서_소방내역서(하례교) 2_집계표" xfId="4943" xr:uid="{00000000-0005-0000-0000-00000D0F0000}"/>
    <cellStyle name="_대덕2차견적(1차수정)내역서_소방산출서(친환경농업 연구센터)" xfId="859" xr:uid="{00000000-0005-0000-0000-00000E0F0000}"/>
    <cellStyle name="_대덕2차견적(1차수정)내역서_소방전기 내역서(표선초-옥내소화전 장애인 연결통로)" xfId="860" xr:uid="{00000000-0005-0000-0000-00000F0F0000}"/>
    <cellStyle name="_대덕2차견적(1차수정)내역서_소방전기내역서(감귤박TMR제조시설)" xfId="861" xr:uid="{00000000-0005-0000-0000-0000100F0000}"/>
    <cellStyle name="_대덕2차견적(1차수정)내역서_소방전기내역서(감귤박TMR제조시설) 2" xfId="4944" xr:uid="{00000000-0005-0000-0000-0000110F0000}"/>
    <cellStyle name="_대덕2차견적(1차수정)내역서_소방전기내역서(감귤박TMR제조시설) 2 2" xfId="4945" xr:uid="{00000000-0005-0000-0000-0000120F0000}"/>
    <cellStyle name="_대덕2차견적(1차수정)내역서_소방전기내역서(감귤박TMR제조시설) 2_집계표" xfId="4946" xr:uid="{00000000-0005-0000-0000-0000130F0000}"/>
    <cellStyle name="_대덕2차견적(1차수정)내역서_송죽원세탁실" xfId="862" xr:uid="{00000000-0005-0000-0000-0000140F0000}"/>
    <cellStyle name="_대덕2차견적(1차수정)내역서_송죽원세탁실 2" xfId="4947" xr:uid="{00000000-0005-0000-0000-0000150F0000}"/>
    <cellStyle name="_대덕2차견적(1차수정)내역서_송죽원세탁실 2 2" xfId="4948" xr:uid="{00000000-0005-0000-0000-0000160F0000}"/>
    <cellStyle name="_대덕2차견적(1차수정)내역서_송죽원세탁실 2_집계표" xfId="4949" xr:uid="{00000000-0005-0000-0000-0000170F0000}"/>
    <cellStyle name="_대덕2차견적(1차수정)내역서_수변전실" xfId="4950" xr:uid="{00000000-0005-0000-0000-0000180F0000}"/>
    <cellStyle name="_대덕2차견적(1차수정)내역서_수변전실 2" xfId="4951" xr:uid="{00000000-0005-0000-0000-0000190F0000}"/>
    <cellStyle name="_대덕2차견적(1차수정)내역서_수변전실_집계표" xfId="4952" xr:uid="{00000000-0005-0000-0000-00001A0F0000}"/>
    <cellStyle name="_대덕2차견적(1차수정)내역서_안보교육관" xfId="863" xr:uid="{00000000-0005-0000-0000-00001B0F0000}"/>
    <cellStyle name="_대덕2차견적(1차수정)내역서_애월교(전기내역서)-0307" xfId="864" xr:uid="{00000000-0005-0000-0000-00001C0F0000}"/>
    <cellStyle name="_대덕2차견적(1차수정)내역서_애월교(전기내역서)-0307 2" xfId="4953" xr:uid="{00000000-0005-0000-0000-00001D0F0000}"/>
    <cellStyle name="_대덕2차견적(1차수정)내역서_애월교(전기내역서)-0307 2 2" xfId="4954" xr:uid="{00000000-0005-0000-0000-00001E0F0000}"/>
    <cellStyle name="_대덕2차견적(1차수정)내역서_애월교(전기내역서)-0307 2_집계표" xfId="4955" xr:uid="{00000000-0005-0000-0000-00001F0F0000}"/>
    <cellStyle name="_대덕2차견적(1차수정)내역서_애월교(전기내역서)-0307_변경후내역서 " xfId="4956" xr:uid="{00000000-0005-0000-0000-0000200F0000}"/>
    <cellStyle name="_대덕2차견적(1차수정)내역서_애월교(전기내역서)최종" xfId="865" xr:uid="{00000000-0005-0000-0000-0000210F0000}"/>
    <cellStyle name="_대덕2차견적(1차수정)내역서_애월교(전기내역서)최종 2" xfId="4957" xr:uid="{00000000-0005-0000-0000-0000220F0000}"/>
    <cellStyle name="_대덕2차견적(1차수정)내역서_애월교(전기내역서)최종 2 2" xfId="4958" xr:uid="{00000000-0005-0000-0000-0000230F0000}"/>
    <cellStyle name="_대덕2차견적(1차수정)내역서_애월교(전기내역서)최종 2_집계표" xfId="4959" xr:uid="{00000000-0005-0000-0000-0000240F0000}"/>
    <cellStyle name="_대덕2차견적(1차수정)내역서_애월교(전기내역서)최종_변경후내역서 " xfId="4960" xr:uid="{00000000-0005-0000-0000-0000250F0000}"/>
    <cellStyle name="_대덕2차견적(1차수정)내역서_애월중(전기내역서)최종" xfId="866" xr:uid="{00000000-0005-0000-0000-0000260F0000}"/>
    <cellStyle name="_대덕2차견적(1차수정)내역서_애월중(전기내역서)최종 2" xfId="4961" xr:uid="{00000000-0005-0000-0000-0000270F0000}"/>
    <cellStyle name="_대덕2차견적(1차수정)내역서_애월중(전기내역서)최종 2 2" xfId="4962" xr:uid="{00000000-0005-0000-0000-0000280F0000}"/>
    <cellStyle name="_대덕2차견적(1차수정)내역서_애월중(전기내역서)최종 2_집계표" xfId="4963" xr:uid="{00000000-0005-0000-0000-0000290F0000}"/>
    <cellStyle name="_대덕2차견적(1차수정)내역서_애월중(전기내역서)최종_변경후내역서 " xfId="4964" xr:uid="{00000000-0005-0000-0000-00002A0F0000}"/>
    <cellStyle name="_대덕2차견적(1차수정)내역서_액상음료 자동포장라인 구축공사 전기내역서(2011.04.25)" xfId="867" xr:uid="{00000000-0005-0000-0000-00002B0F0000}"/>
    <cellStyle name="_대덕2차견적(1차수정)내역서_액상음료 자동포장라인 구축공사 전기내역서(변경0324)" xfId="868" xr:uid="{00000000-0005-0000-0000-00002C0F0000}"/>
    <cellStyle name="_대덕2차견적(1차수정)내역서_어린이집 소방내역" xfId="869" xr:uid="{00000000-0005-0000-0000-00002D0F0000}"/>
    <cellStyle name="_대덕2차견적(1차수정)내역서_에너지절약형지하공기를이용히트펌프냉난방시설전기내역서" xfId="870" xr:uid="{00000000-0005-0000-0000-00002E0F0000}"/>
    <cellStyle name="_대덕2차견적(1차수정)내역서_에너지절약형지하공기를이용히트펌프냉난방시설전기내역서1" xfId="871" xr:uid="{00000000-0005-0000-0000-00002F0F0000}"/>
    <cellStyle name="_대덕2차견적(1차수정)내역서_연산홍A.P.T관리실 전기내역서" xfId="872" xr:uid="{00000000-0005-0000-0000-0000300F0000}"/>
    <cellStyle name="_대덕2차견적(1차수정)내역서_영평동창고 전기내역서" xfId="873" xr:uid="{00000000-0005-0000-0000-0000310F0000}"/>
    <cellStyle name="_대덕2차견적(1차수정)내역서_외도동창고전기" xfId="874" xr:uid="{00000000-0005-0000-0000-0000320F0000}"/>
    <cellStyle name="_대덕2차견적(1차수정)내역서_외도동창고전기 2" xfId="4965" xr:uid="{00000000-0005-0000-0000-0000330F0000}"/>
    <cellStyle name="_대덕2차견적(1차수정)내역서_외도동창고전기 2 2" xfId="4966" xr:uid="{00000000-0005-0000-0000-0000340F0000}"/>
    <cellStyle name="_대덕2차견적(1차수정)내역서_외도동창고전기 2_집계표" xfId="4967" xr:uid="{00000000-0005-0000-0000-0000350F0000}"/>
    <cellStyle name="_대덕2차견적(1차수정)내역서_외도동창고통신" xfId="875" xr:uid="{00000000-0005-0000-0000-0000360F0000}"/>
    <cellStyle name="_대덕2차견적(1차수정)내역서_외도동창고통신 2" xfId="4968" xr:uid="{00000000-0005-0000-0000-0000370F0000}"/>
    <cellStyle name="_대덕2차견적(1차수정)내역서_외도동창고통신 2 2" xfId="4969" xr:uid="{00000000-0005-0000-0000-0000380F0000}"/>
    <cellStyle name="_대덕2차견적(1차수정)내역서_외도동창고통신 2_집계표" xfId="4970" xr:uid="{00000000-0005-0000-0000-0000390F0000}"/>
    <cellStyle name="_대덕2차견적(1차수정)내역서_우도땅콩 전기내역서09" xfId="876" xr:uid="{00000000-0005-0000-0000-00003A0F0000}"/>
    <cellStyle name="_대덕2차견적(1차수정)내역서_위미 게이트볼장 전기내역서" xfId="877" xr:uid="{00000000-0005-0000-0000-00003B0F0000}"/>
    <cellStyle name="_대덕2차견적(1차수정)내역서_위미 게이트볼장 전기내역서 2" xfId="4971" xr:uid="{00000000-0005-0000-0000-00003C0F0000}"/>
    <cellStyle name="_대덕2차견적(1차수정)내역서_위미 게이트볼장 전기내역서 2 2" xfId="4972" xr:uid="{00000000-0005-0000-0000-00003D0F0000}"/>
    <cellStyle name="_대덕2차견적(1차수정)내역서_위미 게이트볼장 전기내역서 2_집계표" xfId="4973" xr:uid="{00000000-0005-0000-0000-00003E0F0000}"/>
    <cellStyle name="_대덕2차견적(1차수정)내역서_위미중 교실 대수선 및 급식동개축,연결복도 증축통신내역서" xfId="878" xr:uid="{00000000-0005-0000-0000-00003F0F0000}"/>
    <cellStyle name="_대덕2차견적(1차수정)내역서_위미중 옥내소화전설치 소방공사" xfId="879" xr:uid="{00000000-0005-0000-0000-0000400F0000}"/>
    <cellStyle name="_대덕2차견적(1차수정)내역서_위미중 옥내소화전설치 소방공사 2" xfId="4974" xr:uid="{00000000-0005-0000-0000-0000410F0000}"/>
    <cellStyle name="_대덕2차견적(1차수정)내역서_위미중 옥내소화전설치 소방공사 2 2" xfId="4975" xr:uid="{00000000-0005-0000-0000-0000420F0000}"/>
    <cellStyle name="_대덕2차견적(1차수정)내역서_위미중 옥내소화전설치 소방공사 2_집계표" xfId="4976" xr:uid="{00000000-0005-0000-0000-0000430F0000}"/>
    <cellStyle name="_대덕2차견적(1차수정)내역서_음식업협회 전기내역서" xfId="880" xr:uid="{00000000-0005-0000-0000-0000440F0000}"/>
    <cellStyle name="_대덕2차견적(1차수정)내역서_일위" xfId="881" xr:uid="{00000000-0005-0000-0000-0000450F0000}"/>
    <cellStyle name="_대덕2차견적(1차수정)내역서_일위 2" xfId="4977" xr:uid="{00000000-0005-0000-0000-0000460F0000}"/>
    <cellStyle name="_대덕2차견적(1차수정)내역서_일위 2 2" xfId="4978" xr:uid="{00000000-0005-0000-0000-0000470F0000}"/>
    <cellStyle name="_대덕2차견적(1차수정)내역서_일위 2_집계표" xfId="4979" xr:uid="{00000000-0005-0000-0000-0000480F0000}"/>
    <cellStyle name="_대덕2차견적(1차수정)내역서_일위_변경후내역서 " xfId="4980" xr:uid="{00000000-0005-0000-0000-0000490F0000}"/>
    <cellStyle name="_대덕2차견적(1차수정)내역서_일위대가" xfId="882" xr:uid="{00000000-0005-0000-0000-00004A0F0000}"/>
    <cellStyle name="_대덕2차견적(1차수정)내역서_일위대가 2" xfId="4981" xr:uid="{00000000-0005-0000-0000-00004B0F0000}"/>
    <cellStyle name="_대덕2차견적(1차수정)내역서_일위대가 2 2" xfId="4982" xr:uid="{00000000-0005-0000-0000-00004C0F0000}"/>
    <cellStyle name="_대덕2차견적(1차수정)내역서_일위대가 2_집계표" xfId="4983" xr:uid="{00000000-0005-0000-0000-00004D0F0000}"/>
    <cellStyle name="_대덕2차견적(1차수정)내역서_일위대가(AV설비)" xfId="883" xr:uid="{00000000-0005-0000-0000-00004E0F0000}"/>
    <cellStyle name="_대덕2차견적(1차수정)내역서_일위대가(관로터파기,도로절단포장)" xfId="884" xr:uid="{00000000-0005-0000-0000-00004F0F0000}"/>
    <cellStyle name="_대덕2차견적(1차수정)내역서_일위대가(도로절단)" xfId="885" xr:uid="{00000000-0005-0000-0000-0000500F0000}"/>
    <cellStyle name="_대덕2차견적(1차수정)내역서_일위대가_변경후내역서 " xfId="4984" xr:uid="{00000000-0005-0000-0000-0000510F0000}"/>
    <cellStyle name="_대덕2차견적(1차수정)내역서_일위대가1" xfId="886" xr:uid="{00000000-0005-0000-0000-0000520F0000}"/>
    <cellStyle name="_대덕2차견적(1차수정)내역서_일위대가-SAMPLE" xfId="887" xr:uid="{00000000-0005-0000-0000-0000530F0000}"/>
    <cellStyle name="_대덕2차견적(1차수정)내역서_일위대가-SAMPLE 2" xfId="4985" xr:uid="{00000000-0005-0000-0000-0000540F0000}"/>
    <cellStyle name="_대덕2차견적(1차수정)내역서_일위대가-SAMPLE 2 2" xfId="4986" xr:uid="{00000000-0005-0000-0000-0000550F0000}"/>
    <cellStyle name="_대덕2차견적(1차수정)내역서_일위대가-SAMPLE 2_집계표" xfId="4987" xr:uid="{00000000-0005-0000-0000-0000560F0000}"/>
    <cellStyle name="_대덕2차견적(1차수정)내역서_장전노인복지시설 전기내역서" xfId="888" xr:uid="{00000000-0005-0000-0000-0000570F0000}"/>
    <cellStyle name="_대덕2차견적(1차수정)내역서_장전노인정 전기내역서" xfId="889" xr:uid="{00000000-0005-0000-0000-0000580F0000}"/>
    <cellStyle name="_대덕2차견적(1차수정)내역서_재활원 전기내역서최종" xfId="890" xr:uid="{00000000-0005-0000-0000-0000590F0000}"/>
    <cellStyle name="_대덕2차견적(1차수정)내역서_저지리어린이집 통신 내역" xfId="891" xr:uid="{00000000-0005-0000-0000-00005A0F0000}"/>
    <cellStyle name="_대덕2차견적(1차수정)내역서_저지리어린이집-소방" xfId="892" xr:uid="{00000000-0005-0000-0000-00005B0F0000}"/>
    <cellStyle name="_대덕2차견적(1차수정)내역서_전11" xfId="893" xr:uid="{00000000-0005-0000-0000-00005C0F0000}"/>
    <cellStyle name="_대덕2차견적(1차수정)내역서_전11 2" xfId="4988" xr:uid="{00000000-0005-0000-0000-00005D0F0000}"/>
    <cellStyle name="_대덕2차견적(1차수정)내역서_전11 2 2" xfId="4989" xr:uid="{00000000-0005-0000-0000-00005E0F0000}"/>
    <cellStyle name="_대덕2차견적(1차수정)내역서_전11 2_집계표" xfId="4990" xr:uid="{00000000-0005-0000-0000-00005F0F0000}"/>
    <cellStyle name="_대덕2차견적(1차수정)내역서_전기" xfId="894" xr:uid="{00000000-0005-0000-0000-0000600F0000}"/>
    <cellStyle name="_대덕2차견적(1차수정)내역서_전기 2" xfId="4991" xr:uid="{00000000-0005-0000-0000-0000610F0000}"/>
    <cellStyle name="_대덕2차견적(1차수정)내역서_전기 2 2" xfId="4992" xr:uid="{00000000-0005-0000-0000-0000620F0000}"/>
    <cellStyle name="_대덕2차견적(1차수정)내역서_전기 2_집계표" xfId="4993" xr:uid="{00000000-0005-0000-0000-0000630F0000}"/>
    <cellStyle name="_대덕2차견적(1차수정)내역서_전기 내역서(실과교육관)" xfId="895" xr:uid="{00000000-0005-0000-0000-0000640F0000}"/>
    <cellStyle name="_대덕2차견적(1차수정)내역서_전기 일위대가(아라교)" xfId="896" xr:uid="{00000000-0005-0000-0000-0000650F0000}"/>
    <cellStyle name="_대덕2차견적(1차수정)내역서_전기 일위대가(아라교) 2" xfId="4994" xr:uid="{00000000-0005-0000-0000-0000660F0000}"/>
    <cellStyle name="_대덕2차견적(1차수정)내역서_전기 일위대가(아라교) 2 2" xfId="4995" xr:uid="{00000000-0005-0000-0000-0000670F0000}"/>
    <cellStyle name="_대덕2차견적(1차수정)내역서_전기 일위대가(아라교) 2_집계표" xfId="4996" xr:uid="{00000000-0005-0000-0000-0000680F0000}"/>
    <cellStyle name="_대덕2차견적(1차수정)내역서_전기(8.9)" xfId="897" xr:uid="{00000000-0005-0000-0000-0000690F0000}"/>
    <cellStyle name="_대덕2차견적(1차수정)내역서_전기(8.9) 2" xfId="4997" xr:uid="{00000000-0005-0000-0000-00006A0F0000}"/>
    <cellStyle name="_대덕2차견적(1차수정)내역서_전기(8.9) 2 2" xfId="4998" xr:uid="{00000000-0005-0000-0000-00006B0F0000}"/>
    <cellStyle name="_대덕2차견적(1차수정)내역서_전기(8.9) 2_집계표" xfId="4999" xr:uid="{00000000-0005-0000-0000-00006C0F0000}"/>
    <cellStyle name="_대덕2차견적(1차수정)내역서_전기내역 (안보교육관)" xfId="898" xr:uid="{00000000-0005-0000-0000-00006D0F0000}"/>
    <cellStyle name="_대덕2차견적(1차수정)내역서_전기내역 (안보교육관) 2" xfId="5000" xr:uid="{00000000-0005-0000-0000-00006E0F0000}"/>
    <cellStyle name="_대덕2차견적(1차수정)내역서_전기내역 (안보교육관) 2 2" xfId="5001" xr:uid="{00000000-0005-0000-0000-00006F0F0000}"/>
    <cellStyle name="_대덕2차견적(1차수정)내역서_전기내역 (안보교육관) 2_집계표" xfId="5002" xr:uid="{00000000-0005-0000-0000-0000700F0000}"/>
    <cellStyle name="_대덕2차견적(1차수정)내역서_전기내역서" xfId="899" xr:uid="{00000000-0005-0000-0000-0000710F0000}"/>
    <cellStyle name="_대덕2차견적(1차수정)내역서_전기내역서 1서홍동주민센터(본관동1층)" xfId="900" xr:uid="{00000000-0005-0000-0000-0000720F0000}"/>
    <cellStyle name="_대덕2차견적(1차수정)내역서_전기내역서 2" xfId="5003" xr:uid="{00000000-0005-0000-0000-0000730F0000}"/>
    <cellStyle name="_대덕2차견적(1차수정)내역서_전기내역서 2 2" xfId="5004" xr:uid="{00000000-0005-0000-0000-0000740F0000}"/>
    <cellStyle name="_대덕2차견적(1차수정)내역서_전기내역서 2_집계표" xfId="5005" xr:uid="{00000000-0005-0000-0000-0000750F0000}"/>
    <cellStyle name="_대덕2차견적(1차수정)내역서_전기내역서 서홍동주민센터(별관동)" xfId="901" xr:uid="{00000000-0005-0000-0000-0000760F0000}"/>
    <cellStyle name="_대덕2차견적(1차수정)내역서_전기내역서 서홍동주민센터(별관동1층)" xfId="902" xr:uid="{00000000-0005-0000-0000-0000770F0000}"/>
    <cellStyle name="_대덕2차견적(1차수정)내역서_전기내역서 서홍동주민센터(본관동)" xfId="903" xr:uid="{00000000-0005-0000-0000-0000780F0000}"/>
    <cellStyle name="_대덕2차견적(1차수정)내역서_전기내역서 서홍동주민센터(본관동) 10" xfId="12839" xr:uid="{00000000-0005-0000-0000-0000790F0000}"/>
    <cellStyle name="_대덕2차견적(1차수정)내역서_전기내역서 서홍동주민센터(본관동) 11" xfId="13098" xr:uid="{00000000-0005-0000-0000-00007A0F0000}"/>
    <cellStyle name="_대덕2차견적(1차수정)내역서_전기내역서 서홍동주민센터(본관동) 12" xfId="13153" xr:uid="{00000000-0005-0000-0000-00007B0F0000}"/>
    <cellStyle name="_대덕2차견적(1차수정)내역서_전기내역서 서홍동주민센터(본관동) 13" xfId="13208" xr:uid="{00000000-0005-0000-0000-00007C0F0000}"/>
    <cellStyle name="_대덕2차견적(1차수정)내역서_전기내역서 서홍동주민센터(본관동) 14" xfId="9822" xr:uid="{00000000-0005-0000-0000-00007D0F0000}"/>
    <cellStyle name="_대덕2차견적(1차수정)내역서_전기내역서 서홍동주민센터(본관동) 15" xfId="13292" xr:uid="{00000000-0005-0000-0000-00007E0F0000}"/>
    <cellStyle name="_대덕2차견적(1차수정)내역서_전기내역서 서홍동주민센터(본관동) 16" xfId="13139" xr:uid="{00000000-0005-0000-0000-00007F0F0000}"/>
    <cellStyle name="_대덕2차견적(1차수정)내역서_전기내역서 서홍동주민센터(본관동) 17" xfId="11742" xr:uid="{00000000-0005-0000-0000-0000800F0000}"/>
    <cellStyle name="_대덕2차견적(1차수정)내역서_전기내역서 서홍동주민센터(본관동) 18" xfId="10008" xr:uid="{00000000-0005-0000-0000-0000810F0000}"/>
    <cellStyle name="_대덕2차견적(1차수정)내역서_전기내역서 서홍동주민센터(본관동) 19" xfId="11134" xr:uid="{00000000-0005-0000-0000-0000820F0000}"/>
    <cellStyle name="_대덕2차견적(1차수정)내역서_전기내역서 서홍동주민센터(본관동) 2" xfId="9988" xr:uid="{00000000-0005-0000-0000-0000830F0000}"/>
    <cellStyle name="_대덕2차견적(1차수정)내역서_전기내역서 서홍동주민센터(본관동) 20" xfId="13014" xr:uid="{00000000-0005-0000-0000-0000840F0000}"/>
    <cellStyle name="_대덕2차견적(1차수정)내역서_전기내역서 서홍동주민센터(본관동) 21" xfId="13470" xr:uid="{00000000-0005-0000-0000-0000850F0000}"/>
    <cellStyle name="_대덕2차견적(1차수정)내역서_전기내역서 서홍동주민센터(본관동) 22" xfId="13494" xr:uid="{00000000-0005-0000-0000-0000860F0000}"/>
    <cellStyle name="_대덕2차견적(1차수정)내역서_전기내역서 서홍동주민센터(본관동) 23" xfId="11542" xr:uid="{00000000-0005-0000-0000-0000870F0000}"/>
    <cellStyle name="_대덕2차견적(1차수정)내역서_전기내역서 서홍동주민센터(본관동) 24" xfId="12706" xr:uid="{00000000-0005-0000-0000-0000880F0000}"/>
    <cellStyle name="_대덕2차견적(1차수정)내역서_전기내역서 서홍동주민센터(본관동) 25" xfId="10822" xr:uid="{00000000-0005-0000-0000-0000890F0000}"/>
    <cellStyle name="_대덕2차견적(1차수정)내역서_전기내역서 서홍동주민센터(본관동) 3" xfId="10853" xr:uid="{00000000-0005-0000-0000-00008A0F0000}"/>
    <cellStyle name="_대덕2차견적(1차수정)내역서_전기내역서 서홍동주민센터(본관동) 4" xfId="10966" xr:uid="{00000000-0005-0000-0000-00008B0F0000}"/>
    <cellStyle name="_대덕2차견적(1차수정)내역서_전기내역서 서홍동주민센터(본관동) 5" xfId="10652" xr:uid="{00000000-0005-0000-0000-00008C0F0000}"/>
    <cellStyle name="_대덕2차견적(1차수정)내역서_전기내역서 서홍동주민센터(본관동) 6" xfId="10687" xr:uid="{00000000-0005-0000-0000-00008D0F0000}"/>
    <cellStyle name="_대덕2차견적(1차수정)내역서_전기내역서 서홍동주민센터(본관동) 7" xfId="12895" xr:uid="{00000000-0005-0000-0000-00008E0F0000}"/>
    <cellStyle name="_대덕2차견적(1차수정)내역서_전기내역서 서홍동주민센터(본관동) 8" xfId="9725" xr:uid="{00000000-0005-0000-0000-00008F0F0000}"/>
    <cellStyle name="_대덕2차견적(1차수정)내역서_전기내역서 서홍동주민센터(본관동) 9" xfId="12994" xr:uid="{00000000-0005-0000-0000-0000900F0000}"/>
    <cellStyle name="_대덕2차견적(1차수정)내역서_전기내역서 서홍동주민센터(본관동1층)" xfId="904" xr:uid="{00000000-0005-0000-0000-0000910F0000}"/>
    <cellStyle name="_대덕2차견적(1차수정)내역서_전기내역서 서홍동주민센터(본관동2층)" xfId="905" xr:uid="{00000000-0005-0000-0000-0000920F0000}"/>
    <cellStyle name="_대덕2차견적(1차수정)내역서_전기내역서 서홍동주민센터(본관동3층)" xfId="906" xr:uid="{00000000-0005-0000-0000-0000930F0000}"/>
    <cellStyle name="_대덕2차견적(1차수정)내역서_전기내역서 서홍동주민센터(본관동지하층)" xfId="907" xr:uid="{00000000-0005-0000-0000-0000940F0000}"/>
    <cellStyle name="_대덕2차견적(1차수정)내역서_전기내역서 서홍동주민센터(지하층)" xfId="908" xr:uid="{00000000-0005-0000-0000-0000950F0000}"/>
    <cellStyle name="_대덕2차견적(1차수정)내역서_전기내역서 서홍동주민센터1(본관동1층)" xfId="909" xr:uid="{00000000-0005-0000-0000-0000960F0000}"/>
    <cellStyle name="_대덕2차견적(1차수정)내역서_전기내역서 성산제조업소" xfId="910" xr:uid="{00000000-0005-0000-0000-0000970F0000}"/>
    <cellStyle name="_대덕2차견적(1차수정)내역서_전기내역서(0407)" xfId="911" xr:uid="{00000000-0005-0000-0000-0000980F0000}"/>
    <cellStyle name="_대덕2차견적(1차수정)내역서_전기내역서(6.02)" xfId="912" xr:uid="{00000000-0005-0000-0000-0000990F0000}"/>
    <cellStyle name="_대덕2차견적(1차수정)내역서_전기내역서(6.08)" xfId="913" xr:uid="{00000000-0005-0000-0000-00009A0F0000}"/>
    <cellStyle name="_대덕2차견적(1차수정)내역서_전기내역서(감귤박TMR제조시설)-설계변경" xfId="914" xr:uid="{00000000-0005-0000-0000-00009B0F0000}"/>
    <cellStyle name="_대덕2차견적(1차수정)내역서_전기내역서(감귤박TMR제조시설)-설계변경 2" xfId="5006" xr:uid="{00000000-0005-0000-0000-00009C0F0000}"/>
    <cellStyle name="_대덕2차견적(1차수정)내역서_전기내역서(감귤박TMR제조시설)-설계변경 2 2" xfId="5007" xr:uid="{00000000-0005-0000-0000-00009D0F0000}"/>
    <cellStyle name="_대덕2차견적(1차수정)내역서_전기내역서(감귤박TMR제조시설)-설계변경 2_집계표" xfId="5008" xr:uid="{00000000-0005-0000-0000-00009E0F0000}"/>
    <cellStyle name="_대덕2차견적(1차수정)내역서_전기내역서(감귤연구소)" xfId="915" xr:uid="{00000000-0005-0000-0000-00009F0F0000}"/>
    <cellStyle name="_대덕2차견적(1차수정)내역서_전기내역서(경주주민건강지원센터)" xfId="916" xr:uid="{00000000-0005-0000-0000-0000A00F0000}"/>
    <cellStyle name="_대덕2차견적(1차수정)내역서_전기내역서(경주주민건강지원센터)-동력불리" xfId="917" xr:uid="{00000000-0005-0000-0000-0000A10F0000}"/>
    <cellStyle name="_대덕2차견적(1차수정)내역서_전기내역서(고산초)" xfId="918" xr:uid="{00000000-0005-0000-0000-0000A20F0000}"/>
    <cellStyle name="_대덕2차견적(1차수정)내역서_전기내역서(곽금교)" xfId="919" xr:uid="{00000000-0005-0000-0000-0000A30F0000}"/>
    <cellStyle name="_대덕2차견적(1차수정)내역서_전기내역서(곽금교) 2" xfId="5009" xr:uid="{00000000-0005-0000-0000-0000A40F0000}"/>
    <cellStyle name="_대덕2차견적(1차수정)내역서_전기내역서(곽금교) 2 2" xfId="5010" xr:uid="{00000000-0005-0000-0000-0000A50F0000}"/>
    <cellStyle name="_대덕2차견적(1차수정)내역서_전기내역서(곽금교) 2_집계표" xfId="5011" xr:uid="{00000000-0005-0000-0000-0000A60F0000}"/>
    <cellStyle name="_대덕2차견적(1차수정)내역서_전기내역서(곽금교)_전기내역서(동화교)" xfId="920" xr:uid="{00000000-0005-0000-0000-0000A70F0000}"/>
    <cellStyle name="_대덕2차견적(1차수정)내역서_전기내역서(곽금교)_전기내역서(동화교) 2" xfId="5012" xr:uid="{00000000-0005-0000-0000-0000A80F0000}"/>
    <cellStyle name="_대덕2차견적(1차수정)내역서_전기내역서(곽금교)_전기내역서(동화교) 2 2" xfId="5013" xr:uid="{00000000-0005-0000-0000-0000A90F0000}"/>
    <cellStyle name="_대덕2차견적(1차수정)내역서_전기내역서(곽금교)_전기내역서(동화교) 2_집계표" xfId="5014" xr:uid="{00000000-0005-0000-0000-0000AA0F0000}"/>
    <cellStyle name="_대덕2차견적(1차수정)내역서_전기내역서(금악교-0516최종)" xfId="921" xr:uid="{00000000-0005-0000-0000-0000AB0F0000}"/>
    <cellStyle name="_대덕2차견적(1차수정)내역서_전기내역서(금악교-0516최종) 2" xfId="5015" xr:uid="{00000000-0005-0000-0000-0000AC0F0000}"/>
    <cellStyle name="_대덕2차견적(1차수정)내역서_전기내역서(금악교-0516최종) 2 2" xfId="5016" xr:uid="{00000000-0005-0000-0000-0000AD0F0000}"/>
    <cellStyle name="_대덕2차견적(1차수정)내역서_전기내역서(금악교-0516최종) 2_집계표" xfId="5017" xr:uid="{00000000-0005-0000-0000-0000AE0F0000}"/>
    <cellStyle name="_대덕2차견적(1차수정)내역서_전기내역서(금악교-에어컨)" xfId="922" xr:uid="{00000000-0005-0000-0000-0000AF0F0000}"/>
    <cellStyle name="_대덕2차견적(1차수정)내역서_전기내역서(금악교-에어컨) 2" xfId="5018" xr:uid="{00000000-0005-0000-0000-0000B00F0000}"/>
    <cellStyle name="_대덕2차견적(1차수정)내역서_전기내역서(금악교-에어컨) 2 2" xfId="5019" xr:uid="{00000000-0005-0000-0000-0000B10F0000}"/>
    <cellStyle name="_대덕2차견적(1차수정)내역서_전기내역서(금악교-에어컨) 2_집계표" xfId="5020" xr:uid="{00000000-0005-0000-0000-0000B20F0000}"/>
    <cellStyle name="_대덕2차견적(1차수정)내역서_전기내역서(대신중)-6차" xfId="923" xr:uid="{00000000-0005-0000-0000-0000B30F0000}"/>
    <cellStyle name="_대덕2차견적(1차수정)내역서_전기내역서(대신중)-6차 2" xfId="5021" xr:uid="{00000000-0005-0000-0000-0000B40F0000}"/>
    <cellStyle name="_대덕2차견적(1차수정)내역서_전기내역서(대신중)-6차 2 2" xfId="5022" xr:uid="{00000000-0005-0000-0000-0000B50F0000}"/>
    <cellStyle name="_대덕2차견적(1차수정)내역서_전기내역서(대신중)-6차 2_집계표" xfId="5023" xr:uid="{00000000-0005-0000-0000-0000B60F0000}"/>
    <cellStyle name="_대덕2차견적(1차수정)내역서_전기내역서(동홍초등학교 교실 및 E.V 증축공사)" xfId="924" xr:uid="{00000000-0005-0000-0000-0000B70F0000}"/>
    <cellStyle name="_대덕2차견적(1차수정)내역서_전기내역서(동홍초등학교 교실 및 E.V 증축공사) 2" xfId="5024" xr:uid="{00000000-0005-0000-0000-0000B80F0000}"/>
    <cellStyle name="_대덕2차견적(1차수정)내역서_전기내역서(동홍초등학교 교실 및 E.V 증축공사) 2 2" xfId="5025" xr:uid="{00000000-0005-0000-0000-0000B90F0000}"/>
    <cellStyle name="_대덕2차견적(1차수정)내역서_전기내역서(동홍초등학교 교실 및 E.V 증축공사) 2_집계표" xfId="5026" xr:uid="{00000000-0005-0000-0000-0000BA0F0000}"/>
    <cellStyle name="_대덕2차견적(1차수정)내역서_전기내역서(동홍초등학교 교실 및 E.V 증축공사)_변경후내역서 " xfId="5027" xr:uid="{00000000-0005-0000-0000-0000BB0F0000}"/>
    <cellStyle name="_대덕2차견적(1차수정)내역서_전기내역서(동홍초등학교 교실 및 E.V 증축공사)-정광수" xfId="925" xr:uid="{00000000-0005-0000-0000-0000BC0F0000}"/>
    <cellStyle name="_대덕2차견적(1차수정)내역서_전기내역서(동홍초등학교 교실 및 E.V 증축공사)-정광수 2" xfId="5028" xr:uid="{00000000-0005-0000-0000-0000BD0F0000}"/>
    <cellStyle name="_대덕2차견적(1차수정)내역서_전기내역서(동홍초등학교 교실 및 E.V 증축공사)-정광수 2 2" xfId="5029" xr:uid="{00000000-0005-0000-0000-0000BE0F0000}"/>
    <cellStyle name="_대덕2차견적(1차수정)내역서_전기내역서(동홍초등학교 교실 및 E.V 증축공사)-정광수 2_집계표" xfId="5030" xr:uid="{00000000-0005-0000-0000-0000BF0F0000}"/>
    <cellStyle name="_대덕2차견적(1차수정)내역서_전기내역서(동홍초등학교 교실 및 E.V 증축공사)-정광수_변경후내역서 " xfId="5031" xr:uid="{00000000-0005-0000-0000-0000C00F0000}"/>
    <cellStyle name="_대덕2차견적(1차수정)내역서_전기내역서(동홍초등학교 교실 및 E.V 증축공사)-최종" xfId="926" xr:uid="{00000000-0005-0000-0000-0000C10F0000}"/>
    <cellStyle name="_대덕2차견적(1차수정)내역서_전기내역서(동홍초등학교 교실 및 E.V 증축공사)-최종 2" xfId="5032" xr:uid="{00000000-0005-0000-0000-0000C20F0000}"/>
    <cellStyle name="_대덕2차견적(1차수정)내역서_전기내역서(동홍초등학교 교실 및 E.V 증축공사)-최종 2 2" xfId="5033" xr:uid="{00000000-0005-0000-0000-0000C30F0000}"/>
    <cellStyle name="_대덕2차견적(1차수정)내역서_전기내역서(동홍초등학교 교실 및 E.V 증축공사)-최종 2_집계표" xfId="5034" xr:uid="{00000000-0005-0000-0000-0000C40F0000}"/>
    <cellStyle name="_대덕2차견적(1차수정)내역서_전기내역서(동홍초등학교 교실 및 E.V 증축공사)-최종_변경후내역서 " xfId="5035" xr:uid="{00000000-0005-0000-0000-0000C50F0000}"/>
    <cellStyle name="_대덕2차견적(1차수정)내역서_전기내역서(동화교-최종)" xfId="927" xr:uid="{00000000-0005-0000-0000-0000C60F0000}"/>
    <cellStyle name="_대덕2차견적(1차수정)내역서_전기내역서(동화교-최종) 2" xfId="5036" xr:uid="{00000000-0005-0000-0000-0000C70F0000}"/>
    <cellStyle name="_대덕2차견적(1차수정)내역서_전기내역서(동화교-최종) 2 2" xfId="5037" xr:uid="{00000000-0005-0000-0000-0000C80F0000}"/>
    <cellStyle name="_대덕2차견적(1차수정)내역서_전기내역서(동화교-최종) 2_집계표" xfId="5038" xr:uid="{00000000-0005-0000-0000-0000C90F0000}"/>
    <cellStyle name="_대덕2차견적(1차수정)내역서_전기내역서(문산시립어린이집)" xfId="928" xr:uid="{00000000-0005-0000-0000-0000CA0F0000}"/>
    <cellStyle name="_대덕2차견적(1차수정)내역서_전기내역서(변경)" xfId="929" xr:uid="{00000000-0005-0000-0000-0000CB0F0000}"/>
    <cellStyle name="_대덕2차견적(1차수정)내역서_전기내역서(변경10월20일)" xfId="930" xr:uid="{00000000-0005-0000-0000-0000CC0F0000}"/>
    <cellStyle name="_대덕2차견적(1차수정)내역서_전기내역서(사라교육관)" xfId="931" xr:uid="{00000000-0005-0000-0000-0000CD0F0000}"/>
    <cellStyle name="_대덕2차견적(1차수정)내역서_전기내역서(사라교육관) 2" xfId="5039" xr:uid="{00000000-0005-0000-0000-0000CE0F0000}"/>
    <cellStyle name="_대덕2차견적(1차수정)내역서_전기내역서(사라교육관) 2 2" xfId="5040" xr:uid="{00000000-0005-0000-0000-0000CF0F0000}"/>
    <cellStyle name="_대덕2차견적(1차수정)내역서_전기내역서(사라교육관) 2_집계표" xfId="5041" xr:uid="{00000000-0005-0000-0000-0000D00F0000}"/>
    <cellStyle name="_대덕2차견적(1차수정)내역서_전기내역서(삼성교)" xfId="932" xr:uid="{00000000-0005-0000-0000-0000D10F0000}"/>
    <cellStyle name="_대덕2차견적(1차수정)내역서_전기내역서(삼성교) 2" xfId="5042" xr:uid="{00000000-0005-0000-0000-0000D20F0000}"/>
    <cellStyle name="_대덕2차견적(1차수정)내역서_전기내역서(삼성교) 2 2" xfId="5043" xr:uid="{00000000-0005-0000-0000-0000D30F0000}"/>
    <cellStyle name="_대덕2차견적(1차수정)내역서_전기내역서(삼성교) 2_집계표" xfId="5044" xr:uid="{00000000-0005-0000-0000-0000D40F0000}"/>
    <cellStyle name="_대덕2차견적(1차수정)내역서_전기내역서(삼성교)최종" xfId="933" xr:uid="{00000000-0005-0000-0000-0000D50F0000}"/>
    <cellStyle name="_대덕2차견적(1차수정)내역서_전기내역서(삼성초)-6.10" xfId="934" xr:uid="{00000000-0005-0000-0000-0000D60F0000}"/>
    <cellStyle name="_대덕2차견적(1차수정)내역서_전기내역서(삼성초)-6.11" xfId="935" xr:uid="{00000000-0005-0000-0000-0000D70F0000}"/>
    <cellStyle name="_대덕2차견적(1차수정)내역서_전기내역서(삼양동사무소)" xfId="936" xr:uid="{00000000-0005-0000-0000-0000D80F0000}"/>
    <cellStyle name="_대덕2차견적(1차수정)내역서_전기내역서(삼양동사무소) 2" xfId="5045" xr:uid="{00000000-0005-0000-0000-0000D90F0000}"/>
    <cellStyle name="_대덕2차견적(1차수정)내역서_전기내역서(삼양동사무소) 2 2" xfId="5046" xr:uid="{00000000-0005-0000-0000-0000DA0F0000}"/>
    <cellStyle name="_대덕2차견적(1차수정)내역서_전기내역서(삼양동사무소) 2_집계표" xfId="5047" xr:uid="{00000000-0005-0000-0000-0000DB0F0000}"/>
    <cellStyle name="_대덕2차견적(1차수정)내역서_전기내역서(삼양동사무소)-1차분" xfId="937" xr:uid="{00000000-0005-0000-0000-0000DC0F0000}"/>
    <cellStyle name="_대덕2차견적(1차수정)내역서_전기내역서(삼양동사무소)-1차분 2" xfId="5048" xr:uid="{00000000-0005-0000-0000-0000DD0F0000}"/>
    <cellStyle name="_대덕2차견적(1차수정)내역서_전기내역서(삼양동사무소)-1차분 2 2" xfId="5049" xr:uid="{00000000-0005-0000-0000-0000DE0F0000}"/>
    <cellStyle name="_대덕2차견적(1차수정)내역서_전기내역서(삼양동사무소)-1차분 2_집계표" xfId="5050" xr:uid="{00000000-0005-0000-0000-0000DF0F0000}"/>
    <cellStyle name="_대덕2차견적(1차수정)내역서_전기내역서(서귀포공립보육시설)" xfId="938" xr:uid="{00000000-0005-0000-0000-0000E00F0000}"/>
    <cellStyle name="_대덕2차견적(1차수정)내역서_전기내역서(서귀포공립보육시설) 2" xfId="5051" xr:uid="{00000000-0005-0000-0000-0000E10F0000}"/>
    <cellStyle name="_대덕2차견적(1차수정)내역서_전기내역서(서귀포공립보육시설) 2 2" xfId="5052" xr:uid="{00000000-0005-0000-0000-0000E20F0000}"/>
    <cellStyle name="_대덕2차견적(1차수정)내역서_전기내역서(서귀포공립보육시설) 2_집계표" xfId="5053" xr:uid="{00000000-0005-0000-0000-0000E30F0000}"/>
    <cellStyle name="_대덕2차견적(1차수정)내역서_전기내역서(서귀포시교육청사)" xfId="939" xr:uid="{00000000-0005-0000-0000-0000E40F0000}"/>
    <cellStyle name="_대덕2차견적(1차수정)내역서_전기내역서(서귀포시교육청사) 2" xfId="5054" xr:uid="{00000000-0005-0000-0000-0000E50F0000}"/>
    <cellStyle name="_대덕2차견적(1차수정)내역서_전기내역서(서귀포시교육청사) 2 2" xfId="5055" xr:uid="{00000000-0005-0000-0000-0000E60F0000}"/>
    <cellStyle name="_대덕2차견적(1차수정)내역서_전기내역서(서귀포시교육청사) 2_집계표" xfId="5056" xr:uid="{00000000-0005-0000-0000-0000E70F0000}"/>
    <cellStyle name="_대덕2차견적(1차수정)내역서_전기내역서(실과교육관)" xfId="940" xr:uid="{00000000-0005-0000-0000-0000E80F0000}"/>
    <cellStyle name="_대덕2차견적(1차수정)내역서_전기내역서(아라교)" xfId="941" xr:uid="{00000000-0005-0000-0000-0000E90F0000}"/>
    <cellStyle name="_대덕2차견적(1차수정)내역서_전기내역서(아라교) 2" xfId="5057" xr:uid="{00000000-0005-0000-0000-0000EA0F0000}"/>
    <cellStyle name="_대덕2차견적(1차수정)내역서_전기내역서(아라교) 2 2" xfId="5058" xr:uid="{00000000-0005-0000-0000-0000EB0F0000}"/>
    <cellStyle name="_대덕2차견적(1차수정)내역서_전기내역서(아라교) 2_집계표" xfId="5059" xr:uid="{00000000-0005-0000-0000-0000EC0F0000}"/>
    <cellStyle name="_대덕2차견적(1차수정)내역서_전기내역서(안덕농협선과장)" xfId="942" xr:uid="{00000000-0005-0000-0000-0000ED0F0000}"/>
    <cellStyle name="_대덕2차견적(1차수정)내역서_전기내역서(야생동물보호센터)" xfId="943" xr:uid="{00000000-0005-0000-0000-0000EE0F0000}"/>
    <cellStyle name="_대덕2차견적(1차수정)내역서_전기내역서(연평초,중)" xfId="944" xr:uid="{00000000-0005-0000-0000-0000EF0F0000}"/>
    <cellStyle name="_대덕2차견적(1차수정)내역서_전기내역서(연평초,중) 2" xfId="5060" xr:uid="{00000000-0005-0000-0000-0000F00F0000}"/>
    <cellStyle name="_대덕2차견적(1차수정)내역서_전기내역서(연평초,중) 2 2" xfId="5061" xr:uid="{00000000-0005-0000-0000-0000F10F0000}"/>
    <cellStyle name="_대덕2차견적(1차수정)내역서_전기내역서(연평초,중) 2_집계표" xfId="5062" xr:uid="{00000000-0005-0000-0000-0000F20F0000}"/>
    <cellStyle name="_대덕2차견적(1차수정)내역서_전기내역서(연평초중고)" xfId="945" xr:uid="{00000000-0005-0000-0000-0000F30F0000}"/>
    <cellStyle name="_대덕2차견적(1차수정)내역서_전기내역서(연평초중고) 2" xfId="5063" xr:uid="{00000000-0005-0000-0000-0000F40F0000}"/>
    <cellStyle name="_대덕2차견적(1차수정)내역서_전기내역서(연평초중고) 2 2" xfId="5064" xr:uid="{00000000-0005-0000-0000-0000F50F0000}"/>
    <cellStyle name="_대덕2차견적(1차수정)내역서_전기내역서(연평초중고) 2_집계표" xfId="5065" xr:uid="{00000000-0005-0000-0000-0000F60F0000}"/>
    <cellStyle name="_대덕2차견적(1차수정)내역서_전기내역서(영송학교 체육관)" xfId="946" xr:uid="{00000000-0005-0000-0000-0000F70F0000}"/>
    <cellStyle name="_대덕2차견적(1차수정)내역서_전기내역서(영송학교 체육관) 2" xfId="5066" xr:uid="{00000000-0005-0000-0000-0000F80F0000}"/>
    <cellStyle name="_대덕2차견적(1차수정)내역서_전기내역서(영송학교 체육관) 2 2" xfId="5067" xr:uid="{00000000-0005-0000-0000-0000F90F0000}"/>
    <cellStyle name="_대덕2차견적(1차수정)내역서_전기내역서(영송학교 체육관) 2_집계표" xfId="5068" xr:uid="{00000000-0005-0000-0000-0000FA0F0000}"/>
    <cellStyle name="_대덕2차견적(1차수정)내역서_전기내역서(영지학교 전기설비공사)" xfId="947" xr:uid="{00000000-0005-0000-0000-0000FB0F0000}"/>
    <cellStyle name="_대덕2차견적(1차수정)내역서_전기내역서(영지학교 전기설비공사) 2" xfId="5069" xr:uid="{00000000-0005-0000-0000-0000FC0F0000}"/>
    <cellStyle name="_대덕2차견적(1차수정)내역서_전기내역서(영지학교 전기설비공사) 2 2" xfId="5070" xr:uid="{00000000-0005-0000-0000-0000FD0F0000}"/>
    <cellStyle name="_대덕2차견적(1차수정)내역서_전기내역서(영지학교 전기설비공사) 2_집계표" xfId="5071" xr:uid="{00000000-0005-0000-0000-0000FE0F0000}"/>
    <cellStyle name="_대덕2차견적(1차수정)내역서_전기내역서(영평교)" xfId="948" xr:uid="{00000000-0005-0000-0000-0000FF0F0000}"/>
    <cellStyle name="_대덕2차견적(1차수정)내역서_전기내역서(영평교) 2" xfId="5072" xr:uid="{00000000-0005-0000-0000-000000100000}"/>
    <cellStyle name="_대덕2차견적(1차수정)내역서_전기내역서(영평교) 2 2" xfId="5073" xr:uid="{00000000-0005-0000-0000-000001100000}"/>
    <cellStyle name="_대덕2차견적(1차수정)내역서_전기내역서(영평교) 2_집계표" xfId="5074" xr:uid="{00000000-0005-0000-0000-000002100000}"/>
    <cellStyle name="_대덕2차견적(1차수정)내역서_전기내역서(영평교)-최종" xfId="949" xr:uid="{00000000-0005-0000-0000-000003100000}"/>
    <cellStyle name="_대덕2차견적(1차수정)내역서_전기내역서(영평교)-최종 2" xfId="5075" xr:uid="{00000000-0005-0000-0000-000004100000}"/>
    <cellStyle name="_대덕2차견적(1차수정)내역서_전기내역서(영평교)-최종 2 2" xfId="5076" xr:uid="{00000000-0005-0000-0000-000005100000}"/>
    <cellStyle name="_대덕2차견적(1차수정)내역서_전기내역서(영평교)-최종 2_집계표" xfId="5077" xr:uid="{00000000-0005-0000-0000-000006100000}"/>
    <cellStyle name="_대덕2차견적(1차수정)내역서_전기내역서(온성학교)" xfId="950" xr:uid="{00000000-0005-0000-0000-000007100000}"/>
    <cellStyle name="_대덕2차견적(1차수정)내역서_전기내역서(온성학교) 2" xfId="5078" xr:uid="{00000000-0005-0000-0000-000008100000}"/>
    <cellStyle name="_대덕2차견적(1차수정)내역서_전기내역서(온성학교) 2 2" xfId="5079" xr:uid="{00000000-0005-0000-0000-000009100000}"/>
    <cellStyle name="_대덕2차견적(1차수정)내역서_전기내역서(온성학교) 2_집계표" xfId="5080" xr:uid="{00000000-0005-0000-0000-00000A100000}"/>
    <cellStyle name="_대덕2차견적(1차수정)내역서_전기내역서(온성학교)_변경후내역서 " xfId="5081" xr:uid="{00000000-0005-0000-0000-00000B100000}"/>
    <cellStyle name="_대덕2차견적(1차수정)내역서_전기내역서(위미교)" xfId="951" xr:uid="{00000000-0005-0000-0000-00000C100000}"/>
    <cellStyle name="_대덕2차견적(1차수정)내역서_전기내역서(위미교) 2" xfId="5082" xr:uid="{00000000-0005-0000-0000-00000D100000}"/>
    <cellStyle name="_대덕2차견적(1차수정)내역서_전기내역서(위미교) 2 2" xfId="5083" xr:uid="{00000000-0005-0000-0000-00000E100000}"/>
    <cellStyle name="_대덕2차견적(1차수정)내역서_전기내역서(위미교) 2_집계표" xfId="5084" xr:uid="{00000000-0005-0000-0000-00000F100000}"/>
    <cellStyle name="_대덕2차견적(1차수정)내역서_전기내역서(위미교)-70" xfId="952" xr:uid="{00000000-0005-0000-0000-000010100000}"/>
    <cellStyle name="_대덕2차견적(1차수정)내역서_전기내역서(위미교)-70 2" xfId="5085" xr:uid="{00000000-0005-0000-0000-000011100000}"/>
    <cellStyle name="_대덕2차견적(1차수정)내역서_전기내역서(위미교)-70 2 2" xfId="5086" xr:uid="{00000000-0005-0000-0000-000012100000}"/>
    <cellStyle name="_대덕2차견적(1차수정)내역서_전기내역서(위미교)-70 2_집계표" xfId="5087" xr:uid="{00000000-0005-0000-0000-000013100000}"/>
    <cellStyle name="_대덕2차견적(1차수정)내역서_전기내역서(위미중)" xfId="953" xr:uid="{00000000-0005-0000-0000-000014100000}"/>
    <cellStyle name="_대덕2차견적(1차수정)내역서_전기내역서(유전자 보존원)" xfId="954" xr:uid="{00000000-0005-0000-0000-000015100000}"/>
    <cellStyle name="_대덕2차견적(1차수정)내역서_전기내역서(유전자 보존원) 10" xfId="11799" xr:uid="{00000000-0005-0000-0000-000016100000}"/>
    <cellStyle name="_대덕2차견적(1차수정)내역서_전기내역서(유전자 보존원) 11" xfId="11560" xr:uid="{00000000-0005-0000-0000-000017100000}"/>
    <cellStyle name="_대덕2차견적(1차수정)내역서_전기내역서(유전자 보존원) 12" xfId="11369" xr:uid="{00000000-0005-0000-0000-000018100000}"/>
    <cellStyle name="_대덕2차견적(1차수정)내역서_전기내역서(유전자 보존원) 13" xfId="9808" xr:uid="{00000000-0005-0000-0000-000019100000}"/>
    <cellStyle name="_대덕2차견적(1차수정)내역서_전기내역서(유전자 보존원) 14" xfId="13239" xr:uid="{00000000-0005-0000-0000-00001A100000}"/>
    <cellStyle name="_대덕2차견적(1차수정)내역서_전기내역서(유전자 보존원) 15" xfId="12483" xr:uid="{00000000-0005-0000-0000-00001B100000}"/>
    <cellStyle name="_대덕2차견적(1차수정)내역서_전기내역서(유전자 보존원) 16" xfId="12942" xr:uid="{00000000-0005-0000-0000-00001C100000}"/>
    <cellStyle name="_대덕2차견적(1차수정)내역서_전기내역서(유전자 보존원) 17" xfId="9708" xr:uid="{00000000-0005-0000-0000-00001D100000}"/>
    <cellStyle name="_대덕2차견적(1차수정)내역서_전기내역서(유전자 보존원) 18" xfId="11231" xr:uid="{00000000-0005-0000-0000-00001E100000}"/>
    <cellStyle name="_대덕2차견적(1차수정)내역서_전기내역서(유전자 보존원) 19" xfId="13285" xr:uid="{00000000-0005-0000-0000-00001F100000}"/>
    <cellStyle name="_대덕2차견적(1차수정)내역서_전기내역서(유전자 보존원) 2" xfId="10007" xr:uid="{00000000-0005-0000-0000-000020100000}"/>
    <cellStyle name="_대덕2차견적(1차수정)내역서_전기내역서(유전자 보존원) 20" xfId="11501" xr:uid="{00000000-0005-0000-0000-000021100000}"/>
    <cellStyle name="_대덕2차견적(1차수정)내역서_전기내역서(유전자 보존원) 21" xfId="11400" xr:uid="{00000000-0005-0000-0000-000022100000}"/>
    <cellStyle name="_대덕2차견적(1차수정)내역서_전기내역서(유전자 보존원) 22" xfId="12071" xr:uid="{00000000-0005-0000-0000-000023100000}"/>
    <cellStyle name="_대덕2차견적(1차수정)내역서_전기내역서(유전자 보존원) 23" xfId="10637" xr:uid="{00000000-0005-0000-0000-000024100000}"/>
    <cellStyle name="_대덕2차견적(1차수정)내역서_전기내역서(유전자 보존원) 24" xfId="11795" xr:uid="{00000000-0005-0000-0000-000025100000}"/>
    <cellStyle name="_대덕2차견적(1차수정)내역서_전기내역서(유전자 보존원) 25" xfId="9951" xr:uid="{00000000-0005-0000-0000-000026100000}"/>
    <cellStyle name="_대덕2차견적(1차수정)내역서_전기내역서(유전자 보존원) 3" xfId="12582" xr:uid="{00000000-0005-0000-0000-000027100000}"/>
    <cellStyle name="_대덕2차견적(1차수정)내역서_전기내역서(유전자 보존원) 4" xfId="10979" xr:uid="{00000000-0005-0000-0000-000028100000}"/>
    <cellStyle name="_대덕2차견적(1차수정)내역서_전기내역서(유전자 보존원) 5" xfId="10407" xr:uid="{00000000-0005-0000-0000-000029100000}"/>
    <cellStyle name="_대덕2차견적(1차수정)내역서_전기내역서(유전자 보존원) 6" xfId="10038" xr:uid="{00000000-0005-0000-0000-00002A100000}"/>
    <cellStyle name="_대덕2차견적(1차수정)내역서_전기내역서(유전자 보존원) 7" xfId="12400" xr:uid="{00000000-0005-0000-0000-00002B100000}"/>
    <cellStyle name="_대덕2차견적(1차수정)내역서_전기내역서(유전자 보존원) 8" xfId="10328" xr:uid="{00000000-0005-0000-0000-00002C100000}"/>
    <cellStyle name="_대덕2차견적(1차수정)내역서_전기내역서(유전자 보존원) 9" xfId="11631" xr:uid="{00000000-0005-0000-0000-00002D100000}"/>
    <cellStyle name="_대덕2차견적(1차수정)내역서_전기내역서(전산교육관)" xfId="955" xr:uid="{00000000-0005-0000-0000-00002E100000}"/>
    <cellStyle name="_대덕2차견적(1차수정)내역서_전기내역서(제동교)" xfId="956" xr:uid="{00000000-0005-0000-0000-00002F100000}"/>
    <cellStyle name="_대덕2차견적(1차수정)내역서_전기내역서(제동교) 2" xfId="5088" xr:uid="{00000000-0005-0000-0000-000030100000}"/>
    <cellStyle name="_대덕2차견적(1차수정)내역서_전기내역서(제동교) 2 2" xfId="5089" xr:uid="{00000000-0005-0000-0000-000031100000}"/>
    <cellStyle name="_대덕2차견적(1차수정)내역서_전기내역서(제동교) 2_집계표" xfId="5090" xr:uid="{00000000-0005-0000-0000-000032100000}"/>
    <cellStyle name="_대덕2차견적(1차수정)내역서_전기내역서(제주검역소)" xfId="957" xr:uid="{00000000-0005-0000-0000-000033100000}"/>
    <cellStyle name="_대덕2차견적(1차수정)내역서_전기내역서(제주검역소) 2" xfId="5091" xr:uid="{00000000-0005-0000-0000-000034100000}"/>
    <cellStyle name="_대덕2차견적(1차수정)내역서_전기내역서(제주검역소) 2 2" xfId="5092" xr:uid="{00000000-0005-0000-0000-000035100000}"/>
    <cellStyle name="_대덕2차견적(1차수정)내역서_전기내역서(제주검역소) 2_집계표" xfId="5093" xr:uid="{00000000-0005-0000-0000-000036100000}"/>
    <cellStyle name="_대덕2차견적(1차수정)내역서_전기내역서(제주교대-사라교육관)" xfId="958" xr:uid="{00000000-0005-0000-0000-000037100000}"/>
    <cellStyle name="_대덕2차견적(1차수정)내역서_전기내역서(제주교대-사라교육관) 2" xfId="5094" xr:uid="{00000000-0005-0000-0000-000038100000}"/>
    <cellStyle name="_대덕2차견적(1차수정)내역서_전기내역서(제주교대-사라교육관) 2 2" xfId="5095" xr:uid="{00000000-0005-0000-0000-000039100000}"/>
    <cellStyle name="_대덕2차견적(1차수정)내역서_전기내역서(제주교대-사라교육관) 2_집계표" xfId="5096" xr:uid="{00000000-0005-0000-0000-00003A100000}"/>
    <cellStyle name="_대덕2차견적(1차수정)내역서_전기내역서(제주교대-전산교육관)" xfId="959" xr:uid="{00000000-0005-0000-0000-00003B100000}"/>
    <cellStyle name="_대덕2차견적(1차수정)내역서_전기내역서(제주교대-전산교육관) 2" xfId="5097" xr:uid="{00000000-0005-0000-0000-00003C100000}"/>
    <cellStyle name="_대덕2차견적(1차수정)내역서_전기내역서(제주교대-전산교육관) 2 2" xfId="5098" xr:uid="{00000000-0005-0000-0000-00003D100000}"/>
    <cellStyle name="_대덕2차견적(1차수정)내역서_전기내역서(제주교대-전산교육관) 2_집계표" xfId="5099" xr:uid="{00000000-0005-0000-0000-00003E100000}"/>
    <cellStyle name="_대덕2차견적(1차수정)내역서_전기내역서(제주서중)" xfId="960" xr:uid="{00000000-0005-0000-0000-00003F100000}"/>
    <cellStyle name="_대덕2차견적(1차수정)내역서_전기내역서(제주시교육청사)" xfId="961" xr:uid="{00000000-0005-0000-0000-000040100000}"/>
    <cellStyle name="_대덕2차견적(1차수정)내역서_전기내역서(제주시교육청사) 2" xfId="5100" xr:uid="{00000000-0005-0000-0000-000041100000}"/>
    <cellStyle name="_대덕2차견적(1차수정)내역서_전기내역서(제주시교육청사) 2 2" xfId="5101" xr:uid="{00000000-0005-0000-0000-000042100000}"/>
    <cellStyle name="_대덕2차견적(1차수정)내역서_전기내역서(제주시교육청사) 2_집계표" xfId="5102" xr:uid="{00000000-0005-0000-0000-000043100000}"/>
    <cellStyle name="_대덕2차견적(1차수정)내역서_전기내역서(제주중앙고)" xfId="962" xr:uid="{00000000-0005-0000-0000-000044100000}"/>
    <cellStyle name="_대덕2차견적(1차수정)내역서_전기내역서(중문농협선과장)" xfId="963" xr:uid="{00000000-0005-0000-0000-000045100000}"/>
    <cellStyle name="_대덕2차견적(1차수정)내역서_전기내역서(지구대기 관사)" xfId="964" xr:uid="{00000000-0005-0000-0000-000046100000}"/>
    <cellStyle name="_대덕2차견적(1차수정)내역서_전기내역서(지구대기 관사) 2" xfId="5103" xr:uid="{00000000-0005-0000-0000-000047100000}"/>
    <cellStyle name="_대덕2차견적(1차수정)내역서_전기내역서(지구대기 관사) 2 2" xfId="5104" xr:uid="{00000000-0005-0000-0000-000048100000}"/>
    <cellStyle name="_대덕2차견적(1차수정)내역서_전기내역서(지구대기 관사) 2_집계표" xfId="5105" xr:uid="{00000000-0005-0000-0000-000049100000}"/>
    <cellStyle name="_대덕2차견적(1차수정)내역서_전기내역서(최종)-서귀포교" xfId="965" xr:uid="{00000000-0005-0000-0000-00004A100000}"/>
    <cellStyle name="_대덕2차견적(1차수정)내역서_전기내역서(최종)-서귀포교 2" xfId="5106" xr:uid="{00000000-0005-0000-0000-00004B100000}"/>
    <cellStyle name="_대덕2차견적(1차수정)내역서_전기내역서(최종)-서귀포교 2 2" xfId="5107" xr:uid="{00000000-0005-0000-0000-00004C100000}"/>
    <cellStyle name="_대덕2차견적(1차수정)내역서_전기내역서(최종)-서귀포교 2_집계표" xfId="5108" xr:uid="{00000000-0005-0000-0000-00004D100000}"/>
    <cellStyle name="_대덕2차견적(1차수정)내역서_전기내역서(탐라교육원 전기용량 증설공사)-1월단가" xfId="966" xr:uid="{00000000-0005-0000-0000-00004E100000}"/>
    <cellStyle name="_대덕2차견적(1차수정)내역서_전기내역서(탐라교육원 전기용량 증설공사)-1월단가 2" xfId="5109" xr:uid="{00000000-0005-0000-0000-00004F100000}"/>
    <cellStyle name="_대덕2차견적(1차수정)내역서_전기내역서(탐라교육원 전기용량 증설공사)-1월단가 2 2" xfId="5110" xr:uid="{00000000-0005-0000-0000-000050100000}"/>
    <cellStyle name="_대덕2차견적(1차수정)내역서_전기내역서(탐라교육원 전기용량 증설공사)-1월단가 2_집계표" xfId="5111" xr:uid="{00000000-0005-0000-0000-000051100000}"/>
    <cellStyle name="_대덕2차견적(1차수정)내역서_전기내역서(탐라교육원)" xfId="967" xr:uid="{00000000-0005-0000-0000-000052100000}"/>
    <cellStyle name="_대덕2차견적(1차수정)내역서_전기내역서(탐라교육원) 2" xfId="5112" xr:uid="{00000000-0005-0000-0000-000053100000}"/>
    <cellStyle name="_대덕2차견적(1차수정)내역서_전기내역서(탐라교육원) 2 2" xfId="5113" xr:uid="{00000000-0005-0000-0000-000054100000}"/>
    <cellStyle name="_대덕2차견적(1차수정)내역서_전기내역서(탐라교육원) 2_집계표" xfId="5114" xr:uid="{00000000-0005-0000-0000-000055100000}"/>
    <cellStyle name="_대덕2차견적(1차수정)내역서_전기내역서(탐라교육원)-최종" xfId="968" xr:uid="{00000000-0005-0000-0000-000056100000}"/>
    <cellStyle name="_대덕2차견적(1차수정)내역서_전기내역서(탐라교육원)-최종 2" xfId="5115" xr:uid="{00000000-0005-0000-0000-000057100000}"/>
    <cellStyle name="_대덕2차견적(1차수정)내역서_전기내역서(탐라교육원)-최종 2 2" xfId="5116" xr:uid="{00000000-0005-0000-0000-000058100000}"/>
    <cellStyle name="_대덕2차견적(1차수정)내역서_전기내역서(탐라교육원)-최종 2_집계표" xfId="5117" xr:uid="{00000000-0005-0000-0000-000059100000}"/>
    <cellStyle name="_대덕2차견적(1차수정)내역서_전기내역서(판포리마을회관)" xfId="969" xr:uid="{00000000-0005-0000-0000-00005A100000}"/>
    <cellStyle name="_대덕2차견적(1차수정)내역서_전기내역서(표선초-옥내소화전 장애인 연결통로)" xfId="970" xr:uid="{00000000-0005-0000-0000-00005B100000}"/>
    <cellStyle name="_대덕2차견적(1차수정)내역서_전기내역서(하나로마트)_변경후내역서 " xfId="5118" xr:uid="{00000000-0005-0000-0000-00005C100000}"/>
    <cellStyle name="_대덕2차견적(1차수정)내역서_전기내역서(하례교 교실증축 및 화장실 대수선공사)" xfId="971" xr:uid="{00000000-0005-0000-0000-00005D100000}"/>
    <cellStyle name="_대덕2차견적(1차수정)내역서_전기내역서(하례교 교실증축 및 화장실 대수선공사) 2" xfId="5119" xr:uid="{00000000-0005-0000-0000-00005E100000}"/>
    <cellStyle name="_대덕2차견적(1차수정)내역서_전기내역서(하례교 교실증축 및 화장실 대수선공사) 2 2" xfId="5120" xr:uid="{00000000-0005-0000-0000-00005F100000}"/>
    <cellStyle name="_대덕2차견적(1차수정)내역서_전기내역서(하례교 교실증축 및 화장실 대수선공사) 2_집계표" xfId="5121" xr:uid="{00000000-0005-0000-0000-000060100000}"/>
    <cellStyle name="_대덕2차견적(1차수정)내역서_전기내역서(하례교 교실증축 및 화장실 대수선공사)_변경후내역서 " xfId="5122" xr:uid="{00000000-0005-0000-0000-000061100000}"/>
    <cellStyle name="_대덕2차견적(1차수정)내역서_전기내역서(하례교)" xfId="972" xr:uid="{00000000-0005-0000-0000-000062100000}"/>
    <cellStyle name="_대덕2차견적(1차수정)내역서_전기내역서(하례교) 2" xfId="5123" xr:uid="{00000000-0005-0000-0000-000063100000}"/>
    <cellStyle name="_대덕2차견적(1차수정)내역서_전기내역서(하례교) 2 2" xfId="5124" xr:uid="{00000000-0005-0000-0000-000064100000}"/>
    <cellStyle name="_대덕2차견적(1차수정)내역서_전기내역서(하례교) 2_집계표" xfId="5125" xr:uid="{00000000-0005-0000-0000-000065100000}"/>
    <cellStyle name="_대덕2차견적(1차수정)내역서_전기내역서(한수풀 도서관)" xfId="973" xr:uid="{00000000-0005-0000-0000-000066100000}"/>
    <cellStyle name="_대덕2차견적(1차수정)내역서_전기내역서(한수풀 도서관) 2" xfId="5126" xr:uid="{00000000-0005-0000-0000-000067100000}"/>
    <cellStyle name="_대덕2차견적(1차수정)내역서_전기내역서(한수풀 도서관) 2 2" xfId="5127" xr:uid="{00000000-0005-0000-0000-000068100000}"/>
    <cellStyle name="_대덕2차견적(1차수정)내역서_전기내역서(한수풀 도서관) 2_집계표" xfId="5128" xr:uid="{00000000-0005-0000-0000-000069100000}"/>
    <cellStyle name="_대덕2차견적(1차수정)내역서_전기내역서(홍익보육원)" xfId="974" xr:uid="{00000000-0005-0000-0000-00006A100000}"/>
    <cellStyle name="_대덕2차견적(1차수정)내역서_전기내역서(홍익보육원) 2" xfId="5129" xr:uid="{00000000-0005-0000-0000-00006B100000}"/>
    <cellStyle name="_대덕2차견적(1차수정)내역서_전기내역서(홍익보육원) 2 2" xfId="5130" xr:uid="{00000000-0005-0000-0000-00006C100000}"/>
    <cellStyle name="_대덕2차견적(1차수정)내역서_전기내역서(홍익보육원) 2_집계표" xfId="5131" xr:uid="{00000000-0005-0000-0000-00006D100000}"/>
    <cellStyle name="_대덕2차견적(1차수정)내역서_전기내역서1(위미중)" xfId="975" xr:uid="{00000000-0005-0000-0000-00006E100000}"/>
    <cellStyle name="_대덕2차견적(1차수정)내역서_전기내역서-전등간선변경" xfId="976" xr:uid="{00000000-0005-0000-0000-00006F100000}"/>
    <cellStyle name="_대덕2차견적(1차수정)내역서_전기내역서-전등간선변경 2" xfId="5132" xr:uid="{00000000-0005-0000-0000-000070100000}"/>
    <cellStyle name="_대덕2차견적(1차수정)내역서_전기내역서-전등간선변경 2 2" xfId="5133" xr:uid="{00000000-0005-0000-0000-000071100000}"/>
    <cellStyle name="_대덕2차견적(1차수정)내역서_전기내역서-전등간선변경 2_집계표" xfId="5134" xr:uid="{00000000-0005-0000-0000-000072100000}"/>
    <cellStyle name="_대덕2차견적(1차수정)내역서_전기산출서(야생동물보호센터)" xfId="977" xr:uid="{00000000-0005-0000-0000-000073100000}"/>
    <cellStyle name="_대덕2차견적(1차수정)내역서_전기산출표" xfId="978" xr:uid="{00000000-0005-0000-0000-000074100000}"/>
    <cellStyle name="_대덕2차견적(1차수정)내역서_전기표지 및 산출서(절물)_변경후내역서 " xfId="5135" xr:uid="{00000000-0005-0000-0000-000075100000}"/>
    <cellStyle name="_대덕2차견적(1차수정)내역서_제주항 연안여객터미널 승강설비 소방공사" xfId="979" xr:uid="{00000000-0005-0000-0000-000076100000}"/>
    <cellStyle name="_대덕2차견적(1차수정)내역서_조천리 경로당 전기내역서" xfId="980" xr:uid="{00000000-0005-0000-0000-000077100000}"/>
    <cellStyle name="_대덕2차견적(1차수정)내역서_조천리마을회관(야학당)전기내역서" xfId="981" xr:uid="{00000000-0005-0000-0000-000078100000}"/>
    <cellStyle name="_대덕2차견적(1차수정)내역서_조천리마을회관(야학당)통신내역서" xfId="982" xr:uid="{00000000-0005-0000-0000-000079100000}"/>
    <cellStyle name="_대덕2차견적(1차수정)내역서_조천중(전기내역서)최종 (1)" xfId="983" xr:uid="{00000000-0005-0000-0000-00007A100000}"/>
    <cellStyle name="_대덕2차견적(1차수정)내역서_조천중(전기내역서)최종 (1) 2" xfId="5136" xr:uid="{00000000-0005-0000-0000-00007B100000}"/>
    <cellStyle name="_대덕2차견적(1차수정)내역서_조천중(전기내역서)최종 (1) 2 2" xfId="5137" xr:uid="{00000000-0005-0000-0000-00007C100000}"/>
    <cellStyle name="_대덕2차견적(1차수정)내역서_조천중(전기내역서)최종 (1) 2_집계표" xfId="5138" xr:uid="{00000000-0005-0000-0000-00007D100000}"/>
    <cellStyle name="_대덕2차견적(1차수정)내역서_조천중(전기내역서)최종 (1)_변경후내역서 " xfId="5139" xr:uid="{00000000-0005-0000-0000-00007E100000}"/>
    <cellStyle name="_대덕2차견적(1차수정)내역서_주사랑 소방내역" xfId="984" xr:uid="{00000000-0005-0000-0000-00007F100000}"/>
    <cellStyle name="_대덕2차견적(1차수정)내역서_주사랑 소방내역 10" xfId="12165" xr:uid="{00000000-0005-0000-0000-000080100000}"/>
    <cellStyle name="_대덕2차견적(1차수정)내역서_주사랑 소방내역 11" xfId="10097" xr:uid="{00000000-0005-0000-0000-000081100000}"/>
    <cellStyle name="_대덕2차견적(1차수정)내역서_주사랑 소방내역 12" xfId="11357" xr:uid="{00000000-0005-0000-0000-000082100000}"/>
    <cellStyle name="_대덕2차견적(1차수정)내역서_주사랑 소방내역 13" xfId="11496" xr:uid="{00000000-0005-0000-0000-000083100000}"/>
    <cellStyle name="_대덕2차견적(1차수정)내역서_주사랑 소방내역 14" xfId="13007" xr:uid="{00000000-0005-0000-0000-000084100000}"/>
    <cellStyle name="_대덕2차견적(1차수정)내역서_주사랑 소방내역 15" xfId="12083" xr:uid="{00000000-0005-0000-0000-000085100000}"/>
    <cellStyle name="_대덕2차견적(1차수정)내역서_주사랑 소방내역 16" xfId="13053" xr:uid="{00000000-0005-0000-0000-000086100000}"/>
    <cellStyle name="_대덕2차견적(1차수정)내역서_주사랑 소방내역 17" xfId="9917" xr:uid="{00000000-0005-0000-0000-000087100000}"/>
    <cellStyle name="_대덕2차견적(1차수정)내역서_주사랑 소방내역 18" xfId="12731" xr:uid="{00000000-0005-0000-0000-000088100000}"/>
    <cellStyle name="_대덕2차견적(1차수정)내역서_주사랑 소방내역 19" xfId="13284" xr:uid="{00000000-0005-0000-0000-000089100000}"/>
    <cellStyle name="_대덕2차견적(1차수정)내역서_주사랑 소방내역 2" xfId="10013" xr:uid="{00000000-0005-0000-0000-00008A100000}"/>
    <cellStyle name="_대덕2차견적(1차수정)내역서_주사랑 소방내역 20" xfId="12773" xr:uid="{00000000-0005-0000-0000-00008B100000}"/>
    <cellStyle name="_대덕2차견적(1차수정)내역서_주사랑 소방내역 21" xfId="13467" xr:uid="{00000000-0005-0000-0000-00008C100000}"/>
    <cellStyle name="_대덕2차견적(1차수정)내역서_주사랑 소방내역 22" xfId="13488" xr:uid="{00000000-0005-0000-0000-00008D100000}"/>
    <cellStyle name="_대덕2차견적(1차수정)내역서_주사랑 소방내역 23" xfId="12470" xr:uid="{00000000-0005-0000-0000-00008E100000}"/>
    <cellStyle name="_대덕2차견적(1차수정)내역서_주사랑 소방내역 24" xfId="13294" xr:uid="{00000000-0005-0000-0000-00008F100000}"/>
    <cellStyle name="_대덕2차견적(1차수정)내역서_주사랑 소방내역 25" xfId="9871" xr:uid="{00000000-0005-0000-0000-000090100000}"/>
    <cellStyle name="_대덕2차견적(1차수정)내역서_주사랑 소방내역 3" xfId="12575" xr:uid="{00000000-0005-0000-0000-000091100000}"/>
    <cellStyle name="_대덕2차견적(1차수정)내역서_주사랑 소방내역 4" xfId="11833" xr:uid="{00000000-0005-0000-0000-000092100000}"/>
    <cellStyle name="_대덕2차견적(1차수정)내역서_주사랑 소방내역 5" xfId="12780" xr:uid="{00000000-0005-0000-0000-000093100000}"/>
    <cellStyle name="_대덕2차견적(1차수정)내역서_주사랑 소방내역 6" xfId="11811" xr:uid="{00000000-0005-0000-0000-000094100000}"/>
    <cellStyle name="_대덕2차견적(1차수정)내역서_주사랑 소방내역 7" xfId="11359" xr:uid="{00000000-0005-0000-0000-000095100000}"/>
    <cellStyle name="_대덕2차견적(1차수정)내역서_주사랑 소방내역 8" xfId="10915" xr:uid="{00000000-0005-0000-0000-000096100000}"/>
    <cellStyle name="_대덕2차견적(1차수정)내역서_주사랑 소방내역 9" xfId="12989" xr:uid="{00000000-0005-0000-0000-000097100000}"/>
    <cellStyle name="_대덕2차견적(1차수정)내역서_주사랑요양원전기" xfId="985" xr:uid="{00000000-0005-0000-0000-000098100000}"/>
    <cellStyle name="_대덕2차견적(1차수정)내역서_주사랑요양원전기 2" xfId="5140" xr:uid="{00000000-0005-0000-0000-000099100000}"/>
    <cellStyle name="_대덕2차견적(1차수정)내역서_주사랑요양원전기 2 2" xfId="5141" xr:uid="{00000000-0005-0000-0000-00009A100000}"/>
    <cellStyle name="_대덕2차견적(1차수정)내역서_주사랑요양원전기 2_집계표" xfId="5142" xr:uid="{00000000-0005-0000-0000-00009B100000}"/>
    <cellStyle name="_대덕2차견적(1차수정)내역서_청소년수련원 전기내역서" xfId="986" xr:uid="{00000000-0005-0000-0000-00009C100000}"/>
    <cellStyle name="_대덕2차견적(1차수정)내역서_총괄집계표" xfId="987" xr:uid="{00000000-0005-0000-0000-00009D100000}"/>
    <cellStyle name="_대덕2차견적(1차수정)내역서_추자교(전기내역서)최종" xfId="5143" xr:uid="{00000000-0005-0000-0000-00009E100000}"/>
    <cellStyle name="_대덕2차견적(1차수정)내역서_추자교(전기내역서)최종 2" xfId="5144" xr:uid="{00000000-0005-0000-0000-00009F100000}"/>
    <cellStyle name="_대덕2차견적(1차수정)내역서_추자교(전기내역서)최종_집계표" xfId="5145" xr:uid="{00000000-0005-0000-0000-0000A0100000}"/>
    <cellStyle name="_대덕2차견적(1차수정)내역서_추정공사비" xfId="988" xr:uid="{00000000-0005-0000-0000-0000A1100000}"/>
    <cellStyle name="_대덕2차견적(1차수정)내역서_추정공사비 2" xfId="5146" xr:uid="{00000000-0005-0000-0000-0000A2100000}"/>
    <cellStyle name="_대덕2차견적(1차수정)내역서_추정공사비 2 2" xfId="5147" xr:uid="{00000000-0005-0000-0000-0000A3100000}"/>
    <cellStyle name="_대덕2차견적(1차수정)내역서_추정공사비 2_집계표" xfId="5148" xr:uid="{00000000-0005-0000-0000-0000A4100000}"/>
    <cellStyle name="_대덕2차견적(1차수정)내역서_추정공사비전기내역서" xfId="989" xr:uid="{00000000-0005-0000-0000-0000A5100000}"/>
    <cellStyle name="_대덕2차견적(1차수정)내역서_친환경 농업 증축전기공사" xfId="990" xr:uid="{00000000-0005-0000-0000-0000A6100000}"/>
    <cellStyle name="_대덕2차견적(1차수정)내역서_친환경 농업 증축전기공사(전력간선)" xfId="991" xr:uid="{00000000-0005-0000-0000-0000A7100000}"/>
    <cellStyle name="_대덕2차견적(1차수정)내역서_친환경농업 첨단연구센터 증축소방공사" xfId="992" xr:uid="{00000000-0005-0000-0000-0000A8100000}"/>
    <cellStyle name="_대덕2차견적(1차수정)내역서_태양광 내역서" xfId="993" xr:uid="{00000000-0005-0000-0000-0000A9100000}"/>
    <cellStyle name="_대덕2차견적(1차수정)내역서_태양광 내역서 10" xfId="13034" xr:uid="{00000000-0005-0000-0000-0000AA100000}"/>
    <cellStyle name="_대덕2차견적(1차수정)내역서_태양광 내역서 11" xfId="10014" xr:uid="{00000000-0005-0000-0000-0000AB100000}"/>
    <cellStyle name="_대덕2차견적(1차수정)내역서_태양광 내역서 12" xfId="10210" xr:uid="{00000000-0005-0000-0000-0000AC100000}"/>
    <cellStyle name="_대덕2차견적(1차수정)내역서_태양광 내역서 13" xfId="11083" xr:uid="{00000000-0005-0000-0000-0000AD100000}"/>
    <cellStyle name="_대덕2차견적(1차수정)내역서_태양광 내역서 14" xfId="10806" xr:uid="{00000000-0005-0000-0000-0000AE100000}"/>
    <cellStyle name="_대덕2차견적(1차수정)내역서_태양광 내역서 15" xfId="10093" xr:uid="{00000000-0005-0000-0000-0000AF100000}"/>
    <cellStyle name="_대덕2차견적(1차수정)내역서_태양광 내역서 16" xfId="11131" xr:uid="{00000000-0005-0000-0000-0000B0100000}"/>
    <cellStyle name="_대덕2차견적(1차수정)내역서_태양광 내역서 17" xfId="13350" xr:uid="{00000000-0005-0000-0000-0000B1100000}"/>
    <cellStyle name="_대덕2차견적(1차수정)내역서_태양광 내역서 18" xfId="13384" xr:uid="{00000000-0005-0000-0000-0000B2100000}"/>
    <cellStyle name="_대덕2차견적(1차수정)내역서_태양광 내역서 19" xfId="11654" xr:uid="{00000000-0005-0000-0000-0000B3100000}"/>
    <cellStyle name="_대덕2차견적(1차수정)내역서_태양광 내역서 2" xfId="10017" xr:uid="{00000000-0005-0000-0000-0000B4100000}"/>
    <cellStyle name="_대덕2차견적(1차수정)내역서_태양광 내역서 20" xfId="13447" xr:uid="{00000000-0005-0000-0000-0000B5100000}"/>
    <cellStyle name="_대덕2차견적(1차수정)내역서_태양광 내역서 21" xfId="12231" xr:uid="{00000000-0005-0000-0000-0000B6100000}"/>
    <cellStyle name="_대덕2차견적(1차수정)내역서_태양광 내역서 22" xfId="12923" xr:uid="{00000000-0005-0000-0000-0000B7100000}"/>
    <cellStyle name="_대덕2차견적(1차수정)내역서_태양광 내역서 23" xfId="13129" xr:uid="{00000000-0005-0000-0000-0000B8100000}"/>
    <cellStyle name="_대덕2차견적(1차수정)내역서_태양광 내역서 24" xfId="13424" xr:uid="{00000000-0005-0000-0000-0000B9100000}"/>
    <cellStyle name="_대덕2차견적(1차수정)내역서_태양광 내역서 25" xfId="13538" xr:uid="{00000000-0005-0000-0000-0000BA100000}"/>
    <cellStyle name="_대덕2차견적(1차수정)내역서_태양광 내역서 3" xfId="12573" xr:uid="{00000000-0005-0000-0000-0000BB100000}"/>
    <cellStyle name="_대덕2차견적(1차수정)내역서_태양광 내역서 4" xfId="10983" xr:uid="{00000000-0005-0000-0000-0000BC100000}"/>
    <cellStyle name="_대덕2차견적(1차수정)내역서_태양광 내역서 5" xfId="10400" xr:uid="{00000000-0005-0000-0000-0000BD100000}"/>
    <cellStyle name="_대덕2차견적(1차수정)내역서_태양광 내역서 6" xfId="10159" xr:uid="{00000000-0005-0000-0000-0000BE100000}"/>
    <cellStyle name="_대덕2차견적(1차수정)내역서_태양광 내역서 7" xfId="11718" xr:uid="{00000000-0005-0000-0000-0000BF100000}"/>
    <cellStyle name="_대덕2차견적(1차수정)내역서_태양광 내역서 8" xfId="11367" xr:uid="{00000000-0005-0000-0000-0000C0100000}"/>
    <cellStyle name="_대덕2차견적(1차수정)내역서_태양광 내역서 9" xfId="11764" xr:uid="{00000000-0005-0000-0000-0000C1100000}"/>
    <cellStyle name="_대덕2차견적(1차수정)내역서_태양광 내역서(15kW)" xfId="994" xr:uid="{00000000-0005-0000-0000-0000C2100000}"/>
    <cellStyle name="_대덕2차견적(1차수정)내역서_태양광 내역서(15kW) 10" xfId="12835" xr:uid="{00000000-0005-0000-0000-0000C3100000}"/>
    <cellStyle name="_대덕2차견적(1차수정)내역서_태양광 내역서(15kW) 11" xfId="10762" xr:uid="{00000000-0005-0000-0000-0000C4100000}"/>
    <cellStyle name="_대덕2차견적(1차수정)내역서_태양광 내역서(15kW) 12" xfId="12362" xr:uid="{00000000-0005-0000-0000-0000C5100000}"/>
    <cellStyle name="_대덕2차견적(1차수정)내역서_태양광 내역서(15kW) 13" xfId="9907" xr:uid="{00000000-0005-0000-0000-0000C6100000}"/>
    <cellStyle name="_대덕2차견적(1차수정)내역서_태양광 내역서(15kW) 14" xfId="10095" xr:uid="{00000000-0005-0000-0000-0000C7100000}"/>
    <cellStyle name="_대덕2차견적(1차수정)내역서_태양광 내역서(15kW) 15" xfId="11008" xr:uid="{00000000-0005-0000-0000-0000C8100000}"/>
    <cellStyle name="_대덕2차견적(1차수정)내역서_태양광 내역서(15kW) 16" xfId="12055" xr:uid="{00000000-0005-0000-0000-0000C9100000}"/>
    <cellStyle name="_대덕2차견적(1차수정)내역서_태양광 내역서(15kW) 17" xfId="11558" xr:uid="{00000000-0005-0000-0000-0000CA100000}"/>
    <cellStyle name="_대덕2차견적(1차수정)내역서_태양광 내역서(15kW) 18" xfId="11223" xr:uid="{00000000-0005-0000-0000-0000CB100000}"/>
    <cellStyle name="_대덕2차견적(1차수정)내역서_태양광 내역서(15kW) 19" xfId="12687" xr:uid="{00000000-0005-0000-0000-0000CC100000}"/>
    <cellStyle name="_대덕2차견적(1차수정)내역서_태양광 내역서(15kW) 2" xfId="10018" xr:uid="{00000000-0005-0000-0000-0000CD100000}"/>
    <cellStyle name="_대덕2차견적(1차수정)내역서_태양광 내역서(15kW) 20" xfId="12859" xr:uid="{00000000-0005-0000-0000-0000CE100000}"/>
    <cellStyle name="_대덕2차견적(1차수정)내역서_태양광 내역서(15kW) 21" xfId="11180" xr:uid="{00000000-0005-0000-0000-0000CF100000}"/>
    <cellStyle name="_대덕2차견적(1차수정)내역서_태양광 내역서(15kW) 22" xfId="9879" xr:uid="{00000000-0005-0000-0000-0000D0100000}"/>
    <cellStyle name="_대덕2차견적(1차수정)내역서_태양광 내역서(15kW) 23" xfId="10410" xr:uid="{00000000-0005-0000-0000-0000D1100000}"/>
    <cellStyle name="_대덕2차견적(1차수정)내역서_태양광 내역서(15kW) 24" xfId="13131" xr:uid="{00000000-0005-0000-0000-0000D2100000}"/>
    <cellStyle name="_대덕2차견적(1차수정)내역서_태양광 내역서(15kW) 25" xfId="13463" xr:uid="{00000000-0005-0000-0000-0000D3100000}"/>
    <cellStyle name="_대덕2차견적(1차수정)내역서_태양광 내역서(15kW) 3" xfId="12572" xr:uid="{00000000-0005-0000-0000-0000D4100000}"/>
    <cellStyle name="_대덕2차견적(1차수정)내역서_태양광 내역서(15kW) 4" xfId="10984" xr:uid="{00000000-0005-0000-0000-0000D5100000}"/>
    <cellStyle name="_대덕2차견적(1차수정)내역서_태양광 내역서(15kW) 5" xfId="10651" xr:uid="{00000000-0005-0000-0000-0000D6100000}"/>
    <cellStyle name="_대덕2차견적(1차수정)내역서_태양광 내역서(15kW) 6" xfId="10692" xr:uid="{00000000-0005-0000-0000-0000D7100000}"/>
    <cellStyle name="_대덕2차견적(1차수정)내역서_태양광 내역서(15kW) 7" xfId="11293" xr:uid="{00000000-0005-0000-0000-0000D8100000}"/>
    <cellStyle name="_대덕2차견적(1차수정)내역서_태양광 내역서(15kW) 8" xfId="12933" xr:uid="{00000000-0005-0000-0000-0000D9100000}"/>
    <cellStyle name="_대덕2차견적(1차수정)내역서_태양광 내역서(15kW) 9" xfId="11327" xr:uid="{00000000-0005-0000-0000-0000DA100000}"/>
    <cellStyle name="_대덕2차견적(1차수정)내역서_태양광 내역서(삼양동주민센터)" xfId="995" xr:uid="{00000000-0005-0000-0000-0000DB100000}"/>
    <cellStyle name="_대덕2차견적(1차수정)내역서_태양광 내역서(삼양동주민센터) 10" xfId="11667" xr:uid="{00000000-0005-0000-0000-0000DC100000}"/>
    <cellStyle name="_대덕2차견적(1차수정)내역서_태양광 내역서(삼양동주민센터) 11" xfId="12395" xr:uid="{00000000-0005-0000-0000-0000DD100000}"/>
    <cellStyle name="_대덕2차견적(1차수정)내역서_태양광 내역서(삼양동주민센터) 12" xfId="11830" xr:uid="{00000000-0005-0000-0000-0000DE100000}"/>
    <cellStyle name="_대덕2차견적(1차수정)내역서_태양광 내역서(삼양동주민센터) 13" xfId="11385" xr:uid="{00000000-0005-0000-0000-0000DF100000}"/>
    <cellStyle name="_대덕2차견적(1차수정)내역서_태양광 내역서(삼양동주민센터) 14" xfId="13237" xr:uid="{00000000-0005-0000-0000-0000E0100000}"/>
    <cellStyle name="_대덕2차견적(1차수정)내역서_태양광 내역서(삼양동주민센터) 15" xfId="10504" xr:uid="{00000000-0005-0000-0000-0000E1100000}"/>
    <cellStyle name="_대덕2차견적(1차수정)내역서_태양광 내역서(삼양동주민센터) 16" xfId="13318" xr:uid="{00000000-0005-0000-0000-0000E2100000}"/>
    <cellStyle name="_대덕2차견적(1차수정)내역서_태양광 내역서(삼양동주민센터) 17" xfId="12753" xr:uid="{00000000-0005-0000-0000-0000E3100000}"/>
    <cellStyle name="_대덕2차견적(1차수정)내역서_태양광 내역서(삼양동주민센터) 18" xfId="12510" xr:uid="{00000000-0005-0000-0000-0000E4100000}"/>
    <cellStyle name="_대덕2차견적(1차수정)내역서_태양광 내역서(삼양동주민센터) 19" xfId="13410" xr:uid="{00000000-0005-0000-0000-0000E5100000}"/>
    <cellStyle name="_대덕2차견적(1차수정)내역서_태양광 내역서(삼양동주민센터) 2" xfId="10019" xr:uid="{00000000-0005-0000-0000-0000E6100000}"/>
    <cellStyle name="_대덕2차견적(1차수정)내역서_태양광 내역서(삼양동주민센터) 20" xfId="11983" xr:uid="{00000000-0005-0000-0000-0000E7100000}"/>
    <cellStyle name="_대덕2차견적(1차수정)내역서_태양광 내역서(삼양동주민센터) 21" xfId="10995" xr:uid="{00000000-0005-0000-0000-0000E8100000}"/>
    <cellStyle name="_대덕2차견적(1차수정)내역서_태양광 내역서(삼양동주민센터) 22" xfId="13380" xr:uid="{00000000-0005-0000-0000-0000E9100000}"/>
    <cellStyle name="_대덕2차견적(1차수정)내역서_태양광 내역서(삼양동주민센터) 23" xfId="10421" xr:uid="{00000000-0005-0000-0000-0000EA100000}"/>
    <cellStyle name="_대덕2차견적(1차수정)내역서_태양광 내역서(삼양동주민센터) 24" xfId="13524" xr:uid="{00000000-0005-0000-0000-0000EB100000}"/>
    <cellStyle name="_대덕2차견적(1차수정)내역서_태양광 내역서(삼양동주민센터) 25" xfId="11119" xr:uid="{00000000-0005-0000-0000-0000EC100000}"/>
    <cellStyle name="_대덕2차견적(1차수정)내역서_태양광 내역서(삼양동주민센터) 3" xfId="12571" xr:uid="{00000000-0005-0000-0000-0000ED100000}"/>
    <cellStyle name="_대덕2차견적(1차수정)내역서_태양광 내역서(삼양동주민센터) 4" xfId="9721" xr:uid="{00000000-0005-0000-0000-0000EE100000}"/>
    <cellStyle name="_대덕2차견적(1차수정)내역서_태양광 내역서(삼양동주민센터) 5" xfId="10399" xr:uid="{00000000-0005-0000-0000-0000EF100000}"/>
    <cellStyle name="_대덕2차견적(1차수정)내역서_태양광 내역서(삼양동주민센터) 6" xfId="10041" xr:uid="{00000000-0005-0000-0000-0000F0100000}"/>
    <cellStyle name="_대덕2차견적(1차수정)내역서_태양광 내역서(삼양동주민센터) 7" xfId="12399" xr:uid="{00000000-0005-0000-0000-0000F1100000}"/>
    <cellStyle name="_대덕2차견적(1차수정)내역서_태양광 내역서(삼양동주민센터) 8" xfId="10408" xr:uid="{00000000-0005-0000-0000-0000F2100000}"/>
    <cellStyle name="_대덕2차견적(1차수정)내역서_태양광 내역서(삼양동주민센터) 9" xfId="11158" xr:uid="{00000000-0005-0000-0000-0000F3100000}"/>
    <cellStyle name="_대덕2차견적(1차수정)내역서_태양광 내역서(총괄-전기공사)" xfId="996" xr:uid="{00000000-0005-0000-0000-0000F4100000}"/>
    <cellStyle name="_대덕2차견적(1차수정)내역서_태양광 내역서(총괄-전기공사) 10" xfId="11945" xr:uid="{00000000-0005-0000-0000-0000F5100000}"/>
    <cellStyle name="_대덕2차견적(1차수정)내역서_태양광 내역서(총괄-전기공사) 11" xfId="11300" xr:uid="{00000000-0005-0000-0000-0000F6100000}"/>
    <cellStyle name="_대덕2차견적(1차수정)내역서_태양광 내역서(총괄-전기공사) 12" xfId="12911" xr:uid="{00000000-0005-0000-0000-0000F7100000}"/>
    <cellStyle name="_대덕2차견적(1차수정)내역서_태양광 내역서(총괄-전기공사) 13" xfId="10463" xr:uid="{00000000-0005-0000-0000-0000F8100000}"/>
    <cellStyle name="_대덕2차견적(1차수정)내역서_태양광 내역서(총괄-전기공사) 14" xfId="12283" xr:uid="{00000000-0005-0000-0000-0000F9100000}"/>
    <cellStyle name="_대덕2차견적(1차수정)내역서_태양광 내역서(총괄-전기공사) 15" xfId="13035" xr:uid="{00000000-0005-0000-0000-0000FA100000}"/>
    <cellStyle name="_대덕2차견적(1차수정)내역서_태양광 내역서(총괄-전기공사) 16" xfId="13317" xr:uid="{00000000-0005-0000-0000-0000FB100000}"/>
    <cellStyle name="_대덕2차견적(1차수정)내역서_태양광 내역서(총괄-전기공사) 17" xfId="10941" xr:uid="{00000000-0005-0000-0000-0000FC100000}"/>
    <cellStyle name="_대덕2차견적(1차수정)내역서_태양광 내역서(총괄-전기공사) 18" xfId="11354" xr:uid="{00000000-0005-0000-0000-0000FD100000}"/>
    <cellStyle name="_대덕2차견적(1차수정)내역서_태양광 내역서(총괄-전기공사) 19" xfId="13409" xr:uid="{00000000-0005-0000-0000-0000FE100000}"/>
    <cellStyle name="_대덕2차견적(1차수정)내역서_태양광 내역서(총괄-전기공사) 2" xfId="10020" xr:uid="{00000000-0005-0000-0000-0000FF100000}"/>
    <cellStyle name="_대덕2차견적(1차수정)내역서_태양광 내역서(총괄-전기공사) 20" xfId="12709" xr:uid="{00000000-0005-0000-0000-000000110000}"/>
    <cellStyle name="_대덕2차견적(1차수정)내역서_태양광 내역서(총괄-전기공사) 21" xfId="12958" xr:uid="{00000000-0005-0000-0000-000001110000}"/>
    <cellStyle name="_대덕2차견적(1차수정)내역서_태양광 내역서(총괄-전기공사) 22" xfId="10659" xr:uid="{00000000-0005-0000-0000-000002110000}"/>
    <cellStyle name="_대덕2차견적(1차수정)내역서_태양광 내역서(총괄-전기공사) 23" xfId="11082" xr:uid="{00000000-0005-0000-0000-000003110000}"/>
    <cellStyle name="_대덕2차견적(1차수정)내역서_태양광 내역서(총괄-전기공사) 24" xfId="13523" xr:uid="{00000000-0005-0000-0000-000004110000}"/>
    <cellStyle name="_대덕2차견적(1차수정)내역서_태양광 내역서(총괄-전기공사) 25" xfId="12198" xr:uid="{00000000-0005-0000-0000-000005110000}"/>
    <cellStyle name="_대덕2차견적(1차수정)내역서_태양광 내역서(총괄-전기공사) 3" xfId="12570" xr:uid="{00000000-0005-0000-0000-000006110000}"/>
    <cellStyle name="_대덕2차견적(1차수정)내역서_태양광 내역서(총괄-전기공사) 4" xfId="9722" xr:uid="{00000000-0005-0000-0000-000007110000}"/>
    <cellStyle name="_대덕2차견적(1차수정)내역서_태양광 내역서(총괄-전기공사) 5" xfId="10398" xr:uid="{00000000-0005-0000-0000-000008110000}"/>
    <cellStyle name="_대덕2차견적(1차수정)내역서_태양광 내역서(총괄-전기공사) 6" xfId="10160" xr:uid="{00000000-0005-0000-0000-000009110000}"/>
    <cellStyle name="_대덕2차견적(1차수정)내역서_태양광 내역서(총괄-전기공사) 7" xfId="12891" xr:uid="{00000000-0005-0000-0000-00000A110000}"/>
    <cellStyle name="_대덕2차견적(1차수정)내역서_태양광 내역서(총괄-전기공사) 8" xfId="12932" xr:uid="{00000000-0005-0000-0000-00000B110000}"/>
    <cellStyle name="_대덕2차견적(1차수정)내역서_태양광 내역서(총괄-전기공사) 9" xfId="12987" xr:uid="{00000000-0005-0000-0000-00000C110000}"/>
    <cellStyle name="_대덕2차견적(1차수정)내역서_태양광산출서(친환경농업 연구센터)" xfId="997" xr:uid="{00000000-0005-0000-0000-00000D110000}"/>
    <cellStyle name="_대덕2차견적(1차수정)내역서_태양광산출서(친환경농업 연구센터) 10" xfId="10510" xr:uid="{00000000-0005-0000-0000-00000E110000}"/>
    <cellStyle name="_대덕2차견적(1차수정)내역서_태양광산출서(친환경농업 연구센터) 11" xfId="13089" xr:uid="{00000000-0005-0000-0000-00000F110000}"/>
    <cellStyle name="_대덕2차견적(1차수정)내역서_태양광산출서(친환경농업 연구센터) 12" xfId="10383" xr:uid="{00000000-0005-0000-0000-000010110000}"/>
    <cellStyle name="_대덕2차견적(1차수정)내역서_태양광산출서(친환경농업 연구센터) 13" xfId="9864" xr:uid="{00000000-0005-0000-0000-000011110000}"/>
    <cellStyle name="_대덕2차견적(1차수정)내역서_태양광산출서(친환경농업 연구센터) 14" xfId="11715" xr:uid="{00000000-0005-0000-0000-000012110000}"/>
    <cellStyle name="_대덕2차견적(1차수정)내역서_태양광산출서(친환경농업 연구센터) 15" xfId="13288" xr:uid="{00000000-0005-0000-0000-000013110000}"/>
    <cellStyle name="_대덕2차견적(1차수정)내역서_태양광산출서(친환경농업 연구센터) 16" xfId="9797" xr:uid="{00000000-0005-0000-0000-000014110000}"/>
    <cellStyle name="_대덕2차견적(1차수정)내역서_태양광산출서(친환경농업 연구센터) 17" xfId="10392" xr:uid="{00000000-0005-0000-0000-000015110000}"/>
    <cellStyle name="_대덕2차견적(1차수정)내역서_태양광산출서(친환경농업 연구센터) 18" xfId="11813" xr:uid="{00000000-0005-0000-0000-000016110000}"/>
    <cellStyle name="_대덕2차견적(1차수정)내역서_태양광산출서(친환경농업 연구센터) 19" xfId="10873" xr:uid="{00000000-0005-0000-0000-000017110000}"/>
    <cellStyle name="_대덕2차견적(1차수정)내역서_태양광산출서(친환경농업 연구센터) 2" xfId="10021" xr:uid="{00000000-0005-0000-0000-000018110000}"/>
    <cellStyle name="_대덕2차견적(1차수정)내역서_태양광산출서(친환경농업 연구센터) 20" xfId="11160" xr:uid="{00000000-0005-0000-0000-000019110000}"/>
    <cellStyle name="_대덕2차견적(1차수정)내역서_태양광산출서(친환경농업 연구센터) 21" xfId="13466" xr:uid="{00000000-0005-0000-0000-00001A110000}"/>
    <cellStyle name="_대덕2차견적(1차수정)내역서_태양광산출서(친환경농업 연구센터) 22" xfId="13487" xr:uid="{00000000-0005-0000-0000-00001B110000}"/>
    <cellStyle name="_대덕2차견적(1차수정)내역서_태양광산출서(친환경농업 연구센터) 23" xfId="10703" xr:uid="{00000000-0005-0000-0000-00001C110000}"/>
    <cellStyle name="_대덕2차견적(1차수정)내역서_태양광산출서(친환경농업 연구센터) 24" xfId="13123" xr:uid="{00000000-0005-0000-0000-00001D110000}"/>
    <cellStyle name="_대덕2차견적(1차수정)내역서_태양광산출서(친환경농업 연구센터) 25" xfId="11597" xr:uid="{00000000-0005-0000-0000-00001E110000}"/>
    <cellStyle name="_대덕2차견적(1차수정)내역서_태양광산출서(친환경농업 연구센터) 3" xfId="10849" xr:uid="{00000000-0005-0000-0000-00001F110000}"/>
    <cellStyle name="_대덕2차견적(1차수정)내역서_태양광산출서(친환경농업 연구센터) 4" xfId="10985" xr:uid="{00000000-0005-0000-0000-000020110000}"/>
    <cellStyle name="_대덕2차견적(1차수정)내역서_태양광산출서(친환경농업 연구센터) 5" xfId="10650" xr:uid="{00000000-0005-0000-0000-000021110000}"/>
    <cellStyle name="_대덕2차견적(1차수정)내역서_태양광산출서(친환경농업 연구센터) 6" xfId="10042" xr:uid="{00000000-0005-0000-0000-000022110000}"/>
    <cellStyle name="_대덕2차견적(1차수정)내역서_태양광산출서(친환경농업 연구센터) 7" xfId="12890" xr:uid="{00000000-0005-0000-0000-000023110000}"/>
    <cellStyle name="_대덕2차견적(1차수정)내역서_태양광산출서(친환경농업 연구센터) 8" xfId="11368" xr:uid="{00000000-0005-0000-0000-000024110000}"/>
    <cellStyle name="_대덕2차견적(1차수정)내역서_태양광산출서(친환경농업 연구센터) 9" xfId="12986" xr:uid="{00000000-0005-0000-0000-000025110000}"/>
    <cellStyle name="_대덕2차견적(1차수정)내역서_토산교 도서실,교원편의실,연결복도 증축전기내역서" xfId="998" xr:uid="{00000000-0005-0000-0000-000026110000}"/>
    <cellStyle name="_대덕2차견적(1차수정)내역서_통신" xfId="999" xr:uid="{00000000-0005-0000-0000-000027110000}"/>
    <cellStyle name="_대덕2차견적(1차수정)내역서_통신 2" xfId="5149" xr:uid="{00000000-0005-0000-0000-000028110000}"/>
    <cellStyle name="_대덕2차견적(1차수정)내역서_통신 2 2" xfId="5150" xr:uid="{00000000-0005-0000-0000-000029110000}"/>
    <cellStyle name="_대덕2차견적(1차수정)내역서_통신 2_집계표" xfId="5151" xr:uid="{00000000-0005-0000-0000-00002A110000}"/>
    <cellStyle name="_대덕2차견적(1차수정)내역서_통신(08.09)" xfId="1000" xr:uid="{00000000-0005-0000-0000-00002B110000}"/>
    <cellStyle name="_대덕2차견적(1차수정)내역서_통신(08.09) 2" xfId="5152" xr:uid="{00000000-0005-0000-0000-00002C110000}"/>
    <cellStyle name="_대덕2차견적(1차수정)내역서_통신(08.09) 2 2" xfId="5153" xr:uid="{00000000-0005-0000-0000-00002D110000}"/>
    <cellStyle name="_대덕2차견적(1차수정)내역서_통신(08.09) 2_집계표" xfId="5154" xr:uid="{00000000-0005-0000-0000-00002E110000}"/>
    <cellStyle name="_대덕2차견적(1차수정)내역서_통신내역 (안보교육관)" xfId="1001" xr:uid="{00000000-0005-0000-0000-00002F110000}"/>
    <cellStyle name="_대덕2차견적(1차수정)내역서_통신내역 (안보교육관-5월30일)" xfId="1002" xr:uid="{00000000-0005-0000-0000-000030110000}"/>
    <cellStyle name="_대덕2차견적(1차수정)내역서_통신내역서" xfId="1003" xr:uid="{00000000-0005-0000-0000-000031110000}"/>
    <cellStyle name="_대덕2차견적(1차수정)내역서_통신내역서(0304)" xfId="1004" xr:uid="{00000000-0005-0000-0000-000032110000}"/>
    <cellStyle name="_대덕2차견적(1차수정)내역서_통신내역서(0315)" xfId="1005" xr:uid="{00000000-0005-0000-0000-000033110000}"/>
    <cellStyle name="_대덕2차견적(1차수정)내역서_통신내역서(0502)" xfId="1006" xr:uid="{00000000-0005-0000-0000-000034110000}"/>
    <cellStyle name="_대덕2차견적(1차수정)내역서_통신내역서(감귤창고)" xfId="1007" xr:uid="{00000000-0005-0000-0000-000035110000}"/>
    <cellStyle name="_대덕2차견적(1차수정)내역서_통신내역서(감귤창고) 2" xfId="5155" xr:uid="{00000000-0005-0000-0000-000036110000}"/>
    <cellStyle name="_대덕2차견적(1차수정)내역서_통신내역서(감귤창고) 2 2" xfId="5156" xr:uid="{00000000-0005-0000-0000-000037110000}"/>
    <cellStyle name="_대덕2차견적(1차수정)내역서_통신내역서(감귤창고) 2_집계표" xfId="5157" xr:uid="{00000000-0005-0000-0000-000038110000}"/>
    <cellStyle name="_대덕2차견적(1차수정)내역서_통신내역서(경주시주민건강지원센터)" xfId="1008" xr:uid="{00000000-0005-0000-0000-000039110000}"/>
    <cellStyle name="_대덕2차견적(1차수정)내역서_통신내역서(경주시주민건강지원센터) 10" xfId="10428" xr:uid="{00000000-0005-0000-0000-00003A110000}"/>
    <cellStyle name="_대덕2차견적(1차수정)내역서_통신내역서(경주시주민건강지원센터) 11" xfId="11064" xr:uid="{00000000-0005-0000-0000-00003B110000}"/>
    <cellStyle name="_대덕2차견적(1차수정)내역서_통신내역서(경주시주민건강지원센터) 12" xfId="12106" xr:uid="{00000000-0005-0000-0000-00003C110000}"/>
    <cellStyle name="_대덕2차견적(1차수정)내역서_통신내역서(경주시주민건강지원센터) 13" xfId="11956" xr:uid="{00000000-0005-0000-0000-00003D110000}"/>
    <cellStyle name="_대덕2차견적(1차수정)내역서_통신내역서(경주시주민건강지원센터) 14" xfId="12540" xr:uid="{00000000-0005-0000-0000-00003E110000}"/>
    <cellStyle name="_대덕2차견적(1차수정)내역서_통신내역서(경주시주민건강지원센터) 15" xfId="12386" xr:uid="{00000000-0005-0000-0000-00003F110000}"/>
    <cellStyle name="_대덕2차견적(1차수정)내역서_통신내역서(경주시주민건강지원센터) 16" xfId="11111" xr:uid="{00000000-0005-0000-0000-000040110000}"/>
    <cellStyle name="_대덕2차견적(1차수정)내역서_통신내역서(경주시주민건강지원센터) 17" xfId="10046" xr:uid="{00000000-0005-0000-0000-000041110000}"/>
    <cellStyle name="_대덕2차견적(1차수정)내역서_통신내역서(경주시주민건강지원센터) 18" xfId="12983" xr:uid="{00000000-0005-0000-0000-000042110000}"/>
    <cellStyle name="_대덕2차견적(1차수정)내역서_통신내역서(경주시주민건강지원센터) 19" xfId="11068" xr:uid="{00000000-0005-0000-0000-000043110000}"/>
    <cellStyle name="_대덕2차견적(1차수정)내역서_통신내역서(경주시주민건강지원센터) 2" xfId="10029" xr:uid="{00000000-0005-0000-0000-000044110000}"/>
    <cellStyle name="_대덕2차견적(1차수정)내역서_통신내역서(경주시주민건강지원센터) 20" xfId="11382" xr:uid="{00000000-0005-0000-0000-000045110000}"/>
    <cellStyle name="_대덕2차견적(1차수정)내역서_통신내역서(경주시주민건강지원센터) 21" xfId="10090" xr:uid="{00000000-0005-0000-0000-000046110000}"/>
    <cellStyle name="_대덕2차견적(1차수정)내역서_통신내역서(경주시주민건강지원센터) 22" xfId="10331" xr:uid="{00000000-0005-0000-0000-000047110000}"/>
    <cellStyle name="_대덕2차견적(1차수정)내역서_통신내역서(경주시주민건강지원센터) 23" xfId="13125" xr:uid="{00000000-0005-0000-0000-000048110000}"/>
    <cellStyle name="_대덕2차견적(1차수정)내역서_통신내역서(경주시주민건강지원센터) 24" xfId="12245" xr:uid="{00000000-0005-0000-0000-000049110000}"/>
    <cellStyle name="_대덕2차견적(1차수정)내역서_통신내역서(경주시주민건강지원센터) 25" xfId="12896" xr:uid="{00000000-0005-0000-0000-00004A110000}"/>
    <cellStyle name="_대덕2차견적(1차수정)내역서_통신내역서(경주시주민건강지원센터) 3" xfId="12565" xr:uid="{00000000-0005-0000-0000-00004B110000}"/>
    <cellStyle name="_대덕2차견적(1차수정)내역서_통신내역서(경주시주민건강지원센터) 4" xfId="10989" xr:uid="{00000000-0005-0000-0000-00004C110000}"/>
    <cellStyle name="_대덕2차견적(1차수정)내역서_통신내역서(경주시주민건강지원센터) 5" xfId="12776" xr:uid="{00000000-0005-0000-0000-00004D110000}"/>
    <cellStyle name="_대덕2차견적(1차수정)내역서_통신내역서(경주시주민건강지원센터) 6" xfId="12045" xr:uid="{00000000-0005-0000-0000-00004E110000}"/>
    <cellStyle name="_대덕2차견적(1차수정)내역서_통신내역서(경주시주민건강지원센터) 7" xfId="9902" xr:uid="{00000000-0005-0000-0000-00004F110000}"/>
    <cellStyle name="_대덕2차견적(1차수정)내역서_통신내역서(경주시주민건강지원센터) 8" xfId="12930" xr:uid="{00000000-0005-0000-0000-000050110000}"/>
    <cellStyle name="_대덕2차견적(1차수정)내역서_통신내역서(경주시주민건강지원센터) 9" xfId="12128" xr:uid="{00000000-0005-0000-0000-000051110000}"/>
    <cellStyle name="_대덕2차견적(1차수정)내역서_통신내역서(경주주민건강지원센터)" xfId="1009" xr:uid="{00000000-0005-0000-0000-000052110000}"/>
    <cellStyle name="_대덕2차견적(1차수정)내역서_통신내역서(경주주민건강지원센터0531)" xfId="1010" xr:uid="{00000000-0005-0000-0000-000053110000}"/>
    <cellStyle name="_대덕2차견적(1차수정)내역서_통신내역서(경주주민건강지원센터0531)1" xfId="1011" xr:uid="{00000000-0005-0000-0000-000054110000}"/>
    <cellStyle name="_대덕2차견적(1차수정)내역서_통신내역서(고산초)" xfId="1012" xr:uid="{00000000-0005-0000-0000-000055110000}"/>
    <cellStyle name="_대덕2차견적(1차수정)내역서_통신내역서(공항초소)" xfId="1013" xr:uid="{00000000-0005-0000-0000-000056110000}"/>
    <cellStyle name="_대덕2차견적(1차수정)내역서_통신내역서(공항초소) 10" xfId="13032" xr:uid="{00000000-0005-0000-0000-000057110000}"/>
    <cellStyle name="_대덕2차견적(1차수정)내역서_통신내역서(공항초소) 11" xfId="13087" xr:uid="{00000000-0005-0000-0000-000058110000}"/>
    <cellStyle name="_대덕2차견적(1차수정)내역서_통신내역서(공항초소) 12" xfId="13144" xr:uid="{00000000-0005-0000-0000-000059110000}"/>
    <cellStyle name="_대덕2차견적(1차수정)내역서_통신내역서(공항초소) 13" xfId="13200" xr:uid="{00000000-0005-0000-0000-00005A110000}"/>
    <cellStyle name="_대덕2차견적(1차수정)내역서_통신내역서(공항초소) 14" xfId="13236" xr:uid="{00000000-0005-0000-0000-00005B110000}"/>
    <cellStyle name="_대덕2차견적(1차수정)내역서_통신내역서(공항초소) 15" xfId="12872" xr:uid="{00000000-0005-0000-0000-00005C110000}"/>
    <cellStyle name="_대덕2차견적(1차수정)내역서_통신내역서(공항초소) 16" xfId="12880" xr:uid="{00000000-0005-0000-0000-00005D110000}"/>
    <cellStyle name="_대덕2차견적(1차수정)내역서_통신내역서(공항초소) 17" xfId="13349" xr:uid="{00000000-0005-0000-0000-00005E110000}"/>
    <cellStyle name="_대덕2차견적(1차수정)내역서_통신내역서(공항초소) 18" xfId="13383" xr:uid="{00000000-0005-0000-0000-00005F110000}"/>
    <cellStyle name="_대덕2차견적(1차수정)내역서_통신내역서(공항초소) 19" xfId="13408" xr:uid="{00000000-0005-0000-0000-000060110000}"/>
    <cellStyle name="_대덕2차견적(1차수정)내역서_통신내역서(공항초소) 2" xfId="10031" xr:uid="{00000000-0005-0000-0000-000061110000}"/>
    <cellStyle name="_대덕2차견적(1차수정)내역서_통신내역서(공항초소) 20" xfId="13444" xr:uid="{00000000-0005-0000-0000-000062110000}"/>
    <cellStyle name="_대덕2차견적(1차수정)내역서_통신내역서(공항초소) 21" xfId="13465" xr:uid="{00000000-0005-0000-0000-000063110000}"/>
    <cellStyle name="_대덕2차견적(1차수정)내역서_통신내역서(공항초소) 22" xfId="13486" xr:uid="{00000000-0005-0000-0000-000064110000}"/>
    <cellStyle name="_대덕2차견적(1차수정)내역서_통신내역서(공항초소) 23" xfId="13508" xr:uid="{00000000-0005-0000-0000-000065110000}"/>
    <cellStyle name="_대덕2차견적(1차수정)내역서_통신내역서(공항초소) 24" xfId="13522" xr:uid="{00000000-0005-0000-0000-000066110000}"/>
    <cellStyle name="_대덕2차견적(1차수정)내역서_통신내역서(공항초소) 25" xfId="13537" xr:uid="{00000000-0005-0000-0000-000067110000}"/>
    <cellStyle name="_대덕2차견적(1차수정)내역서_통신내역서(공항초소) 3" xfId="12563" xr:uid="{00000000-0005-0000-0000-000068110000}"/>
    <cellStyle name="_대덕2차견적(1차수정)내역서_통신내역서(공항초소) 4" xfId="10991" xr:uid="{00000000-0005-0000-0000-000069110000}"/>
    <cellStyle name="_대덕2차견적(1차수정)내역서_통신내역서(공항초소) 5" xfId="11767" xr:uid="{00000000-0005-0000-0000-00006A110000}"/>
    <cellStyle name="_대덕2차견적(1차수정)내역서_통신내역서(공항초소) 6" xfId="12840" xr:uid="{00000000-0005-0000-0000-00006B110000}"/>
    <cellStyle name="_대덕2차견적(1차수정)내역서_통신내역서(공항초소) 7" xfId="12398" xr:uid="{00000000-0005-0000-0000-00006C110000}"/>
    <cellStyle name="_대덕2차견적(1차수정)내역서_통신내역서(공항초소) 8" xfId="12363" xr:uid="{00000000-0005-0000-0000-00006D110000}"/>
    <cellStyle name="_대덕2차견적(1차수정)내역서_통신내역서(공항초소) 9" xfId="12601" xr:uid="{00000000-0005-0000-0000-00006E110000}"/>
    <cellStyle name="_대덕2차견적(1차수정)내역서_통신내역서(광양초)" xfId="1014" xr:uid="{00000000-0005-0000-0000-00006F110000}"/>
    <cellStyle name="_대덕2차견적(1차수정)내역서_통신내역서(다목적수련관 및 전기용량증설공사)0219-1월단가" xfId="1015" xr:uid="{00000000-0005-0000-0000-000070110000}"/>
    <cellStyle name="_대덕2차견적(1차수정)내역서_통신내역서(대신중)-5차" xfId="1016" xr:uid="{00000000-0005-0000-0000-000071110000}"/>
    <cellStyle name="_대덕2차견적(1차수정)내역서_통신내역서(대신중)-5차 2" xfId="5158" xr:uid="{00000000-0005-0000-0000-000072110000}"/>
    <cellStyle name="_대덕2차견적(1차수정)내역서_통신내역서(대신중)-5차 2 2" xfId="5159" xr:uid="{00000000-0005-0000-0000-000073110000}"/>
    <cellStyle name="_대덕2차견적(1차수정)내역서_통신내역서(대신중)-5차 2_집계표" xfId="5160" xr:uid="{00000000-0005-0000-0000-000074110000}"/>
    <cellStyle name="_대덕2차견적(1차수정)내역서_통신내역서(도순교)" xfId="1017" xr:uid="{00000000-0005-0000-0000-000075110000}"/>
    <cellStyle name="_대덕2차견적(1차수정)내역서_통신내역서(도순교) 2" xfId="5161" xr:uid="{00000000-0005-0000-0000-000076110000}"/>
    <cellStyle name="_대덕2차견적(1차수정)내역서_통신내역서(도순교) 2 2" xfId="5162" xr:uid="{00000000-0005-0000-0000-000077110000}"/>
    <cellStyle name="_대덕2차견적(1차수정)내역서_통신내역서(도순교) 2_집계표" xfId="5163" xr:uid="{00000000-0005-0000-0000-000078110000}"/>
    <cellStyle name="_대덕2차견적(1차수정)내역서_통신내역서(동홍초등학교 교실 및 E.V 증축공사)" xfId="1018" xr:uid="{00000000-0005-0000-0000-000079110000}"/>
    <cellStyle name="_대덕2차견적(1차수정)내역서_통신내역서(동홍초등학교 교실 및 E.V 증축공사) 2" xfId="5164" xr:uid="{00000000-0005-0000-0000-00007A110000}"/>
    <cellStyle name="_대덕2차견적(1차수정)내역서_통신내역서(동홍초등학교 교실 및 E.V 증축공사) 2 2" xfId="5165" xr:uid="{00000000-0005-0000-0000-00007B110000}"/>
    <cellStyle name="_대덕2차견적(1차수정)내역서_통신내역서(동홍초등학교 교실 및 E.V 증축공사) 2_집계표" xfId="5166" xr:uid="{00000000-0005-0000-0000-00007C110000}"/>
    <cellStyle name="_대덕2차견적(1차수정)내역서_통신내역서(동홍초등학교 교실 및 E.V 증축공사)_변경후내역서 " xfId="5167" xr:uid="{00000000-0005-0000-0000-00007D110000}"/>
    <cellStyle name="_대덕2차견적(1차수정)내역서_통신내역서(동홍초등학교 교실 및 E.V 증축공사)-최종" xfId="1019" xr:uid="{00000000-0005-0000-0000-00007E110000}"/>
    <cellStyle name="_대덕2차견적(1차수정)내역서_통신내역서(동홍초등학교 교실 및 E.V 증축공사)-최종 2" xfId="5168" xr:uid="{00000000-0005-0000-0000-00007F110000}"/>
    <cellStyle name="_대덕2차견적(1차수정)내역서_통신내역서(동홍초등학교 교실 및 E.V 증축공사)-최종 2 2" xfId="5169" xr:uid="{00000000-0005-0000-0000-000080110000}"/>
    <cellStyle name="_대덕2차견적(1차수정)내역서_통신내역서(동홍초등학교 교실 및 E.V 증축공사)-최종 2_집계표" xfId="5170" xr:uid="{00000000-0005-0000-0000-000081110000}"/>
    <cellStyle name="_대덕2차견적(1차수정)내역서_통신내역서(동홍초등학교 교실 및 E.V 증축공사)-최종_변경후내역서 " xfId="5171" xr:uid="{00000000-0005-0000-0000-000082110000}"/>
    <cellStyle name="_대덕2차견적(1차수정)내역서_통신내역서(두모리마을회관)" xfId="1020" xr:uid="{00000000-0005-0000-0000-000083110000}"/>
    <cellStyle name="_대덕2차견적(1차수정)내역서_통신내역서(문산시립어린이집)" xfId="1021" xr:uid="{00000000-0005-0000-0000-000084110000}"/>
    <cellStyle name="_대덕2차견적(1차수정)내역서_통신내역서(문산어린이집)" xfId="1022" xr:uid="{00000000-0005-0000-0000-000085110000}"/>
    <cellStyle name="_대덕2차견적(1차수정)내역서_통신내역서(변경전)" xfId="1023" xr:uid="{00000000-0005-0000-0000-000086110000}"/>
    <cellStyle name="_대덕2차견적(1차수정)내역서_통신내역서(변경전) 10" xfId="12230" xr:uid="{00000000-0005-0000-0000-000087110000}"/>
    <cellStyle name="_대덕2차견적(1차수정)내역서_통신내역서(변경전) 11" xfId="13086" xr:uid="{00000000-0005-0000-0000-000088110000}"/>
    <cellStyle name="_대덕2차견적(1차수정)내역서_통신내역서(변경전) 12" xfId="13141" xr:uid="{00000000-0005-0000-0000-000089110000}"/>
    <cellStyle name="_대덕2차견적(1차수정)내역서_통신내역서(변경전) 13" xfId="13199" xr:uid="{00000000-0005-0000-0000-00008A110000}"/>
    <cellStyle name="_대덕2차견적(1차수정)내역서_통신내역서(변경전) 14" xfId="11656" xr:uid="{00000000-0005-0000-0000-00008B110000}"/>
    <cellStyle name="_대덕2차견적(1차수정)내역서_통신내역서(변경전) 15" xfId="13286" xr:uid="{00000000-0005-0000-0000-00008C110000}"/>
    <cellStyle name="_대덕2차견적(1차수정)내역서_통신내역서(변경전) 16" xfId="13316" xr:uid="{00000000-0005-0000-0000-00008D110000}"/>
    <cellStyle name="_대덕2차견적(1차수정)내역서_통신내역서(변경전) 17" xfId="13348" xr:uid="{00000000-0005-0000-0000-00008E110000}"/>
    <cellStyle name="_대덕2차견적(1차수정)내역서_통신내역서(변경전) 18" xfId="13382" xr:uid="{00000000-0005-0000-0000-00008F110000}"/>
    <cellStyle name="_대덕2차견적(1차수정)내역서_통신내역서(변경전) 19" xfId="13407" xr:uid="{00000000-0005-0000-0000-000090110000}"/>
    <cellStyle name="_대덕2차견적(1차수정)내역서_통신내역서(변경전) 2" xfId="10034" xr:uid="{00000000-0005-0000-0000-000091110000}"/>
    <cellStyle name="_대덕2차견적(1차수정)내역서_통신내역서(변경전) 20" xfId="13443" xr:uid="{00000000-0005-0000-0000-000092110000}"/>
    <cellStyle name="_대덕2차견적(1차수정)내역서_통신내역서(변경전) 21" xfId="13464" xr:uid="{00000000-0005-0000-0000-000093110000}"/>
    <cellStyle name="_대덕2차견적(1차수정)내역서_통신내역서(변경전) 22" xfId="13485" xr:uid="{00000000-0005-0000-0000-000094110000}"/>
    <cellStyle name="_대덕2차견적(1차수정)내역서_통신내역서(변경전) 23" xfId="13507" xr:uid="{00000000-0005-0000-0000-000095110000}"/>
    <cellStyle name="_대덕2차견적(1차수정)내역서_통신내역서(변경전) 24" xfId="13521" xr:uid="{00000000-0005-0000-0000-000096110000}"/>
    <cellStyle name="_대덕2차견적(1차수정)내역서_통신내역서(변경전) 25" xfId="13536" xr:uid="{00000000-0005-0000-0000-000097110000}"/>
    <cellStyle name="_대덕2차견적(1차수정)내역서_통신내역서(변경전) 3" xfId="12562" xr:uid="{00000000-0005-0000-0000-000098110000}"/>
    <cellStyle name="_대덕2차견적(1차수정)내역서_통신내역서(변경전) 4" xfId="10993" xr:uid="{00000000-0005-0000-0000-000099110000}"/>
    <cellStyle name="_대덕2차견적(1차수정)내역서_통신내역서(변경전) 5" xfId="11765" xr:uid="{00000000-0005-0000-0000-00009A110000}"/>
    <cellStyle name="_대덕2차견적(1차수정)내역서_통신내역서(변경전) 6" xfId="12838" xr:uid="{00000000-0005-0000-0000-00009B110000}"/>
    <cellStyle name="_대덕2차견적(1차수정)내역서_통신내역서(변경전) 7" xfId="12396" xr:uid="{00000000-0005-0000-0000-00009C110000}"/>
    <cellStyle name="_대덕2차견적(1차수정)내역서_통신내역서(변경전) 8" xfId="12097" xr:uid="{00000000-0005-0000-0000-00009D110000}"/>
    <cellStyle name="_대덕2차견적(1차수정)내역서_통신내역서(변경전) 9" xfId="10393" xr:uid="{00000000-0005-0000-0000-00009E110000}"/>
    <cellStyle name="_대덕2차견적(1차수정)내역서_통신내역서(보성교)" xfId="1024" xr:uid="{00000000-0005-0000-0000-00009F110000}"/>
    <cellStyle name="_대덕2차견적(1차수정)내역서_통신내역서(보성교) 2" xfId="5172" xr:uid="{00000000-0005-0000-0000-0000A0110000}"/>
    <cellStyle name="_대덕2차견적(1차수정)내역서_통신내역서(보성교) 2 2" xfId="5173" xr:uid="{00000000-0005-0000-0000-0000A1110000}"/>
    <cellStyle name="_대덕2차견적(1차수정)내역서_통신내역서(보성교) 2_집계표" xfId="5174" xr:uid="{00000000-0005-0000-0000-0000A2110000}"/>
    <cellStyle name="_대덕2차견적(1차수정)내역서_통신내역서(서귀포공립보육시설)" xfId="1025" xr:uid="{00000000-0005-0000-0000-0000A3110000}"/>
    <cellStyle name="_대덕2차견적(1차수정)내역서_통신내역서(서귀포공립보육시설) 2" xfId="5175" xr:uid="{00000000-0005-0000-0000-0000A4110000}"/>
    <cellStyle name="_대덕2차견적(1차수정)내역서_통신내역서(서귀포공립보육시설) 2 2" xfId="5176" xr:uid="{00000000-0005-0000-0000-0000A5110000}"/>
    <cellStyle name="_대덕2차견적(1차수정)내역서_통신내역서(서귀포공립보육시설) 2_집계표" xfId="5177" xr:uid="{00000000-0005-0000-0000-0000A6110000}"/>
    <cellStyle name="_대덕2차견적(1차수정)내역서_통신내역서(서귀포시교육청사)" xfId="1026" xr:uid="{00000000-0005-0000-0000-0000A7110000}"/>
    <cellStyle name="_대덕2차견적(1차수정)내역서_통신내역서(서귀포시교육청사) 2" xfId="5178" xr:uid="{00000000-0005-0000-0000-0000A8110000}"/>
    <cellStyle name="_대덕2차견적(1차수정)내역서_통신내역서(서귀포시교육청사) 2 2" xfId="5179" xr:uid="{00000000-0005-0000-0000-0000A9110000}"/>
    <cellStyle name="_대덕2차견적(1차수정)내역서_통신내역서(서귀포시교육청사) 2_집계표" xfId="5180" xr:uid="{00000000-0005-0000-0000-0000AA110000}"/>
    <cellStyle name="_대덕2차견적(1차수정)내역서_통신내역서(서귀포여고)" xfId="1027" xr:uid="{00000000-0005-0000-0000-0000AB110000}"/>
    <cellStyle name="_대덕2차견적(1차수정)내역서_통신내역서(서귀포여고) 2" xfId="5181" xr:uid="{00000000-0005-0000-0000-0000AC110000}"/>
    <cellStyle name="_대덕2차견적(1차수정)내역서_통신내역서(서귀포여고) 2 2" xfId="5182" xr:uid="{00000000-0005-0000-0000-0000AD110000}"/>
    <cellStyle name="_대덕2차견적(1차수정)내역서_통신내역서(서귀포여고) 2_집계표" xfId="5183" xr:uid="{00000000-0005-0000-0000-0000AE110000}"/>
    <cellStyle name="_대덕2차견적(1차수정)내역서_통신내역서(성산농협)" xfId="1028" xr:uid="{00000000-0005-0000-0000-0000AF110000}"/>
    <cellStyle name="_대덕2차견적(1차수정)내역서_통신내역서(성산농협)-주차관제산출" xfId="1029" xr:uid="{00000000-0005-0000-0000-0000B0110000}"/>
    <cellStyle name="_대덕2차견적(1차수정)내역서_통신내역서(안덕농협선과장)" xfId="1030" xr:uid="{00000000-0005-0000-0000-0000B1110000}"/>
    <cellStyle name="_대덕2차견적(1차수정)내역서_통신내역서(야생동물보호센터)" xfId="1031" xr:uid="{00000000-0005-0000-0000-0000B2110000}"/>
    <cellStyle name="_대덕2차견적(1차수정)내역서_통신내역서(영송학교 체육관)" xfId="1032" xr:uid="{00000000-0005-0000-0000-0000B3110000}"/>
    <cellStyle name="_대덕2차견적(1차수정)내역서_통신내역서(예림-친환경)-1024" xfId="1033" xr:uid="{00000000-0005-0000-0000-0000B4110000}"/>
    <cellStyle name="_대덕2차견적(1차수정)내역서_통신내역서(위미중)" xfId="1034" xr:uid="{00000000-0005-0000-0000-0000B5110000}"/>
    <cellStyle name="_대덕2차견적(1차수정)내역서_통신내역서(제주교대-사라교육관)" xfId="1035" xr:uid="{00000000-0005-0000-0000-0000B6110000}"/>
    <cellStyle name="_대덕2차견적(1차수정)내역서_통신내역서(제주서중)" xfId="1036" xr:uid="{00000000-0005-0000-0000-0000B7110000}"/>
    <cellStyle name="_대덕2차견적(1차수정)내역서_통신내역서(제주시교육청사)" xfId="1037" xr:uid="{00000000-0005-0000-0000-0000B8110000}"/>
    <cellStyle name="_대덕2차견적(1차수정)내역서_통신내역서(제주시교육청사) 2" xfId="5184" xr:uid="{00000000-0005-0000-0000-0000B9110000}"/>
    <cellStyle name="_대덕2차견적(1차수정)내역서_통신내역서(제주시교육청사) 2 2" xfId="5185" xr:uid="{00000000-0005-0000-0000-0000BA110000}"/>
    <cellStyle name="_대덕2차견적(1차수정)내역서_통신내역서(제주시교육청사) 2_집계표" xfId="5186" xr:uid="{00000000-0005-0000-0000-0000BB110000}"/>
    <cellStyle name="_대덕2차견적(1차수정)내역서_통신내역서(제주중앙고)" xfId="1038" xr:uid="{00000000-0005-0000-0000-0000BC110000}"/>
    <cellStyle name="_대덕2차견적(1차수정)내역서_통신내역서(중문농협선과장)" xfId="1039" xr:uid="{00000000-0005-0000-0000-0000BD110000}"/>
    <cellStyle name="_대덕2차견적(1차수정)내역서_통신내역서(지구대기 관사)" xfId="1040" xr:uid="{00000000-0005-0000-0000-0000BE110000}"/>
    <cellStyle name="_대덕2차견적(1차수정)내역서_통신내역서(탐라교육원)0219-1월단가" xfId="1041" xr:uid="{00000000-0005-0000-0000-0000BF110000}"/>
    <cellStyle name="_대덕2차견적(1차수정)내역서_통신내역서(탐라교육원)-최종" xfId="1042" xr:uid="{00000000-0005-0000-0000-0000C0110000}"/>
    <cellStyle name="_대덕2차견적(1차수정)내역서_통신내역서(탐라교육원)-최종 2" xfId="5187" xr:uid="{00000000-0005-0000-0000-0000C1110000}"/>
    <cellStyle name="_대덕2차견적(1차수정)내역서_통신내역서(탐라교육원)-최종 2 2" xfId="5188" xr:uid="{00000000-0005-0000-0000-0000C2110000}"/>
    <cellStyle name="_대덕2차견적(1차수정)내역서_통신내역서(탐라교육원)-최종 2_집계표" xfId="5189" xr:uid="{00000000-0005-0000-0000-0000C3110000}"/>
    <cellStyle name="_대덕2차견적(1차수정)내역서_통신내역서(하귀어린이집)" xfId="1043" xr:uid="{00000000-0005-0000-0000-0000C4110000}"/>
    <cellStyle name="_대덕2차견적(1차수정)내역서_통신내역서(하귀어린이집) 2" xfId="5190" xr:uid="{00000000-0005-0000-0000-0000C5110000}"/>
    <cellStyle name="_대덕2차견적(1차수정)내역서_통신내역서(하귀어린이집) 2 2" xfId="5191" xr:uid="{00000000-0005-0000-0000-0000C6110000}"/>
    <cellStyle name="_대덕2차견적(1차수정)내역서_통신내역서(하귀어린이집) 2_집계표" xfId="5192" xr:uid="{00000000-0005-0000-0000-0000C7110000}"/>
    <cellStyle name="_대덕2차견적(1차수정)내역서_통신내역서(하나로마트)_변경후내역서 " xfId="5193" xr:uid="{00000000-0005-0000-0000-0000C8110000}"/>
    <cellStyle name="_대덕2차견적(1차수정)내역서_통신내역서(하례교 교실증축 및 화장실 대수선공사)" xfId="1044" xr:uid="{00000000-0005-0000-0000-0000C9110000}"/>
    <cellStyle name="_대덕2차견적(1차수정)내역서_통신내역서(하례교 교실증축 및 화장실 대수선공사) 2" xfId="5194" xr:uid="{00000000-0005-0000-0000-0000CA110000}"/>
    <cellStyle name="_대덕2차견적(1차수정)내역서_통신내역서(하례교 교실증축 및 화장실 대수선공사) 2 2" xfId="5195" xr:uid="{00000000-0005-0000-0000-0000CB110000}"/>
    <cellStyle name="_대덕2차견적(1차수정)내역서_통신내역서(하례교 교실증축 및 화장실 대수선공사) 2_집계표" xfId="5196" xr:uid="{00000000-0005-0000-0000-0000CC110000}"/>
    <cellStyle name="_대덕2차견적(1차수정)내역서_통신내역서(하례교 교실증축 및 화장실 대수선공사)_변경후내역서 " xfId="5197" xr:uid="{00000000-0005-0000-0000-0000CD110000}"/>
    <cellStyle name="_대덕2차견적(1차수정)내역서_통신내역서(학생회관3층)" xfId="1045" xr:uid="{00000000-0005-0000-0000-0000CE110000}"/>
    <cellStyle name="_대덕2차견적(1차수정)내역서_통신내역서(학생회관3층) 2" xfId="5198" xr:uid="{00000000-0005-0000-0000-0000CF110000}"/>
    <cellStyle name="_대덕2차견적(1차수정)내역서_통신내역서(학생회관3층) 2 2" xfId="5199" xr:uid="{00000000-0005-0000-0000-0000D0110000}"/>
    <cellStyle name="_대덕2차견적(1차수정)내역서_통신내역서(학생회관3층) 2_집계표" xfId="5200" xr:uid="{00000000-0005-0000-0000-0000D1110000}"/>
    <cellStyle name="_대덕2차견적(1차수정)내역서_통신내역서(함덕해수욕장 종합관리동)1" xfId="1046" xr:uid="{00000000-0005-0000-0000-0000D2110000}"/>
    <cellStyle name="_대덕2차견적(1차수정)내역서_통신내역서(함덕해수욕장 종합관리동)1 2" xfId="5201" xr:uid="{00000000-0005-0000-0000-0000D3110000}"/>
    <cellStyle name="_대덕2차견적(1차수정)내역서_통신내역서(함덕해수욕장 종합관리동)1 2 2" xfId="5202" xr:uid="{00000000-0005-0000-0000-0000D4110000}"/>
    <cellStyle name="_대덕2차견적(1차수정)내역서_통신내역서(함덕해수욕장 종합관리동)1 2_집계표" xfId="5203" xr:uid="{00000000-0005-0000-0000-0000D5110000}"/>
    <cellStyle name="_대덕2차견적(1차수정)내역서_통신내역서1" xfId="1047" xr:uid="{00000000-0005-0000-0000-0000D6110000}"/>
    <cellStyle name="_대덕2차견적(1차수정)내역서_통신산출서(야생동물보호센터)" xfId="1048" xr:uid="{00000000-0005-0000-0000-0000D7110000}"/>
    <cellStyle name="_대덕2차견적(1차수정)내역서_평안요양원 소방내역서" xfId="1049" xr:uid="{00000000-0005-0000-0000-0000D8110000}"/>
    <cellStyle name="_대덕2차견적(1차수정)내역서_평안요양원 전기내역서" xfId="1050" xr:uid="{00000000-0005-0000-0000-0000D9110000}"/>
    <cellStyle name="_대덕2차견적(1차수정)내역서_폐수처리장 전기간선설비공사 전기내역서" xfId="1051" xr:uid="{00000000-0005-0000-0000-0000DA110000}"/>
    <cellStyle name="_대덕2차견적(1차수정)내역서_표선초 소방공사(최종)" xfId="1052" xr:uid="{00000000-0005-0000-0000-0000DB110000}"/>
    <cellStyle name="_대덕2차견적(1차수정)내역서_표선초 장애인편의시설및 연결복도 증축 전기내역서" xfId="1053" xr:uid="{00000000-0005-0000-0000-0000DC110000}"/>
    <cellStyle name="_대덕2차견적(1차수정)내역서_표선초 장애인편의시설및 연결복도 증축 전기내역서1" xfId="1054" xr:uid="{00000000-0005-0000-0000-0000DD110000}"/>
    <cellStyle name="_대덕2차견적(1차수정)내역서_플러스마트 전기설비공사" xfId="1055" xr:uid="{00000000-0005-0000-0000-0000DE110000}"/>
    <cellStyle name="_대덕2차견적(1차수정)내역서_플러스마트 전기설비공사 2" xfId="5204" xr:uid="{00000000-0005-0000-0000-0000DF110000}"/>
    <cellStyle name="_대덕2차견적(1차수정)내역서_플러스마트 전기설비공사 2 2" xfId="5205" xr:uid="{00000000-0005-0000-0000-0000E0110000}"/>
    <cellStyle name="_대덕2차견적(1차수정)내역서_플러스마트 전기설비공사 2_집계표" xfId="5206" xr:uid="{00000000-0005-0000-0000-0000E1110000}"/>
    <cellStyle name="_대덕2차견적(1차수정)내역서_현대아파트-소방" xfId="1056" xr:uid="{00000000-0005-0000-0000-0000E2110000}"/>
    <cellStyle name="_대원로포장토적" xfId="7851" xr:uid="{00000000-0005-0000-0000-0000E3110000}"/>
    <cellStyle name="_대정중(전기내역서)-최종" xfId="5207" xr:uid="{00000000-0005-0000-0000-0000E4110000}"/>
    <cellStyle name="_대항병원" xfId="7852" xr:uid="{00000000-0005-0000-0000-0000E5110000}"/>
    <cellStyle name="_도곡1교 교대 수량" xfId="7853" xr:uid="{00000000-0005-0000-0000-0000E6110000}"/>
    <cellStyle name="_도곡1교 교대 수량_3.1제1배수통관(시례우안3제)" xfId="7854" xr:uid="{00000000-0005-0000-0000-0000E7110000}"/>
    <cellStyle name="_도곡1교 교대 수량_3.1제1배수통관(시례우안3제)_3.수로공(진월제)" xfId="7855" xr:uid="{00000000-0005-0000-0000-0000E8110000}"/>
    <cellStyle name="_도곡1교 교대 수량_3.2 제2배수통관" xfId="7856" xr:uid="{00000000-0005-0000-0000-0000E9110000}"/>
    <cellStyle name="_도곡1교 교대 수량_3.2 제2배수통관_3.수로공(진월제)" xfId="7857" xr:uid="{00000000-0005-0000-0000-0000EA110000}"/>
    <cellStyle name="_도곡1교 교대 수량_3.3 제3배수통관" xfId="7858" xr:uid="{00000000-0005-0000-0000-0000EB110000}"/>
    <cellStyle name="_도곡1교 교대 수량_3.3 제3배수통관_3.수로공(진월제)" xfId="7859" xr:uid="{00000000-0005-0000-0000-0000EC110000}"/>
    <cellStyle name="_도곡1교 교대 수량_3.구조물공(시례우안2제)" xfId="7860" xr:uid="{00000000-0005-0000-0000-0000ED110000}"/>
    <cellStyle name="_도곡1교 교대 수량_3.구조물공(시례우안2제)_3.수로공(진월제)" xfId="7861" xr:uid="{00000000-0005-0000-0000-0000EE110000}"/>
    <cellStyle name="_도곡1교 교대 수량_3.수로공(진월제)" xfId="7862" xr:uid="{00000000-0005-0000-0000-0000EF110000}"/>
    <cellStyle name="_도곡1교 교대 수량_암거수량" xfId="7863" xr:uid="{00000000-0005-0000-0000-0000F0110000}"/>
    <cellStyle name="_도곡1교 교대 수량_암거수량(2)" xfId="7864" xr:uid="{00000000-0005-0000-0000-0000F1110000}"/>
    <cellStyle name="_도곡1교 교대 수량_암거수량(2)_3.1제1배수통관(시례우안3제)" xfId="7865" xr:uid="{00000000-0005-0000-0000-0000F2110000}"/>
    <cellStyle name="_도곡1교 교대 수량_암거수량(2)_3.1제1배수통관(시례우안3제)_3.수로공(진월제)" xfId="7866" xr:uid="{00000000-0005-0000-0000-0000F3110000}"/>
    <cellStyle name="_도곡1교 교대 수량_암거수량(2)_3.2 제2배수통관" xfId="7867" xr:uid="{00000000-0005-0000-0000-0000F4110000}"/>
    <cellStyle name="_도곡1교 교대 수량_암거수량(2)_3.2 제2배수통관_3.수로공(진월제)" xfId="7868" xr:uid="{00000000-0005-0000-0000-0000F5110000}"/>
    <cellStyle name="_도곡1교 교대 수량_암거수량(2)_3.3 제3배수통관" xfId="7869" xr:uid="{00000000-0005-0000-0000-0000F6110000}"/>
    <cellStyle name="_도곡1교 교대 수량_암거수량(2)_3.3 제3배수통관_3.수로공(진월제)" xfId="7870" xr:uid="{00000000-0005-0000-0000-0000F7110000}"/>
    <cellStyle name="_도곡1교 교대 수량_암거수량(2)_3.구조물공(시례우안2제)" xfId="7871" xr:uid="{00000000-0005-0000-0000-0000F8110000}"/>
    <cellStyle name="_도곡1교 교대 수량_암거수량(2)_3.구조물공(시례우안2제)_3.수로공(진월제)" xfId="7872" xr:uid="{00000000-0005-0000-0000-0000F9110000}"/>
    <cellStyle name="_도곡1교 교대 수량_암거수량(2)_3.수로공(진월제)" xfId="7873" xr:uid="{00000000-0005-0000-0000-0000FA110000}"/>
    <cellStyle name="_도곡1교 교대 수량_암거수량_3.1제1배수통관(시례우안3제)" xfId="7874" xr:uid="{00000000-0005-0000-0000-0000FB110000}"/>
    <cellStyle name="_도곡1교 교대 수량_암거수량_3.1제1배수통관(시례우안3제)_3.수로공(진월제)" xfId="7875" xr:uid="{00000000-0005-0000-0000-0000FC110000}"/>
    <cellStyle name="_도곡1교 교대 수량_암거수량_3.2 제2배수통관" xfId="7876" xr:uid="{00000000-0005-0000-0000-0000FD110000}"/>
    <cellStyle name="_도곡1교 교대 수량_암거수량_3.2 제2배수통관_3.수로공(진월제)" xfId="7877" xr:uid="{00000000-0005-0000-0000-0000FE110000}"/>
    <cellStyle name="_도곡1교 교대 수량_암거수량_3.3 제3배수통관" xfId="7878" xr:uid="{00000000-0005-0000-0000-0000FF110000}"/>
    <cellStyle name="_도곡1교 교대 수량_암거수량_3.3 제3배수통관_3.수로공(진월제)" xfId="7879" xr:uid="{00000000-0005-0000-0000-000000120000}"/>
    <cellStyle name="_도곡1교 교대 수량_암거수량_3.구조물공(시례우안2제)" xfId="7880" xr:uid="{00000000-0005-0000-0000-000001120000}"/>
    <cellStyle name="_도곡1교 교대 수량_암거수량_3.구조물공(시례우안2제)_3.수로공(진월제)" xfId="7881" xr:uid="{00000000-0005-0000-0000-000002120000}"/>
    <cellStyle name="_도곡1교 교대 수량_암거수량_3.수로공(진월제)" xfId="7882" xr:uid="{00000000-0005-0000-0000-000003120000}"/>
    <cellStyle name="_도곡1교 교대(시점) 수량" xfId="7883" xr:uid="{00000000-0005-0000-0000-000004120000}"/>
    <cellStyle name="_도곡1교 교대(시점) 수량_3.1제1배수통관(시례우안3제)" xfId="7884" xr:uid="{00000000-0005-0000-0000-000005120000}"/>
    <cellStyle name="_도곡1교 교대(시점) 수량_3.1제1배수통관(시례우안3제)_3.수로공(진월제)" xfId="7885" xr:uid="{00000000-0005-0000-0000-000006120000}"/>
    <cellStyle name="_도곡1교 교대(시점) 수량_3.2 제2배수통관" xfId="7886" xr:uid="{00000000-0005-0000-0000-000007120000}"/>
    <cellStyle name="_도곡1교 교대(시점) 수량_3.2 제2배수통관_3.수로공(진월제)" xfId="7887" xr:uid="{00000000-0005-0000-0000-000008120000}"/>
    <cellStyle name="_도곡1교 교대(시점) 수량_3.3 제3배수통관" xfId="7888" xr:uid="{00000000-0005-0000-0000-000009120000}"/>
    <cellStyle name="_도곡1교 교대(시점) 수량_3.3 제3배수통관_3.수로공(진월제)" xfId="7889" xr:uid="{00000000-0005-0000-0000-00000A120000}"/>
    <cellStyle name="_도곡1교 교대(시점) 수량_3.구조물공(시례우안2제)" xfId="7890" xr:uid="{00000000-0005-0000-0000-00000B120000}"/>
    <cellStyle name="_도곡1교 교대(시점) 수량_3.구조물공(시례우안2제)_3.수로공(진월제)" xfId="7891" xr:uid="{00000000-0005-0000-0000-00000C120000}"/>
    <cellStyle name="_도곡1교 교대(시점) 수량_3.수로공(진월제)" xfId="7892" xr:uid="{00000000-0005-0000-0000-00000D120000}"/>
    <cellStyle name="_도곡1교 교대(시점) 수량_암거수량" xfId="7893" xr:uid="{00000000-0005-0000-0000-00000E120000}"/>
    <cellStyle name="_도곡1교 교대(시점) 수량_암거수량(2)" xfId="7894" xr:uid="{00000000-0005-0000-0000-00000F120000}"/>
    <cellStyle name="_도곡1교 교대(시점) 수량_암거수량(2)_3.1제1배수통관(시례우안3제)" xfId="7895" xr:uid="{00000000-0005-0000-0000-000010120000}"/>
    <cellStyle name="_도곡1교 교대(시점) 수량_암거수량(2)_3.1제1배수통관(시례우안3제)_3.수로공(진월제)" xfId="7896" xr:uid="{00000000-0005-0000-0000-000011120000}"/>
    <cellStyle name="_도곡1교 교대(시점) 수량_암거수량(2)_3.2 제2배수통관" xfId="7897" xr:uid="{00000000-0005-0000-0000-000012120000}"/>
    <cellStyle name="_도곡1교 교대(시점) 수량_암거수량(2)_3.2 제2배수통관_3.수로공(진월제)" xfId="7898" xr:uid="{00000000-0005-0000-0000-000013120000}"/>
    <cellStyle name="_도곡1교 교대(시점) 수량_암거수량(2)_3.3 제3배수통관" xfId="7899" xr:uid="{00000000-0005-0000-0000-000014120000}"/>
    <cellStyle name="_도곡1교 교대(시점) 수량_암거수량(2)_3.3 제3배수통관_3.수로공(진월제)" xfId="7900" xr:uid="{00000000-0005-0000-0000-000015120000}"/>
    <cellStyle name="_도곡1교 교대(시점) 수량_암거수량(2)_3.구조물공(시례우안2제)" xfId="7901" xr:uid="{00000000-0005-0000-0000-000016120000}"/>
    <cellStyle name="_도곡1교 교대(시점) 수량_암거수량(2)_3.구조물공(시례우안2제)_3.수로공(진월제)" xfId="7902" xr:uid="{00000000-0005-0000-0000-000017120000}"/>
    <cellStyle name="_도곡1교 교대(시점) 수량_암거수량(2)_3.수로공(진월제)" xfId="7903" xr:uid="{00000000-0005-0000-0000-000018120000}"/>
    <cellStyle name="_도곡1교 교대(시점) 수량_암거수량_3.1제1배수통관(시례우안3제)" xfId="7904" xr:uid="{00000000-0005-0000-0000-000019120000}"/>
    <cellStyle name="_도곡1교 교대(시점) 수량_암거수량_3.1제1배수통관(시례우안3제)_3.수로공(진월제)" xfId="7905" xr:uid="{00000000-0005-0000-0000-00001A120000}"/>
    <cellStyle name="_도곡1교 교대(시점) 수량_암거수량_3.2 제2배수통관" xfId="7906" xr:uid="{00000000-0005-0000-0000-00001B120000}"/>
    <cellStyle name="_도곡1교 교대(시점) 수량_암거수량_3.2 제2배수통관_3.수로공(진월제)" xfId="7907" xr:uid="{00000000-0005-0000-0000-00001C120000}"/>
    <cellStyle name="_도곡1교 교대(시점) 수량_암거수량_3.3 제3배수통관" xfId="7908" xr:uid="{00000000-0005-0000-0000-00001D120000}"/>
    <cellStyle name="_도곡1교 교대(시점) 수량_암거수량_3.3 제3배수통관_3.수로공(진월제)" xfId="7909" xr:uid="{00000000-0005-0000-0000-00001E120000}"/>
    <cellStyle name="_도곡1교 교대(시점) 수량_암거수량_3.구조물공(시례우안2제)" xfId="7910" xr:uid="{00000000-0005-0000-0000-00001F120000}"/>
    <cellStyle name="_도곡1교 교대(시점) 수량_암거수량_3.구조물공(시례우안2제)_3.수로공(진월제)" xfId="7911" xr:uid="{00000000-0005-0000-0000-000020120000}"/>
    <cellStyle name="_도곡1교 교대(시점) 수량_암거수량_3.수로공(진월제)" xfId="7912" xr:uid="{00000000-0005-0000-0000-000021120000}"/>
    <cellStyle name="_도곡1교 하부공 수량" xfId="7913" xr:uid="{00000000-0005-0000-0000-000022120000}"/>
    <cellStyle name="_도곡1교 하부공 수량_3.1제1배수통관(시례우안3제)" xfId="7914" xr:uid="{00000000-0005-0000-0000-000023120000}"/>
    <cellStyle name="_도곡1교 하부공 수량_3.1제1배수통관(시례우안3제)_3.수로공(진월제)" xfId="7915" xr:uid="{00000000-0005-0000-0000-000024120000}"/>
    <cellStyle name="_도곡1교 하부공 수량_3.2 제2배수통관" xfId="7916" xr:uid="{00000000-0005-0000-0000-000025120000}"/>
    <cellStyle name="_도곡1교 하부공 수량_3.2 제2배수통관_3.수로공(진월제)" xfId="7917" xr:uid="{00000000-0005-0000-0000-000026120000}"/>
    <cellStyle name="_도곡1교 하부공 수량_3.3 제3배수통관" xfId="7918" xr:uid="{00000000-0005-0000-0000-000027120000}"/>
    <cellStyle name="_도곡1교 하부공 수량_3.3 제3배수통관_3.수로공(진월제)" xfId="7919" xr:uid="{00000000-0005-0000-0000-000028120000}"/>
    <cellStyle name="_도곡1교 하부공 수량_3.구조물공(시례우안2제)" xfId="7920" xr:uid="{00000000-0005-0000-0000-000029120000}"/>
    <cellStyle name="_도곡1교 하부공 수량_3.구조물공(시례우안2제)_3.수로공(진월제)" xfId="7921" xr:uid="{00000000-0005-0000-0000-00002A120000}"/>
    <cellStyle name="_도곡1교 하부공 수량_3.수로공(진월제)" xfId="7922" xr:uid="{00000000-0005-0000-0000-00002B120000}"/>
    <cellStyle name="_도곡1교 하부공 수량_암거수량" xfId="7923" xr:uid="{00000000-0005-0000-0000-00002C120000}"/>
    <cellStyle name="_도곡1교 하부공 수량_암거수량(2)" xfId="7924" xr:uid="{00000000-0005-0000-0000-00002D120000}"/>
    <cellStyle name="_도곡1교 하부공 수량_암거수량(2)_3.1제1배수통관(시례우안3제)" xfId="7925" xr:uid="{00000000-0005-0000-0000-00002E120000}"/>
    <cellStyle name="_도곡1교 하부공 수량_암거수량(2)_3.1제1배수통관(시례우안3제)_3.수로공(진월제)" xfId="7926" xr:uid="{00000000-0005-0000-0000-00002F120000}"/>
    <cellStyle name="_도곡1교 하부공 수량_암거수량(2)_3.2 제2배수통관" xfId="7927" xr:uid="{00000000-0005-0000-0000-000030120000}"/>
    <cellStyle name="_도곡1교 하부공 수량_암거수량(2)_3.2 제2배수통관_3.수로공(진월제)" xfId="7928" xr:uid="{00000000-0005-0000-0000-000031120000}"/>
    <cellStyle name="_도곡1교 하부공 수량_암거수량(2)_3.3 제3배수통관" xfId="7929" xr:uid="{00000000-0005-0000-0000-000032120000}"/>
    <cellStyle name="_도곡1교 하부공 수량_암거수량(2)_3.3 제3배수통관_3.수로공(진월제)" xfId="7930" xr:uid="{00000000-0005-0000-0000-000033120000}"/>
    <cellStyle name="_도곡1교 하부공 수량_암거수량(2)_3.구조물공(시례우안2제)" xfId="7931" xr:uid="{00000000-0005-0000-0000-000034120000}"/>
    <cellStyle name="_도곡1교 하부공 수량_암거수량(2)_3.구조물공(시례우안2제)_3.수로공(진월제)" xfId="7932" xr:uid="{00000000-0005-0000-0000-000035120000}"/>
    <cellStyle name="_도곡1교 하부공 수량_암거수량(2)_3.수로공(진월제)" xfId="7933" xr:uid="{00000000-0005-0000-0000-000036120000}"/>
    <cellStyle name="_도곡1교 하부공 수량_암거수량_3.1제1배수통관(시례우안3제)" xfId="7934" xr:uid="{00000000-0005-0000-0000-000037120000}"/>
    <cellStyle name="_도곡1교 하부공 수량_암거수량_3.1제1배수통관(시례우안3제)_3.수로공(진월제)" xfId="7935" xr:uid="{00000000-0005-0000-0000-000038120000}"/>
    <cellStyle name="_도곡1교 하부공 수량_암거수량_3.2 제2배수통관" xfId="7936" xr:uid="{00000000-0005-0000-0000-000039120000}"/>
    <cellStyle name="_도곡1교 하부공 수량_암거수량_3.2 제2배수통관_3.수로공(진월제)" xfId="7937" xr:uid="{00000000-0005-0000-0000-00003A120000}"/>
    <cellStyle name="_도곡1교 하부공 수량_암거수량_3.3 제3배수통관" xfId="7938" xr:uid="{00000000-0005-0000-0000-00003B120000}"/>
    <cellStyle name="_도곡1교 하부공 수량_암거수량_3.3 제3배수통관_3.수로공(진월제)" xfId="7939" xr:uid="{00000000-0005-0000-0000-00003C120000}"/>
    <cellStyle name="_도곡1교 하부공 수량_암거수량_3.구조물공(시례우안2제)" xfId="7940" xr:uid="{00000000-0005-0000-0000-00003D120000}"/>
    <cellStyle name="_도곡1교 하부공 수량_암거수량_3.구조물공(시례우안2제)_3.수로공(진월제)" xfId="7941" xr:uid="{00000000-0005-0000-0000-00003E120000}"/>
    <cellStyle name="_도곡1교 하부공 수량_암거수량_3.수로공(진월제)" xfId="7942" xr:uid="{00000000-0005-0000-0000-00003F120000}"/>
    <cellStyle name="_도곡2교 교대 수량" xfId="7943" xr:uid="{00000000-0005-0000-0000-000040120000}"/>
    <cellStyle name="_도곡2교 교대 수량_3.1제1배수통관(시례우안3제)" xfId="7944" xr:uid="{00000000-0005-0000-0000-000041120000}"/>
    <cellStyle name="_도곡2교 교대 수량_3.1제1배수통관(시례우안3제)_3.수로공(진월제)" xfId="7945" xr:uid="{00000000-0005-0000-0000-000042120000}"/>
    <cellStyle name="_도곡2교 교대 수량_3.2 제2배수통관" xfId="7946" xr:uid="{00000000-0005-0000-0000-000043120000}"/>
    <cellStyle name="_도곡2교 교대 수량_3.2 제2배수통관_3.수로공(진월제)" xfId="7947" xr:uid="{00000000-0005-0000-0000-000044120000}"/>
    <cellStyle name="_도곡2교 교대 수량_3.3 제3배수통관" xfId="7948" xr:uid="{00000000-0005-0000-0000-000045120000}"/>
    <cellStyle name="_도곡2교 교대 수량_3.3 제3배수통관_3.수로공(진월제)" xfId="7949" xr:uid="{00000000-0005-0000-0000-000046120000}"/>
    <cellStyle name="_도곡2교 교대 수량_3.구조물공(시례우안2제)" xfId="7950" xr:uid="{00000000-0005-0000-0000-000047120000}"/>
    <cellStyle name="_도곡2교 교대 수량_3.구조물공(시례우안2제)_3.수로공(진월제)" xfId="7951" xr:uid="{00000000-0005-0000-0000-000048120000}"/>
    <cellStyle name="_도곡2교 교대 수량_3.수로공(진월제)" xfId="7952" xr:uid="{00000000-0005-0000-0000-000049120000}"/>
    <cellStyle name="_도곡2교 교대 수량_암거수량" xfId="7953" xr:uid="{00000000-0005-0000-0000-00004A120000}"/>
    <cellStyle name="_도곡2교 교대 수량_암거수량(2)" xfId="7954" xr:uid="{00000000-0005-0000-0000-00004B120000}"/>
    <cellStyle name="_도곡2교 교대 수량_암거수량(2)_3.1제1배수통관(시례우안3제)" xfId="7955" xr:uid="{00000000-0005-0000-0000-00004C120000}"/>
    <cellStyle name="_도곡2교 교대 수량_암거수량(2)_3.1제1배수통관(시례우안3제)_3.수로공(진월제)" xfId="7956" xr:uid="{00000000-0005-0000-0000-00004D120000}"/>
    <cellStyle name="_도곡2교 교대 수량_암거수량(2)_3.2 제2배수통관" xfId="7957" xr:uid="{00000000-0005-0000-0000-00004E120000}"/>
    <cellStyle name="_도곡2교 교대 수량_암거수량(2)_3.2 제2배수통관_3.수로공(진월제)" xfId="7958" xr:uid="{00000000-0005-0000-0000-00004F120000}"/>
    <cellStyle name="_도곡2교 교대 수량_암거수량(2)_3.3 제3배수통관" xfId="7959" xr:uid="{00000000-0005-0000-0000-000050120000}"/>
    <cellStyle name="_도곡2교 교대 수량_암거수량(2)_3.3 제3배수통관_3.수로공(진월제)" xfId="7960" xr:uid="{00000000-0005-0000-0000-000051120000}"/>
    <cellStyle name="_도곡2교 교대 수량_암거수량(2)_3.구조물공(시례우안2제)" xfId="7961" xr:uid="{00000000-0005-0000-0000-000052120000}"/>
    <cellStyle name="_도곡2교 교대 수량_암거수량(2)_3.구조물공(시례우안2제)_3.수로공(진월제)" xfId="7962" xr:uid="{00000000-0005-0000-0000-000053120000}"/>
    <cellStyle name="_도곡2교 교대 수량_암거수량(2)_3.수로공(진월제)" xfId="7963" xr:uid="{00000000-0005-0000-0000-000054120000}"/>
    <cellStyle name="_도곡2교 교대 수량_암거수량_3.1제1배수통관(시례우안3제)" xfId="7964" xr:uid="{00000000-0005-0000-0000-000055120000}"/>
    <cellStyle name="_도곡2교 교대 수량_암거수량_3.1제1배수통관(시례우안3제)_3.수로공(진월제)" xfId="7965" xr:uid="{00000000-0005-0000-0000-000056120000}"/>
    <cellStyle name="_도곡2교 교대 수량_암거수량_3.2 제2배수통관" xfId="7966" xr:uid="{00000000-0005-0000-0000-000057120000}"/>
    <cellStyle name="_도곡2교 교대 수량_암거수량_3.2 제2배수통관_3.수로공(진월제)" xfId="7967" xr:uid="{00000000-0005-0000-0000-000058120000}"/>
    <cellStyle name="_도곡2교 교대 수량_암거수량_3.3 제3배수통관" xfId="7968" xr:uid="{00000000-0005-0000-0000-000059120000}"/>
    <cellStyle name="_도곡2교 교대 수량_암거수량_3.3 제3배수통관_3.수로공(진월제)" xfId="7969" xr:uid="{00000000-0005-0000-0000-00005A120000}"/>
    <cellStyle name="_도곡2교 교대 수량_암거수량_3.구조물공(시례우안2제)" xfId="7970" xr:uid="{00000000-0005-0000-0000-00005B120000}"/>
    <cellStyle name="_도곡2교 교대 수량_암거수량_3.구조물공(시례우안2제)_3.수로공(진월제)" xfId="7971" xr:uid="{00000000-0005-0000-0000-00005C120000}"/>
    <cellStyle name="_도곡2교 교대 수량_암거수량_3.수로공(진월제)" xfId="7972" xr:uid="{00000000-0005-0000-0000-00005D120000}"/>
    <cellStyle name="_도곡2교 교대(종점) 수량" xfId="7973" xr:uid="{00000000-0005-0000-0000-00005E120000}"/>
    <cellStyle name="_도곡2교 교대(종점) 수량_3.1제1배수통관(시례우안3제)" xfId="7974" xr:uid="{00000000-0005-0000-0000-00005F120000}"/>
    <cellStyle name="_도곡2교 교대(종점) 수량_3.1제1배수통관(시례우안3제)_3.수로공(진월제)" xfId="7975" xr:uid="{00000000-0005-0000-0000-000060120000}"/>
    <cellStyle name="_도곡2교 교대(종점) 수량_3.2 제2배수통관" xfId="7976" xr:uid="{00000000-0005-0000-0000-000061120000}"/>
    <cellStyle name="_도곡2교 교대(종점) 수량_3.2 제2배수통관_3.수로공(진월제)" xfId="7977" xr:uid="{00000000-0005-0000-0000-000062120000}"/>
    <cellStyle name="_도곡2교 교대(종점) 수량_3.3 제3배수통관" xfId="7978" xr:uid="{00000000-0005-0000-0000-000063120000}"/>
    <cellStyle name="_도곡2교 교대(종점) 수량_3.3 제3배수통관_3.수로공(진월제)" xfId="7979" xr:uid="{00000000-0005-0000-0000-000064120000}"/>
    <cellStyle name="_도곡2교 교대(종점) 수량_3.구조물공(시례우안2제)" xfId="7980" xr:uid="{00000000-0005-0000-0000-000065120000}"/>
    <cellStyle name="_도곡2교 교대(종점) 수량_3.구조물공(시례우안2제)_3.수로공(진월제)" xfId="7981" xr:uid="{00000000-0005-0000-0000-000066120000}"/>
    <cellStyle name="_도곡2교 교대(종점) 수량_3.수로공(진월제)" xfId="7982" xr:uid="{00000000-0005-0000-0000-000067120000}"/>
    <cellStyle name="_도곡2교 교대(종점) 수량_암거수량" xfId="7983" xr:uid="{00000000-0005-0000-0000-000068120000}"/>
    <cellStyle name="_도곡2교 교대(종점) 수량_암거수량(2)" xfId="7984" xr:uid="{00000000-0005-0000-0000-000069120000}"/>
    <cellStyle name="_도곡2교 교대(종점) 수량_암거수량(2)_3.1제1배수통관(시례우안3제)" xfId="7985" xr:uid="{00000000-0005-0000-0000-00006A120000}"/>
    <cellStyle name="_도곡2교 교대(종점) 수량_암거수량(2)_3.1제1배수통관(시례우안3제)_3.수로공(진월제)" xfId="7986" xr:uid="{00000000-0005-0000-0000-00006B120000}"/>
    <cellStyle name="_도곡2교 교대(종점) 수량_암거수량(2)_3.2 제2배수통관" xfId="7987" xr:uid="{00000000-0005-0000-0000-00006C120000}"/>
    <cellStyle name="_도곡2교 교대(종점) 수량_암거수량(2)_3.2 제2배수통관_3.수로공(진월제)" xfId="7988" xr:uid="{00000000-0005-0000-0000-00006D120000}"/>
    <cellStyle name="_도곡2교 교대(종점) 수량_암거수량(2)_3.3 제3배수통관" xfId="7989" xr:uid="{00000000-0005-0000-0000-00006E120000}"/>
    <cellStyle name="_도곡2교 교대(종점) 수량_암거수량(2)_3.3 제3배수통관_3.수로공(진월제)" xfId="7990" xr:uid="{00000000-0005-0000-0000-00006F120000}"/>
    <cellStyle name="_도곡2교 교대(종점) 수량_암거수량(2)_3.구조물공(시례우안2제)" xfId="7991" xr:uid="{00000000-0005-0000-0000-000070120000}"/>
    <cellStyle name="_도곡2교 교대(종점) 수량_암거수량(2)_3.구조물공(시례우안2제)_3.수로공(진월제)" xfId="7992" xr:uid="{00000000-0005-0000-0000-000071120000}"/>
    <cellStyle name="_도곡2교 교대(종점) 수량_암거수량(2)_3.수로공(진월제)" xfId="7993" xr:uid="{00000000-0005-0000-0000-000072120000}"/>
    <cellStyle name="_도곡2교 교대(종점) 수량_암거수량_3.1제1배수통관(시례우안3제)" xfId="7994" xr:uid="{00000000-0005-0000-0000-000073120000}"/>
    <cellStyle name="_도곡2교 교대(종점) 수량_암거수량_3.1제1배수통관(시례우안3제)_3.수로공(진월제)" xfId="7995" xr:uid="{00000000-0005-0000-0000-000074120000}"/>
    <cellStyle name="_도곡2교 교대(종점) 수량_암거수량_3.2 제2배수통관" xfId="7996" xr:uid="{00000000-0005-0000-0000-000075120000}"/>
    <cellStyle name="_도곡2교 교대(종점) 수량_암거수량_3.2 제2배수통관_3.수로공(진월제)" xfId="7997" xr:uid="{00000000-0005-0000-0000-000076120000}"/>
    <cellStyle name="_도곡2교 교대(종점) 수량_암거수량_3.3 제3배수통관" xfId="7998" xr:uid="{00000000-0005-0000-0000-000077120000}"/>
    <cellStyle name="_도곡2교 교대(종점) 수량_암거수량_3.3 제3배수통관_3.수로공(진월제)" xfId="7999" xr:uid="{00000000-0005-0000-0000-000078120000}"/>
    <cellStyle name="_도곡2교 교대(종점) 수량_암거수량_3.구조물공(시례우안2제)" xfId="8000" xr:uid="{00000000-0005-0000-0000-000079120000}"/>
    <cellStyle name="_도곡2교 교대(종점) 수량_암거수량_3.구조물공(시례우안2제)_3.수로공(진월제)" xfId="8001" xr:uid="{00000000-0005-0000-0000-00007A120000}"/>
    <cellStyle name="_도곡2교 교대(종점) 수량_암거수량_3.수로공(진월제)" xfId="8002" xr:uid="{00000000-0005-0000-0000-00007B120000}"/>
    <cellStyle name="_도곡3교 교대 수량" xfId="8003" xr:uid="{00000000-0005-0000-0000-00007C120000}"/>
    <cellStyle name="_도곡3교 교대 수량_3.1제1배수통관(시례우안3제)" xfId="8004" xr:uid="{00000000-0005-0000-0000-00007D120000}"/>
    <cellStyle name="_도곡3교 교대 수량_3.1제1배수통관(시례우안3제)_3.수로공(진월제)" xfId="8005" xr:uid="{00000000-0005-0000-0000-00007E120000}"/>
    <cellStyle name="_도곡3교 교대 수량_3.2 제2배수통관" xfId="8006" xr:uid="{00000000-0005-0000-0000-00007F120000}"/>
    <cellStyle name="_도곡3교 교대 수량_3.2 제2배수통관_3.수로공(진월제)" xfId="8007" xr:uid="{00000000-0005-0000-0000-000080120000}"/>
    <cellStyle name="_도곡3교 교대 수량_3.3 제3배수통관" xfId="8008" xr:uid="{00000000-0005-0000-0000-000081120000}"/>
    <cellStyle name="_도곡3교 교대 수량_3.3 제3배수통관_3.수로공(진월제)" xfId="8009" xr:uid="{00000000-0005-0000-0000-000082120000}"/>
    <cellStyle name="_도곡3교 교대 수량_3.구조물공(시례우안2제)" xfId="8010" xr:uid="{00000000-0005-0000-0000-000083120000}"/>
    <cellStyle name="_도곡3교 교대 수량_3.구조물공(시례우안2제)_3.수로공(진월제)" xfId="8011" xr:uid="{00000000-0005-0000-0000-000084120000}"/>
    <cellStyle name="_도곡3교 교대 수량_3.수로공(진월제)" xfId="8012" xr:uid="{00000000-0005-0000-0000-000085120000}"/>
    <cellStyle name="_도곡3교 교대 수량_암거수량" xfId="8013" xr:uid="{00000000-0005-0000-0000-000086120000}"/>
    <cellStyle name="_도곡3교 교대 수량_암거수량(2)" xfId="8014" xr:uid="{00000000-0005-0000-0000-000087120000}"/>
    <cellStyle name="_도곡3교 교대 수량_암거수량(2)_3.1제1배수통관(시례우안3제)" xfId="8015" xr:uid="{00000000-0005-0000-0000-000088120000}"/>
    <cellStyle name="_도곡3교 교대 수량_암거수량(2)_3.1제1배수통관(시례우안3제)_3.수로공(진월제)" xfId="8016" xr:uid="{00000000-0005-0000-0000-000089120000}"/>
    <cellStyle name="_도곡3교 교대 수량_암거수량(2)_3.2 제2배수통관" xfId="8017" xr:uid="{00000000-0005-0000-0000-00008A120000}"/>
    <cellStyle name="_도곡3교 교대 수량_암거수량(2)_3.2 제2배수통관_3.수로공(진월제)" xfId="8018" xr:uid="{00000000-0005-0000-0000-00008B120000}"/>
    <cellStyle name="_도곡3교 교대 수량_암거수량(2)_3.3 제3배수통관" xfId="8019" xr:uid="{00000000-0005-0000-0000-00008C120000}"/>
    <cellStyle name="_도곡3교 교대 수량_암거수량(2)_3.3 제3배수통관_3.수로공(진월제)" xfId="8020" xr:uid="{00000000-0005-0000-0000-00008D120000}"/>
    <cellStyle name="_도곡3교 교대 수량_암거수량(2)_3.구조물공(시례우안2제)" xfId="8021" xr:uid="{00000000-0005-0000-0000-00008E120000}"/>
    <cellStyle name="_도곡3교 교대 수량_암거수량(2)_3.구조물공(시례우안2제)_3.수로공(진월제)" xfId="8022" xr:uid="{00000000-0005-0000-0000-00008F120000}"/>
    <cellStyle name="_도곡3교 교대 수량_암거수량(2)_3.수로공(진월제)" xfId="8023" xr:uid="{00000000-0005-0000-0000-000090120000}"/>
    <cellStyle name="_도곡3교 교대 수량_암거수량_3.1제1배수통관(시례우안3제)" xfId="8024" xr:uid="{00000000-0005-0000-0000-000091120000}"/>
    <cellStyle name="_도곡3교 교대 수량_암거수량_3.1제1배수통관(시례우안3제)_3.수로공(진월제)" xfId="8025" xr:uid="{00000000-0005-0000-0000-000092120000}"/>
    <cellStyle name="_도곡3교 교대 수량_암거수량_3.2 제2배수통관" xfId="8026" xr:uid="{00000000-0005-0000-0000-000093120000}"/>
    <cellStyle name="_도곡3교 교대 수량_암거수량_3.2 제2배수통관_3.수로공(진월제)" xfId="8027" xr:uid="{00000000-0005-0000-0000-000094120000}"/>
    <cellStyle name="_도곡3교 교대 수량_암거수량_3.3 제3배수통관" xfId="8028" xr:uid="{00000000-0005-0000-0000-000095120000}"/>
    <cellStyle name="_도곡3교 교대 수량_암거수량_3.3 제3배수통관_3.수로공(진월제)" xfId="8029" xr:uid="{00000000-0005-0000-0000-000096120000}"/>
    <cellStyle name="_도곡3교 교대 수량_암거수량_3.구조물공(시례우안2제)" xfId="8030" xr:uid="{00000000-0005-0000-0000-000097120000}"/>
    <cellStyle name="_도곡3교 교대 수량_암거수량_3.구조물공(시례우안2제)_3.수로공(진월제)" xfId="8031" xr:uid="{00000000-0005-0000-0000-000098120000}"/>
    <cellStyle name="_도곡3교 교대 수량_암거수량_3.수로공(진월제)" xfId="8032" xr:uid="{00000000-0005-0000-0000-000099120000}"/>
    <cellStyle name="_도곡4교 하부공 수량" xfId="8033" xr:uid="{00000000-0005-0000-0000-00009A120000}"/>
    <cellStyle name="_도곡4교 하부공 수량_3.1제1배수통관(시례우안3제)" xfId="8034" xr:uid="{00000000-0005-0000-0000-00009B120000}"/>
    <cellStyle name="_도곡4교 하부공 수량_3.1제1배수통관(시례우안3제)_3.수로공(진월제)" xfId="8035" xr:uid="{00000000-0005-0000-0000-00009C120000}"/>
    <cellStyle name="_도곡4교 하부공 수량_3.2 제2배수통관" xfId="8036" xr:uid="{00000000-0005-0000-0000-00009D120000}"/>
    <cellStyle name="_도곡4교 하부공 수량_3.2 제2배수통관_3.수로공(진월제)" xfId="8037" xr:uid="{00000000-0005-0000-0000-00009E120000}"/>
    <cellStyle name="_도곡4교 하부공 수량_3.3 제3배수통관" xfId="8038" xr:uid="{00000000-0005-0000-0000-00009F120000}"/>
    <cellStyle name="_도곡4교 하부공 수량_3.3 제3배수통관_3.수로공(진월제)" xfId="8039" xr:uid="{00000000-0005-0000-0000-0000A0120000}"/>
    <cellStyle name="_도곡4교 하부공 수량_3.구조물공(시례우안2제)" xfId="8040" xr:uid="{00000000-0005-0000-0000-0000A1120000}"/>
    <cellStyle name="_도곡4교 하부공 수량_3.구조물공(시례우안2제)_3.수로공(진월제)" xfId="8041" xr:uid="{00000000-0005-0000-0000-0000A2120000}"/>
    <cellStyle name="_도곡4교 하부공 수량_3.수로공(진월제)" xfId="8042" xr:uid="{00000000-0005-0000-0000-0000A3120000}"/>
    <cellStyle name="_도곡4교 하부공 수량_암거수량" xfId="8043" xr:uid="{00000000-0005-0000-0000-0000A4120000}"/>
    <cellStyle name="_도곡4교 하부공 수량_암거수량(2)" xfId="8044" xr:uid="{00000000-0005-0000-0000-0000A5120000}"/>
    <cellStyle name="_도곡4교 하부공 수량_암거수량(2)_3.1제1배수통관(시례우안3제)" xfId="8045" xr:uid="{00000000-0005-0000-0000-0000A6120000}"/>
    <cellStyle name="_도곡4교 하부공 수량_암거수량(2)_3.1제1배수통관(시례우안3제)_3.수로공(진월제)" xfId="8046" xr:uid="{00000000-0005-0000-0000-0000A7120000}"/>
    <cellStyle name="_도곡4교 하부공 수량_암거수량(2)_3.2 제2배수통관" xfId="8047" xr:uid="{00000000-0005-0000-0000-0000A8120000}"/>
    <cellStyle name="_도곡4교 하부공 수량_암거수량(2)_3.2 제2배수통관_3.수로공(진월제)" xfId="8048" xr:uid="{00000000-0005-0000-0000-0000A9120000}"/>
    <cellStyle name="_도곡4교 하부공 수량_암거수량(2)_3.3 제3배수통관" xfId="8049" xr:uid="{00000000-0005-0000-0000-0000AA120000}"/>
    <cellStyle name="_도곡4교 하부공 수량_암거수량(2)_3.3 제3배수통관_3.수로공(진월제)" xfId="8050" xr:uid="{00000000-0005-0000-0000-0000AB120000}"/>
    <cellStyle name="_도곡4교 하부공 수량_암거수량(2)_3.구조물공(시례우안2제)" xfId="8051" xr:uid="{00000000-0005-0000-0000-0000AC120000}"/>
    <cellStyle name="_도곡4교 하부공 수량_암거수량(2)_3.구조물공(시례우안2제)_3.수로공(진월제)" xfId="8052" xr:uid="{00000000-0005-0000-0000-0000AD120000}"/>
    <cellStyle name="_도곡4교 하부공 수량_암거수량(2)_3.수로공(진월제)" xfId="8053" xr:uid="{00000000-0005-0000-0000-0000AE120000}"/>
    <cellStyle name="_도곡4교 하부공 수량_암거수량_3.1제1배수통관(시례우안3제)" xfId="8054" xr:uid="{00000000-0005-0000-0000-0000AF120000}"/>
    <cellStyle name="_도곡4교 하부공 수량_암거수량_3.1제1배수통관(시례우안3제)_3.수로공(진월제)" xfId="8055" xr:uid="{00000000-0005-0000-0000-0000B0120000}"/>
    <cellStyle name="_도곡4교 하부공 수량_암거수량_3.2 제2배수통관" xfId="8056" xr:uid="{00000000-0005-0000-0000-0000B1120000}"/>
    <cellStyle name="_도곡4교 하부공 수량_암거수량_3.2 제2배수통관_3.수로공(진월제)" xfId="8057" xr:uid="{00000000-0005-0000-0000-0000B2120000}"/>
    <cellStyle name="_도곡4교 하부공 수량_암거수량_3.3 제3배수통관" xfId="8058" xr:uid="{00000000-0005-0000-0000-0000B3120000}"/>
    <cellStyle name="_도곡4교 하부공 수량_암거수량_3.3 제3배수통관_3.수로공(진월제)" xfId="8059" xr:uid="{00000000-0005-0000-0000-0000B4120000}"/>
    <cellStyle name="_도곡4교 하부공 수량_암거수량_3.구조물공(시례우안2제)" xfId="8060" xr:uid="{00000000-0005-0000-0000-0000B5120000}"/>
    <cellStyle name="_도곡4교 하부공 수량_암거수량_3.구조물공(시례우안2제)_3.수로공(진월제)" xfId="8061" xr:uid="{00000000-0005-0000-0000-0000B6120000}"/>
    <cellStyle name="_도곡4교 하부공 수량_암거수량_3.수로공(진월제)" xfId="8062" xr:uid="{00000000-0005-0000-0000-0000B7120000}"/>
    <cellStyle name="_도곡교 교대 수량" xfId="8063" xr:uid="{00000000-0005-0000-0000-0000B8120000}"/>
    <cellStyle name="_도곡교 교대 수량_3.1제1배수통관(시례우안3제)" xfId="8064" xr:uid="{00000000-0005-0000-0000-0000B9120000}"/>
    <cellStyle name="_도곡교 교대 수량_3.1제1배수통관(시례우안3제)_3.수로공(진월제)" xfId="8065" xr:uid="{00000000-0005-0000-0000-0000BA120000}"/>
    <cellStyle name="_도곡교 교대 수량_3.2 제2배수통관" xfId="8066" xr:uid="{00000000-0005-0000-0000-0000BB120000}"/>
    <cellStyle name="_도곡교 교대 수량_3.2 제2배수통관_3.수로공(진월제)" xfId="8067" xr:uid="{00000000-0005-0000-0000-0000BC120000}"/>
    <cellStyle name="_도곡교 교대 수량_3.3 제3배수통관" xfId="8068" xr:uid="{00000000-0005-0000-0000-0000BD120000}"/>
    <cellStyle name="_도곡교 교대 수량_3.3 제3배수통관_3.수로공(진월제)" xfId="8069" xr:uid="{00000000-0005-0000-0000-0000BE120000}"/>
    <cellStyle name="_도곡교 교대 수량_3.구조물공(시례우안2제)" xfId="8070" xr:uid="{00000000-0005-0000-0000-0000BF120000}"/>
    <cellStyle name="_도곡교 교대 수량_3.구조물공(시례우안2제)_3.수로공(진월제)" xfId="8071" xr:uid="{00000000-0005-0000-0000-0000C0120000}"/>
    <cellStyle name="_도곡교 교대 수량_3.수로공(진월제)" xfId="8072" xr:uid="{00000000-0005-0000-0000-0000C1120000}"/>
    <cellStyle name="_도곡교 교대 수량_암거수량" xfId="8073" xr:uid="{00000000-0005-0000-0000-0000C2120000}"/>
    <cellStyle name="_도곡교 교대 수량_암거수량(2)" xfId="8074" xr:uid="{00000000-0005-0000-0000-0000C3120000}"/>
    <cellStyle name="_도곡교 교대 수량_암거수량(2)_3.1제1배수통관(시례우안3제)" xfId="8075" xr:uid="{00000000-0005-0000-0000-0000C4120000}"/>
    <cellStyle name="_도곡교 교대 수량_암거수량(2)_3.1제1배수통관(시례우안3제)_3.수로공(진월제)" xfId="8076" xr:uid="{00000000-0005-0000-0000-0000C5120000}"/>
    <cellStyle name="_도곡교 교대 수량_암거수량(2)_3.2 제2배수통관" xfId="8077" xr:uid="{00000000-0005-0000-0000-0000C6120000}"/>
    <cellStyle name="_도곡교 교대 수량_암거수량(2)_3.2 제2배수통관_3.수로공(진월제)" xfId="8078" xr:uid="{00000000-0005-0000-0000-0000C7120000}"/>
    <cellStyle name="_도곡교 교대 수량_암거수량(2)_3.3 제3배수통관" xfId="8079" xr:uid="{00000000-0005-0000-0000-0000C8120000}"/>
    <cellStyle name="_도곡교 교대 수량_암거수량(2)_3.3 제3배수통관_3.수로공(진월제)" xfId="8080" xr:uid="{00000000-0005-0000-0000-0000C9120000}"/>
    <cellStyle name="_도곡교 교대 수량_암거수량(2)_3.구조물공(시례우안2제)" xfId="8081" xr:uid="{00000000-0005-0000-0000-0000CA120000}"/>
    <cellStyle name="_도곡교 교대 수량_암거수량(2)_3.구조물공(시례우안2제)_3.수로공(진월제)" xfId="8082" xr:uid="{00000000-0005-0000-0000-0000CB120000}"/>
    <cellStyle name="_도곡교 교대 수량_암거수량(2)_3.수로공(진월제)" xfId="8083" xr:uid="{00000000-0005-0000-0000-0000CC120000}"/>
    <cellStyle name="_도곡교 교대 수량_암거수량_3.1제1배수통관(시례우안3제)" xfId="8084" xr:uid="{00000000-0005-0000-0000-0000CD120000}"/>
    <cellStyle name="_도곡교 교대 수량_암거수량_3.1제1배수통관(시례우안3제)_3.수로공(진월제)" xfId="8085" xr:uid="{00000000-0005-0000-0000-0000CE120000}"/>
    <cellStyle name="_도곡교 교대 수량_암거수량_3.2 제2배수통관" xfId="8086" xr:uid="{00000000-0005-0000-0000-0000CF120000}"/>
    <cellStyle name="_도곡교 교대 수량_암거수량_3.2 제2배수통관_3.수로공(진월제)" xfId="8087" xr:uid="{00000000-0005-0000-0000-0000D0120000}"/>
    <cellStyle name="_도곡교 교대 수량_암거수량_3.3 제3배수통관" xfId="8088" xr:uid="{00000000-0005-0000-0000-0000D1120000}"/>
    <cellStyle name="_도곡교 교대 수량_암거수량_3.3 제3배수통관_3.수로공(진월제)" xfId="8089" xr:uid="{00000000-0005-0000-0000-0000D2120000}"/>
    <cellStyle name="_도곡교 교대 수량_암거수량_3.구조물공(시례우안2제)" xfId="8090" xr:uid="{00000000-0005-0000-0000-0000D3120000}"/>
    <cellStyle name="_도곡교 교대 수량_암거수량_3.구조물공(시례우안2제)_3.수로공(진월제)" xfId="8091" xr:uid="{00000000-0005-0000-0000-0000D4120000}"/>
    <cellStyle name="_도곡교 교대 수량_암거수량_3.수로공(진월제)" xfId="8092" xr:uid="{00000000-0005-0000-0000-0000D5120000}"/>
    <cellStyle name="_도로기전시설물_유지보수공사(1차변경완료)" xfId="8093" xr:uid="{00000000-0005-0000-0000-0000D6120000}"/>
    <cellStyle name="_도로기전시설물유지보수공사(2006년도-연간단가)-변경계약1중랑매일" xfId="8094" xr:uid="{00000000-0005-0000-0000-0000D7120000}"/>
    <cellStyle name="_두계변전소하도급" xfId="8095" xr:uid="{00000000-0005-0000-0000-0000D8120000}"/>
    <cellStyle name="_두계변전소하도급_2004하모3리농로포장공사" xfId="8096" xr:uid="{00000000-0005-0000-0000-0000D9120000}"/>
    <cellStyle name="_두계변전소하도급_2004하모3리농로포장공사_관내소규모노후급수관교체공사(2005.10.)" xfId="8097" xr:uid="{00000000-0005-0000-0000-0000DA120000}"/>
    <cellStyle name="_두계변전소하도급_2004하모3리농로포장공사_관내소규모노후급수관교체공사(2005.10.)_관내소규모노후급수관교체공사(2006.2.)" xfId="8098" xr:uid="{00000000-0005-0000-0000-0000DB120000}"/>
    <cellStyle name="_두계변전소하도급_2004하모3리농로포장공사_관내소규모노후급수관교체공사(2005.10.)_관내소규모노후급수관교체공사(2006.2.)_내역서(3.20)-조합놀이대운반포함" xfId="8099" xr:uid="{00000000-0005-0000-0000-0000DC120000}"/>
    <cellStyle name="_두계변전소하도급_2004하모3리농로포장공사_관내소규모노후급수관교체공사(2005.10.)_내역서(3.20)-조합놀이대운반포함" xfId="8100" xr:uid="{00000000-0005-0000-0000-0000DD120000}"/>
    <cellStyle name="_두계변전소하도급_2004하모3리농로포장공사_내역서(3.20)-조합놀이대운반포함" xfId="8101" xr:uid="{00000000-0005-0000-0000-0000DE120000}"/>
    <cellStyle name="_두계변전소하도급_관내소규모노후급수관교체공사(2005.10.)" xfId="8102" xr:uid="{00000000-0005-0000-0000-0000DF120000}"/>
    <cellStyle name="_두계변전소하도급_관내소규모노후급수관교체공사(2005.10.)_관내소규모노후급수관교체공사(2006.2.)" xfId="8103" xr:uid="{00000000-0005-0000-0000-0000E0120000}"/>
    <cellStyle name="_두계변전소하도급_관내소규모노후급수관교체공사(2005.10.)_관내소규모노후급수관교체공사(2006.2.)_내역서(3.20)-조합놀이대운반포함" xfId="8104" xr:uid="{00000000-0005-0000-0000-0000E1120000}"/>
    <cellStyle name="_두계변전소하도급_관내소규모노후급수관교체공사(2005.10.)_내역서(3.20)-조합놀이대운반포함" xfId="8105" xr:uid="{00000000-0005-0000-0000-0000E2120000}"/>
    <cellStyle name="_두계변전소하도급_내역서(3.20)-조합놀이대운반포함" xfId="8106" xr:uid="{00000000-0005-0000-0000-0000E3120000}"/>
    <cellStyle name="_두계변전소하도급_일위대가표" xfId="8107" xr:uid="{00000000-0005-0000-0000-0000E4120000}"/>
    <cellStyle name="_두계변전소하도급_일위대가표_2004하모3리농로포장공사" xfId="8108" xr:uid="{00000000-0005-0000-0000-0000E5120000}"/>
    <cellStyle name="_두계변전소하도급_일위대가표_2004하모3리농로포장공사_관내소규모노후급수관교체공사(2005.10.)" xfId="8109" xr:uid="{00000000-0005-0000-0000-0000E6120000}"/>
    <cellStyle name="_두계변전소하도급_일위대가표_2004하모3리농로포장공사_관내소규모노후급수관교체공사(2005.10.)_관내소규모노후급수관교체공사(2006.2.)" xfId="8110" xr:uid="{00000000-0005-0000-0000-0000E7120000}"/>
    <cellStyle name="_두계변전소하도급_일위대가표_2004하모3리농로포장공사_관내소규모노후급수관교체공사(2005.10.)_관내소규모노후급수관교체공사(2006.2.)_내역서(3.20)-조합놀이대운반포함" xfId="8111" xr:uid="{00000000-0005-0000-0000-0000E8120000}"/>
    <cellStyle name="_두계변전소하도급_일위대가표_2004하모3리농로포장공사_관내소규모노후급수관교체공사(2005.10.)_내역서(3.20)-조합놀이대운반포함" xfId="8112" xr:uid="{00000000-0005-0000-0000-0000E9120000}"/>
    <cellStyle name="_두계변전소하도급_일위대가표_2004하모3리농로포장공사_내역서(3.20)-조합놀이대운반포함" xfId="8113" xr:uid="{00000000-0005-0000-0000-0000EA120000}"/>
    <cellStyle name="_두계변전소하도급_일위대가표_관내소규모노후급수관교체공사(2005.10.)" xfId="8114" xr:uid="{00000000-0005-0000-0000-0000EB120000}"/>
    <cellStyle name="_두계변전소하도급_일위대가표_관내소규모노후급수관교체공사(2005.10.)_관내소규모노후급수관교체공사(2006.2.)" xfId="8115" xr:uid="{00000000-0005-0000-0000-0000EC120000}"/>
    <cellStyle name="_두계변전소하도급_일위대가표_관내소규모노후급수관교체공사(2005.10.)_관내소규모노후급수관교체공사(2006.2.)_내역서(3.20)-조합놀이대운반포함" xfId="8116" xr:uid="{00000000-0005-0000-0000-0000ED120000}"/>
    <cellStyle name="_두계변전소하도급_일위대가표_관내소규모노후급수관교체공사(2005.10.)_내역서(3.20)-조합놀이대운반포함" xfId="8117" xr:uid="{00000000-0005-0000-0000-0000EE120000}"/>
    <cellStyle name="_두계변전소하도급_일위대가표_내역서(3.20)-조합놀이대운반포함" xfId="8118" xr:uid="{00000000-0005-0000-0000-0000EF120000}"/>
    <cellStyle name="_둔전~삼계리내역서(가로등)-수정" xfId="8119" xr:uid="{00000000-0005-0000-0000-0000F0120000}"/>
    <cellStyle name="_라멘교 토공" xfId="8120" xr:uid="{00000000-0005-0000-0000-0000F1120000}"/>
    <cellStyle name="_말띠고개(수정)" xfId="8121" xr:uid="{00000000-0005-0000-0000-0000F2120000}"/>
    <cellStyle name="_문정apt(최종)-2" xfId="8122" xr:uid="{00000000-0005-0000-0000-0000F3120000}"/>
    <cellStyle name="_발산지구내역서" xfId="8123" xr:uid="{00000000-0005-0000-0000-0000F4120000}"/>
    <cellStyle name="_방동" xfId="8124" xr:uid="{00000000-0005-0000-0000-0000F5120000}"/>
    <cellStyle name="_방동_03구조~1" xfId="8125" xr:uid="{00000000-0005-0000-0000-0000F6120000}"/>
    <cellStyle name="_방동_03구조~1_라멘교 토공" xfId="8126" xr:uid="{00000000-0005-0000-0000-0000F7120000}"/>
    <cellStyle name="_방동_03구조~1_포장" xfId="8127" xr:uid="{00000000-0005-0000-0000-0000F8120000}"/>
    <cellStyle name="_방동_03구조~1_포장_라멘교 토공" xfId="8128" xr:uid="{00000000-0005-0000-0000-0000F9120000}"/>
    <cellStyle name="_방동_03구조물공" xfId="8129" xr:uid="{00000000-0005-0000-0000-0000FA120000}"/>
    <cellStyle name="_방동_03구조물공_라멘교 토공" xfId="8130" xr:uid="{00000000-0005-0000-0000-0000FB120000}"/>
    <cellStyle name="_방동_03구조물공_포장" xfId="8131" xr:uid="{00000000-0005-0000-0000-0000FC120000}"/>
    <cellStyle name="_방동_03구조물공_포장_라멘교 토공" xfId="8132" xr:uid="{00000000-0005-0000-0000-0000FD120000}"/>
    <cellStyle name="_방동_동막리소교량" xfId="8133" xr:uid="{00000000-0005-0000-0000-0000FE120000}"/>
    <cellStyle name="_방동_동막리소교량_라멘교 토공" xfId="8134" xr:uid="{00000000-0005-0000-0000-0000FF120000}"/>
    <cellStyle name="_방동_동막리소교량_포장" xfId="8135" xr:uid="{00000000-0005-0000-0000-000000130000}"/>
    <cellStyle name="_방동_동막리소교량_포장_라멘교 토공" xfId="8136" xr:uid="{00000000-0005-0000-0000-000001130000}"/>
    <cellStyle name="_방동_라멘교 토공" xfId="8137" xr:uid="{00000000-0005-0000-0000-000002130000}"/>
    <cellStyle name="_방동_마현12~1" xfId="8138" xr:uid="{00000000-0005-0000-0000-000003130000}"/>
    <cellStyle name="_방동_마현12~1_라멘교 토공" xfId="8139" xr:uid="{00000000-0005-0000-0000-000004130000}"/>
    <cellStyle name="_방동_마현12~1_포장" xfId="8140" xr:uid="{00000000-0005-0000-0000-000005130000}"/>
    <cellStyle name="_방동_마현12~1_포장_라멘교 토공" xfId="8141" xr:uid="{00000000-0005-0000-0000-000006130000}"/>
    <cellStyle name="_방동_문혜3리" xfId="8142" xr:uid="{00000000-0005-0000-0000-000007130000}"/>
    <cellStyle name="_방동_문혜3리_라멘교 토공" xfId="8143" xr:uid="{00000000-0005-0000-0000-000008130000}"/>
    <cellStyle name="_방동_문혜3리_포장" xfId="8144" xr:uid="{00000000-0005-0000-0000-000009130000}"/>
    <cellStyle name="_방동_문혜3리_포장_라멘교 토공" xfId="8145" xr:uid="{00000000-0005-0000-0000-00000A130000}"/>
    <cellStyle name="_방동_방동" xfId="8146" xr:uid="{00000000-0005-0000-0000-00000B130000}"/>
    <cellStyle name="_방동_방동_라멘교 토공" xfId="8147" xr:uid="{00000000-0005-0000-0000-00000C130000}"/>
    <cellStyle name="_방동_방동_포장" xfId="8148" xr:uid="{00000000-0005-0000-0000-00000D130000}"/>
    <cellStyle name="_방동_방동_포장_라멘교 토공" xfId="8149" xr:uid="{00000000-0005-0000-0000-00000E130000}"/>
    <cellStyle name="_방동_산양2리지구" xfId="8150" xr:uid="{00000000-0005-0000-0000-00000F130000}"/>
    <cellStyle name="_방동_산양2리지구_라멘교 토공" xfId="8151" xr:uid="{00000000-0005-0000-0000-000010130000}"/>
    <cellStyle name="_방동_산양2리지구_포장" xfId="8152" xr:uid="{00000000-0005-0000-0000-000011130000}"/>
    <cellStyle name="_방동_산양2리지구_포장_라멘교 토공" xfId="8153" xr:uid="{00000000-0005-0000-0000-000012130000}"/>
    <cellStyle name="_방동_산양리지구" xfId="8154" xr:uid="{00000000-0005-0000-0000-000013130000}"/>
    <cellStyle name="_방동_산양리지구_라멘교 토공" xfId="8155" xr:uid="{00000000-0005-0000-0000-000014130000}"/>
    <cellStyle name="_방동_산양리지구_포장" xfId="8156" xr:uid="{00000000-0005-0000-0000-000015130000}"/>
    <cellStyle name="_방동_산양리지구_포장_라멘교 토공" xfId="8157" xr:uid="{00000000-0005-0000-0000-000016130000}"/>
    <cellStyle name="_방동_서상2리" xfId="8158" xr:uid="{00000000-0005-0000-0000-000017130000}"/>
    <cellStyle name="_방동_서상2리_라멘교 토공" xfId="8159" xr:uid="{00000000-0005-0000-0000-000018130000}"/>
    <cellStyle name="_방동_서상2리_포장" xfId="8160" xr:uid="{00000000-0005-0000-0000-000019130000}"/>
    <cellStyle name="_방동_서상2리_포장_라멘교 토공" xfId="8161" xr:uid="{00000000-0005-0000-0000-00001A130000}"/>
    <cellStyle name="_방동_오항" xfId="8162" xr:uid="{00000000-0005-0000-0000-00001B130000}"/>
    <cellStyle name="_방동_오항_라멘교 토공" xfId="8163" xr:uid="{00000000-0005-0000-0000-00001C130000}"/>
    <cellStyle name="_방동_오항_포장" xfId="8164" xr:uid="{00000000-0005-0000-0000-00001D130000}"/>
    <cellStyle name="_방동_오항_포장_라멘교 토공" xfId="8165" xr:uid="{00000000-0005-0000-0000-00001E130000}"/>
    <cellStyle name="_방동_원평" xfId="8166" xr:uid="{00000000-0005-0000-0000-00001F130000}"/>
    <cellStyle name="_방동_원평_라멘교 토공" xfId="8167" xr:uid="{00000000-0005-0000-0000-000020130000}"/>
    <cellStyle name="_방동_원평_포장" xfId="8168" xr:uid="{00000000-0005-0000-0000-000021130000}"/>
    <cellStyle name="_방동_원평_포장_라멘교 토공" xfId="8169" xr:uid="{00000000-0005-0000-0000-000022130000}"/>
    <cellStyle name="_방동_추곡" xfId="8170" xr:uid="{00000000-0005-0000-0000-000023130000}"/>
    <cellStyle name="_방동_추곡_라멘교 토공" xfId="8171" xr:uid="{00000000-0005-0000-0000-000024130000}"/>
    <cellStyle name="_방동_추곡_포장" xfId="8172" xr:uid="{00000000-0005-0000-0000-000025130000}"/>
    <cellStyle name="_방동_추곡_포장_라멘교 토공" xfId="8173" xr:uid="{00000000-0005-0000-0000-000026130000}"/>
    <cellStyle name="_방동_포장" xfId="8174" xr:uid="{00000000-0005-0000-0000-000027130000}"/>
    <cellStyle name="_방동_포장_라멘교 토공" xfId="8175" xr:uid="{00000000-0005-0000-0000-000028130000}"/>
    <cellStyle name="_방배배수지조명탑공사(계약)" xfId="8176" xr:uid="{00000000-0005-0000-0000-000029130000}"/>
    <cellStyle name="_방송내역" xfId="1057" xr:uid="{00000000-0005-0000-0000-00002A130000}"/>
    <cellStyle name="_백운초통신내역(최종)" xfId="8177" xr:uid="{00000000-0005-0000-0000-00002B130000}"/>
    <cellStyle name="_변경계약분실행및2001년실행(견적비교포함)" xfId="8178" xr:uid="{00000000-0005-0000-0000-00002C130000}"/>
    <cellStyle name="_변경계약분실행및2001년실행(견적비교포함)_공무정산양식(10월초)" xfId="8179" xr:uid="{00000000-0005-0000-0000-00002D130000}"/>
    <cellStyle name="_변경계약분실행및2001년실행(견적비교포함)_공무정산양식(10월초)_기성내역서" xfId="8180" xr:uid="{00000000-0005-0000-0000-00002E130000}"/>
    <cellStyle name="_변경계약분실행및2001년실행(견적비교포함)_공무정산양식(10월초)_기성내역서_전체계약변경(03)" xfId="8181" xr:uid="{00000000-0005-0000-0000-00002F130000}"/>
    <cellStyle name="_변경계약분실행및2001년실행(견적비교포함)_공무정산양식(10월초)_전체계약변경(03)" xfId="8182" xr:uid="{00000000-0005-0000-0000-000030130000}"/>
    <cellStyle name="_변경계약분실행및2001년실행(견적비교포함)_공무정산양식(10월초)_포장외건(최종)" xfId="8183" xr:uid="{00000000-0005-0000-0000-000031130000}"/>
    <cellStyle name="_변경계약분실행및2001년실행(견적비교포함)_기성내역서" xfId="8184" xr:uid="{00000000-0005-0000-0000-000032130000}"/>
    <cellStyle name="_변경계약분실행및2001년실행(견적비교포함)_기성내역서_전체계약변경(03)" xfId="8185" xr:uid="{00000000-0005-0000-0000-000033130000}"/>
    <cellStyle name="_변경계약분실행및2001년실행(견적비교포함)_전체계약변경(03)" xfId="8186" xr:uid="{00000000-0005-0000-0000-000034130000}"/>
    <cellStyle name="_변경계약분실행및2001년실행(견적비교포함)_포장외건(최종)" xfId="8187" xr:uid="{00000000-0005-0000-0000-000035130000}"/>
    <cellStyle name="_변경내역서" xfId="8188" xr:uid="{00000000-0005-0000-0000-000036130000}"/>
    <cellStyle name="_별첨(계획서및실적서양식)" xfId="8189" xr:uid="{00000000-0005-0000-0000-000037130000}"/>
    <cellStyle name="_별첨(계획서및실적서양식)_1" xfId="8190" xr:uid="{00000000-0005-0000-0000-000038130000}"/>
    <cellStyle name="_봉개관광단지도로개설공사설계변경" xfId="1058" xr:uid="{00000000-0005-0000-0000-000039130000}"/>
    <cellStyle name="_부대공" xfId="8191" xr:uid="{00000000-0005-0000-0000-00003A130000}"/>
    <cellStyle name="_부대공_부대공" xfId="8192" xr:uid="{00000000-0005-0000-0000-00003B130000}"/>
    <cellStyle name="_부대공_부대공_부대공-03" xfId="8193" xr:uid="{00000000-0005-0000-0000-00003C130000}"/>
    <cellStyle name="_부대공_부대공_부대공-04" xfId="8194" xr:uid="{00000000-0005-0000-0000-00003D130000}"/>
    <cellStyle name="_부대공_부대공_부대공-04_부대공-03" xfId="8195" xr:uid="{00000000-0005-0000-0000-00003E130000}"/>
    <cellStyle name="_부대공_부대공-03" xfId="8196" xr:uid="{00000000-0005-0000-0000-00003F130000}"/>
    <cellStyle name="_부대공_부대공-04" xfId="8197" xr:uid="{00000000-0005-0000-0000-000040130000}"/>
    <cellStyle name="_부대공_부대공-04_부대공-03" xfId="8198" xr:uid="{00000000-0005-0000-0000-000041130000}"/>
    <cellStyle name="_부대공-04" xfId="8199" xr:uid="{00000000-0005-0000-0000-000042130000}"/>
    <cellStyle name="_부대공-2" xfId="8200" xr:uid="{00000000-0005-0000-0000-000043130000}"/>
    <cellStyle name="_부대공-2_부대공" xfId="8201" xr:uid="{00000000-0005-0000-0000-000044130000}"/>
    <cellStyle name="_부대공-2_부대공_부대공-03" xfId="8202" xr:uid="{00000000-0005-0000-0000-000045130000}"/>
    <cellStyle name="_부대공-2_부대공_부대공-04" xfId="8203" xr:uid="{00000000-0005-0000-0000-000046130000}"/>
    <cellStyle name="_부대공-2_부대공_부대공-04_부대공-03" xfId="8204" xr:uid="{00000000-0005-0000-0000-000047130000}"/>
    <cellStyle name="_부대공-2_부대공-03" xfId="8205" xr:uid="{00000000-0005-0000-0000-000048130000}"/>
    <cellStyle name="_부대공-2_부대공-04" xfId="8206" xr:uid="{00000000-0005-0000-0000-000049130000}"/>
    <cellStyle name="_부대공-2_부대공-04_부대공-03" xfId="8207" xr:uid="{00000000-0005-0000-0000-00004A130000}"/>
    <cellStyle name="_부대공-4" xfId="8208" xr:uid="{00000000-0005-0000-0000-00004B130000}"/>
    <cellStyle name="_부대공-4_부대공-03" xfId="8209" xr:uid="{00000000-0005-0000-0000-00004C130000}"/>
    <cellStyle name="_부대공-5" xfId="8210" xr:uid="{00000000-0005-0000-0000-00004D130000}"/>
    <cellStyle name="_부대공-5_부대공" xfId="8211" xr:uid="{00000000-0005-0000-0000-00004E130000}"/>
    <cellStyle name="_부대공-5_부대공_부대공-03" xfId="8212" xr:uid="{00000000-0005-0000-0000-00004F130000}"/>
    <cellStyle name="_부대공-5_부대공_부대공-04" xfId="8213" xr:uid="{00000000-0005-0000-0000-000050130000}"/>
    <cellStyle name="_부대공-5_부대공_부대공-04_부대공-03" xfId="8214" xr:uid="{00000000-0005-0000-0000-000051130000}"/>
    <cellStyle name="_부대공-5_부대공-03" xfId="8215" xr:uid="{00000000-0005-0000-0000-000052130000}"/>
    <cellStyle name="_부대공-5_부대공-04" xfId="8216" xr:uid="{00000000-0005-0000-0000-000053130000}"/>
    <cellStyle name="_부대공-5_부대공-04_부대공-03" xfId="8217" xr:uid="{00000000-0005-0000-0000-000054130000}"/>
    <cellStyle name="_부대입찰확약서" xfId="8218" xr:uid="{00000000-0005-0000-0000-000055130000}"/>
    <cellStyle name="_부천홈프러스(실행)" xfId="8219" xr:uid="{00000000-0005-0000-0000-000056130000}"/>
    <cellStyle name="_불광천인도교경관조명내역서(변경)-01.21" xfId="8220" xr:uid="{00000000-0005-0000-0000-000057130000}"/>
    <cellStyle name="_비옥토_벌개제근_연약지반(최종)" xfId="8221" xr:uid="{00000000-0005-0000-0000-000058130000}"/>
    <cellStyle name="_사가정길가로등공사" xfId="8222" xr:uid="{00000000-0005-0000-0000-000059130000}"/>
    <cellStyle name="_사본 - 고가차도(전력)" xfId="8223" xr:uid="{00000000-0005-0000-0000-00005A130000}"/>
    <cellStyle name="_산출(신현터널 일운)" xfId="8224" xr:uid="{00000000-0005-0000-0000-00005B130000}"/>
    <cellStyle name="_상리~사천간국도4차로공사내역" xfId="8225" xr:uid="{00000000-0005-0000-0000-00005C130000}"/>
    <cellStyle name="_서울 지하철 7호선 연장 내역서" xfId="8226" xr:uid="{00000000-0005-0000-0000-00005D130000}"/>
    <cellStyle name="_서울여대(20020516)" xfId="8227" xr:uid="{00000000-0005-0000-0000-00005E130000}"/>
    <cellStyle name="_서울차량기지가설공사 설.변" xfId="8228" xr:uid="{00000000-0005-0000-0000-00005F130000}"/>
    <cellStyle name="_서초동 빌딩-1" xfId="8229" xr:uid="{00000000-0005-0000-0000-000060130000}"/>
    <cellStyle name="_선정(1)" xfId="8230" xr:uid="{00000000-0005-0000-0000-000061130000}"/>
    <cellStyle name="_선정(1)_송림로-토목물량산출서" xfId="8231" xr:uid="{00000000-0005-0000-0000-000062130000}"/>
    <cellStyle name="_선정(1)_인천설계예산서" xfId="8232" xr:uid="{00000000-0005-0000-0000-000063130000}"/>
    <cellStyle name="_선정(1)_인천설계예산서(수정분)" xfId="8233" xr:uid="{00000000-0005-0000-0000-000064130000}"/>
    <cellStyle name="_선정(1)_인천설계예산서(수정분)_송림로-토목물량산출서" xfId="8234" xr:uid="{00000000-0005-0000-0000-000065130000}"/>
    <cellStyle name="_선정(1)_인천설계예산서_송림로-토목물량산출서" xfId="8235" xr:uid="{00000000-0005-0000-0000-000066130000}"/>
    <cellStyle name="_선정(1)_추풍령" xfId="8236" xr:uid="{00000000-0005-0000-0000-000067130000}"/>
    <cellStyle name="_선정(1)_추풍령_송림로-토목물량산출서" xfId="8237" xr:uid="{00000000-0005-0000-0000-000068130000}"/>
    <cellStyle name="_선정(1)_추풍령_인천설계예산서" xfId="8238" xr:uid="{00000000-0005-0000-0000-000069130000}"/>
    <cellStyle name="_선정(1)_추풍령_인천설계예산서(수정분)" xfId="8239" xr:uid="{00000000-0005-0000-0000-00006A130000}"/>
    <cellStyle name="_선정(1)_추풍령_인천설계예산서(수정분)_송림로-토목물량산출서" xfId="8240" xr:uid="{00000000-0005-0000-0000-00006B130000}"/>
    <cellStyle name="_선정(1)_추풍령_인천설계예산서_송림로-토목물량산출서" xfId="8241" xr:uid="{00000000-0005-0000-0000-00006C130000}"/>
    <cellStyle name="_선정(1)_추풍령-1" xfId="8242" xr:uid="{00000000-0005-0000-0000-00006D130000}"/>
    <cellStyle name="_선정(1)_추풍령-1_송림로-토목물량산출서" xfId="8243" xr:uid="{00000000-0005-0000-0000-00006E130000}"/>
    <cellStyle name="_선정(1)_추풍령-1_인천설계예산서" xfId="8244" xr:uid="{00000000-0005-0000-0000-00006F130000}"/>
    <cellStyle name="_선정(1)_추풍령-1_인천설계예산서(수정분)" xfId="8245" xr:uid="{00000000-0005-0000-0000-000070130000}"/>
    <cellStyle name="_선정(1)_추풍령-1_인천설계예산서(수정분)_송림로-토목물량산출서" xfId="8246" xr:uid="{00000000-0005-0000-0000-000071130000}"/>
    <cellStyle name="_선정(1)_추풍령-1_인천설계예산서_송림로-토목물량산출서" xfId="8247" xr:uid="{00000000-0005-0000-0000-000072130000}"/>
    <cellStyle name="_선정(2)" xfId="8248" xr:uid="{00000000-0005-0000-0000-000073130000}"/>
    <cellStyle name="_선정(2)_송림로-토목물량산출서" xfId="8249" xr:uid="{00000000-0005-0000-0000-000074130000}"/>
    <cellStyle name="_선정(2)_인천설계예산서" xfId="8250" xr:uid="{00000000-0005-0000-0000-000075130000}"/>
    <cellStyle name="_선정(2)_인천설계예산서(수정분)" xfId="8251" xr:uid="{00000000-0005-0000-0000-000076130000}"/>
    <cellStyle name="_선정(2)_인천설계예산서(수정분)_송림로-토목물량산출서" xfId="8252" xr:uid="{00000000-0005-0000-0000-000077130000}"/>
    <cellStyle name="_선정(2)_인천설계예산서_송림로-토목물량산출서" xfId="8253" xr:uid="{00000000-0005-0000-0000-000078130000}"/>
    <cellStyle name="_선정(2)_추풍령" xfId="8254" xr:uid="{00000000-0005-0000-0000-000079130000}"/>
    <cellStyle name="_선정(2)_추풍령_송림로-토목물량산출서" xfId="8255" xr:uid="{00000000-0005-0000-0000-00007A130000}"/>
    <cellStyle name="_선정(2)_추풍령_인천설계예산서" xfId="8256" xr:uid="{00000000-0005-0000-0000-00007B130000}"/>
    <cellStyle name="_선정(2)_추풍령_인천설계예산서(수정분)" xfId="8257" xr:uid="{00000000-0005-0000-0000-00007C130000}"/>
    <cellStyle name="_선정(2)_추풍령_인천설계예산서(수정분)_송림로-토목물량산출서" xfId="8258" xr:uid="{00000000-0005-0000-0000-00007D130000}"/>
    <cellStyle name="_선정(2)_추풍령_인천설계예산서_송림로-토목물량산출서" xfId="8259" xr:uid="{00000000-0005-0000-0000-00007E130000}"/>
    <cellStyle name="_선정(2)_추풍령-1" xfId="8260" xr:uid="{00000000-0005-0000-0000-00007F130000}"/>
    <cellStyle name="_선정(2)_추풍령-1_송림로-토목물량산출서" xfId="8261" xr:uid="{00000000-0005-0000-0000-000080130000}"/>
    <cellStyle name="_선정(2)_추풍령-1_인천설계예산서" xfId="8262" xr:uid="{00000000-0005-0000-0000-000081130000}"/>
    <cellStyle name="_선정(2)_추풍령-1_인천설계예산서(수정분)" xfId="8263" xr:uid="{00000000-0005-0000-0000-000082130000}"/>
    <cellStyle name="_선정(2)_추풍령-1_인천설계예산서(수정분)_송림로-토목물량산출서" xfId="8264" xr:uid="{00000000-0005-0000-0000-000083130000}"/>
    <cellStyle name="_선정(2)_추풍령-1_인천설계예산서_송림로-토목물량산출서" xfId="8265" xr:uid="{00000000-0005-0000-0000-000084130000}"/>
    <cellStyle name="_선정(3)" xfId="8266" xr:uid="{00000000-0005-0000-0000-000085130000}"/>
    <cellStyle name="_선정(3)_송림로-토목물량산출서" xfId="8267" xr:uid="{00000000-0005-0000-0000-000086130000}"/>
    <cellStyle name="_선정(3)_인천설계예산서" xfId="8268" xr:uid="{00000000-0005-0000-0000-000087130000}"/>
    <cellStyle name="_선정(3)_인천설계예산서(수정분)" xfId="8269" xr:uid="{00000000-0005-0000-0000-000088130000}"/>
    <cellStyle name="_선정(3)_인천설계예산서(수정분)_송림로-토목물량산출서" xfId="8270" xr:uid="{00000000-0005-0000-0000-000089130000}"/>
    <cellStyle name="_선정(3)_인천설계예산서_송림로-토목물량산출서" xfId="8271" xr:uid="{00000000-0005-0000-0000-00008A130000}"/>
    <cellStyle name="_선정(3)_추풍령" xfId="8272" xr:uid="{00000000-0005-0000-0000-00008B130000}"/>
    <cellStyle name="_선정(3)_추풍령_송림로-토목물량산출서" xfId="8273" xr:uid="{00000000-0005-0000-0000-00008C130000}"/>
    <cellStyle name="_선정(3)_추풍령_인천설계예산서" xfId="8274" xr:uid="{00000000-0005-0000-0000-00008D130000}"/>
    <cellStyle name="_선정(3)_추풍령_인천설계예산서(수정분)" xfId="8275" xr:uid="{00000000-0005-0000-0000-00008E130000}"/>
    <cellStyle name="_선정(3)_추풍령_인천설계예산서(수정분)_송림로-토목물량산출서" xfId="8276" xr:uid="{00000000-0005-0000-0000-00008F130000}"/>
    <cellStyle name="_선정(3)_추풍령_인천설계예산서_송림로-토목물량산출서" xfId="8277" xr:uid="{00000000-0005-0000-0000-000090130000}"/>
    <cellStyle name="_선정(3)_추풍령-1" xfId="8278" xr:uid="{00000000-0005-0000-0000-000091130000}"/>
    <cellStyle name="_선정(3)_추풍령-1_송림로-토목물량산출서" xfId="8279" xr:uid="{00000000-0005-0000-0000-000092130000}"/>
    <cellStyle name="_선정(3)_추풍령-1_인천설계예산서" xfId="8280" xr:uid="{00000000-0005-0000-0000-000093130000}"/>
    <cellStyle name="_선정(3)_추풍령-1_인천설계예산서(수정분)" xfId="8281" xr:uid="{00000000-0005-0000-0000-000094130000}"/>
    <cellStyle name="_선정(3)_추풍령-1_인천설계예산서(수정분)_송림로-토목물량산출서" xfId="8282" xr:uid="{00000000-0005-0000-0000-000095130000}"/>
    <cellStyle name="_선정(3)_추풍령-1_인천설계예산서_송림로-토목물량산출서" xfId="8283" xr:uid="{00000000-0005-0000-0000-000096130000}"/>
    <cellStyle name="_선정(4)" xfId="8284" xr:uid="{00000000-0005-0000-0000-000097130000}"/>
    <cellStyle name="_선정(4)_송림로-토목물량산출서" xfId="8285" xr:uid="{00000000-0005-0000-0000-000098130000}"/>
    <cellStyle name="_선정(4)_인천설계예산서" xfId="8286" xr:uid="{00000000-0005-0000-0000-000099130000}"/>
    <cellStyle name="_선정(4)_인천설계예산서(수정분)" xfId="8287" xr:uid="{00000000-0005-0000-0000-00009A130000}"/>
    <cellStyle name="_선정(4)_인천설계예산서(수정분)_송림로-토목물량산출서" xfId="8288" xr:uid="{00000000-0005-0000-0000-00009B130000}"/>
    <cellStyle name="_선정(4)_인천설계예산서_송림로-토목물량산출서" xfId="8289" xr:uid="{00000000-0005-0000-0000-00009C130000}"/>
    <cellStyle name="_선정(4)_추풍령" xfId="8290" xr:uid="{00000000-0005-0000-0000-00009D130000}"/>
    <cellStyle name="_선정(4)_추풍령_송림로-토목물량산출서" xfId="8291" xr:uid="{00000000-0005-0000-0000-00009E130000}"/>
    <cellStyle name="_선정(4)_추풍령_인천설계예산서" xfId="8292" xr:uid="{00000000-0005-0000-0000-00009F130000}"/>
    <cellStyle name="_선정(4)_추풍령_인천설계예산서(수정분)" xfId="8293" xr:uid="{00000000-0005-0000-0000-0000A0130000}"/>
    <cellStyle name="_선정(4)_추풍령_인천설계예산서(수정분)_송림로-토목물량산출서" xfId="8294" xr:uid="{00000000-0005-0000-0000-0000A1130000}"/>
    <cellStyle name="_선정(4)_추풍령_인천설계예산서_송림로-토목물량산출서" xfId="8295" xr:uid="{00000000-0005-0000-0000-0000A2130000}"/>
    <cellStyle name="_선정(4)_추풍령-1" xfId="8296" xr:uid="{00000000-0005-0000-0000-0000A3130000}"/>
    <cellStyle name="_선정(4)_추풍령-1_송림로-토목물량산출서" xfId="8297" xr:uid="{00000000-0005-0000-0000-0000A4130000}"/>
    <cellStyle name="_선정(4)_추풍령-1_인천설계예산서" xfId="8298" xr:uid="{00000000-0005-0000-0000-0000A5130000}"/>
    <cellStyle name="_선정(4)_추풍령-1_인천설계예산서(수정분)" xfId="8299" xr:uid="{00000000-0005-0000-0000-0000A6130000}"/>
    <cellStyle name="_선정(4)_추풍령-1_인천설계예산서(수정분)_송림로-토목물량산출서" xfId="8300" xr:uid="{00000000-0005-0000-0000-0000A7130000}"/>
    <cellStyle name="_선정(4)_추풍령-1_인천설계예산서_송림로-토목물량산출서" xfId="8301" xr:uid="{00000000-0005-0000-0000-0000A8130000}"/>
    <cellStyle name="_선정(5)" xfId="8302" xr:uid="{00000000-0005-0000-0000-0000A9130000}"/>
    <cellStyle name="_선정(5)_송림로-토목물량산출서" xfId="8303" xr:uid="{00000000-0005-0000-0000-0000AA130000}"/>
    <cellStyle name="_선정(5)_인천설계예산서" xfId="8304" xr:uid="{00000000-0005-0000-0000-0000AB130000}"/>
    <cellStyle name="_선정(5)_인천설계예산서(수정분)" xfId="8305" xr:uid="{00000000-0005-0000-0000-0000AC130000}"/>
    <cellStyle name="_선정(5)_인천설계예산서(수정분)_송림로-토목물량산출서" xfId="8306" xr:uid="{00000000-0005-0000-0000-0000AD130000}"/>
    <cellStyle name="_선정(5)_인천설계예산서_송림로-토목물량산출서" xfId="8307" xr:uid="{00000000-0005-0000-0000-0000AE130000}"/>
    <cellStyle name="_선정(5)_추풍령" xfId="8308" xr:uid="{00000000-0005-0000-0000-0000AF130000}"/>
    <cellStyle name="_선정(5)_추풍령_송림로-토목물량산출서" xfId="8309" xr:uid="{00000000-0005-0000-0000-0000B0130000}"/>
    <cellStyle name="_선정(5)_추풍령_인천설계예산서" xfId="8310" xr:uid="{00000000-0005-0000-0000-0000B1130000}"/>
    <cellStyle name="_선정(5)_추풍령_인천설계예산서(수정분)" xfId="8311" xr:uid="{00000000-0005-0000-0000-0000B2130000}"/>
    <cellStyle name="_선정(5)_추풍령_인천설계예산서(수정분)_송림로-토목물량산출서" xfId="8312" xr:uid="{00000000-0005-0000-0000-0000B3130000}"/>
    <cellStyle name="_선정(5)_추풍령_인천설계예산서_송림로-토목물량산출서" xfId="8313" xr:uid="{00000000-0005-0000-0000-0000B4130000}"/>
    <cellStyle name="_선정(5)_추풍령-1" xfId="8314" xr:uid="{00000000-0005-0000-0000-0000B5130000}"/>
    <cellStyle name="_선정(5)_추풍령-1_송림로-토목물량산출서" xfId="8315" xr:uid="{00000000-0005-0000-0000-0000B6130000}"/>
    <cellStyle name="_선정(5)_추풍령-1_인천설계예산서" xfId="8316" xr:uid="{00000000-0005-0000-0000-0000B7130000}"/>
    <cellStyle name="_선정(5)_추풍령-1_인천설계예산서(수정분)" xfId="8317" xr:uid="{00000000-0005-0000-0000-0000B8130000}"/>
    <cellStyle name="_선정(5)_추풍령-1_인천설계예산서(수정분)_송림로-토목물량산출서" xfId="8318" xr:uid="{00000000-0005-0000-0000-0000B9130000}"/>
    <cellStyle name="_선정(5)_추풍령-1_인천설계예산서_송림로-토목물량산출서" xfId="8319" xr:uid="{00000000-0005-0000-0000-0000BA130000}"/>
    <cellStyle name="_설계내역서 500톤-질소,인" xfId="8320" xr:uid="{00000000-0005-0000-0000-0000BB130000}"/>
    <cellStyle name="_설계변경최종(발주)" xfId="5208" xr:uid="{00000000-0005-0000-0000-0000BC130000}"/>
    <cellStyle name="_설계서" xfId="8321" xr:uid="{00000000-0005-0000-0000-0000BD130000}"/>
    <cellStyle name="_설계서(수전)5.12" xfId="8322" xr:uid="{00000000-0005-0000-0000-0000BE130000}"/>
    <cellStyle name="_설계원가 및 손익계산서(극장)" xfId="8323" xr:uid="{00000000-0005-0000-0000-0000BF130000}"/>
    <cellStyle name="_설계원가 및 손익계산서(백화점)" xfId="8324" xr:uid="{00000000-0005-0000-0000-0000C0130000}"/>
    <cellStyle name="_설계원가 및 손익계산서(이광환)" xfId="8325" xr:uid="{00000000-0005-0000-0000-0000C1130000}"/>
    <cellStyle name="_설변3" xfId="1059" xr:uid="{00000000-0005-0000-0000-0000C2130000}"/>
    <cellStyle name="_설변3 10" xfId="12310" xr:uid="{00000000-0005-0000-0000-0000C3130000}"/>
    <cellStyle name="_설변3 11" xfId="10005" xr:uid="{00000000-0005-0000-0000-0000C4130000}"/>
    <cellStyle name="_설변3 12" xfId="12341" xr:uid="{00000000-0005-0000-0000-0000C5130000}"/>
    <cellStyle name="_설변3 13" xfId="10786" xr:uid="{00000000-0005-0000-0000-0000C6130000}"/>
    <cellStyle name="_설변3 14" xfId="9949" xr:uid="{00000000-0005-0000-0000-0000C7130000}"/>
    <cellStyle name="_설변3 15" xfId="11613" xr:uid="{00000000-0005-0000-0000-0000C8130000}"/>
    <cellStyle name="_설변3 16" xfId="9827" xr:uid="{00000000-0005-0000-0000-0000C9130000}"/>
    <cellStyle name="_설변3 17" xfId="10348" xr:uid="{00000000-0005-0000-0000-0000CA130000}"/>
    <cellStyle name="_설변3 18" xfId="11981" xr:uid="{00000000-0005-0000-0000-0000CB130000}"/>
    <cellStyle name="_설변3 19" xfId="10336" xr:uid="{00000000-0005-0000-0000-0000CC130000}"/>
    <cellStyle name="_설변3 2" xfId="5209" xr:uid="{00000000-0005-0000-0000-0000CD130000}"/>
    <cellStyle name="_설변3 2 2" xfId="5210" xr:uid="{00000000-0005-0000-0000-0000CE130000}"/>
    <cellStyle name="_설변3 2_집계표" xfId="5211" xr:uid="{00000000-0005-0000-0000-0000CF130000}"/>
    <cellStyle name="_설변3 20" xfId="10276" xr:uid="{00000000-0005-0000-0000-0000D0130000}"/>
    <cellStyle name="_설변3 21" xfId="12088" xr:uid="{00000000-0005-0000-0000-0000D1130000}"/>
    <cellStyle name="_설변3 22" xfId="11414" xr:uid="{00000000-0005-0000-0000-0000D2130000}"/>
    <cellStyle name="_설변3 23" xfId="12980" xr:uid="{00000000-0005-0000-0000-0000D3130000}"/>
    <cellStyle name="_설변3 24" xfId="11251" xr:uid="{00000000-0005-0000-0000-0000D4130000}"/>
    <cellStyle name="_설변3 25" xfId="11862" xr:uid="{00000000-0005-0000-0000-0000D5130000}"/>
    <cellStyle name="_설변3 26" xfId="9935" xr:uid="{00000000-0005-0000-0000-0000D6130000}"/>
    <cellStyle name="_설변3 3" xfId="10048" xr:uid="{00000000-0005-0000-0000-0000D7130000}"/>
    <cellStyle name="_설변3 4" xfId="10847" xr:uid="{00000000-0005-0000-0000-0000D8130000}"/>
    <cellStyle name="_설변3 5" xfId="9728" xr:uid="{00000000-0005-0000-0000-0000D9130000}"/>
    <cellStyle name="_설변3 6" xfId="10257" xr:uid="{00000000-0005-0000-0000-0000DA130000}"/>
    <cellStyle name="_설변3 7" xfId="11901" xr:uid="{00000000-0005-0000-0000-0000DB130000}"/>
    <cellStyle name="_설변3 8" xfId="11081" xr:uid="{00000000-0005-0000-0000-0000DC130000}"/>
    <cellStyle name="_설변3 9" xfId="9745" xr:uid="{00000000-0005-0000-0000-0000DD130000}"/>
    <cellStyle name="_설변3_0000" xfId="1060" xr:uid="{00000000-0005-0000-0000-0000DE130000}"/>
    <cellStyle name="_설변3_0000 10" xfId="9796" xr:uid="{00000000-0005-0000-0000-0000DF130000}"/>
    <cellStyle name="_설변3_0000 11" xfId="11682" xr:uid="{00000000-0005-0000-0000-0000E0130000}"/>
    <cellStyle name="_설변3_0000 12" xfId="10307" xr:uid="{00000000-0005-0000-0000-0000E1130000}"/>
    <cellStyle name="_설변3_0000 13" xfId="12584" xr:uid="{00000000-0005-0000-0000-0000E2130000}"/>
    <cellStyle name="_설변3_0000 14" xfId="11959" xr:uid="{00000000-0005-0000-0000-0000E3130000}"/>
    <cellStyle name="_설변3_0000 15" xfId="11334" xr:uid="{00000000-0005-0000-0000-0000E4130000}"/>
    <cellStyle name="_설변3_0000 16" xfId="9832" xr:uid="{00000000-0005-0000-0000-0000E5130000}"/>
    <cellStyle name="_설변3_0000 17" xfId="12718" xr:uid="{00000000-0005-0000-0000-0000E6130000}"/>
    <cellStyle name="_설변3_0000 18" xfId="12756" xr:uid="{00000000-0005-0000-0000-0000E7130000}"/>
    <cellStyle name="_설변3_0000 19" xfId="10539" xr:uid="{00000000-0005-0000-0000-0000E8130000}"/>
    <cellStyle name="_설변3_0000 2" xfId="10049" xr:uid="{00000000-0005-0000-0000-0000E9130000}"/>
    <cellStyle name="_설변3_0000 20" xfId="13198" xr:uid="{00000000-0005-0000-0000-0000EA130000}"/>
    <cellStyle name="_설변3_0000 21" xfId="13337" xr:uid="{00000000-0005-0000-0000-0000EB130000}"/>
    <cellStyle name="_설변3_0000 22" xfId="13413" xr:uid="{00000000-0005-0000-0000-0000EC130000}"/>
    <cellStyle name="_설변3_0000 23" xfId="12534" xr:uid="{00000000-0005-0000-0000-0000ED130000}"/>
    <cellStyle name="_설변3_0000 24" xfId="13103" xr:uid="{00000000-0005-0000-0000-0000EE130000}"/>
    <cellStyle name="_설변3_0000 25" xfId="13492" xr:uid="{00000000-0005-0000-0000-0000EF130000}"/>
    <cellStyle name="_설변3_0000 3" xfId="12151" xr:uid="{00000000-0005-0000-0000-0000F0130000}"/>
    <cellStyle name="_설변3_0000 4" xfId="11233" xr:uid="{00000000-0005-0000-0000-0000F1130000}"/>
    <cellStyle name="_설변3_0000 5" xfId="11395" xr:uid="{00000000-0005-0000-0000-0000F2130000}"/>
    <cellStyle name="_설변3_0000 6" xfId="12369" xr:uid="{00000000-0005-0000-0000-0000F3130000}"/>
    <cellStyle name="_설변3_0000 7" xfId="10619" xr:uid="{00000000-0005-0000-0000-0000F4130000}"/>
    <cellStyle name="_설변3_0000 8" xfId="12663" xr:uid="{00000000-0005-0000-0000-0000F5130000}"/>
    <cellStyle name="_설변3_0000 9" xfId="10608" xr:uid="{00000000-0005-0000-0000-0000F6130000}"/>
    <cellStyle name="_설변3_080930-01R_제주영송학교_체육관(치료교육센타)_증축_원격조명릴_설치공사-수정_CSI-7M" xfId="1061" xr:uid="{00000000-0005-0000-0000-0000F7130000}"/>
    <cellStyle name="_설변3_080930-01R_제주영송학교_체육관(치료교육센타)_증축_원격조명릴_설치공사-수정_CSI-7M 2" xfId="5212" xr:uid="{00000000-0005-0000-0000-0000F8130000}"/>
    <cellStyle name="_설변3_080930-01R_제주영송학교_체육관(치료교육센타)_증축_원격조명릴_설치공사-수정_CSI-7M 2 2" xfId="5213" xr:uid="{00000000-0005-0000-0000-0000F9130000}"/>
    <cellStyle name="_설변3_080930-01R_제주영송학교_체육관(치료교육센타)_증축_원격조명릴_설치공사-수정_CSI-7M 2_집계표" xfId="5214" xr:uid="{00000000-0005-0000-0000-0000FA130000}"/>
    <cellStyle name="_설변3_11내역서(서귀포시교육청사)" xfId="1062" xr:uid="{00000000-0005-0000-0000-0000FB130000}"/>
    <cellStyle name="_설변3_11내역서(서귀포시교육청사) 2" xfId="5215" xr:uid="{00000000-0005-0000-0000-0000FC130000}"/>
    <cellStyle name="_설변3_11내역서(서귀포시교육청사) 2 2" xfId="5216" xr:uid="{00000000-0005-0000-0000-0000FD130000}"/>
    <cellStyle name="_설변3_11내역서(서귀포시교육청사) 2_집계표" xfId="5217" xr:uid="{00000000-0005-0000-0000-0000FE130000}"/>
    <cellStyle name="_설변3_2009년 일위대가(소방) (2월기준)" xfId="1063" xr:uid="{00000000-0005-0000-0000-0000FF130000}"/>
    <cellStyle name="_설변3_2009년 일위대가(전기) (2월기준)" xfId="1064" xr:uid="{00000000-0005-0000-0000-000000140000}"/>
    <cellStyle name="_설변3_2010년 일위대가(전기)-(3월기준)" xfId="1065" xr:uid="{00000000-0005-0000-0000-000001140000}"/>
    <cellStyle name="_설변3_2010년 하반기노임단가" xfId="1066" xr:uid="{00000000-0005-0000-0000-000002140000}"/>
    <cellStyle name="_설변3_2011년 상반기노임단가" xfId="1067" xr:uid="{00000000-0005-0000-0000-000003140000}"/>
    <cellStyle name="_설변3_H변대 일위대가" xfId="1068" xr:uid="{00000000-0005-0000-0000-000004140000}"/>
    <cellStyle name="_설변3_가시보건진료소 전기내역서" xfId="1069" xr:uid="{00000000-0005-0000-0000-000005140000}"/>
    <cellStyle name="_설변3_감귤창고전기내역서" xfId="1070" xr:uid="{00000000-0005-0000-0000-000006140000}"/>
    <cellStyle name="_설변3_감귤창고전기내역서 2" xfId="5218" xr:uid="{00000000-0005-0000-0000-000007140000}"/>
    <cellStyle name="_설변3_감귤창고전기내역서 2 2" xfId="5219" xr:uid="{00000000-0005-0000-0000-000008140000}"/>
    <cellStyle name="_설변3_감귤창고전기내역서 2_집계표" xfId="5220" xr:uid="{00000000-0005-0000-0000-000009140000}"/>
    <cellStyle name="_설변3_감귤창고전기산출서" xfId="1071" xr:uid="{00000000-0005-0000-0000-00000A140000}"/>
    <cellStyle name="_설변3_감귤창고전기산출서 2" xfId="5221" xr:uid="{00000000-0005-0000-0000-00000B140000}"/>
    <cellStyle name="_설변3_감귤창고전기산출서 2 2" xfId="5222" xr:uid="{00000000-0005-0000-0000-00000C140000}"/>
    <cellStyle name="_설변3_감귤창고전기산출서 2_집계표" xfId="5223" xr:uid="{00000000-0005-0000-0000-00000D140000}"/>
    <cellStyle name="_설변3_광양초등학교(전기)내역서" xfId="1072" xr:uid="{00000000-0005-0000-0000-00000E140000}"/>
    <cellStyle name="_설변3_교래분교(전기내역서)최종-공종2" xfId="1073" xr:uid="{00000000-0005-0000-0000-00000F140000}"/>
    <cellStyle name="_설변3_교래분교(전기내역서)최종-공종2 2" xfId="5224" xr:uid="{00000000-0005-0000-0000-000010140000}"/>
    <cellStyle name="_설변3_교래분교(전기내역서)최종-공종2 2 2" xfId="5225" xr:uid="{00000000-0005-0000-0000-000011140000}"/>
    <cellStyle name="_설변3_교래분교(전기내역서)최종-공종2 2_집계표" xfId="5226" xr:uid="{00000000-0005-0000-0000-000012140000}"/>
    <cellStyle name="_설변3_구엄교(전기내역서)-0307" xfId="1074" xr:uid="{00000000-0005-0000-0000-000013140000}"/>
    <cellStyle name="_설변3_구엄교(전기내역서)-0307 2" xfId="5227" xr:uid="{00000000-0005-0000-0000-000014140000}"/>
    <cellStyle name="_설변3_구엄교(전기내역서)-0307 2 2" xfId="5228" xr:uid="{00000000-0005-0000-0000-000015140000}"/>
    <cellStyle name="_설변3_구엄교(전기내역서)-0307 2_집계표" xfId="5229" xr:uid="{00000000-0005-0000-0000-000016140000}"/>
    <cellStyle name="_설변3_구엄교(전기내역서)최종" xfId="1075" xr:uid="{00000000-0005-0000-0000-000017140000}"/>
    <cellStyle name="_설변3_구엄교(전기내역서)최종 2" xfId="5230" xr:uid="{00000000-0005-0000-0000-000018140000}"/>
    <cellStyle name="_설변3_구엄교(전기내역서)최종 2 2" xfId="5231" xr:uid="{00000000-0005-0000-0000-000019140000}"/>
    <cellStyle name="_설변3_구엄교(전기내역서)최종 2_집계표" xfId="5232" xr:uid="{00000000-0005-0000-0000-00001A140000}"/>
    <cellStyle name="_설변3_구엄교(전기내역서)최종_변경후내역서 " xfId="5233" xr:uid="{00000000-0005-0000-0000-00001B140000}"/>
    <cellStyle name="_설변3_내역(전기)-예래교" xfId="1076" xr:uid="{00000000-0005-0000-0000-00001C140000}"/>
    <cellStyle name="_설변3_내역(전기)-예래교 2" xfId="5234" xr:uid="{00000000-0005-0000-0000-00001D140000}"/>
    <cellStyle name="_설변3_내역(전기)-예래교 2 2" xfId="5235" xr:uid="{00000000-0005-0000-0000-00001E140000}"/>
    <cellStyle name="_설변3_내역(전기)-예래교 2_집계표" xfId="5236" xr:uid="{00000000-0005-0000-0000-00001F140000}"/>
    <cellStyle name="_설변3_내역(전기)-제주여중" xfId="1077" xr:uid="{00000000-0005-0000-0000-000020140000}"/>
    <cellStyle name="_설변3_내역(전기)-제주여중 2" xfId="5237" xr:uid="{00000000-0005-0000-0000-000021140000}"/>
    <cellStyle name="_설변3_내역(전기)-제주여중 2 2" xfId="5238" xr:uid="{00000000-0005-0000-0000-000022140000}"/>
    <cellStyle name="_설변3_내역(전기)-제주여중 2_집계표" xfId="5239" xr:uid="{00000000-0005-0000-0000-000023140000}"/>
    <cellStyle name="_설변3_내역-동광분교" xfId="5240" xr:uid="{00000000-0005-0000-0000-000024140000}"/>
    <cellStyle name="_설변3_내역-동광분교 2" xfId="5241" xr:uid="{00000000-0005-0000-0000-000025140000}"/>
    <cellStyle name="_설변3_내역-동광분교_집계표" xfId="5242" xr:uid="{00000000-0005-0000-0000-000026140000}"/>
    <cellStyle name="_설변3_내역서" xfId="1078" xr:uid="{00000000-0005-0000-0000-000027140000}"/>
    <cellStyle name="_설변3_내역서 2" xfId="5243" xr:uid="{00000000-0005-0000-0000-000028140000}"/>
    <cellStyle name="_설변3_내역서 2 2" xfId="5244" xr:uid="{00000000-0005-0000-0000-000029140000}"/>
    <cellStyle name="_설변3_내역서 2_집계표" xfId="5245" xr:uid="{00000000-0005-0000-0000-00002A140000}"/>
    <cellStyle name="_설변3_내역서(0429)" xfId="1079" xr:uid="{00000000-0005-0000-0000-00002B140000}"/>
    <cellStyle name="_설변3_내역서(서귀포시교육청사)" xfId="1080" xr:uid="{00000000-0005-0000-0000-00002C140000}"/>
    <cellStyle name="_설변3_내역서(서귀포시교육청사) 2" xfId="5246" xr:uid="{00000000-0005-0000-0000-00002D140000}"/>
    <cellStyle name="_설변3_내역서(서귀포시교육청사) 2 2" xfId="5247" xr:uid="{00000000-0005-0000-0000-00002E140000}"/>
    <cellStyle name="_설변3_내역서(서귀포시교육청사) 2_집계표" xfId="5248" xr:uid="{00000000-0005-0000-0000-00002F140000}"/>
    <cellStyle name="_설변3_내역-신산초중" xfId="5249" xr:uid="{00000000-0005-0000-0000-000030140000}"/>
    <cellStyle name="_설변3_내역-신산초중 2" xfId="5250" xr:uid="{00000000-0005-0000-0000-000031140000}"/>
    <cellStyle name="_설변3_내역-신산초중_집계표" xfId="5251" xr:uid="{00000000-0005-0000-0000-000032140000}"/>
    <cellStyle name="_설변3_내역-외도교" xfId="5252" xr:uid="{00000000-0005-0000-0000-000033140000}"/>
    <cellStyle name="_설변3_내역-외도교 2" xfId="5253" xr:uid="{00000000-0005-0000-0000-000034140000}"/>
    <cellStyle name="_설변3_내역-외도교_집계표" xfId="5254" xr:uid="{00000000-0005-0000-0000-000035140000}"/>
    <cellStyle name="_설변3_내역-재릉" xfId="5255" xr:uid="{00000000-0005-0000-0000-000036140000}"/>
    <cellStyle name="_설변3_내역-재릉 2" xfId="5256" xr:uid="{00000000-0005-0000-0000-000037140000}"/>
    <cellStyle name="_설변3_내역-재릉_집계표" xfId="5257" xr:uid="{00000000-0005-0000-0000-000038140000}"/>
    <cellStyle name="_설변3_내역-제서교(흥산)" xfId="5258" xr:uid="{00000000-0005-0000-0000-000039140000}"/>
    <cellStyle name="_설변3_내역-제서교(흥산) 2" xfId="5259" xr:uid="{00000000-0005-0000-0000-00003A140000}"/>
    <cellStyle name="_설변3_내역-제서교(흥산)_집계표" xfId="5260" xr:uid="{00000000-0005-0000-0000-00003B140000}"/>
    <cellStyle name="_설변3_내역-추자중" xfId="5261" xr:uid="{00000000-0005-0000-0000-00003C140000}"/>
    <cellStyle name="_설변3_내역-추자중 2" xfId="5262" xr:uid="{00000000-0005-0000-0000-00003D140000}"/>
    <cellStyle name="_설변3_내역-추자중_집계표" xfId="5263" xr:uid="{00000000-0005-0000-0000-00003E140000}"/>
    <cellStyle name="_설변3_내역-추자초" xfId="5264" xr:uid="{00000000-0005-0000-0000-00003F140000}"/>
    <cellStyle name="_설변3_내역-추자초 2" xfId="5265" xr:uid="{00000000-0005-0000-0000-000040140000}"/>
    <cellStyle name="_설변3_내역-추자초_집계표" xfId="5266" xr:uid="{00000000-0005-0000-0000-000041140000}"/>
    <cellStyle name="_설변3_냉난방내역서(예림-친환경)" xfId="1081" xr:uid="{00000000-0005-0000-0000-000042140000}"/>
    <cellStyle name="_설변3_노임단가(2009년하반기)" xfId="1082" xr:uid="{00000000-0005-0000-0000-000043140000}"/>
    <cellStyle name="_설변3_노임단가(2010년상반기)" xfId="1083" xr:uid="{00000000-0005-0000-0000-000044140000}"/>
    <cellStyle name="_설변3_농협 전기내역서" xfId="1084" xr:uid="{00000000-0005-0000-0000-000045140000}"/>
    <cellStyle name="_설변3_단가비교(1월)" xfId="1085" xr:uid="{00000000-0005-0000-0000-000046140000}"/>
    <cellStyle name="_설변3_단가비교(1월) 2" xfId="5267" xr:uid="{00000000-0005-0000-0000-000047140000}"/>
    <cellStyle name="_설변3_단가비교(1월) 2 2" xfId="5268" xr:uid="{00000000-0005-0000-0000-000048140000}"/>
    <cellStyle name="_설변3_단가비교(1월) 2_집계표" xfId="5269" xr:uid="{00000000-0005-0000-0000-000049140000}"/>
    <cellStyle name="_설변3_단가비교(1월)_변경후내역서 " xfId="5270" xr:uid="{00000000-0005-0000-0000-00004A140000}"/>
    <cellStyle name="_설변3_대정중(전기내역서)-최종" xfId="5271" xr:uid="{00000000-0005-0000-0000-00004B140000}"/>
    <cellStyle name="_설변3_대정중(전기내역서)-최종 2" xfId="5272" xr:uid="{00000000-0005-0000-0000-00004C140000}"/>
    <cellStyle name="_설변3_대정중(전기내역서)-최종_집계표" xfId="5273" xr:uid="{00000000-0005-0000-0000-00004D140000}"/>
    <cellStyle name="_설변3_대학동 전기내역서09" xfId="1086" xr:uid="{00000000-0005-0000-0000-00004E140000}"/>
    <cellStyle name="_설변3_대학동 통신내역서09" xfId="1087" xr:uid="{00000000-0005-0000-0000-00004F140000}"/>
    <cellStyle name="_설변3_더럭분교 내역서(0305)" xfId="5274" xr:uid="{00000000-0005-0000-0000-000050140000}"/>
    <cellStyle name="_설변3_더럭분교 내역서(0305) 2" xfId="5275" xr:uid="{00000000-0005-0000-0000-000051140000}"/>
    <cellStyle name="_설변3_더럭분교 내역서(0305)_집계표" xfId="5276" xr:uid="{00000000-0005-0000-0000-000052140000}"/>
    <cellStyle name="_설변3_도남교(전기내역서)" xfId="5277" xr:uid="{00000000-0005-0000-0000-000053140000}"/>
    <cellStyle name="_설변3_도남교(전기내역서) 2" xfId="5278" xr:uid="{00000000-0005-0000-0000-000054140000}"/>
    <cellStyle name="_설변3_도남교(전기내역서)_집계표" xfId="5279" xr:uid="{00000000-0005-0000-0000-000055140000}"/>
    <cellStyle name="_설변3_도두봉화장실전기내역서" xfId="1088" xr:uid="{00000000-0005-0000-0000-000056140000}"/>
    <cellStyle name="_설변3_동문공설시장 전기시설 보수공사" xfId="1089" xr:uid="{00000000-0005-0000-0000-000057140000}"/>
    <cellStyle name="_설변3_동문공설시장 전기시설 보수공사(변경-2011.2.11)" xfId="1090" xr:uid="{00000000-0005-0000-0000-000058140000}"/>
    <cellStyle name="_설변3_동문시장 전기공사" xfId="1091" xr:uid="{00000000-0005-0000-0000-000059140000}"/>
    <cellStyle name="_설변3_동문시장 전기공사(최종)" xfId="1092" xr:uid="{00000000-0005-0000-0000-00005A140000}"/>
    <cellStyle name="_설변3_동문시장 전기공사1" xfId="1093" xr:uid="{00000000-0005-0000-0000-00005B140000}"/>
    <cellStyle name="_설변3_동문시장 차양시설 전기공사-11.18" xfId="1094" xr:uid="{00000000-0005-0000-0000-00005C140000}"/>
    <cellStyle name="_설변3_변경후내역서 " xfId="5280" xr:uid="{00000000-0005-0000-0000-00005D140000}"/>
    <cellStyle name="_설변3_별관동 총괄집계표" xfId="1095" xr:uid="{00000000-0005-0000-0000-00005E140000}"/>
    <cellStyle name="_설변3_보타리4449(70%)" xfId="1096" xr:uid="{00000000-0005-0000-0000-00005F140000}"/>
    <cellStyle name="_설변3_보타리4449(70%) 2" xfId="5281" xr:uid="{00000000-0005-0000-0000-000060140000}"/>
    <cellStyle name="_설변3_보타리4449(70%) 2 2" xfId="5282" xr:uid="{00000000-0005-0000-0000-000061140000}"/>
    <cellStyle name="_설변3_보타리4449(70%) 2_집계표" xfId="5283" xr:uid="{00000000-0005-0000-0000-000062140000}"/>
    <cellStyle name="_설변3_사본 - 전기내역서" xfId="1097" xr:uid="{00000000-0005-0000-0000-000063140000}"/>
    <cellStyle name="_설변3_사본 - 전기내역서 2" xfId="5284" xr:uid="{00000000-0005-0000-0000-000064140000}"/>
    <cellStyle name="_설변3_사본 - 전기내역서 2 2" xfId="5285" xr:uid="{00000000-0005-0000-0000-000065140000}"/>
    <cellStyle name="_설변3_사본 - 전기내역서 2_집계표" xfId="5286" xr:uid="{00000000-0005-0000-0000-000066140000}"/>
    <cellStyle name="_설변3_삼양원통신(08.07)" xfId="1098" xr:uid="{00000000-0005-0000-0000-000067140000}"/>
    <cellStyle name="_설변3_삼양원통신(08.07) 2" xfId="5287" xr:uid="{00000000-0005-0000-0000-000068140000}"/>
    <cellStyle name="_설변3_삼양원통신(08.07) 2 2" xfId="5288" xr:uid="{00000000-0005-0000-0000-000069140000}"/>
    <cellStyle name="_설변3_삼양전기" xfId="1099" xr:uid="{00000000-0005-0000-0000-00006A140000}"/>
    <cellStyle name="_설변3_삼양전기 2" xfId="5289" xr:uid="{00000000-0005-0000-0000-00006B140000}"/>
    <cellStyle name="_설변3_삼양전기 2 2" xfId="5290" xr:uid="{00000000-0005-0000-0000-00006C140000}"/>
    <cellStyle name="_설변3_상명리저온저장고 통신내역서" xfId="1100" xr:uid="{00000000-0005-0000-0000-00006D140000}"/>
    <cellStyle name="_설변3_서귀중앙여중  전기내역서(최종)" xfId="1101" xr:uid="{00000000-0005-0000-0000-00006E140000}"/>
    <cellStyle name="_설변3_서귀중앙여중  전기내역서(최종)1" xfId="1102" xr:uid="{00000000-0005-0000-0000-00006F140000}"/>
    <cellStyle name="_설변3_서귀중앙여중 어학실 증축 전기내역서" xfId="1103" xr:uid="{00000000-0005-0000-0000-000070140000}"/>
    <cellStyle name="_설변3_서귀중앙여중 어학실증축 통신내역서" xfId="1104" xr:uid="{00000000-0005-0000-0000-000071140000}"/>
    <cellStyle name="_설변3_서귀중앙여중 통신내역서(대수선-어학실)" xfId="1105" xr:uid="{00000000-0005-0000-0000-000072140000}"/>
    <cellStyle name="_설변3_서귀중앙여중 통신내역서(최종)" xfId="1106" xr:uid="{00000000-0005-0000-0000-000073140000}"/>
    <cellStyle name="_설변3_서귀초교(전기내역서)-최종" xfId="1107" xr:uid="{00000000-0005-0000-0000-000074140000}"/>
    <cellStyle name="_설변3_서귀초교(전기내역서)-최종 2" xfId="5291" xr:uid="{00000000-0005-0000-0000-000075140000}"/>
    <cellStyle name="_설변3_서귀초교(전기내역서)-최종 2 2" xfId="5292" xr:uid="{00000000-0005-0000-0000-000076140000}"/>
    <cellStyle name="_설변3_서귀포경찰서 중동지구대 전기공사" xfId="1108" xr:uid="{00000000-0005-0000-0000-000077140000}"/>
    <cellStyle name="_설변3_서귀포경찰서 중동지구대 전기공사 2" xfId="5293" xr:uid="{00000000-0005-0000-0000-000078140000}"/>
    <cellStyle name="_설변3_서귀포경찰서 중동지구대 전기공사 2 2" xfId="5294" xr:uid="{00000000-0005-0000-0000-000079140000}"/>
    <cellStyle name="_설변3_서귀포경찰서 중동지구대 통신공사" xfId="1109" xr:uid="{00000000-0005-0000-0000-00007A140000}"/>
    <cellStyle name="_설변3_세화중(전기내역서)-0305" xfId="1110" xr:uid="{00000000-0005-0000-0000-00007B140000}"/>
    <cellStyle name="_설변3_세화중(전기내역서)-0305 2" xfId="5295" xr:uid="{00000000-0005-0000-0000-00007C140000}"/>
    <cellStyle name="_설변3_세화중(전기내역서)-0305 2 2" xfId="5296" xr:uid="{00000000-0005-0000-0000-00007D140000}"/>
    <cellStyle name="_설변3_세화중(전기내역서)-0305_변경후내역서 " xfId="5297" xr:uid="{00000000-0005-0000-0000-00007E140000}"/>
    <cellStyle name="_설변3_소방" xfId="1111" xr:uid="{00000000-0005-0000-0000-00007F140000}"/>
    <cellStyle name="_설변3_소방 2" xfId="5298" xr:uid="{00000000-0005-0000-0000-000080140000}"/>
    <cellStyle name="_설변3_소방 2 2" xfId="5299" xr:uid="{00000000-0005-0000-0000-000081140000}"/>
    <cellStyle name="_설변3_소방내역서" xfId="1112" xr:uid="{00000000-0005-0000-0000-000082140000}"/>
    <cellStyle name="_설변3_소방내역서(도순교)" xfId="1113" xr:uid="{00000000-0005-0000-0000-000083140000}"/>
    <cellStyle name="_설변3_소방내역서(도순교) 2" xfId="5300" xr:uid="{00000000-0005-0000-0000-000084140000}"/>
    <cellStyle name="_설변3_소방내역서(도순교) 2 2" xfId="5301" xr:uid="{00000000-0005-0000-0000-000085140000}"/>
    <cellStyle name="_설변3_소방내역서(동홍초등학교 교실 및 E.V 증축공사)" xfId="1114" xr:uid="{00000000-0005-0000-0000-000086140000}"/>
    <cellStyle name="_설변3_소방내역서(동홍초등학교 교실 및 E.V 증축공사) 2" xfId="5302" xr:uid="{00000000-0005-0000-0000-000087140000}"/>
    <cellStyle name="_설변3_소방내역서(동홍초등학교 교실 및 E.V 증축공사) 2 2" xfId="5303" xr:uid="{00000000-0005-0000-0000-000088140000}"/>
    <cellStyle name="_설변3_소방내역서(동홍초등학교 교실 및 E.V 증축공사)_변경후내역서 " xfId="5304" xr:uid="{00000000-0005-0000-0000-000089140000}"/>
    <cellStyle name="_설변3_소방내역서(동홍초등학교 교실 및 E.V 증축공사)-정광수" xfId="1115" xr:uid="{00000000-0005-0000-0000-00008A140000}"/>
    <cellStyle name="_설변3_소방내역서(동홍초등학교 교실 및 E.V 증축공사)-정광수 2" xfId="5305" xr:uid="{00000000-0005-0000-0000-00008B140000}"/>
    <cellStyle name="_설변3_소방내역서(동홍초등학교 교실 및 E.V 증축공사)-정광수 2 2" xfId="5306" xr:uid="{00000000-0005-0000-0000-00008C140000}"/>
    <cellStyle name="_설변3_소방내역서(동홍초등학교 교실 및 E.V 증축공사)-정광수_변경후내역서 " xfId="5307" xr:uid="{00000000-0005-0000-0000-00008D140000}"/>
    <cellStyle name="_설변3_소방내역서(삼성교)" xfId="1116" xr:uid="{00000000-0005-0000-0000-00008E140000}"/>
    <cellStyle name="_설변3_소방내역서(삼성교) 2" xfId="5308" xr:uid="{00000000-0005-0000-0000-00008F140000}"/>
    <cellStyle name="_설변3_소방내역서(삼성교) 2 2" xfId="5309" xr:uid="{00000000-0005-0000-0000-000090140000}"/>
    <cellStyle name="_설변3_소방내역서(서귀포공립보육시설)" xfId="1117" xr:uid="{00000000-0005-0000-0000-000091140000}"/>
    <cellStyle name="_설변3_소방내역서(서귀포공립보육시설) 2" xfId="5310" xr:uid="{00000000-0005-0000-0000-000092140000}"/>
    <cellStyle name="_설변3_소방내역서(서귀포공립보육시설) 2 2" xfId="5311" xr:uid="{00000000-0005-0000-0000-000093140000}"/>
    <cellStyle name="_설변3_소방내역서(영평교)" xfId="1118" xr:uid="{00000000-0005-0000-0000-000094140000}"/>
    <cellStyle name="_설변3_소방내역서(영평교) 2" xfId="5312" xr:uid="{00000000-0005-0000-0000-000095140000}"/>
    <cellStyle name="_설변3_소방내역서(영평교) 2 2" xfId="5313" xr:uid="{00000000-0005-0000-0000-000096140000}"/>
    <cellStyle name="_설변3_소방내역서(하례교 교실증축 및 화장실 대수선공사)" xfId="1119" xr:uid="{00000000-0005-0000-0000-000097140000}"/>
    <cellStyle name="_설변3_소방내역서(하례교 교실증축 및 화장실 대수선공사) 2" xfId="5314" xr:uid="{00000000-0005-0000-0000-000098140000}"/>
    <cellStyle name="_설변3_소방내역서(하례교 교실증축 및 화장실 대수선공사) 2 2" xfId="5315" xr:uid="{00000000-0005-0000-0000-000099140000}"/>
    <cellStyle name="_설변3_소방내역서(하례교 교실증축 및 화장실 대수선공사)_변경후내역서 " xfId="5316" xr:uid="{00000000-0005-0000-0000-00009A140000}"/>
    <cellStyle name="_설변3_소방내역서(하례교)" xfId="1120" xr:uid="{00000000-0005-0000-0000-00009B140000}"/>
    <cellStyle name="_설변3_소방내역서(하례교) 2" xfId="5317" xr:uid="{00000000-0005-0000-0000-00009C140000}"/>
    <cellStyle name="_설변3_소방내역서(하례교) 2 2" xfId="5318" xr:uid="{00000000-0005-0000-0000-00009D140000}"/>
    <cellStyle name="_설변3_소방산출서(친환경농업 연구센터)" xfId="1121" xr:uid="{00000000-0005-0000-0000-00009E140000}"/>
    <cellStyle name="_설변3_소방전기 내역서(표선초-옥내소화전 장애인 연결통로)" xfId="1122" xr:uid="{00000000-0005-0000-0000-00009F140000}"/>
    <cellStyle name="_설변3_소방전기내역서(감귤박TMR제조시설)" xfId="1123" xr:uid="{00000000-0005-0000-0000-0000A0140000}"/>
    <cellStyle name="_설변3_소방전기내역서(감귤박TMR제조시설) 2" xfId="5319" xr:uid="{00000000-0005-0000-0000-0000A1140000}"/>
    <cellStyle name="_설변3_소방전기내역서(감귤박TMR제조시설) 2 2" xfId="5320" xr:uid="{00000000-0005-0000-0000-0000A2140000}"/>
    <cellStyle name="_설변3_송죽원세탁실" xfId="1124" xr:uid="{00000000-0005-0000-0000-0000A3140000}"/>
    <cellStyle name="_설변3_송죽원세탁실 2" xfId="5321" xr:uid="{00000000-0005-0000-0000-0000A4140000}"/>
    <cellStyle name="_설변3_송죽원세탁실 2 2" xfId="5322" xr:uid="{00000000-0005-0000-0000-0000A5140000}"/>
    <cellStyle name="_설변3_수변전실" xfId="5323" xr:uid="{00000000-0005-0000-0000-0000A6140000}"/>
    <cellStyle name="_설변3_수변전실 2" xfId="5324" xr:uid="{00000000-0005-0000-0000-0000A7140000}"/>
    <cellStyle name="_설변3_안보교육관" xfId="1125" xr:uid="{00000000-0005-0000-0000-0000A8140000}"/>
    <cellStyle name="_설변3_애월교(전기내역서)-0307" xfId="1126" xr:uid="{00000000-0005-0000-0000-0000A9140000}"/>
    <cellStyle name="_설변3_애월교(전기내역서)-0307 2" xfId="5325" xr:uid="{00000000-0005-0000-0000-0000AA140000}"/>
    <cellStyle name="_설변3_애월교(전기내역서)-0307 2 2" xfId="5326" xr:uid="{00000000-0005-0000-0000-0000AB140000}"/>
    <cellStyle name="_설변3_애월교(전기내역서)-0307_변경후내역서 " xfId="5327" xr:uid="{00000000-0005-0000-0000-0000AC140000}"/>
    <cellStyle name="_설변3_애월교(전기내역서)최종" xfId="1127" xr:uid="{00000000-0005-0000-0000-0000AD140000}"/>
    <cellStyle name="_설변3_애월교(전기내역서)최종 2" xfId="5328" xr:uid="{00000000-0005-0000-0000-0000AE140000}"/>
    <cellStyle name="_설변3_애월교(전기내역서)최종 2 2" xfId="5329" xr:uid="{00000000-0005-0000-0000-0000AF140000}"/>
    <cellStyle name="_설변3_애월교(전기내역서)최종_변경후내역서 " xfId="5330" xr:uid="{00000000-0005-0000-0000-0000B0140000}"/>
    <cellStyle name="_설변3_애월중(전기내역서)최종" xfId="1128" xr:uid="{00000000-0005-0000-0000-0000B1140000}"/>
    <cellStyle name="_설변3_애월중(전기내역서)최종 2" xfId="5331" xr:uid="{00000000-0005-0000-0000-0000B2140000}"/>
    <cellStyle name="_설변3_애월중(전기내역서)최종 2 2" xfId="5332" xr:uid="{00000000-0005-0000-0000-0000B3140000}"/>
    <cellStyle name="_설변3_애월중(전기내역서)최종_변경후내역서 " xfId="5333" xr:uid="{00000000-0005-0000-0000-0000B4140000}"/>
    <cellStyle name="_설변3_액상음료 자동포장라인 구축공사 전기내역서(2011.04.25)" xfId="1129" xr:uid="{00000000-0005-0000-0000-0000B5140000}"/>
    <cellStyle name="_설변3_액상음료 자동포장라인 구축공사 전기내역서(변경0324)" xfId="1130" xr:uid="{00000000-0005-0000-0000-0000B6140000}"/>
    <cellStyle name="_설변3_어린이집 소방내역" xfId="1131" xr:uid="{00000000-0005-0000-0000-0000B7140000}"/>
    <cellStyle name="_설변3_에너지절약형지하공기를이용히트펌프냉난방시설전기내역서" xfId="1132" xr:uid="{00000000-0005-0000-0000-0000B8140000}"/>
    <cellStyle name="_설변3_에너지절약형지하공기를이용히트펌프냉난방시설전기내역서1" xfId="1133" xr:uid="{00000000-0005-0000-0000-0000B9140000}"/>
    <cellStyle name="_설변3_연산홍A.P.T관리실 전기내역서" xfId="1134" xr:uid="{00000000-0005-0000-0000-0000BA140000}"/>
    <cellStyle name="_설변3_영평동창고 전기내역서" xfId="1135" xr:uid="{00000000-0005-0000-0000-0000BB140000}"/>
    <cellStyle name="_설변3_외도동창고전기" xfId="1136" xr:uid="{00000000-0005-0000-0000-0000BC140000}"/>
    <cellStyle name="_설변3_외도동창고전기 2" xfId="5334" xr:uid="{00000000-0005-0000-0000-0000BD140000}"/>
    <cellStyle name="_설변3_외도동창고전기 2 2" xfId="5335" xr:uid="{00000000-0005-0000-0000-0000BE140000}"/>
    <cellStyle name="_설변3_외도동창고통신" xfId="1137" xr:uid="{00000000-0005-0000-0000-0000BF140000}"/>
    <cellStyle name="_설변3_외도동창고통신 2" xfId="5336" xr:uid="{00000000-0005-0000-0000-0000C0140000}"/>
    <cellStyle name="_설변3_외도동창고통신 2 2" xfId="5337" xr:uid="{00000000-0005-0000-0000-0000C1140000}"/>
    <cellStyle name="_설변3_우도땅콩 전기내역서09" xfId="1138" xr:uid="{00000000-0005-0000-0000-0000C2140000}"/>
    <cellStyle name="_설변3_위미 게이트볼장 전기내역서" xfId="1139" xr:uid="{00000000-0005-0000-0000-0000C3140000}"/>
    <cellStyle name="_설변3_위미 게이트볼장 전기내역서 2" xfId="5338" xr:uid="{00000000-0005-0000-0000-0000C4140000}"/>
    <cellStyle name="_설변3_위미 게이트볼장 전기내역서 2 2" xfId="5339" xr:uid="{00000000-0005-0000-0000-0000C5140000}"/>
    <cellStyle name="_설변3_위미중 교실 대수선 및 급식동개축,연결복도 증축통신내역서" xfId="1140" xr:uid="{00000000-0005-0000-0000-0000C6140000}"/>
    <cellStyle name="_설변3_위미중 옥내소화전설치 소방공사" xfId="1141" xr:uid="{00000000-0005-0000-0000-0000C7140000}"/>
    <cellStyle name="_설변3_위미중 옥내소화전설치 소방공사 2" xfId="5340" xr:uid="{00000000-0005-0000-0000-0000C8140000}"/>
    <cellStyle name="_설변3_위미중 옥내소화전설치 소방공사 2 2" xfId="5341" xr:uid="{00000000-0005-0000-0000-0000C9140000}"/>
    <cellStyle name="_설변3_음식업협회 전기내역서" xfId="1142" xr:uid="{00000000-0005-0000-0000-0000CA140000}"/>
    <cellStyle name="_설변3_일위" xfId="1143" xr:uid="{00000000-0005-0000-0000-0000CB140000}"/>
    <cellStyle name="_설변3_일위 2" xfId="5342" xr:uid="{00000000-0005-0000-0000-0000CC140000}"/>
    <cellStyle name="_설변3_일위 2 2" xfId="5343" xr:uid="{00000000-0005-0000-0000-0000CD140000}"/>
    <cellStyle name="_설변3_일위_변경후내역서 " xfId="5344" xr:uid="{00000000-0005-0000-0000-0000CE140000}"/>
    <cellStyle name="_설변3_일위대가" xfId="1144" xr:uid="{00000000-0005-0000-0000-0000CF140000}"/>
    <cellStyle name="_설변3_일위대가 2" xfId="5345" xr:uid="{00000000-0005-0000-0000-0000D0140000}"/>
    <cellStyle name="_설변3_일위대가 2 2" xfId="5346" xr:uid="{00000000-0005-0000-0000-0000D1140000}"/>
    <cellStyle name="_설변3_일위대가(AV설비)" xfId="1145" xr:uid="{00000000-0005-0000-0000-0000D2140000}"/>
    <cellStyle name="_설변3_일위대가(관로터파기,도로절단포장)" xfId="1146" xr:uid="{00000000-0005-0000-0000-0000D3140000}"/>
    <cellStyle name="_설변3_일위대가(도로절단)" xfId="1147" xr:uid="{00000000-0005-0000-0000-0000D4140000}"/>
    <cellStyle name="_설변3_일위대가_변경후내역서 " xfId="5347" xr:uid="{00000000-0005-0000-0000-0000D5140000}"/>
    <cellStyle name="_설변3_일위대가1" xfId="1148" xr:uid="{00000000-0005-0000-0000-0000D6140000}"/>
    <cellStyle name="_설변3_일위대가-SAMPLE" xfId="1149" xr:uid="{00000000-0005-0000-0000-0000D7140000}"/>
    <cellStyle name="_설변3_일위대가-SAMPLE 2" xfId="5348" xr:uid="{00000000-0005-0000-0000-0000D8140000}"/>
    <cellStyle name="_설변3_일위대가-SAMPLE 2 2" xfId="5349" xr:uid="{00000000-0005-0000-0000-0000D9140000}"/>
    <cellStyle name="_설변3_장전노인복지시설 전기내역서" xfId="1150" xr:uid="{00000000-0005-0000-0000-0000DA140000}"/>
    <cellStyle name="_설변3_장전노인정 전기내역서" xfId="1151" xr:uid="{00000000-0005-0000-0000-0000DB140000}"/>
    <cellStyle name="_설변3_재활원 전기내역서최종" xfId="1152" xr:uid="{00000000-0005-0000-0000-0000DC140000}"/>
    <cellStyle name="_설변3_저지리어린이집 통신 내역" xfId="1153" xr:uid="{00000000-0005-0000-0000-0000DD140000}"/>
    <cellStyle name="_설변3_저지리어린이집-소방" xfId="1154" xr:uid="{00000000-0005-0000-0000-0000DE140000}"/>
    <cellStyle name="_설변3_전11" xfId="1155" xr:uid="{00000000-0005-0000-0000-0000DF140000}"/>
    <cellStyle name="_설변3_전11 2" xfId="5350" xr:uid="{00000000-0005-0000-0000-0000E0140000}"/>
    <cellStyle name="_설변3_전11 2 2" xfId="5351" xr:uid="{00000000-0005-0000-0000-0000E1140000}"/>
    <cellStyle name="_설변3_전기" xfId="1156" xr:uid="{00000000-0005-0000-0000-0000E2140000}"/>
    <cellStyle name="_설변3_전기 2" xfId="5352" xr:uid="{00000000-0005-0000-0000-0000E3140000}"/>
    <cellStyle name="_설변3_전기 2 2" xfId="5353" xr:uid="{00000000-0005-0000-0000-0000E4140000}"/>
    <cellStyle name="_설변3_전기 내역서(실과교육관)" xfId="1157" xr:uid="{00000000-0005-0000-0000-0000E5140000}"/>
    <cellStyle name="_설변3_전기 일위대가(아라교)" xfId="1158" xr:uid="{00000000-0005-0000-0000-0000E6140000}"/>
    <cellStyle name="_설변3_전기 일위대가(아라교) 2" xfId="5354" xr:uid="{00000000-0005-0000-0000-0000E7140000}"/>
    <cellStyle name="_설변3_전기 일위대가(아라교) 2 2" xfId="5355" xr:uid="{00000000-0005-0000-0000-0000E8140000}"/>
    <cellStyle name="_설변3_전기(8.9)" xfId="1159" xr:uid="{00000000-0005-0000-0000-0000E9140000}"/>
    <cellStyle name="_설변3_전기(8.9) 2" xfId="5356" xr:uid="{00000000-0005-0000-0000-0000EA140000}"/>
    <cellStyle name="_설변3_전기(8.9) 2 2" xfId="5357" xr:uid="{00000000-0005-0000-0000-0000EB140000}"/>
    <cellStyle name="_설변3_전기내역 (안보교육관)" xfId="1160" xr:uid="{00000000-0005-0000-0000-0000EC140000}"/>
    <cellStyle name="_설변3_전기내역 (안보교육관) 2" xfId="5358" xr:uid="{00000000-0005-0000-0000-0000ED140000}"/>
    <cellStyle name="_설변3_전기내역 (안보교육관) 2 2" xfId="5359" xr:uid="{00000000-0005-0000-0000-0000EE140000}"/>
    <cellStyle name="_설변3_전기내역서" xfId="1161" xr:uid="{00000000-0005-0000-0000-0000EF140000}"/>
    <cellStyle name="_설변3_전기내역서 1서홍동주민센터(본관동1층)" xfId="1162" xr:uid="{00000000-0005-0000-0000-0000F0140000}"/>
    <cellStyle name="_설변3_전기내역서 2" xfId="5360" xr:uid="{00000000-0005-0000-0000-0000F1140000}"/>
    <cellStyle name="_설변3_전기내역서 2 2" xfId="5361" xr:uid="{00000000-0005-0000-0000-0000F2140000}"/>
    <cellStyle name="_설변3_전기내역서 서홍동주민센터(별관동)" xfId="1163" xr:uid="{00000000-0005-0000-0000-0000F3140000}"/>
    <cellStyle name="_설변3_전기내역서 서홍동주민센터(별관동1층)" xfId="1164" xr:uid="{00000000-0005-0000-0000-0000F4140000}"/>
    <cellStyle name="_설변3_전기내역서 서홍동주민센터(본관동)" xfId="1165" xr:uid="{00000000-0005-0000-0000-0000F5140000}"/>
    <cellStyle name="_설변3_전기내역서 서홍동주민센터(본관동) 10" xfId="12454" xr:uid="{00000000-0005-0000-0000-0000F6140000}"/>
    <cellStyle name="_설변3_전기내역서 서홍동주민센터(본관동) 11" xfId="10413" xr:uid="{00000000-0005-0000-0000-0000F7140000}"/>
    <cellStyle name="_설변3_전기내역서 서홍동주민센터(본관동) 12" xfId="10685" xr:uid="{00000000-0005-0000-0000-0000F8140000}"/>
    <cellStyle name="_설변3_전기내역서 서홍동주민센터(본관동) 13" xfId="10357" xr:uid="{00000000-0005-0000-0000-0000F9140000}"/>
    <cellStyle name="_설변3_전기내역서 서홍동주민센터(본관동) 14" xfId="10631" xr:uid="{00000000-0005-0000-0000-0000FA140000}"/>
    <cellStyle name="_설변3_전기내역서 서홍동주민센터(본관동) 15" xfId="11196" xr:uid="{00000000-0005-0000-0000-0000FB140000}"/>
    <cellStyle name="_설변3_전기내역서 서홍동주민센터(본관동) 16" xfId="13309" xr:uid="{00000000-0005-0000-0000-0000FC140000}"/>
    <cellStyle name="_설변3_전기내역서 서홍동주민센터(본관동) 17" xfId="10246" xr:uid="{00000000-0005-0000-0000-0000FD140000}"/>
    <cellStyle name="_설변3_전기내역서 서홍동주민센터(본관동) 18" xfId="9940" xr:uid="{00000000-0005-0000-0000-0000FE140000}"/>
    <cellStyle name="_설변3_전기내역서 서홍동주민센터(본관동) 19" xfId="12722" xr:uid="{00000000-0005-0000-0000-0000FF140000}"/>
    <cellStyle name="_설변3_전기내역서 서홍동주민센터(본관동) 2" xfId="10083" xr:uid="{00000000-0005-0000-0000-000000150000}"/>
    <cellStyle name="_설변3_전기내역서 서홍동주민센터(본관동) 20" xfId="13242" xr:uid="{00000000-0005-0000-0000-000001150000}"/>
    <cellStyle name="_설변3_전기내역서 서홍동주민센터(본관동) 21" xfId="10251" xr:uid="{00000000-0005-0000-0000-000002150000}"/>
    <cellStyle name="_설변3_전기내역서 서홍동주민센터(본관동) 22" xfId="12224" xr:uid="{00000000-0005-0000-0000-000003150000}"/>
    <cellStyle name="_설변3_전기내역서 서홍동주민센터(본관동) 23" xfId="11308" xr:uid="{00000000-0005-0000-0000-000004150000}"/>
    <cellStyle name="_설변3_전기내역서 서홍동주민센터(본관동) 24" xfId="13216" xr:uid="{00000000-0005-0000-0000-000005150000}"/>
    <cellStyle name="_설변3_전기내역서 서홍동주민센터(본관동) 25" xfId="10344" xr:uid="{00000000-0005-0000-0000-000006150000}"/>
    <cellStyle name="_설변3_전기내역서 서홍동주민센터(본관동) 3" xfId="12533" xr:uid="{00000000-0005-0000-0000-000007150000}"/>
    <cellStyle name="_설변3_전기내역서 서홍동주민센터(본관동) 4" xfId="9736" xr:uid="{00000000-0005-0000-0000-000008150000}"/>
    <cellStyle name="_설변3_전기내역서 서홍동주민센터(본관동) 5" xfId="12770" xr:uid="{00000000-0005-0000-0000-000009150000}"/>
    <cellStyle name="_설변3_전기내역서 서홍동주민센터(본관동) 6" xfId="10699" xr:uid="{00000000-0005-0000-0000-00000A150000}"/>
    <cellStyle name="_설변3_전기내역서 서홍동주민센터(본관동) 7" xfId="11290" xr:uid="{00000000-0005-0000-0000-00000B150000}"/>
    <cellStyle name="_설변3_전기내역서 서홍동주민센터(본관동) 8" xfId="11370" xr:uid="{00000000-0005-0000-0000-00000C150000}"/>
    <cellStyle name="_설변3_전기내역서 서홍동주민센터(본관동) 9" xfId="12124" xr:uid="{00000000-0005-0000-0000-00000D150000}"/>
    <cellStyle name="_설변3_전기내역서 서홍동주민센터(본관동1층)" xfId="1166" xr:uid="{00000000-0005-0000-0000-00000E150000}"/>
    <cellStyle name="_설변3_전기내역서 서홍동주민센터(본관동2층)" xfId="1167" xr:uid="{00000000-0005-0000-0000-00000F150000}"/>
    <cellStyle name="_설변3_전기내역서 서홍동주민센터(본관동3층)" xfId="1168" xr:uid="{00000000-0005-0000-0000-000010150000}"/>
    <cellStyle name="_설변3_전기내역서 서홍동주민센터(본관동지하층)" xfId="1169" xr:uid="{00000000-0005-0000-0000-000011150000}"/>
    <cellStyle name="_설변3_전기내역서 서홍동주민센터(지하층)" xfId="1170" xr:uid="{00000000-0005-0000-0000-000012150000}"/>
    <cellStyle name="_설변3_전기내역서 서홍동주민센터1(본관동1층)" xfId="1171" xr:uid="{00000000-0005-0000-0000-000013150000}"/>
    <cellStyle name="_설변3_전기내역서 성산제조업소" xfId="1172" xr:uid="{00000000-0005-0000-0000-000014150000}"/>
    <cellStyle name="_설변3_전기내역서(0407)" xfId="1173" xr:uid="{00000000-0005-0000-0000-000015150000}"/>
    <cellStyle name="_설변3_전기내역서(6.02)" xfId="1174" xr:uid="{00000000-0005-0000-0000-000016150000}"/>
    <cellStyle name="_설변3_전기내역서(6.08)" xfId="1175" xr:uid="{00000000-0005-0000-0000-000017150000}"/>
    <cellStyle name="_설변3_전기내역서(감귤박TMR제조시설)-설계변경" xfId="1176" xr:uid="{00000000-0005-0000-0000-000018150000}"/>
    <cellStyle name="_설변3_전기내역서(감귤박TMR제조시설)-설계변경 2" xfId="5362" xr:uid="{00000000-0005-0000-0000-000019150000}"/>
    <cellStyle name="_설변3_전기내역서(감귤박TMR제조시설)-설계변경 2 2" xfId="5363" xr:uid="{00000000-0005-0000-0000-00001A150000}"/>
    <cellStyle name="_설변3_전기내역서(감귤연구소)" xfId="1177" xr:uid="{00000000-0005-0000-0000-00001B150000}"/>
    <cellStyle name="_설변3_전기내역서(경주주민건강지원센터)" xfId="1178" xr:uid="{00000000-0005-0000-0000-00001C150000}"/>
    <cellStyle name="_설변3_전기내역서(경주주민건강지원센터)-동력불리" xfId="1179" xr:uid="{00000000-0005-0000-0000-00001D150000}"/>
    <cellStyle name="_설변3_전기내역서(고산초)" xfId="1180" xr:uid="{00000000-0005-0000-0000-00001E150000}"/>
    <cellStyle name="_설변3_전기내역서(곽금교)" xfId="1181" xr:uid="{00000000-0005-0000-0000-00001F150000}"/>
    <cellStyle name="_설변3_전기내역서(곽금교) 2" xfId="5364" xr:uid="{00000000-0005-0000-0000-000020150000}"/>
    <cellStyle name="_설변3_전기내역서(곽금교) 2 2" xfId="5365" xr:uid="{00000000-0005-0000-0000-000021150000}"/>
    <cellStyle name="_설변3_전기내역서(곽금교)_전기내역서(동화교)" xfId="1182" xr:uid="{00000000-0005-0000-0000-000022150000}"/>
    <cellStyle name="_설변3_전기내역서(곽금교)_전기내역서(동화교) 2" xfId="5366" xr:uid="{00000000-0005-0000-0000-000023150000}"/>
    <cellStyle name="_설변3_전기내역서(곽금교)_전기내역서(동화교) 2 2" xfId="5367" xr:uid="{00000000-0005-0000-0000-000024150000}"/>
    <cellStyle name="_설변3_전기내역서(금악교-0516최종)" xfId="1183" xr:uid="{00000000-0005-0000-0000-000025150000}"/>
    <cellStyle name="_설변3_전기내역서(금악교-0516최종) 2" xfId="5368" xr:uid="{00000000-0005-0000-0000-000026150000}"/>
    <cellStyle name="_설변3_전기내역서(금악교-0516최종) 2 2" xfId="5369" xr:uid="{00000000-0005-0000-0000-000027150000}"/>
    <cellStyle name="_설변3_전기내역서(금악교-에어컨)" xfId="1184" xr:uid="{00000000-0005-0000-0000-000028150000}"/>
    <cellStyle name="_설변3_전기내역서(금악교-에어컨) 2" xfId="5370" xr:uid="{00000000-0005-0000-0000-000029150000}"/>
    <cellStyle name="_설변3_전기내역서(금악교-에어컨) 2 2" xfId="5371" xr:uid="{00000000-0005-0000-0000-00002A150000}"/>
    <cellStyle name="_설변3_전기내역서(대신중)-6차" xfId="1185" xr:uid="{00000000-0005-0000-0000-00002B150000}"/>
    <cellStyle name="_설변3_전기내역서(대신중)-6차 2" xfId="5372" xr:uid="{00000000-0005-0000-0000-00002C150000}"/>
    <cellStyle name="_설변3_전기내역서(대신중)-6차 2 2" xfId="5373" xr:uid="{00000000-0005-0000-0000-00002D150000}"/>
    <cellStyle name="_설변3_전기내역서(동홍초등학교 교실 및 E.V 증축공사)" xfId="1186" xr:uid="{00000000-0005-0000-0000-00002E150000}"/>
    <cellStyle name="_설변3_전기내역서(동홍초등학교 교실 및 E.V 증축공사) 2" xfId="5374" xr:uid="{00000000-0005-0000-0000-00002F150000}"/>
    <cellStyle name="_설변3_전기내역서(동홍초등학교 교실 및 E.V 증축공사) 2 2" xfId="5375" xr:uid="{00000000-0005-0000-0000-000030150000}"/>
    <cellStyle name="_설변3_전기내역서(동홍초등학교 교실 및 E.V 증축공사)_변경후내역서 " xfId="5376" xr:uid="{00000000-0005-0000-0000-000031150000}"/>
    <cellStyle name="_설변3_전기내역서(동홍초등학교 교실 및 E.V 증축공사)-정광수" xfId="1187" xr:uid="{00000000-0005-0000-0000-000032150000}"/>
    <cellStyle name="_설변3_전기내역서(동홍초등학교 교실 및 E.V 증축공사)-정광수 2" xfId="5377" xr:uid="{00000000-0005-0000-0000-000033150000}"/>
    <cellStyle name="_설변3_전기내역서(동홍초등학교 교실 및 E.V 증축공사)-정광수 2 2" xfId="5378" xr:uid="{00000000-0005-0000-0000-000034150000}"/>
    <cellStyle name="_설변3_전기내역서(동홍초등학교 교실 및 E.V 증축공사)-정광수_변경후내역서 " xfId="5379" xr:uid="{00000000-0005-0000-0000-000035150000}"/>
    <cellStyle name="_설변3_전기내역서(동홍초등학교 교실 및 E.V 증축공사)-최종" xfId="1188" xr:uid="{00000000-0005-0000-0000-000036150000}"/>
    <cellStyle name="_설변3_전기내역서(동홍초등학교 교실 및 E.V 증축공사)-최종 2" xfId="5380" xr:uid="{00000000-0005-0000-0000-000037150000}"/>
    <cellStyle name="_설변3_전기내역서(동홍초등학교 교실 및 E.V 증축공사)-최종 2 2" xfId="5381" xr:uid="{00000000-0005-0000-0000-000038150000}"/>
    <cellStyle name="_설변3_전기내역서(동홍초등학교 교실 및 E.V 증축공사)-최종_변경후내역서 " xfId="5382" xr:uid="{00000000-0005-0000-0000-000039150000}"/>
    <cellStyle name="_설변3_전기내역서(동화교-최종)" xfId="1189" xr:uid="{00000000-0005-0000-0000-00003A150000}"/>
    <cellStyle name="_설변3_전기내역서(동화교-최종) 2" xfId="5383" xr:uid="{00000000-0005-0000-0000-00003B150000}"/>
    <cellStyle name="_설변3_전기내역서(동화교-최종) 2 2" xfId="5384" xr:uid="{00000000-0005-0000-0000-00003C150000}"/>
    <cellStyle name="_설변3_전기내역서(문산시립어린이집)" xfId="1190" xr:uid="{00000000-0005-0000-0000-00003D150000}"/>
    <cellStyle name="_설변3_전기내역서(변경)" xfId="1191" xr:uid="{00000000-0005-0000-0000-00003E150000}"/>
    <cellStyle name="_설변3_전기내역서(변경10월20일)" xfId="1192" xr:uid="{00000000-0005-0000-0000-00003F150000}"/>
    <cellStyle name="_설변3_전기내역서(사라교육관)" xfId="1193" xr:uid="{00000000-0005-0000-0000-000040150000}"/>
    <cellStyle name="_설변3_전기내역서(사라교육관) 2" xfId="5385" xr:uid="{00000000-0005-0000-0000-000041150000}"/>
    <cellStyle name="_설변3_전기내역서(사라교육관) 2 2" xfId="5386" xr:uid="{00000000-0005-0000-0000-000042150000}"/>
    <cellStyle name="_설변3_전기내역서(삼성교)" xfId="1194" xr:uid="{00000000-0005-0000-0000-000043150000}"/>
    <cellStyle name="_설변3_전기내역서(삼성교) 2" xfId="5387" xr:uid="{00000000-0005-0000-0000-000044150000}"/>
    <cellStyle name="_설변3_전기내역서(삼성교) 2 2" xfId="5388" xr:uid="{00000000-0005-0000-0000-000045150000}"/>
    <cellStyle name="_설변3_전기내역서(삼성교)최종" xfId="1195" xr:uid="{00000000-0005-0000-0000-000046150000}"/>
    <cellStyle name="_설변3_전기내역서(삼성초)-6.10" xfId="1196" xr:uid="{00000000-0005-0000-0000-000047150000}"/>
    <cellStyle name="_설변3_전기내역서(삼성초)-6.11" xfId="1197" xr:uid="{00000000-0005-0000-0000-000048150000}"/>
    <cellStyle name="_설변3_전기내역서(삼양동사무소)" xfId="1198" xr:uid="{00000000-0005-0000-0000-000049150000}"/>
    <cellStyle name="_설변3_전기내역서(삼양동사무소) 2" xfId="5389" xr:uid="{00000000-0005-0000-0000-00004A150000}"/>
    <cellStyle name="_설변3_전기내역서(삼양동사무소) 2 2" xfId="5390" xr:uid="{00000000-0005-0000-0000-00004B150000}"/>
    <cellStyle name="_설변3_전기내역서(삼양동사무소)-1차분" xfId="1199" xr:uid="{00000000-0005-0000-0000-00004C150000}"/>
    <cellStyle name="_설변3_전기내역서(삼양동사무소)-1차분 2" xfId="5391" xr:uid="{00000000-0005-0000-0000-00004D150000}"/>
    <cellStyle name="_설변3_전기내역서(삼양동사무소)-1차분 2 2" xfId="5392" xr:uid="{00000000-0005-0000-0000-00004E150000}"/>
    <cellStyle name="_설변3_전기내역서(서귀포공립보육시설)" xfId="1200" xr:uid="{00000000-0005-0000-0000-00004F150000}"/>
    <cellStyle name="_설변3_전기내역서(서귀포공립보육시설) 2" xfId="5393" xr:uid="{00000000-0005-0000-0000-000050150000}"/>
    <cellStyle name="_설변3_전기내역서(서귀포공립보육시설) 2 2" xfId="5394" xr:uid="{00000000-0005-0000-0000-000051150000}"/>
    <cellStyle name="_설변3_전기내역서(서귀포시교육청사)" xfId="1201" xr:uid="{00000000-0005-0000-0000-000052150000}"/>
    <cellStyle name="_설변3_전기내역서(서귀포시교육청사) 2" xfId="5395" xr:uid="{00000000-0005-0000-0000-000053150000}"/>
    <cellStyle name="_설변3_전기내역서(서귀포시교육청사) 2 2" xfId="5396" xr:uid="{00000000-0005-0000-0000-000054150000}"/>
    <cellStyle name="_설변3_전기내역서(실과교육관)" xfId="1202" xr:uid="{00000000-0005-0000-0000-000055150000}"/>
    <cellStyle name="_설변3_전기내역서(아라교)" xfId="1203" xr:uid="{00000000-0005-0000-0000-000056150000}"/>
    <cellStyle name="_설변3_전기내역서(아라교) 2" xfId="5397" xr:uid="{00000000-0005-0000-0000-000057150000}"/>
    <cellStyle name="_설변3_전기내역서(아라교) 2 2" xfId="5398" xr:uid="{00000000-0005-0000-0000-000058150000}"/>
    <cellStyle name="_설변3_전기내역서(안덕농협선과장)" xfId="1204" xr:uid="{00000000-0005-0000-0000-000059150000}"/>
    <cellStyle name="_설변3_전기내역서(야생동물보호센터)" xfId="1205" xr:uid="{00000000-0005-0000-0000-00005A150000}"/>
    <cellStyle name="_설변3_전기내역서(연평초,중)" xfId="1206" xr:uid="{00000000-0005-0000-0000-00005B150000}"/>
    <cellStyle name="_설변3_전기내역서(연평초,중) 2" xfId="5399" xr:uid="{00000000-0005-0000-0000-00005C150000}"/>
    <cellStyle name="_설변3_전기내역서(연평초,중) 2 2" xfId="5400" xr:uid="{00000000-0005-0000-0000-00005D150000}"/>
    <cellStyle name="_설변3_전기내역서(연평초중고)" xfId="1207" xr:uid="{00000000-0005-0000-0000-00005E150000}"/>
    <cellStyle name="_설변3_전기내역서(연평초중고) 2" xfId="5401" xr:uid="{00000000-0005-0000-0000-00005F150000}"/>
    <cellStyle name="_설변3_전기내역서(연평초중고) 2 2" xfId="5402" xr:uid="{00000000-0005-0000-0000-000060150000}"/>
    <cellStyle name="_설변3_전기내역서(영송학교 체육관)" xfId="1208" xr:uid="{00000000-0005-0000-0000-000061150000}"/>
    <cellStyle name="_설변3_전기내역서(영송학교 체육관) 2" xfId="5403" xr:uid="{00000000-0005-0000-0000-000062150000}"/>
    <cellStyle name="_설변3_전기내역서(영송학교 체육관) 2 2" xfId="5404" xr:uid="{00000000-0005-0000-0000-000063150000}"/>
    <cellStyle name="_설변3_전기내역서(영지학교 전기설비공사)" xfId="1209" xr:uid="{00000000-0005-0000-0000-000064150000}"/>
    <cellStyle name="_설변3_전기내역서(영지학교 전기설비공사) 2" xfId="5405" xr:uid="{00000000-0005-0000-0000-000065150000}"/>
    <cellStyle name="_설변3_전기내역서(영지학교 전기설비공사) 2 2" xfId="5406" xr:uid="{00000000-0005-0000-0000-000066150000}"/>
    <cellStyle name="_설변3_전기내역서(영평교)" xfId="1210" xr:uid="{00000000-0005-0000-0000-000067150000}"/>
    <cellStyle name="_설변3_전기내역서(영평교) 2" xfId="5407" xr:uid="{00000000-0005-0000-0000-000068150000}"/>
    <cellStyle name="_설변3_전기내역서(영평교) 2 2" xfId="5408" xr:uid="{00000000-0005-0000-0000-000069150000}"/>
    <cellStyle name="_설변3_전기내역서(영평교)-최종" xfId="1211" xr:uid="{00000000-0005-0000-0000-00006A150000}"/>
    <cellStyle name="_설변3_전기내역서(영평교)-최종 2" xfId="5409" xr:uid="{00000000-0005-0000-0000-00006B150000}"/>
    <cellStyle name="_설변3_전기내역서(영평교)-최종 2 2" xfId="5410" xr:uid="{00000000-0005-0000-0000-00006C150000}"/>
    <cellStyle name="_설변3_전기내역서(온성학교)" xfId="1212" xr:uid="{00000000-0005-0000-0000-00006D150000}"/>
    <cellStyle name="_설변3_전기내역서(온성학교) 2" xfId="5411" xr:uid="{00000000-0005-0000-0000-00006E150000}"/>
    <cellStyle name="_설변3_전기내역서(온성학교) 2 2" xfId="5412" xr:uid="{00000000-0005-0000-0000-00006F150000}"/>
    <cellStyle name="_설변3_전기내역서(온성학교)_변경후내역서 " xfId="5413" xr:uid="{00000000-0005-0000-0000-000070150000}"/>
    <cellStyle name="_설변3_전기내역서(위미교)" xfId="1213" xr:uid="{00000000-0005-0000-0000-000071150000}"/>
    <cellStyle name="_설변3_전기내역서(위미교) 2" xfId="5414" xr:uid="{00000000-0005-0000-0000-000072150000}"/>
    <cellStyle name="_설변3_전기내역서(위미교) 2 2" xfId="5415" xr:uid="{00000000-0005-0000-0000-000073150000}"/>
    <cellStyle name="_설변3_전기내역서(위미교)-70" xfId="1214" xr:uid="{00000000-0005-0000-0000-000074150000}"/>
    <cellStyle name="_설변3_전기내역서(위미교)-70 2" xfId="5416" xr:uid="{00000000-0005-0000-0000-000075150000}"/>
    <cellStyle name="_설변3_전기내역서(위미교)-70 2 2" xfId="5417" xr:uid="{00000000-0005-0000-0000-000076150000}"/>
    <cellStyle name="_설변3_전기내역서(위미중)" xfId="1215" xr:uid="{00000000-0005-0000-0000-000077150000}"/>
    <cellStyle name="_설변3_전기내역서(유전자 보존원)" xfId="1216" xr:uid="{00000000-0005-0000-0000-000078150000}"/>
    <cellStyle name="_설변3_전기내역서(유전자 보존원) 10" xfId="10074" xr:uid="{00000000-0005-0000-0000-000079150000}"/>
    <cellStyle name="_설변3_전기내역서(유전자 보존원) 11" xfId="13077" xr:uid="{00000000-0005-0000-0000-00007A150000}"/>
    <cellStyle name="_설변3_전기내역서(유전자 보존원) 12" xfId="13130" xr:uid="{00000000-0005-0000-0000-00007B150000}"/>
    <cellStyle name="_설변3_전기내역서(유전자 보존원) 13" xfId="13188" xr:uid="{00000000-0005-0000-0000-00007C150000}"/>
    <cellStyle name="_설변3_전기내역서(유전자 보존원) 14" xfId="12163" xr:uid="{00000000-0005-0000-0000-00007D150000}"/>
    <cellStyle name="_설변3_전기내역서(유전자 보존원) 15" xfId="13277" xr:uid="{00000000-0005-0000-0000-00007E150000}"/>
    <cellStyle name="_설변3_전기내역서(유전자 보존원) 16" xfId="13308" xr:uid="{00000000-0005-0000-0000-00007F150000}"/>
    <cellStyle name="_설변3_전기내역서(유전자 보존원) 17" xfId="12101" xr:uid="{00000000-0005-0000-0000-000080150000}"/>
    <cellStyle name="_설변3_전기내역서(유전자 보존원) 18" xfId="11759" xr:uid="{00000000-0005-0000-0000-000081150000}"/>
    <cellStyle name="_설변3_전기내역서(유전자 보존원) 19" xfId="13403" xr:uid="{00000000-0005-0000-0000-000082150000}"/>
    <cellStyle name="_설변3_전기내역서(유전자 보존원) 2" xfId="10101" xr:uid="{00000000-0005-0000-0000-000083150000}"/>
    <cellStyle name="_설변3_전기내역서(유전자 보존원) 20" xfId="10040" xr:uid="{00000000-0005-0000-0000-000084150000}"/>
    <cellStyle name="_설변3_전기내역서(유전자 보존원) 21" xfId="13461" xr:uid="{00000000-0005-0000-0000-000085150000}"/>
    <cellStyle name="_설변3_전기내역서(유전자 보존원) 22" xfId="13483" xr:uid="{00000000-0005-0000-0000-000086150000}"/>
    <cellStyle name="_설변3_전기내역서(유전자 보존원) 23" xfId="12009" xr:uid="{00000000-0005-0000-0000-000087150000}"/>
    <cellStyle name="_설변3_전기내역서(유전자 보존원) 24" xfId="13519" xr:uid="{00000000-0005-0000-0000-000088150000}"/>
    <cellStyle name="_설변3_전기내역서(유전자 보존원) 25" xfId="12301" xr:uid="{00000000-0005-0000-0000-000089150000}"/>
    <cellStyle name="_설변3_전기내역서(유전자 보존원) 3" xfId="12521" xr:uid="{00000000-0005-0000-0000-00008A150000}"/>
    <cellStyle name="_설변3_전기내역서(유전자 보존원) 4" xfId="11022" xr:uid="{00000000-0005-0000-0000-00008B150000}"/>
    <cellStyle name="_설변3_전기내역서(유전자 보존원) 5" xfId="10895" xr:uid="{00000000-0005-0000-0000-00008C150000}"/>
    <cellStyle name="_설변3_전기내역서(유전자 보존원) 6" xfId="12829" xr:uid="{00000000-0005-0000-0000-00008D150000}"/>
    <cellStyle name="_설변3_전기내역서(유전자 보존원) 7" xfId="12879" xr:uid="{00000000-0005-0000-0000-00008E150000}"/>
    <cellStyle name="_설변3_전기내역서(유전자 보존원) 8" xfId="11965" xr:uid="{00000000-0005-0000-0000-00008F150000}"/>
    <cellStyle name="_설변3_전기내역서(유전자 보존원) 9" xfId="12976" xr:uid="{00000000-0005-0000-0000-000090150000}"/>
    <cellStyle name="_설변3_전기내역서(전산교육관)" xfId="1217" xr:uid="{00000000-0005-0000-0000-000091150000}"/>
    <cellStyle name="_설변3_전기내역서(제동교)" xfId="1218" xr:uid="{00000000-0005-0000-0000-000092150000}"/>
    <cellStyle name="_설변3_전기내역서(제동교) 2" xfId="5418" xr:uid="{00000000-0005-0000-0000-000093150000}"/>
    <cellStyle name="_설변3_전기내역서(제동교) 2 2" xfId="5419" xr:uid="{00000000-0005-0000-0000-000094150000}"/>
    <cellStyle name="_설변3_전기내역서(제주검역소)" xfId="1219" xr:uid="{00000000-0005-0000-0000-000095150000}"/>
    <cellStyle name="_설변3_전기내역서(제주검역소) 2" xfId="5420" xr:uid="{00000000-0005-0000-0000-000096150000}"/>
    <cellStyle name="_설변3_전기내역서(제주검역소) 2 2" xfId="5421" xr:uid="{00000000-0005-0000-0000-000097150000}"/>
    <cellStyle name="_설변3_전기내역서(제주교대-사라교육관)" xfId="1220" xr:uid="{00000000-0005-0000-0000-000098150000}"/>
    <cellStyle name="_설변3_전기내역서(제주교대-사라교육관) 2" xfId="5422" xr:uid="{00000000-0005-0000-0000-000099150000}"/>
    <cellStyle name="_설변3_전기내역서(제주교대-사라교육관) 2 2" xfId="5423" xr:uid="{00000000-0005-0000-0000-00009A150000}"/>
    <cellStyle name="_설변3_전기내역서(제주교대-전산교육관)" xfId="1221" xr:uid="{00000000-0005-0000-0000-00009B150000}"/>
    <cellStyle name="_설변3_전기내역서(제주교대-전산교육관) 2" xfId="5424" xr:uid="{00000000-0005-0000-0000-00009C150000}"/>
    <cellStyle name="_설변3_전기내역서(제주교대-전산교육관) 2 2" xfId="5425" xr:uid="{00000000-0005-0000-0000-00009D150000}"/>
    <cellStyle name="_설변3_전기내역서(제주서중)" xfId="1222" xr:uid="{00000000-0005-0000-0000-00009E150000}"/>
    <cellStyle name="_설변3_전기내역서(제주시교육청사)" xfId="1223" xr:uid="{00000000-0005-0000-0000-00009F150000}"/>
    <cellStyle name="_설변3_전기내역서(제주시교육청사) 2" xfId="5426" xr:uid="{00000000-0005-0000-0000-0000A0150000}"/>
    <cellStyle name="_설변3_전기내역서(제주시교육청사) 2 2" xfId="5427" xr:uid="{00000000-0005-0000-0000-0000A1150000}"/>
    <cellStyle name="_설변3_전기내역서(제주중앙고)" xfId="1224" xr:uid="{00000000-0005-0000-0000-0000A2150000}"/>
    <cellStyle name="_설변3_전기내역서(중문농협선과장)" xfId="1225" xr:uid="{00000000-0005-0000-0000-0000A3150000}"/>
    <cellStyle name="_설변3_전기내역서(지구대기 관사)" xfId="1226" xr:uid="{00000000-0005-0000-0000-0000A4150000}"/>
    <cellStyle name="_설변3_전기내역서(지구대기 관사) 2" xfId="5428" xr:uid="{00000000-0005-0000-0000-0000A5150000}"/>
    <cellStyle name="_설변3_전기내역서(지구대기 관사) 2 2" xfId="5429" xr:uid="{00000000-0005-0000-0000-0000A6150000}"/>
    <cellStyle name="_설변3_전기내역서(최종)-서귀포교" xfId="1227" xr:uid="{00000000-0005-0000-0000-0000A7150000}"/>
    <cellStyle name="_설변3_전기내역서(최종)-서귀포교 2" xfId="5430" xr:uid="{00000000-0005-0000-0000-0000A8150000}"/>
    <cellStyle name="_설변3_전기내역서(최종)-서귀포교 2 2" xfId="5431" xr:uid="{00000000-0005-0000-0000-0000A9150000}"/>
    <cellStyle name="_설변3_전기내역서(탐라교육원 전기용량 증설공사)-1월단가" xfId="1228" xr:uid="{00000000-0005-0000-0000-0000AA150000}"/>
    <cellStyle name="_설변3_전기내역서(탐라교육원 전기용량 증설공사)-1월단가 2" xfId="5432" xr:uid="{00000000-0005-0000-0000-0000AB150000}"/>
    <cellStyle name="_설변3_전기내역서(탐라교육원 전기용량 증설공사)-1월단가 2 2" xfId="5433" xr:uid="{00000000-0005-0000-0000-0000AC150000}"/>
    <cellStyle name="_설변3_전기내역서(탐라교육원)" xfId="1229" xr:uid="{00000000-0005-0000-0000-0000AD150000}"/>
    <cellStyle name="_설변3_전기내역서(탐라교육원) 2" xfId="5434" xr:uid="{00000000-0005-0000-0000-0000AE150000}"/>
    <cellStyle name="_설변3_전기내역서(탐라교육원) 2 2" xfId="5435" xr:uid="{00000000-0005-0000-0000-0000AF150000}"/>
    <cellStyle name="_설변3_전기내역서(탐라교육원)-최종" xfId="1230" xr:uid="{00000000-0005-0000-0000-0000B0150000}"/>
    <cellStyle name="_설변3_전기내역서(탐라교육원)-최종 2" xfId="5436" xr:uid="{00000000-0005-0000-0000-0000B1150000}"/>
    <cellStyle name="_설변3_전기내역서(탐라교육원)-최종 2 2" xfId="5437" xr:uid="{00000000-0005-0000-0000-0000B2150000}"/>
    <cellStyle name="_설변3_전기내역서(판포리마을회관)" xfId="1231" xr:uid="{00000000-0005-0000-0000-0000B3150000}"/>
    <cellStyle name="_설변3_전기내역서(표선초-옥내소화전 장애인 연결통로)" xfId="1232" xr:uid="{00000000-0005-0000-0000-0000B4150000}"/>
    <cellStyle name="_설변3_전기내역서(하나로마트)_변경후내역서 " xfId="5438" xr:uid="{00000000-0005-0000-0000-0000B5150000}"/>
    <cellStyle name="_설변3_전기내역서(하례교 교실증축 및 화장실 대수선공사)" xfId="1233" xr:uid="{00000000-0005-0000-0000-0000B6150000}"/>
    <cellStyle name="_설변3_전기내역서(하례교 교실증축 및 화장실 대수선공사) 2" xfId="5439" xr:uid="{00000000-0005-0000-0000-0000B7150000}"/>
    <cellStyle name="_설변3_전기내역서(하례교 교실증축 및 화장실 대수선공사) 2 2" xfId="5440" xr:uid="{00000000-0005-0000-0000-0000B8150000}"/>
    <cellStyle name="_설변3_전기내역서(하례교 교실증축 및 화장실 대수선공사)_변경후내역서 " xfId="5441" xr:uid="{00000000-0005-0000-0000-0000B9150000}"/>
    <cellStyle name="_설변3_전기내역서(하례교)" xfId="1234" xr:uid="{00000000-0005-0000-0000-0000BA150000}"/>
    <cellStyle name="_설변3_전기내역서(하례교) 2" xfId="5442" xr:uid="{00000000-0005-0000-0000-0000BB150000}"/>
    <cellStyle name="_설변3_전기내역서(하례교) 2 2" xfId="5443" xr:uid="{00000000-0005-0000-0000-0000BC150000}"/>
    <cellStyle name="_설변3_전기내역서(한수풀 도서관)" xfId="1235" xr:uid="{00000000-0005-0000-0000-0000BD150000}"/>
    <cellStyle name="_설변3_전기내역서(한수풀 도서관) 2" xfId="5444" xr:uid="{00000000-0005-0000-0000-0000BE150000}"/>
    <cellStyle name="_설변3_전기내역서(한수풀 도서관) 2 2" xfId="5445" xr:uid="{00000000-0005-0000-0000-0000BF150000}"/>
    <cellStyle name="_설변3_전기내역서(홍익보육원)" xfId="1236" xr:uid="{00000000-0005-0000-0000-0000C0150000}"/>
    <cellStyle name="_설변3_전기내역서(홍익보육원) 2" xfId="5446" xr:uid="{00000000-0005-0000-0000-0000C1150000}"/>
    <cellStyle name="_설변3_전기내역서(홍익보육원) 2 2" xfId="5447" xr:uid="{00000000-0005-0000-0000-0000C2150000}"/>
    <cellStyle name="_설변3_전기내역서1(위미중)" xfId="1237" xr:uid="{00000000-0005-0000-0000-0000C3150000}"/>
    <cellStyle name="_설변3_전기내역서-전등간선변경" xfId="1238" xr:uid="{00000000-0005-0000-0000-0000C4150000}"/>
    <cellStyle name="_설변3_전기내역서-전등간선변경 2" xfId="5448" xr:uid="{00000000-0005-0000-0000-0000C5150000}"/>
    <cellStyle name="_설변3_전기내역서-전등간선변경 2 2" xfId="5449" xr:uid="{00000000-0005-0000-0000-0000C6150000}"/>
    <cellStyle name="_설변3_전기산출서(야생동물보호센터)" xfId="1239" xr:uid="{00000000-0005-0000-0000-0000C7150000}"/>
    <cellStyle name="_설변3_전기산출표" xfId="1240" xr:uid="{00000000-0005-0000-0000-0000C8150000}"/>
    <cellStyle name="_설변3_전기표지 및 산출서(절물)_변경후내역서 " xfId="5450" xr:uid="{00000000-0005-0000-0000-0000C9150000}"/>
    <cellStyle name="_설변3_제주항 연안여객터미널 승강설비 소방공사" xfId="1241" xr:uid="{00000000-0005-0000-0000-0000CA150000}"/>
    <cellStyle name="_설변3_조천리 경로당 전기내역서" xfId="1242" xr:uid="{00000000-0005-0000-0000-0000CB150000}"/>
    <cellStyle name="_설변3_조천리마을회관(야학당)전기내역서" xfId="1243" xr:uid="{00000000-0005-0000-0000-0000CC150000}"/>
    <cellStyle name="_설변3_조천리마을회관(야학당)통신내역서" xfId="1244" xr:uid="{00000000-0005-0000-0000-0000CD150000}"/>
    <cellStyle name="_설변3_조천중(전기내역서)최종 (1)" xfId="1245" xr:uid="{00000000-0005-0000-0000-0000CE150000}"/>
    <cellStyle name="_설변3_조천중(전기내역서)최종 (1) 2" xfId="5451" xr:uid="{00000000-0005-0000-0000-0000CF150000}"/>
    <cellStyle name="_설변3_조천중(전기내역서)최종 (1) 2 2" xfId="5452" xr:uid="{00000000-0005-0000-0000-0000D0150000}"/>
    <cellStyle name="_설변3_조천중(전기내역서)최종 (1)_변경후내역서 " xfId="5453" xr:uid="{00000000-0005-0000-0000-0000D1150000}"/>
    <cellStyle name="_설변3_주사랑 소방내역" xfId="1246" xr:uid="{00000000-0005-0000-0000-0000D2150000}"/>
    <cellStyle name="_설변3_주사랑 소방내역 10" xfId="9892" xr:uid="{00000000-0005-0000-0000-0000D3150000}"/>
    <cellStyle name="_설변3_주사랑 소방내역 11" xfId="10318" xr:uid="{00000000-0005-0000-0000-0000D4150000}"/>
    <cellStyle name="_설변3_주사랑 소방내역 12" xfId="10147" xr:uid="{00000000-0005-0000-0000-0000D5150000}"/>
    <cellStyle name="_설변3_주사랑 소방내역 13" xfId="10250" xr:uid="{00000000-0005-0000-0000-0000D6150000}"/>
    <cellStyle name="_설변3_주사랑 소방내역 14" xfId="11041" xr:uid="{00000000-0005-0000-0000-0000D7150000}"/>
    <cellStyle name="_설변3_주사랑 소방내역 15" xfId="12195" xr:uid="{00000000-0005-0000-0000-0000D8150000}"/>
    <cellStyle name="_설변3_주사랑 소방내역 16" xfId="11037" xr:uid="{00000000-0005-0000-0000-0000D9150000}"/>
    <cellStyle name="_설변3_주사랑 소방내역 17" xfId="10420" xr:uid="{00000000-0005-0000-0000-0000DA150000}"/>
    <cellStyle name="_설변3_주사랑 소방내역 18" xfId="11113" xr:uid="{00000000-0005-0000-0000-0000DB150000}"/>
    <cellStyle name="_설변3_주사랑 소방내역 19" xfId="13402" xr:uid="{00000000-0005-0000-0000-0000DC150000}"/>
    <cellStyle name="_설변3_주사랑 소방내역 2" xfId="10111" xr:uid="{00000000-0005-0000-0000-0000DD150000}"/>
    <cellStyle name="_설변3_주사랑 소방내역 20" xfId="10697" xr:uid="{00000000-0005-0000-0000-0000DE150000}"/>
    <cellStyle name="_설변3_주사랑 소방내역 21" xfId="12148" xr:uid="{00000000-0005-0000-0000-0000DF150000}"/>
    <cellStyle name="_설변3_주사랑 소방내역 22" xfId="11713" xr:uid="{00000000-0005-0000-0000-0000E0150000}"/>
    <cellStyle name="_설변3_주사랑 소방내역 23" xfId="11805" xr:uid="{00000000-0005-0000-0000-0000E1150000}"/>
    <cellStyle name="_설변3_주사랑 소방내역 24" xfId="13518" xr:uid="{00000000-0005-0000-0000-0000E2150000}"/>
    <cellStyle name="_설변3_주사랑 소방내역 25" xfId="13427" xr:uid="{00000000-0005-0000-0000-0000E3150000}"/>
    <cellStyle name="_설변3_주사랑 소방내역 3" xfId="12512" xr:uid="{00000000-0005-0000-0000-0000E4150000}"/>
    <cellStyle name="_설변3_주사랑 소방내역 4" xfId="11027" xr:uid="{00000000-0005-0000-0000-0000E5150000}"/>
    <cellStyle name="_설변3_주사랑 소방내역 5" xfId="10367" xr:uid="{00000000-0005-0000-0000-0000E6150000}"/>
    <cellStyle name="_설변3_주사랑 소방내역 6" xfId="12268" xr:uid="{00000000-0005-0000-0000-0000E7150000}"/>
    <cellStyle name="_설변3_주사랑 소방내역 7" xfId="11287" xr:uid="{00000000-0005-0000-0000-0000E8150000}"/>
    <cellStyle name="_설변3_주사랑 소방내역 8" xfId="11376" xr:uid="{00000000-0005-0000-0000-0000E9150000}"/>
    <cellStyle name="_설변3_주사랑 소방내역 9" xfId="12337" xr:uid="{00000000-0005-0000-0000-0000EA150000}"/>
    <cellStyle name="_설변3_주사랑요양원전기" xfId="1247" xr:uid="{00000000-0005-0000-0000-0000EB150000}"/>
    <cellStyle name="_설변3_주사랑요양원전기 2" xfId="5454" xr:uid="{00000000-0005-0000-0000-0000EC150000}"/>
    <cellStyle name="_설변3_주사랑요양원전기 2 2" xfId="5455" xr:uid="{00000000-0005-0000-0000-0000ED150000}"/>
    <cellStyle name="_설변3_청소년수련원 전기내역서" xfId="1248" xr:uid="{00000000-0005-0000-0000-0000EE150000}"/>
    <cellStyle name="_설변3_총괄집계표" xfId="1249" xr:uid="{00000000-0005-0000-0000-0000EF150000}"/>
    <cellStyle name="_설변3_추자교(전기내역서)최종" xfId="5456" xr:uid="{00000000-0005-0000-0000-0000F0150000}"/>
    <cellStyle name="_설변3_추자교(전기내역서)최종 2" xfId="5457" xr:uid="{00000000-0005-0000-0000-0000F1150000}"/>
    <cellStyle name="_설변3_추정공사비" xfId="1250" xr:uid="{00000000-0005-0000-0000-0000F2150000}"/>
    <cellStyle name="_설변3_추정공사비 2" xfId="5458" xr:uid="{00000000-0005-0000-0000-0000F3150000}"/>
    <cellStyle name="_설변3_추정공사비 2 2" xfId="5459" xr:uid="{00000000-0005-0000-0000-0000F4150000}"/>
    <cellStyle name="_설변3_추정공사비전기내역서" xfId="1251" xr:uid="{00000000-0005-0000-0000-0000F5150000}"/>
    <cellStyle name="_설변3_친환경 농업 증축전기공사" xfId="1252" xr:uid="{00000000-0005-0000-0000-0000F6150000}"/>
    <cellStyle name="_설변3_친환경 농업 증축전기공사(전력간선)" xfId="1253" xr:uid="{00000000-0005-0000-0000-0000F7150000}"/>
    <cellStyle name="_설변3_친환경농업 첨단연구센터 증축소방공사" xfId="1254" xr:uid="{00000000-0005-0000-0000-0000F8150000}"/>
    <cellStyle name="_설변3_태양광 내역서" xfId="1255" xr:uid="{00000000-0005-0000-0000-0000F9150000}"/>
    <cellStyle name="_설변3_태양광 내역서 10" xfId="13023" xr:uid="{00000000-0005-0000-0000-0000FA150000}"/>
    <cellStyle name="_설변3_태양광 내역서 11" xfId="10235" xr:uid="{00000000-0005-0000-0000-0000FB150000}"/>
    <cellStyle name="_설변3_태양광 내역서 12" xfId="10332" xr:uid="{00000000-0005-0000-0000-0000FC150000}"/>
    <cellStyle name="_설변3_태양광 내역서 13" xfId="11075" xr:uid="{00000000-0005-0000-0000-0000FD150000}"/>
    <cellStyle name="_설변3_태양광 내역서 14" xfId="13230" xr:uid="{00000000-0005-0000-0000-0000FE150000}"/>
    <cellStyle name="_설변3_태양광 내역서 15" xfId="10767" xr:uid="{00000000-0005-0000-0000-0000FF150000}"/>
    <cellStyle name="_설변3_태양광 내역서 16" xfId="9839" xr:uid="{00000000-0005-0000-0000-000000160000}"/>
    <cellStyle name="_설변3_태양광 내역서 17" xfId="13343" xr:uid="{00000000-0005-0000-0000-000001160000}"/>
    <cellStyle name="_설변3_태양광 내역서 18" xfId="13375" xr:uid="{00000000-0005-0000-0000-000002160000}"/>
    <cellStyle name="_설변3_태양광 내역서 19" xfId="11754" xr:uid="{00000000-0005-0000-0000-000003160000}"/>
    <cellStyle name="_설변3_태양광 내역서 2" xfId="10117" xr:uid="{00000000-0005-0000-0000-000004160000}"/>
    <cellStyle name="_설변3_태양광 내역서 20" xfId="13438" xr:uid="{00000000-0005-0000-0000-000005160000}"/>
    <cellStyle name="_설변3_태양광 내역서 21" xfId="13293" xr:uid="{00000000-0005-0000-0000-000006160000}"/>
    <cellStyle name="_설변3_태양광 내역서 22" xfId="9780" xr:uid="{00000000-0005-0000-0000-000007160000}"/>
    <cellStyle name="_설변3_태양광 내역서 23" xfId="13505" xr:uid="{00000000-0005-0000-0000-000008160000}"/>
    <cellStyle name="_설변3_태양광 내역서 24" xfId="10568" xr:uid="{00000000-0005-0000-0000-000009160000}"/>
    <cellStyle name="_설변3_태양광 내역서 25" xfId="13534" xr:uid="{00000000-0005-0000-0000-00000A160000}"/>
    <cellStyle name="_설변3_태양광 내역서 3" xfId="12507" xr:uid="{00000000-0005-0000-0000-00000B160000}"/>
    <cellStyle name="_설변3_태양광 내역서 4" xfId="11030" xr:uid="{00000000-0005-0000-0000-00000C160000}"/>
    <cellStyle name="_설변3_태양광 내역서 5" xfId="11747" xr:uid="{00000000-0005-0000-0000-00000D160000}"/>
    <cellStyle name="_설변3_태양광 내역서 6" xfId="12271" xr:uid="{00000000-0005-0000-0000-00000E160000}"/>
    <cellStyle name="_설변3_태양광 내역서 7" xfId="11286" xr:uid="{00000000-0005-0000-0000-00000F160000}"/>
    <cellStyle name="_설변3_태양광 내역서 8" xfId="12694" xr:uid="{00000000-0005-0000-0000-000010160000}"/>
    <cellStyle name="_설변3_태양광 내역서 9" xfId="10756" xr:uid="{00000000-0005-0000-0000-000011160000}"/>
    <cellStyle name="_설변3_태양광 내역서(15kW)" xfId="1256" xr:uid="{00000000-0005-0000-0000-000012160000}"/>
    <cellStyle name="_설변3_태양광 내역서(15kW) 10" xfId="11402" xr:uid="{00000000-0005-0000-0000-000013160000}"/>
    <cellStyle name="_설변3_태양광 내역서(15kW) 11" xfId="10412" xr:uid="{00000000-0005-0000-0000-000014160000}"/>
    <cellStyle name="_설변3_태양광 내역서(15kW) 12" xfId="11911" xr:uid="{00000000-0005-0000-0000-000015160000}"/>
    <cellStyle name="_설변3_태양광 내역서(15kW) 13" xfId="9843" xr:uid="{00000000-0005-0000-0000-000016160000}"/>
    <cellStyle name="_설변3_태양광 내역서(15kW) 14" xfId="12177" xr:uid="{00000000-0005-0000-0000-000017160000}"/>
    <cellStyle name="_설변3_태양광 내역서(15kW) 15" xfId="12194" xr:uid="{00000000-0005-0000-0000-000018160000}"/>
    <cellStyle name="_설변3_태양광 내역서(15kW) 16" xfId="12011" xr:uid="{00000000-0005-0000-0000-000019160000}"/>
    <cellStyle name="_설변3_태양광 내역서(15kW) 17" xfId="11513" xr:uid="{00000000-0005-0000-0000-00001A160000}"/>
    <cellStyle name="_설변3_태양광 내역서(15kW) 18" xfId="10638" xr:uid="{00000000-0005-0000-0000-00001B160000}"/>
    <cellStyle name="_설변3_태양광 내역서(15kW) 19" xfId="10028" xr:uid="{00000000-0005-0000-0000-00001C160000}"/>
    <cellStyle name="_설변3_태양광 내역서(15kW) 2" xfId="10118" xr:uid="{00000000-0005-0000-0000-00001D160000}"/>
    <cellStyle name="_설변3_태양광 내역서(15kW) 20" xfId="11199" xr:uid="{00000000-0005-0000-0000-00001E160000}"/>
    <cellStyle name="_설변3_태양광 내역서(15kW) 21" xfId="11794" xr:uid="{00000000-0005-0000-0000-00001F160000}"/>
    <cellStyle name="_설변3_태양광 내역서(15kW) 22" xfId="10824" xr:uid="{00000000-0005-0000-0000-000020160000}"/>
    <cellStyle name="_설변3_태양광 내역서(15kW) 23" xfId="12610" xr:uid="{00000000-0005-0000-0000-000021160000}"/>
    <cellStyle name="_설변3_태양광 내역서(15kW) 24" xfId="13191" xr:uid="{00000000-0005-0000-0000-000022160000}"/>
    <cellStyle name="_설변3_태양광 내역서(15kW) 25" xfId="11085" xr:uid="{00000000-0005-0000-0000-000023160000}"/>
    <cellStyle name="_설변3_태양광 내역서(15kW) 3" xfId="12506" xr:uid="{00000000-0005-0000-0000-000024160000}"/>
    <cellStyle name="_설변3_태양광 내역서(15kW) 4" xfId="11031" xr:uid="{00000000-0005-0000-0000-000025160000}"/>
    <cellStyle name="_설변3_태양광 내역서(15kW) 5" xfId="11746" xr:uid="{00000000-0005-0000-0000-000026160000}"/>
    <cellStyle name="_설변3_태양광 내역서(15kW) 6" xfId="12058" xr:uid="{00000000-0005-0000-0000-000027160000}"/>
    <cellStyle name="_설변3_태양광 내역서(15kW) 7" xfId="11144" xr:uid="{00000000-0005-0000-0000-000028160000}"/>
    <cellStyle name="_설변3_태양광 내역서(15kW) 8" xfId="12922" xr:uid="{00000000-0005-0000-0000-000029160000}"/>
    <cellStyle name="_설변3_태양광 내역서(15kW) 9" xfId="12598" xr:uid="{00000000-0005-0000-0000-00002A160000}"/>
    <cellStyle name="_설변3_태양광 내역서(삼양동주민센터)" xfId="1257" xr:uid="{00000000-0005-0000-0000-00002B160000}"/>
    <cellStyle name="_설변3_태양광 내역서(삼양동주민센터) 10" xfId="9893" xr:uid="{00000000-0005-0000-0000-00002C160000}"/>
    <cellStyle name="_설변3_태양광 내역서(삼양동주민센터) 11" xfId="11213" xr:uid="{00000000-0005-0000-0000-00002D160000}"/>
    <cellStyle name="_설변3_태양광 내역서(삼양동주민센터) 12" xfId="12003" xr:uid="{00000000-0005-0000-0000-00002E160000}"/>
    <cellStyle name="_설변3_태양광 내역서(삼양동주민센터) 13" xfId="12291" xr:uid="{00000000-0005-0000-0000-00002F160000}"/>
    <cellStyle name="_설변3_태양광 내역서(삼양동주민센터) 14" xfId="11132" xr:uid="{00000000-0005-0000-0000-000030160000}"/>
    <cellStyle name="_설변3_태양광 내역서(삼양동주민센터) 15" xfId="10470" xr:uid="{00000000-0005-0000-0000-000031160000}"/>
    <cellStyle name="_설변3_태양광 내역서(삼양동주민센터) 16" xfId="13307" xr:uid="{00000000-0005-0000-0000-000032160000}"/>
    <cellStyle name="_설변3_태양광 내역서(삼양동주민센터) 17" xfId="10673" xr:uid="{00000000-0005-0000-0000-000033160000}"/>
    <cellStyle name="_설변3_태양광 내역서(삼양동주민센터) 18" xfId="12267" xr:uid="{00000000-0005-0000-0000-000034160000}"/>
    <cellStyle name="_설변3_태양광 내역서(삼양동주민센터) 19" xfId="13401" xr:uid="{00000000-0005-0000-0000-000035160000}"/>
    <cellStyle name="_설변3_태양광 내역서(삼양동주민센터) 2" xfId="10119" xr:uid="{00000000-0005-0000-0000-000036160000}"/>
    <cellStyle name="_설변3_태양광 내역서(삼양동주민센터) 20" xfId="10087" xr:uid="{00000000-0005-0000-0000-000037160000}"/>
    <cellStyle name="_설변3_태양광 내역서(삼양동주민센터) 21" xfId="12050" xr:uid="{00000000-0005-0000-0000-000038160000}"/>
    <cellStyle name="_설변3_태양광 내역서(삼양동주민센터) 22" xfId="11437" xr:uid="{00000000-0005-0000-0000-000039160000}"/>
    <cellStyle name="_설변3_태양광 내역서(삼양동주민센터) 23" xfId="11197" xr:uid="{00000000-0005-0000-0000-00003A160000}"/>
    <cellStyle name="_설변3_태양광 내역서(삼양동주민센터) 24" xfId="13517" xr:uid="{00000000-0005-0000-0000-00003B160000}"/>
    <cellStyle name="_설변3_태양광 내역서(삼양동주민센터) 25" xfId="11568" xr:uid="{00000000-0005-0000-0000-00003C160000}"/>
    <cellStyle name="_설변3_태양광 내역서(삼양동주민센터) 3" xfId="12505" xr:uid="{00000000-0005-0000-0000-00003D160000}"/>
    <cellStyle name="_설변3_태양광 내역서(삼양동주민센터) 4" xfId="11032" xr:uid="{00000000-0005-0000-0000-00003E160000}"/>
    <cellStyle name="_설변3_태양광 내역서(삼양동주민센터) 5" xfId="12763" xr:uid="{00000000-0005-0000-0000-00003F160000}"/>
    <cellStyle name="_설변3_태양광 내역서(삼양동주민센터) 6" xfId="10723" xr:uid="{00000000-0005-0000-0000-000040160000}"/>
    <cellStyle name="_설변3_태양광 내역서(삼양동주민센터) 7" xfId="11143" xr:uid="{00000000-0005-0000-0000-000041160000}"/>
    <cellStyle name="_설변3_태양광 내역서(삼양동주민센터) 8" xfId="11377" xr:uid="{00000000-0005-0000-0000-000042160000}"/>
    <cellStyle name="_설변3_태양광 내역서(삼양동주민센터) 9" xfId="12211" xr:uid="{00000000-0005-0000-0000-000043160000}"/>
    <cellStyle name="_설변3_태양광 내역서(총괄-전기공사)" xfId="1258" xr:uid="{00000000-0005-0000-0000-000044160000}"/>
    <cellStyle name="_설변3_태양광 내역서(총괄-전기공사) 10" xfId="11184" xr:uid="{00000000-0005-0000-0000-000045160000}"/>
    <cellStyle name="_설변3_태양광 내역서(총괄-전기공사) 11" xfId="11976" xr:uid="{00000000-0005-0000-0000-000046160000}"/>
    <cellStyle name="_설변3_태양광 내역서(총괄-전기공사) 12" xfId="11424" xr:uid="{00000000-0005-0000-0000-000047160000}"/>
    <cellStyle name="_설변3_태양광 내역서(총괄-전기공사) 13" xfId="11074" xr:uid="{00000000-0005-0000-0000-000048160000}"/>
    <cellStyle name="_설변3_태양광 내역서(총괄-전기공사) 14" xfId="12424" xr:uid="{00000000-0005-0000-0000-000049160000}"/>
    <cellStyle name="_설변3_태양광 내역서(총괄-전기공사) 15" xfId="12153" xr:uid="{00000000-0005-0000-0000-00004A160000}"/>
    <cellStyle name="_설변3_태양광 내역서(총괄-전기공사) 16" xfId="13107" xr:uid="{00000000-0005-0000-0000-00004B160000}"/>
    <cellStyle name="_설변3_태양광 내역서(총괄-전기공사) 17" xfId="10301" xr:uid="{00000000-0005-0000-0000-00004C160000}"/>
    <cellStyle name="_설변3_태양광 내역서(총괄-전기공사) 18" xfId="12346" xr:uid="{00000000-0005-0000-0000-00004D160000}"/>
    <cellStyle name="_설변3_태양광 내역서(총괄-전기공사) 19" xfId="11867" xr:uid="{00000000-0005-0000-0000-00004E160000}"/>
    <cellStyle name="_설변3_태양광 내역서(총괄-전기공사) 2" xfId="10120" xr:uid="{00000000-0005-0000-0000-00004F160000}"/>
    <cellStyle name="_설변3_태양광 내역서(총괄-전기공사) 20" xfId="11493" xr:uid="{00000000-0005-0000-0000-000050160000}"/>
    <cellStyle name="_설변3_태양광 내역서(총괄-전기공사) 21" xfId="12617" xr:uid="{00000000-0005-0000-0000-000051160000}"/>
    <cellStyle name="_설변3_태양광 내역서(총괄-전기공사) 22" xfId="11174" xr:uid="{00000000-0005-0000-0000-000052160000}"/>
    <cellStyle name="_설변3_태양광 내역서(총괄-전기공사) 23" xfId="12167" xr:uid="{00000000-0005-0000-0000-000053160000}"/>
    <cellStyle name="_설변3_태양광 내역서(총괄-전기공사) 24" xfId="10289" xr:uid="{00000000-0005-0000-0000-000054160000}"/>
    <cellStyle name="_설변3_태양광 내역서(총괄-전기공사) 25" xfId="12210" xr:uid="{00000000-0005-0000-0000-000055160000}"/>
    <cellStyle name="_설변3_태양광 내역서(총괄-전기공사) 3" xfId="12504" xr:uid="{00000000-0005-0000-0000-000056160000}"/>
    <cellStyle name="_설변3_태양광 내역서(총괄-전기공사) 4" xfId="9737" xr:uid="{00000000-0005-0000-0000-000057160000}"/>
    <cellStyle name="_설변3_태양광 내역서(총괄-전기공사) 5" xfId="12761" xr:uid="{00000000-0005-0000-0000-000058160000}"/>
    <cellStyle name="_설변3_태양광 내역서(총괄-전기공사) 6" xfId="12827" xr:uid="{00000000-0005-0000-0000-000059160000}"/>
    <cellStyle name="_설변3_태양광 내역서(총괄-전기공사) 7" xfId="11285" xr:uid="{00000000-0005-0000-0000-00005A160000}"/>
    <cellStyle name="_설변3_태양광 내역서(총괄-전기공사) 8" xfId="10297" xr:uid="{00000000-0005-0000-0000-00005B160000}"/>
    <cellStyle name="_설변3_태양광 내역서(총괄-전기공사) 9" xfId="11549" xr:uid="{00000000-0005-0000-0000-00005C160000}"/>
    <cellStyle name="_설변3_태양광산출서(친환경농업 연구센터)" xfId="1259" xr:uid="{00000000-0005-0000-0000-00005D160000}"/>
    <cellStyle name="_설변3_태양광산출서(친환경농업 연구센터) 10" xfId="11571" xr:uid="{00000000-0005-0000-0000-00005E160000}"/>
    <cellStyle name="_설변3_태양광산출서(친환경농업 연구센터) 11" xfId="13074" xr:uid="{00000000-0005-0000-0000-00005F160000}"/>
    <cellStyle name="_설변3_태양광산출서(친환경농업 연구센터) 12" xfId="13124" xr:uid="{00000000-0005-0000-0000-000060160000}"/>
    <cellStyle name="_설변3_태양광산출서(친환경농업 연구센터) 13" xfId="13186" xr:uid="{00000000-0005-0000-0000-000061160000}"/>
    <cellStyle name="_설변3_태양광산출서(친환경농업 연구센터) 14" xfId="11598" xr:uid="{00000000-0005-0000-0000-000062160000}"/>
    <cellStyle name="_설변3_태양광산출서(친환경농업 연구센터) 15" xfId="13276" xr:uid="{00000000-0005-0000-0000-000063160000}"/>
    <cellStyle name="_설변3_태양광산출서(친환경농업 연구센터) 16" xfId="11099" xr:uid="{00000000-0005-0000-0000-000064160000}"/>
    <cellStyle name="_설변3_태양광산출서(친환경농업 연구센터) 17" xfId="12881" xr:uid="{00000000-0005-0000-0000-000065160000}"/>
    <cellStyle name="_설변3_태양광산출서(친환경농업 연구센터) 18" xfId="10747" xr:uid="{00000000-0005-0000-0000-000066160000}"/>
    <cellStyle name="_설변3_태양광산출서(친환경농업 연구센터) 19" xfId="12998" xr:uid="{00000000-0005-0000-0000-000067160000}"/>
    <cellStyle name="_설변3_태양광산출서(친환경농업 연구센터) 2" xfId="10121" xr:uid="{00000000-0005-0000-0000-000068160000}"/>
    <cellStyle name="_설변3_태양광산출서(친환경농업 연구센터) 20" xfId="11499" xr:uid="{00000000-0005-0000-0000-000069160000}"/>
    <cellStyle name="_설변3_태양광산출서(친환경농업 연구센터) 21" xfId="13460" xr:uid="{00000000-0005-0000-0000-00006A160000}"/>
    <cellStyle name="_설변3_태양광산출서(친환경농업 연구센터) 22" xfId="13482" xr:uid="{00000000-0005-0000-0000-00006B160000}"/>
    <cellStyle name="_설변3_태양광산출서(친환경농업 연구센터) 23" xfId="12904" xr:uid="{00000000-0005-0000-0000-00006C160000}"/>
    <cellStyle name="_설변3_태양광산출서(친환경농업 연구센터) 24" xfId="12158" xr:uid="{00000000-0005-0000-0000-00006D160000}"/>
    <cellStyle name="_설변3_태양광산출서(친환경농업 연구센터) 25" xfId="10071" xr:uid="{00000000-0005-0000-0000-00006E160000}"/>
    <cellStyle name="_설변3_태양광산출서(친환경농업 연구센터) 3" xfId="12503" xr:uid="{00000000-0005-0000-0000-00006F160000}"/>
    <cellStyle name="_설변3_태양광산출서(친환경농업 연구센터) 4" xfId="11033" xr:uid="{00000000-0005-0000-0000-000070160000}"/>
    <cellStyle name="_설변3_태양광산출서(친환경농업 연구센터) 5" xfId="12760" xr:uid="{00000000-0005-0000-0000-000071160000}"/>
    <cellStyle name="_설변3_태양광산출서(친환경농업 연구센터) 6" xfId="12272" xr:uid="{00000000-0005-0000-0000-000072160000}"/>
    <cellStyle name="_설변3_태양광산출서(친환경농업 연구센터) 7" xfId="12876" xr:uid="{00000000-0005-0000-0000-000073160000}"/>
    <cellStyle name="_설변3_태양광산출서(친환경농업 연구센터) 8" xfId="10298" xr:uid="{00000000-0005-0000-0000-000074160000}"/>
    <cellStyle name="_설변3_태양광산출서(친환경농업 연구센터) 9" xfId="12975" xr:uid="{00000000-0005-0000-0000-000075160000}"/>
    <cellStyle name="_설변3_토산교 도서실,교원편의실,연결복도 증축전기내역서" xfId="1260" xr:uid="{00000000-0005-0000-0000-000076160000}"/>
    <cellStyle name="_설변3_통신" xfId="1261" xr:uid="{00000000-0005-0000-0000-000077160000}"/>
    <cellStyle name="_설변3_통신 2" xfId="5460" xr:uid="{00000000-0005-0000-0000-000078160000}"/>
    <cellStyle name="_설변3_통신 2 2" xfId="5461" xr:uid="{00000000-0005-0000-0000-000079160000}"/>
    <cellStyle name="_설변3_통신(08.09)" xfId="1262" xr:uid="{00000000-0005-0000-0000-00007A160000}"/>
    <cellStyle name="_설변3_통신(08.09) 2" xfId="5462" xr:uid="{00000000-0005-0000-0000-00007B160000}"/>
    <cellStyle name="_설변3_통신(08.09) 2 2" xfId="5463" xr:uid="{00000000-0005-0000-0000-00007C160000}"/>
    <cellStyle name="_설변3_통신내역 (안보교육관)" xfId="1263" xr:uid="{00000000-0005-0000-0000-00007D160000}"/>
    <cellStyle name="_설변3_통신내역 (안보교육관-5월30일)" xfId="1264" xr:uid="{00000000-0005-0000-0000-00007E160000}"/>
    <cellStyle name="_설변3_통신내역서" xfId="1265" xr:uid="{00000000-0005-0000-0000-00007F160000}"/>
    <cellStyle name="_설변3_통신내역서(0304)" xfId="1266" xr:uid="{00000000-0005-0000-0000-000080160000}"/>
    <cellStyle name="_설변3_통신내역서(0315)" xfId="1267" xr:uid="{00000000-0005-0000-0000-000081160000}"/>
    <cellStyle name="_설변3_통신내역서(0502)" xfId="1268" xr:uid="{00000000-0005-0000-0000-000082160000}"/>
    <cellStyle name="_설변3_통신내역서(감귤창고)" xfId="1269" xr:uid="{00000000-0005-0000-0000-000083160000}"/>
    <cellStyle name="_설변3_통신내역서(감귤창고) 2" xfId="5464" xr:uid="{00000000-0005-0000-0000-000084160000}"/>
    <cellStyle name="_설변3_통신내역서(감귤창고) 2 2" xfId="5465" xr:uid="{00000000-0005-0000-0000-000085160000}"/>
    <cellStyle name="_설변3_통신내역서(경주시주민건강지원센터)" xfId="1270" xr:uid="{00000000-0005-0000-0000-000086160000}"/>
    <cellStyle name="_설변3_통신내역서(경주시주민건강지원센터) 10" xfId="11115" xr:uid="{00000000-0005-0000-0000-000087160000}"/>
    <cellStyle name="_설변3_통신내역서(경주시주민건강지원센터) 11" xfId="9776" xr:uid="{00000000-0005-0000-0000-000088160000}"/>
    <cellStyle name="_설변3_통신내역서(경주시주민건강지원센터) 12" xfId="12223" xr:uid="{00000000-0005-0000-0000-000089160000}"/>
    <cellStyle name="_설변3_통신내역서(경주시주민건강지원센터) 13" xfId="12428" xr:uid="{00000000-0005-0000-0000-00008A160000}"/>
    <cellStyle name="_설변3_통신내역서(경주시주민건강지원센터) 14" xfId="13229" xr:uid="{00000000-0005-0000-0000-00008B160000}"/>
    <cellStyle name="_설변3_통신내역서(경주시주민건강지원센터) 15" xfId="13274" xr:uid="{00000000-0005-0000-0000-00008C160000}"/>
    <cellStyle name="_설변3_통신내역서(경주시주민건강지원센터) 16" xfId="11871" xr:uid="{00000000-0005-0000-0000-00008D160000}"/>
    <cellStyle name="_설변3_통신내역서(경주시주민건강지원센터) 17" xfId="9749" xr:uid="{00000000-0005-0000-0000-00008E160000}"/>
    <cellStyle name="_설변3_통신내역서(경주시주민건강지원센터) 18" xfId="10704" xr:uid="{00000000-0005-0000-0000-00008F160000}"/>
    <cellStyle name="_설변3_통신내역서(경주시주민건강지원센터) 19" xfId="10353" xr:uid="{00000000-0005-0000-0000-000090160000}"/>
    <cellStyle name="_설변3_통신내역서(경주시주민건강지원센터) 2" xfId="10127" xr:uid="{00000000-0005-0000-0000-000091160000}"/>
    <cellStyle name="_설변3_통신내역서(경주시주민건강지원센터) 20" xfId="11242" xr:uid="{00000000-0005-0000-0000-000092160000}"/>
    <cellStyle name="_설변3_통신내역서(경주시주민건강지원센터) 21" xfId="12777" xr:uid="{00000000-0005-0000-0000-000093160000}"/>
    <cellStyle name="_설변3_통신내역서(경주시주민건강지원센터) 22" xfId="12446" xr:uid="{00000000-0005-0000-0000-000094160000}"/>
    <cellStyle name="_설변3_통신내역서(경주시주민건강지원센터) 23" xfId="12708" xr:uid="{00000000-0005-0000-0000-000095160000}"/>
    <cellStyle name="_설변3_통신내역서(경주시주민건강지원센터) 24" xfId="12193" xr:uid="{00000000-0005-0000-0000-000096160000}"/>
    <cellStyle name="_설변3_통신내역서(경주시주민건강지원센터) 25" xfId="11849" xr:uid="{00000000-0005-0000-0000-000097160000}"/>
    <cellStyle name="_설변3_통신내역서(경주시주민건강지원센터) 3" xfId="12499" xr:uid="{00000000-0005-0000-0000-000098160000}"/>
    <cellStyle name="_설변3_통신내역서(경주시주민건강지원센터) 4" xfId="9740" xr:uid="{00000000-0005-0000-0000-000099160000}"/>
    <cellStyle name="_설변3_통신내역서(경주시주민건강지원센터) 5" xfId="10364" xr:uid="{00000000-0005-0000-0000-00009A160000}"/>
    <cellStyle name="_설변3_통신내역서(경주시주민건강지원센터) 6" xfId="12823" xr:uid="{00000000-0005-0000-0000-00009B160000}"/>
    <cellStyle name="_설변3_통신내역서(경주시주민건강지원센터) 7" xfId="12020" xr:uid="{00000000-0005-0000-0000-00009C160000}"/>
    <cellStyle name="_설변3_통신내역서(경주시주민건강지원센터) 8" xfId="12695" xr:uid="{00000000-0005-0000-0000-00009D160000}"/>
    <cellStyle name="_설변3_통신내역서(경주시주민건강지원센터) 9" xfId="12973" xr:uid="{00000000-0005-0000-0000-00009E160000}"/>
    <cellStyle name="_설변3_통신내역서(경주주민건강지원센터)" xfId="1271" xr:uid="{00000000-0005-0000-0000-00009F160000}"/>
    <cellStyle name="_설변3_통신내역서(경주주민건강지원센터0531)" xfId="1272" xr:uid="{00000000-0005-0000-0000-0000A0160000}"/>
    <cellStyle name="_설변3_통신내역서(경주주민건강지원센터0531)1" xfId="1273" xr:uid="{00000000-0005-0000-0000-0000A1160000}"/>
    <cellStyle name="_설변3_통신내역서(고산초)" xfId="1274" xr:uid="{00000000-0005-0000-0000-0000A2160000}"/>
    <cellStyle name="_설변3_통신내역서(공항초소)" xfId="1275" xr:uid="{00000000-0005-0000-0000-0000A3160000}"/>
    <cellStyle name="_설변3_통신내역서(공항초소) 10" xfId="12799" xr:uid="{00000000-0005-0000-0000-0000A4160000}"/>
    <cellStyle name="_설변3_통신내역서(공항초소) 11" xfId="10234" xr:uid="{00000000-0005-0000-0000-0000A5160000}"/>
    <cellStyle name="_설변3_통신내역서(공항초소) 12" xfId="12498" xr:uid="{00000000-0005-0000-0000-0000A6160000}"/>
    <cellStyle name="_설변3_통신내역서(공항초소) 13" xfId="12462" xr:uid="{00000000-0005-0000-0000-0000A7160000}"/>
    <cellStyle name="_설변3_통신내역서(공항초소) 14" xfId="13228" xr:uid="{00000000-0005-0000-0000-0000A8160000}"/>
    <cellStyle name="_설변3_통신내역서(공항초소) 15" xfId="13273" xr:uid="{00000000-0005-0000-0000-0000A9160000}"/>
    <cellStyle name="_설변3_통신내역서(공항초소) 16" xfId="9805" xr:uid="{00000000-0005-0000-0000-0000AA160000}"/>
    <cellStyle name="_설변3_통신내역서(공항초소) 17" xfId="12433" xr:uid="{00000000-0005-0000-0000-0000AB160000}"/>
    <cellStyle name="_설변3_통신내역서(공항초소) 18" xfId="12474" xr:uid="{00000000-0005-0000-0000-0000AC160000}"/>
    <cellStyle name="_설변3_통신내역서(공항초소) 19" xfId="10201" xr:uid="{00000000-0005-0000-0000-0000AD160000}"/>
    <cellStyle name="_설변3_통신내역서(공항초소) 2" xfId="10130" xr:uid="{00000000-0005-0000-0000-0000AE160000}"/>
    <cellStyle name="_설변3_통신내역서(공항초소) 20" xfId="12714" xr:uid="{00000000-0005-0000-0000-0000AF160000}"/>
    <cellStyle name="_설변3_통신내역서(공항초소) 21" xfId="12247" xr:uid="{00000000-0005-0000-0000-0000B0160000}"/>
    <cellStyle name="_설변3_통신내역서(공항초소) 22" xfId="12555" xr:uid="{00000000-0005-0000-0000-0000B1160000}"/>
    <cellStyle name="_설변3_통신내역서(공항초소) 23" xfId="10386" xr:uid="{00000000-0005-0000-0000-0000B2160000}"/>
    <cellStyle name="_설변3_통신내역서(공항초소) 24" xfId="12248" xr:uid="{00000000-0005-0000-0000-0000B3160000}"/>
    <cellStyle name="_설변3_통신내역서(공항초소) 25" xfId="13256" xr:uid="{00000000-0005-0000-0000-0000B4160000}"/>
    <cellStyle name="_설변3_통신내역서(공항초소) 3" xfId="12496" xr:uid="{00000000-0005-0000-0000-0000B5160000}"/>
    <cellStyle name="_설변3_통신내역서(공항초소) 4" xfId="9741" xr:uid="{00000000-0005-0000-0000-0000B6160000}"/>
    <cellStyle name="_설변3_통신내역서(공항초소) 5" xfId="10363" xr:uid="{00000000-0005-0000-0000-0000B7160000}"/>
    <cellStyle name="_설변3_통신내역서(공항초소) 6" xfId="12822" xr:uid="{00000000-0005-0000-0000-0000B8160000}"/>
    <cellStyle name="_설변3_통신내역서(공항초소) 7" xfId="11283" xr:uid="{00000000-0005-0000-0000-0000B9160000}"/>
    <cellStyle name="_설변3_통신내역서(공항초소) 8" xfId="10302" xr:uid="{00000000-0005-0000-0000-0000BA160000}"/>
    <cellStyle name="_설변3_통신내역서(공항초소) 9" xfId="12335" xr:uid="{00000000-0005-0000-0000-0000BB160000}"/>
    <cellStyle name="_설변3_통신내역서(광양초)" xfId="1276" xr:uid="{00000000-0005-0000-0000-0000BC160000}"/>
    <cellStyle name="_설변3_통신내역서(다목적수련관 및 전기용량증설공사)0219-1월단가" xfId="1277" xr:uid="{00000000-0005-0000-0000-0000BD160000}"/>
    <cellStyle name="_설변3_통신내역서(대신중)-5차" xfId="1278" xr:uid="{00000000-0005-0000-0000-0000BE160000}"/>
    <cellStyle name="_설변3_통신내역서(대신중)-5차 2" xfId="5466" xr:uid="{00000000-0005-0000-0000-0000BF160000}"/>
    <cellStyle name="_설변3_통신내역서(대신중)-5차 2 2" xfId="5467" xr:uid="{00000000-0005-0000-0000-0000C0160000}"/>
    <cellStyle name="_설변3_통신내역서(도순교)" xfId="1279" xr:uid="{00000000-0005-0000-0000-0000C1160000}"/>
    <cellStyle name="_설변3_통신내역서(도순교) 2" xfId="5468" xr:uid="{00000000-0005-0000-0000-0000C2160000}"/>
    <cellStyle name="_설변3_통신내역서(도순교) 2 2" xfId="5469" xr:uid="{00000000-0005-0000-0000-0000C3160000}"/>
    <cellStyle name="_설변3_통신내역서(동홍초등학교 교실 및 E.V 증축공사)" xfId="1280" xr:uid="{00000000-0005-0000-0000-0000C4160000}"/>
    <cellStyle name="_설변3_통신내역서(동홍초등학교 교실 및 E.V 증축공사) 2" xfId="5470" xr:uid="{00000000-0005-0000-0000-0000C5160000}"/>
    <cellStyle name="_설변3_통신내역서(동홍초등학교 교실 및 E.V 증축공사) 2 2" xfId="5471" xr:uid="{00000000-0005-0000-0000-0000C6160000}"/>
    <cellStyle name="_설변3_통신내역서(동홍초등학교 교실 및 E.V 증축공사)_변경후내역서 " xfId="5472" xr:uid="{00000000-0005-0000-0000-0000C7160000}"/>
    <cellStyle name="_설변3_통신내역서(동홍초등학교 교실 및 E.V 증축공사)-최종" xfId="1281" xr:uid="{00000000-0005-0000-0000-0000C8160000}"/>
    <cellStyle name="_설변3_통신내역서(동홍초등학교 교실 및 E.V 증축공사)-최종 2" xfId="5473" xr:uid="{00000000-0005-0000-0000-0000C9160000}"/>
    <cellStyle name="_설변3_통신내역서(동홍초등학교 교실 및 E.V 증축공사)-최종 2 2" xfId="5474" xr:uid="{00000000-0005-0000-0000-0000CA160000}"/>
    <cellStyle name="_설변3_통신내역서(동홍초등학교 교실 및 E.V 증축공사)-최종_변경후내역서 " xfId="5475" xr:uid="{00000000-0005-0000-0000-0000CB160000}"/>
    <cellStyle name="_설변3_통신내역서(두모리마을회관)" xfId="1282" xr:uid="{00000000-0005-0000-0000-0000CC160000}"/>
    <cellStyle name="_설변3_통신내역서(문산시립어린이집)" xfId="1283" xr:uid="{00000000-0005-0000-0000-0000CD160000}"/>
    <cellStyle name="_설변3_통신내역서(문산어린이집)" xfId="1284" xr:uid="{00000000-0005-0000-0000-0000CE160000}"/>
    <cellStyle name="_설변3_통신내역서(변경전)" xfId="1285" xr:uid="{00000000-0005-0000-0000-0000CF160000}"/>
    <cellStyle name="_설변3_통신내역서(변경전) 10" xfId="11116" xr:uid="{00000000-0005-0000-0000-0000D0160000}"/>
    <cellStyle name="_설변3_통신내역서(변경전) 11" xfId="12608" xr:uid="{00000000-0005-0000-0000-0000D1160000}"/>
    <cellStyle name="_설변3_통신내역서(변경전) 12" xfId="12553" xr:uid="{00000000-0005-0000-0000-0000D2160000}"/>
    <cellStyle name="_설변3_통신내역서(변경전) 13" xfId="10249" xr:uid="{00000000-0005-0000-0000-0000D3160000}"/>
    <cellStyle name="_설변3_통신내역서(변경전) 14" xfId="12578" xr:uid="{00000000-0005-0000-0000-0000D4160000}"/>
    <cellStyle name="_설변3_통신내역서(변경전) 15" xfId="12326" xr:uid="{00000000-0005-0000-0000-0000D5160000}"/>
    <cellStyle name="_설변3_통신내역서(변경전) 16" xfId="13305" xr:uid="{00000000-0005-0000-0000-0000D6160000}"/>
    <cellStyle name="_설변3_통신내역서(변경전) 17" xfId="11745" xr:uid="{00000000-0005-0000-0000-0000D7160000}"/>
    <cellStyle name="_설변3_통신내역서(변경전) 18" xfId="12452" xr:uid="{00000000-0005-0000-0000-0000D8160000}"/>
    <cellStyle name="_설변3_통신내역서(변경전) 19" xfId="13134" xr:uid="{00000000-0005-0000-0000-0000D9160000}"/>
    <cellStyle name="_설변3_통신내역서(변경전) 2" xfId="10134" xr:uid="{00000000-0005-0000-0000-0000DA160000}"/>
    <cellStyle name="_설변3_통신내역서(변경전) 20" xfId="11683" xr:uid="{00000000-0005-0000-0000-0000DB160000}"/>
    <cellStyle name="_설변3_통신내역서(변경전) 21" xfId="11743" xr:uid="{00000000-0005-0000-0000-0000DC160000}"/>
    <cellStyle name="_설변3_통신내역서(변경전) 22" xfId="13140" xr:uid="{00000000-0005-0000-0000-0000DD160000}"/>
    <cellStyle name="_설변3_통신내역서(변경전) 23" xfId="10209" xr:uid="{00000000-0005-0000-0000-0000DE160000}"/>
    <cellStyle name="_설변3_통신내역서(변경전) 24" xfId="11191" xr:uid="{00000000-0005-0000-0000-0000DF160000}"/>
    <cellStyle name="_설변3_통신내역서(변경전) 25" xfId="10230" xr:uid="{00000000-0005-0000-0000-0000E0160000}"/>
    <cellStyle name="_설변3_통신내역서(변경전) 3" xfId="12493" xr:uid="{00000000-0005-0000-0000-0000E1160000}"/>
    <cellStyle name="_설변3_통신내역서(변경전) 4" xfId="9742" xr:uid="{00000000-0005-0000-0000-0000E2160000}"/>
    <cellStyle name="_설변3_통신내역서(변경전) 5" xfId="10893" xr:uid="{00000000-0005-0000-0000-0000E3160000}"/>
    <cellStyle name="_설변3_통신내역서(변경전) 6" xfId="12821" xr:uid="{00000000-0005-0000-0000-0000E4160000}"/>
    <cellStyle name="_설변3_통신내역서(변경전) 7" xfId="11141" xr:uid="{00000000-0005-0000-0000-0000E5160000}"/>
    <cellStyle name="_설변3_통신내역서(변경전) 8" xfId="12697" xr:uid="{00000000-0005-0000-0000-0000E6160000}"/>
    <cellStyle name="_설변3_통신내역서(변경전) 9" xfId="12209" xr:uid="{00000000-0005-0000-0000-0000E7160000}"/>
    <cellStyle name="_설변3_통신내역서(보성교)" xfId="1286" xr:uid="{00000000-0005-0000-0000-0000E8160000}"/>
    <cellStyle name="_설변3_통신내역서(보성교) 2" xfId="5476" xr:uid="{00000000-0005-0000-0000-0000E9160000}"/>
    <cellStyle name="_설변3_통신내역서(보성교) 2 2" xfId="5477" xr:uid="{00000000-0005-0000-0000-0000EA160000}"/>
    <cellStyle name="_설변3_통신내역서(서귀포공립보육시설)" xfId="1287" xr:uid="{00000000-0005-0000-0000-0000EB160000}"/>
    <cellStyle name="_설변3_통신내역서(서귀포공립보육시설) 2" xfId="5478" xr:uid="{00000000-0005-0000-0000-0000EC160000}"/>
    <cellStyle name="_설변3_통신내역서(서귀포공립보육시설) 2 2" xfId="5479" xr:uid="{00000000-0005-0000-0000-0000ED160000}"/>
    <cellStyle name="_설변3_통신내역서(서귀포시교육청사)" xfId="1288" xr:uid="{00000000-0005-0000-0000-0000EE160000}"/>
    <cellStyle name="_설변3_통신내역서(서귀포시교육청사) 2" xfId="5480" xr:uid="{00000000-0005-0000-0000-0000EF160000}"/>
    <cellStyle name="_설변3_통신내역서(서귀포시교육청사) 2 2" xfId="5481" xr:uid="{00000000-0005-0000-0000-0000F0160000}"/>
    <cellStyle name="_설변3_통신내역서(서귀포여고)" xfId="1289" xr:uid="{00000000-0005-0000-0000-0000F1160000}"/>
    <cellStyle name="_설변3_통신내역서(서귀포여고) 2" xfId="5482" xr:uid="{00000000-0005-0000-0000-0000F2160000}"/>
    <cellStyle name="_설변3_통신내역서(서귀포여고) 2 2" xfId="5483" xr:uid="{00000000-0005-0000-0000-0000F3160000}"/>
    <cellStyle name="_설변3_통신내역서(성산농협)" xfId="1290" xr:uid="{00000000-0005-0000-0000-0000F4160000}"/>
    <cellStyle name="_설변3_통신내역서(성산농협)-주차관제산출" xfId="1291" xr:uid="{00000000-0005-0000-0000-0000F5160000}"/>
    <cellStyle name="_설변3_통신내역서(안덕농협선과장)" xfId="1292" xr:uid="{00000000-0005-0000-0000-0000F6160000}"/>
    <cellStyle name="_설변3_통신내역서(야생동물보호센터)" xfId="1293" xr:uid="{00000000-0005-0000-0000-0000F7160000}"/>
    <cellStyle name="_설변3_통신내역서(영송학교 체육관)" xfId="1294" xr:uid="{00000000-0005-0000-0000-0000F8160000}"/>
    <cellStyle name="_설변3_통신내역서(예림-친환경)-1024" xfId="1295" xr:uid="{00000000-0005-0000-0000-0000F9160000}"/>
    <cellStyle name="_설변3_통신내역서(위미중)" xfId="1296" xr:uid="{00000000-0005-0000-0000-0000FA160000}"/>
    <cellStyle name="_설변3_통신내역서(제주교대-사라교육관)" xfId="1297" xr:uid="{00000000-0005-0000-0000-0000FB160000}"/>
    <cellStyle name="_설변3_통신내역서(제주서중)" xfId="1298" xr:uid="{00000000-0005-0000-0000-0000FC160000}"/>
    <cellStyle name="_설변3_통신내역서(제주시교육청사)" xfId="1299" xr:uid="{00000000-0005-0000-0000-0000FD160000}"/>
    <cellStyle name="_설변3_통신내역서(제주시교육청사) 2" xfId="5484" xr:uid="{00000000-0005-0000-0000-0000FE160000}"/>
    <cellStyle name="_설변3_통신내역서(제주시교육청사) 2 2" xfId="5485" xr:uid="{00000000-0005-0000-0000-0000FF160000}"/>
    <cellStyle name="_설변3_통신내역서(제주중앙고)" xfId="1300" xr:uid="{00000000-0005-0000-0000-000000170000}"/>
    <cellStyle name="_설변3_통신내역서(중문농협선과장)" xfId="1301" xr:uid="{00000000-0005-0000-0000-000001170000}"/>
    <cellStyle name="_설변3_통신내역서(지구대기 관사)" xfId="1302" xr:uid="{00000000-0005-0000-0000-000002170000}"/>
    <cellStyle name="_설변3_통신내역서(탐라교육원)0219-1월단가" xfId="1303" xr:uid="{00000000-0005-0000-0000-000003170000}"/>
    <cellStyle name="_설변3_통신내역서(탐라교육원)-최종" xfId="1304" xr:uid="{00000000-0005-0000-0000-000004170000}"/>
    <cellStyle name="_설변3_통신내역서(탐라교육원)-최종 2" xfId="5486" xr:uid="{00000000-0005-0000-0000-000005170000}"/>
    <cellStyle name="_설변3_통신내역서(탐라교육원)-최종 2 2" xfId="5487" xr:uid="{00000000-0005-0000-0000-000006170000}"/>
    <cellStyle name="_설변3_통신내역서(하귀어린이집)" xfId="1305" xr:uid="{00000000-0005-0000-0000-000007170000}"/>
    <cellStyle name="_설변3_통신내역서(하귀어린이집) 2" xfId="5488" xr:uid="{00000000-0005-0000-0000-000008170000}"/>
    <cellStyle name="_설변3_통신내역서(하귀어린이집) 2 2" xfId="5489" xr:uid="{00000000-0005-0000-0000-000009170000}"/>
    <cellStyle name="_설변3_통신내역서(하나로마트)_변경후내역서 " xfId="5490" xr:uid="{00000000-0005-0000-0000-00000A170000}"/>
    <cellStyle name="_설변3_통신내역서(하례교 교실증축 및 화장실 대수선공사)" xfId="1306" xr:uid="{00000000-0005-0000-0000-00000B170000}"/>
    <cellStyle name="_설변3_통신내역서(하례교 교실증축 및 화장실 대수선공사) 2" xfId="5491" xr:uid="{00000000-0005-0000-0000-00000C170000}"/>
    <cellStyle name="_설변3_통신내역서(하례교 교실증축 및 화장실 대수선공사) 2 2" xfId="5492" xr:uid="{00000000-0005-0000-0000-00000D170000}"/>
    <cellStyle name="_설변3_통신내역서(하례교 교실증축 및 화장실 대수선공사)_변경후내역서 " xfId="5493" xr:uid="{00000000-0005-0000-0000-00000E170000}"/>
    <cellStyle name="_설변3_통신내역서(학생회관3층)" xfId="1307" xr:uid="{00000000-0005-0000-0000-00000F170000}"/>
    <cellStyle name="_설변3_통신내역서(학생회관3층) 2" xfId="5494" xr:uid="{00000000-0005-0000-0000-000010170000}"/>
    <cellStyle name="_설변3_통신내역서(학생회관3층) 2 2" xfId="5495" xr:uid="{00000000-0005-0000-0000-000011170000}"/>
    <cellStyle name="_설변3_통신내역서(함덕해수욕장 종합관리동)1" xfId="1308" xr:uid="{00000000-0005-0000-0000-000012170000}"/>
    <cellStyle name="_설변3_통신내역서(함덕해수욕장 종합관리동)1 2" xfId="5496" xr:uid="{00000000-0005-0000-0000-000013170000}"/>
    <cellStyle name="_설변3_통신내역서(함덕해수욕장 종합관리동)1 2 2" xfId="5497" xr:uid="{00000000-0005-0000-0000-000014170000}"/>
    <cellStyle name="_설변3_통신내역서1" xfId="1309" xr:uid="{00000000-0005-0000-0000-000015170000}"/>
    <cellStyle name="_설변3_통신산출서(야생동물보호센터)" xfId="1310" xr:uid="{00000000-0005-0000-0000-000016170000}"/>
    <cellStyle name="_설변3_평안요양원 소방내역서" xfId="1311" xr:uid="{00000000-0005-0000-0000-000017170000}"/>
    <cellStyle name="_설변3_평안요양원 전기내역서" xfId="1312" xr:uid="{00000000-0005-0000-0000-000018170000}"/>
    <cellStyle name="_설변3_폐수처리장 전기간선설비공사 전기내역서" xfId="1313" xr:uid="{00000000-0005-0000-0000-000019170000}"/>
    <cellStyle name="_설변3_표선초 소방공사(최종)" xfId="1314" xr:uid="{00000000-0005-0000-0000-00001A170000}"/>
    <cellStyle name="_설변3_표선초 장애인편의시설및 연결복도 증축 전기내역서" xfId="1315" xr:uid="{00000000-0005-0000-0000-00001B170000}"/>
    <cellStyle name="_설변3_표선초 장애인편의시설및 연결복도 증축 전기내역서1" xfId="1316" xr:uid="{00000000-0005-0000-0000-00001C170000}"/>
    <cellStyle name="_설변3_플러스마트 전기설비공사" xfId="1317" xr:uid="{00000000-0005-0000-0000-00001D170000}"/>
    <cellStyle name="_설변3_플러스마트 전기설비공사 2" xfId="5498" xr:uid="{00000000-0005-0000-0000-00001E170000}"/>
    <cellStyle name="_설변3_플러스마트 전기설비공사 2 2" xfId="5499" xr:uid="{00000000-0005-0000-0000-00001F170000}"/>
    <cellStyle name="_설변3_현대아파트-소방" xfId="1318" xr:uid="{00000000-0005-0000-0000-000020170000}"/>
    <cellStyle name="_설비(1218)" xfId="8326" xr:uid="{00000000-0005-0000-0000-000021170000}"/>
    <cellStyle name="_성화원가압장인버터제어반 설계서" xfId="8327" xr:uid="{00000000-0005-0000-0000-000022170000}"/>
    <cellStyle name="_송림로-토목물량산출서" xfId="8328" xr:uid="{00000000-0005-0000-0000-000023170000}"/>
    <cellStyle name="_송현실행내역" xfId="8329" xr:uid="{00000000-0005-0000-0000-000024170000}"/>
    <cellStyle name="_수량산출서(안덕-대정1차)" xfId="8330" xr:uid="{00000000-0005-0000-0000-000025170000}"/>
    <cellStyle name="_수량표(아주포함)" xfId="8331" xr:uid="{00000000-0005-0000-0000-000026170000}"/>
    <cellStyle name="_수배전반제작설치" xfId="8332" xr:uid="{00000000-0005-0000-0000-000027170000}"/>
    <cellStyle name="_순천신호등" xfId="8333" xr:uid="{00000000-0005-0000-0000-000028170000}"/>
    <cellStyle name="_시설 언더패스 견적-40202" xfId="8334" xr:uid="{00000000-0005-0000-0000-000029170000}"/>
    <cellStyle name="_시설 언더패스 견적-40204" xfId="8335" xr:uid="{00000000-0005-0000-0000-00002A170000}"/>
    <cellStyle name="_시설 언더패스 견적-40225" xfId="8336" xr:uid="{00000000-0005-0000-0000-00002B170000}"/>
    <cellStyle name="_시화물류실행내역(설비)0628" xfId="8337" xr:uid="{00000000-0005-0000-0000-00002C170000}"/>
    <cellStyle name="_신산초중학교 소방설비공사(최종)" xfId="5500" xr:uid="{00000000-0005-0000-0000-00002D170000}"/>
    <cellStyle name="_신세계오수(2003년도)2003.07.24" xfId="8338" xr:uid="{00000000-0005-0000-0000-00002E170000}"/>
    <cellStyle name="_실정보고3차(암거11.28)" xfId="8339" xr:uid="{00000000-0005-0000-0000-00002F170000}"/>
    <cellStyle name="_실행내역서2003.07.02작성" xfId="8340" xr:uid="{00000000-0005-0000-0000-000030170000}"/>
    <cellStyle name="_심사결과요약서(100510)-세화항 물양장 정비공사" xfId="8341" xr:uid="{00000000-0005-0000-0000-000031170000}"/>
    <cellStyle name="_심텍공장견적서" xfId="1319" xr:uid="{00000000-0005-0000-0000-000032170000}"/>
    <cellStyle name="_안양점" xfId="8342" xr:uid="{00000000-0005-0000-0000-000033170000}"/>
    <cellStyle name="_암거수량" xfId="8343" xr:uid="{00000000-0005-0000-0000-000034170000}"/>
    <cellStyle name="_암거수량(2)" xfId="8344" xr:uid="{00000000-0005-0000-0000-000035170000}"/>
    <cellStyle name="_암거수량(2)_3.1제1배수통관(시례우안3제)" xfId="8345" xr:uid="{00000000-0005-0000-0000-000036170000}"/>
    <cellStyle name="_암거수량(2)_3.1제1배수통관(시례우안3제)_3.수로공(진월제)" xfId="8346" xr:uid="{00000000-0005-0000-0000-000037170000}"/>
    <cellStyle name="_암거수량(2)_3.2 제2배수통관" xfId="8347" xr:uid="{00000000-0005-0000-0000-000038170000}"/>
    <cellStyle name="_암거수량(2)_3.2 제2배수통관_3.수로공(진월제)" xfId="8348" xr:uid="{00000000-0005-0000-0000-000039170000}"/>
    <cellStyle name="_암거수량(2)_3.3 제3배수통관" xfId="8349" xr:uid="{00000000-0005-0000-0000-00003A170000}"/>
    <cellStyle name="_암거수량(2)_3.3 제3배수통관_3.수로공(진월제)" xfId="8350" xr:uid="{00000000-0005-0000-0000-00003B170000}"/>
    <cellStyle name="_암거수량(2)_3.구조물공(시례우안2제)" xfId="8351" xr:uid="{00000000-0005-0000-0000-00003C170000}"/>
    <cellStyle name="_암거수량(2)_3.구조물공(시례우안2제)_3.수로공(진월제)" xfId="8352" xr:uid="{00000000-0005-0000-0000-00003D170000}"/>
    <cellStyle name="_암거수량(2)_3.수로공(진월제)" xfId="8353" xr:uid="{00000000-0005-0000-0000-00003E170000}"/>
    <cellStyle name="_암거수량_3.1제1배수통관(시례우안3제)" xfId="8354" xr:uid="{00000000-0005-0000-0000-00003F170000}"/>
    <cellStyle name="_암거수량_3.1제1배수통관(시례우안3제)_3.수로공(진월제)" xfId="8355" xr:uid="{00000000-0005-0000-0000-000040170000}"/>
    <cellStyle name="_암거수량_3.2 제2배수통관" xfId="8356" xr:uid="{00000000-0005-0000-0000-000041170000}"/>
    <cellStyle name="_암거수량_3.2 제2배수통관_3.수로공(진월제)" xfId="8357" xr:uid="{00000000-0005-0000-0000-000042170000}"/>
    <cellStyle name="_암거수량_3.3 제3배수통관" xfId="8358" xr:uid="{00000000-0005-0000-0000-000043170000}"/>
    <cellStyle name="_암거수량_3.3 제3배수통관_3.수로공(진월제)" xfId="8359" xr:uid="{00000000-0005-0000-0000-000044170000}"/>
    <cellStyle name="_암거수량_3.구조물공(시례우안2제)" xfId="8360" xr:uid="{00000000-0005-0000-0000-000045170000}"/>
    <cellStyle name="_암거수량_3.구조물공(시례우안2제)_3.수로공(진월제)" xfId="8361" xr:uid="{00000000-0005-0000-0000-000046170000}"/>
    <cellStyle name="_암거수량_3.수로공(진월제)" xfId="8362" xr:uid="{00000000-0005-0000-0000-000047170000}"/>
    <cellStyle name="_애월교(전기내역서)최종" xfId="5501" xr:uid="{00000000-0005-0000-0000-000048170000}"/>
    <cellStyle name="_양방향점멸기견적서1,2" xfId="8363" xr:uid="{00000000-0005-0000-0000-000049170000}"/>
    <cellStyle name="_양산영대교경관조명내역12.10" xfId="8364" xr:uid="{00000000-0005-0000-0000-00004A170000}"/>
    <cellStyle name="_양식" xfId="8365" xr:uid="{00000000-0005-0000-0000-00004B170000}"/>
    <cellStyle name="_양식_1" xfId="8366" xr:uid="{00000000-0005-0000-0000-00004C170000}"/>
    <cellStyle name="_양식_2" xfId="8367" xr:uid="{00000000-0005-0000-0000-00004D170000}"/>
    <cellStyle name="_엔길 네고 자재,노무비" xfId="1320" xr:uid="{00000000-0005-0000-0000-00004E170000}"/>
    <cellStyle name="_여수우회" xfId="8368" xr:uid="{00000000-0005-0000-0000-00004F170000}"/>
    <cellStyle name="_연안권내역서(토목부문내역서)" xfId="8369" xr:uid="{00000000-0005-0000-0000-000050170000}"/>
    <cellStyle name="_연안권역특화거리조성을위한음악분수대설치" xfId="8370" xr:uid="{00000000-0005-0000-0000-000051170000}"/>
    <cellStyle name="_연안권역특화거리조성을위한음악분수대설치R6(제출EBS)-설비,전기,관리실" xfId="8371" xr:uid="{00000000-0005-0000-0000-000052170000}"/>
    <cellStyle name="_영산강-금호(부대내역)" xfId="8372" xr:uid="{00000000-0005-0000-0000-000053170000}"/>
    <cellStyle name="_영산강-금호(부대내역)_공무정산양식(10월초)" xfId="8373" xr:uid="{00000000-0005-0000-0000-000054170000}"/>
    <cellStyle name="_영산강-금호(부대내역)_공무정산양식(10월초)_기성내역서" xfId="8374" xr:uid="{00000000-0005-0000-0000-000055170000}"/>
    <cellStyle name="_영산강-금호(부대내역)_공무정산양식(10월초)_기성내역서_전체계약변경(03)" xfId="8375" xr:uid="{00000000-0005-0000-0000-000056170000}"/>
    <cellStyle name="_영산강-금호(부대내역)_공무정산양식(10월초)_전체계약변경(03)" xfId="8376" xr:uid="{00000000-0005-0000-0000-000057170000}"/>
    <cellStyle name="_영산강-금호(부대내역)_공무정산양식(10월초)_포장외건(최종)" xfId="8377" xr:uid="{00000000-0005-0000-0000-000058170000}"/>
    <cellStyle name="_영산강-금호(부대내역)_기성내역서" xfId="8378" xr:uid="{00000000-0005-0000-0000-000059170000}"/>
    <cellStyle name="_영산강-금호(부대내역)_기성내역서_전체계약변경(03)" xfId="8379" xr:uid="{00000000-0005-0000-0000-00005A170000}"/>
    <cellStyle name="_영산강-금호(부대내역)_전체계약변경(03)" xfId="8380" xr:uid="{00000000-0005-0000-0000-00005B170000}"/>
    <cellStyle name="_영산강-금호(부대내역)_포장외건(최종)" xfId="8381" xr:uid="{00000000-0005-0000-0000-00005C170000}"/>
    <cellStyle name="_예산서(이화철교)" xfId="8382" xr:uid="{00000000-0005-0000-0000-00005D170000}"/>
    <cellStyle name="_예정공정표" xfId="8383" xr:uid="{00000000-0005-0000-0000-00005E170000}"/>
    <cellStyle name="_예정공정표2" xfId="8384" xr:uid="{00000000-0005-0000-0000-00005F170000}"/>
    <cellStyle name="_왕산로가로등개량공사 도급내역서(1)" xfId="8385" xr:uid="{00000000-0005-0000-0000-000060170000}"/>
    <cellStyle name="_용인명지대학과동234" xfId="8386" xr:uid="{00000000-0005-0000-0000-000061170000}"/>
    <cellStyle name="_우수터파기산출" xfId="8387" xr:uid="{00000000-0005-0000-0000-000062170000}"/>
    <cellStyle name="_울산강동교차로계산서(최종)06.07(wp)" xfId="8388" xr:uid="{00000000-0005-0000-0000-000063170000}"/>
    <cellStyle name="_울산강동터널계산서(수정본2)" xfId="8389" xr:uid="{00000000-0005-0000-0000-000064170000}"/>
    <cellStyle name="_울산강동터널계산서(최종)REV2" xfId="8390" xr:uid="{00000000-0005-0000-0000-000065170000}"/>
    <cellStyle name="_울산홈플러스 전기공사" xfId="8391" xr:uid="{00000000-0005-0000-0000-000066170000}"/>
    <cellStyle name="_울진의료원통신" xfId="5502" xr:uid="{00000000-0005-0000-0000-000067170000}"/>
    <cellStyle name="_울진의료원통신-000000" xfId="5503" xr:uid="{00000000-0005-0000-0000-000068170000}"/>
    <cellStyle name="_원가계산" xfId="8392" xr:uid="{00000000-0005-0000-0000-000069170000}"/>
    <cellStyle name="_원가분석(1217)" xfId="8393" xr:uid="{00000000-0005-0000-0000-00006A170000}"/>
    <cellStyle name="_원가분석(아이0208)" xfId="8394" xr:uid="{00000000-0005-0000-0000-00006B170000}"/>
    <cellStyle name="_원가조사서" xfId="8395" xr:uid="{00000000-0005-0000-0000-00006C170000}"/>
    <cellStyle name="_원가조사서(R1)" xfId="8396" xr:uid="{00000000-0005-0000-0000-00006D170000}"/>
    <cellStyle name="_원가조사서(충주통합)" xfId="8397" xr:uid="{00000000-0005-0000-0000-00006E170000}"/>
    <cellStyle name="_월예정공정표" xfId="8398" xr:uid="{00000000-0005-0000-0000-00006F170000}"/>
    <cellStyle name="_유첨3(서식)" xfId="8399" xr:uid="{00000000-0005-0000-0000-000070170000}"/>
    <cellStyle name="_유첨3(서식)_1" xfId="8400" xr:uid="{00000000-0005-0000-0000-000071170000}"/>
    <cellStyle name="_응급ES" xfId="8401" xr:uid="{00000000-0005-0000-0000-000072170000}"/>
    <cellStyle name="_응급RE" xfId="8402" xr:uid="{00000000-0005-0000-0000-000073170000}"/>
    <cellStyle name="_인원계획표 " xfId="7447" xr:uid="{00000000-0005-0000-0000-000074170000}"/>
    <cellStyle name="_인원계획표 _송림로-토목물량산출서" xfId="8403" xr:uid="{00000000-0005-0000-0000-000075170000}"/>
    <cellStyle name="_인원계획표 _인천설계예산서" xfId="8404" xr:uid="{00000000-0005-0000-0000-000076170000}"/>
    <cellStyle name="_인원계획표 _인천설계예산서(수정분)" xfId="8405" xr:uid="{00000000-0005-0000-0000-000077170000}"/>
    <cellStyle name="_인원계획표 _인천설계예산서(수정분)_송림로-토목물량산출서" xfId="8406" xr:uid="{00000000-0005-0000-0000-000078170000}"/>
    <cellStyle name="_인원계획표 _인천설계예산서_송림로-토목물량산출서" xfId="8407" xr:uid="{00000000-0005-0000-0000-000079170000}"/>
    <cellStyle name="_인원계획표 _적격 " xfId="7448" xr:uid="{00000000-0005-0000-0000-00007A170000}"/>
    <cellStyle name="_인원계획표 _적격 _송림로-토목물량산출서" xfId="8408" xr:uid="{00000000-0005-0000-0000-00007B170000}"/>
    <cellStyle name="_인원계획표 _적격 _인천설계예산서" xfId="8409" xr:uid="{00000000-0005-0000-0000-00007C170000}"/>
    <cellStyle name="_인원계획표 _적격 _인천설계예산서(수정분)" xfId="8410" xr:uid="{00000000-0005-0000-0000-00007D170000}"/>
    <cellStyle name="_인원계획표 _적격 _인천설계예산서(수정분)_송림로-토목물량산출서" xfId="8411" xr:uid="{00000000-0005-0000-0000-00007E170000}"/>
    <cellStyle name="_인원계획표 _적격 _인천설계예산서_송림로-토목물량산출서" xfId="8412" xr:uid="{00000000-0005-0000-0000-00007F170000}"/>
    <cellStyle name="_인천북항관공선부두(수정내역)" xfId="8413" xr:uid="{00000000-0005-0000-0000-000080170000}"/>
    <cellStyle name="_인천설계예산서" xfId="8414" xr:uid="{00000000-0005-0000-0000-000081170000}"/>
    <cellStyle name="_인천설계예산서(수정분)" xfId="8415" xr:uid="{00000000-0005-0000-0000-000082170000}"/>
    <cellStyle name="_인천설계예산서(수정분)_송림로-토목물량산출서" xfId="8416" xr:uid="{00000000-0005-0000-0000-000083170000}"/>
    <cellStyle name="_인천설계예산서_송림로-토목물량산출서" xfId="8417" xr:uid="{00000000-0005-0000-0000-000084170000}"/>
    <cellStyle name="_일반설비실행내역" xfId="8418" xr:uid="{00000000-0005-0000-0000-000085170000}"/>
    <cellStyle name="_일위대가" xfId="8419" xr:uid="{00000000-0005-0000-0000-000086170000}"/>
    <cellStyle name="_일위대가산출근거(가로등및공원등)" xfId="8420" xr:uid="{00000000-0005-0000-0000-000087170000}"/>
    <cellStyle name="_입찰서0901" xfId="1321" xr:uid="{00000000-0005-0000-0000-000088170000}"/>
    <cellStyle name="_입찰서0901 10" xfId="12078" xr:uid="{00000000-0005-0000-0000-000089170000}"/>
    <cellStyle name="_입찰서0901 11" xfId="13018" xr:uid="{00000000-0005-0000-0000-00008A170000}"/>
    <cellStyle name="_입찰서0901 12" xfId="13070" xr:uid="{00000000-0005-0000-0000-00008B170000}"/>
    <cellStyle name="_입찰서0901 13" xfId="13118" xr:uid="{00000000-0005-0000-0000-00008C170000}"/>
    <cellStyle name="_입찰서0901 14" xfId="13179" xr:uid="{00000000-0005-0000-0000-00008D170000}"/>
    <cellStyle name="_입찰서0901 15" xfId="11606" xr:uid="{00000000-0005-0000-0000-00008E170000}"/>
    <cellStyle name="_입찰서0901 16" xfId="13036" xr:uid="{00000000-0005-0000-0000-00008F170000}"/>
    <cellStyle name="_입찰서0901 17" xfId="13304" xr:uid="{00000000-0005-0000-0000-000090170000}"/>
    <cellStyle name="_입찰서0901 18" xfId="13340" xr:uid="{00000000-0005-0000-0000-000091170000}"/>
    <cellStyle name="_입찰서0901 19" xfId="13372" xr:uid="{00000000-0005-0000-0000-000092170000}"/>
    <cellStyle name="_입찰서0901 2" xfId="5504" xr:uid="{00000000-0005-0000-0000-000093170000}"/>
    <cellStyle name="_입찰서0901 2 2" xfId="5505" xr:uid="{00000000-0005-0000-0000-000094170000}"/>
    <cellStyle name="_입찰서0901 20" xfId="13399" xr:uid="{00000000-0005-0000-0000-000095170000}"/>
    <cellStyle name="_입찰서0901 21" xfId="13436" xr:uid="{00000000-0005-0000-0000-000096170000}"/>
    <cellStyle name="_입찰서0901 22" xfId="13458" xr:uid="{00000000-0005-0000-0000-000097170000}"/>
    <cellStyle name="_입찰서0901 23" xfId="13480" xr:uid="{00000000-0005-0000-0000-000098170000}"/>
    <cellStyle name="_입찰서0901 24" xfId="13503" xr:uid="{00000000-0005-0000-0000-000099170000}"/>
    <cellStyle name="_입찰서0901 25" xfId="13515" xr:uid="{00000000-0005-0000-0000-00009A170000}"/>
    <cellStyle name="_입찰서0901 26" xfId="13532" xr:uid="{00000000-0005-0000-0000-00009B170000}"/>
    <cellStyle name="_입찰서0901 3" xfId="10145" xr:uid="{00000000-0005-0000-0000-00009C170000}"/>
    <cellStyle name="_입찰서0901 4" xfId="12482" xr:uid="{00000000-0005-0000-0000-00009D170000}"/>
    <cellStyle name="_입찰서0901 5" xfId="11048" xr:uid="{00000000-0005-0000-0000-00009E170000}"/>
    <cellStyle name="_입찰서0901 6" xfId="11738" xr:uid="{00000000-0005-0000-0000-00009F170000}"/>
    <cellStyle name="_입찰서0901 7" xfId="12820" xr:uid="{00000000-0005-0000-0000-0000A0170000}"/>
    <cellStyle name="_입찰서0901 8" xfId="11256" xr:uid="{00000000-0005-0000-0000-0000A1170000}"/>
    <cellStyle name="_입찰서0901 9" xfId="12919" xr:uid="{00000000-0005-0000-0000-0000A2170000}"/>
    <cellStyle name="_입찰서0901_0000" xfId="1322" xr:uid="{00000000-0005-0000-0000-0000A3170000}"/>
    <cellStyle name="_입찰서0901_0000 10" xfId="13017" xr:uid="{00000000-0005-0000-0000-0000A4170000}"/>
    <cellStyle name="_입찰서0901_0000 11" xfId="11689" xr:uid="{00000000-0005-0000-0000-0000A5170000}"/>
    <cellStyle name="_입찰서0901_0000 12" xfId="10566" xr:uid="{00000000-0005-0000-0000-0000A6170000}"/>
    <cellStyle name="_입찰서0901_0000 13" xfId="12402" xr:uid="{00000000-0005-0000-0000-0000A7170000}"/>
    <cellStyle name="_입찰서0901_0000 14" xfId="10312" xr:uid="{00000000-0005-0000-0000-0000A8170000}"/>
    <cellStyle name="_입찰서0901_0000 15" xfId="12222" xr:uid="{00000000-0005-0000-0000-0000A9170000}"/>
    <cellStyle name="_입찰서0901_0000 16" xfId="11806" xr:uid="{00000000-0005-0000-0000-0000AA170000}"/>
    <cellStyle name="_입찰서0901_0000 17" xfId="13339" xr:uid="{00000000-0005-0000-0000-0000AB170000}"/>
    <cellStyle name="_입찰서0901_0000 18" xfId="13371" xr:uid="{00000000-0005-0000-0000-0000AC170000}"/>
    <cellStyle name="_입찰서0901_0000 19" xfId="10282" xr:uid="{00000000-0005-0000-0000-0000AD170000}"/>
    <cellStyle name="_입찰서0901_0000 2" xfId="10146" xr:uid="{00000000-0005-0000-0000-0000AE170000}"/>
    <cellStyle name="_입찰서0901_0000 20" xfId="13435" xr:uid="{00000000-0005-0000-0000-0000AF170000}"/>
    <cellStyle name="_입찰서0901_0000 21" xfId="12306" xr:uid="{00000000-0005-0000-0000-0000B0170000}"/>
    <cellStyle name="_입찰서0901_0000 22" xfId="13161" xr:uid="{00000000-0005-0000-0000-0000B1170000}"/>
    <cellStyle name="_입찰서0901_0000 23" xfId="13502" xr:uid="{00000000-0005-0000-0000-0000B2170000}"/>
    <cellStyle name="_입찰서0901_0000 24" xfId="12417" xr:uid="{00000000-0005-0000-0000-0000B3170000}"/>
    <cellStyle name="_입찰서0901_0000 25" xfId="13531" xr:uid="{00000000-0005-0000-0000-0000B4170000}"/>
    <cellStyle name="_입찰서0901_0000 3" xfId="12481" xr:uid="{00000000-0005-0000-0000-0000B5170000}"/>
    <cellStyle name="_입찰서0901_0000 4" xfId="11049" xr:uid="{00000000-0005-0000-0000-0000B6170000}"/>
    <cellStyle name="_입찰서0901_0000 5" xfId="10356" xr:uid="{00000000-0005-0000-0000-0000B7170000}"/>
    <cellStyle name="_입찰서0901_0000 6" xfId="12062" xr:uid="{00000000-0005-0000-0000-0000B8170000}"/>
    <cellStyle name="_입찰서0901_0000 7" xfId="11281" xr:uid="{00000000-0005-0000-0000-0000B9170000}"/>
    <cellStyle name="_입찰서0901_0000 8" xfId="11596" xr:uid="{00000000-0005-0000-0000-0000BA170000}"/>
    <cellStyle name="_입찰서0901_0000 9" xfId="12121" xr:uid="{00000000-0005-0000-0000-0000BB170000}"/>
    <cellStyle name="_입찰서0901_080930-01R_제주영송학교_체육관(치료교육센타)_증축_원격조명릴_설치공사-수정_CSI-7M" xfId="1323" xr:uid="{00000000-0005-0000-0000-0000BC170000}"/>
    <cellStyle name="_입찰서0901_080930-01R_제주영송학교_체육관(치료교육센타)_증축_원격조명릴_설치공사-수정_CSI-7M 2" xfId="5506" xr:uid="{00000000-0005-0000-0000-0000BD170000}"/>
    <cellStyle name="_입찰서0901_080930-01R_제주영송학교_체육관(치료교육센타)_증축_원격조명릴_설치공사-수정_CSI-7M 2 2" xfId="5507" xr:uid="{00000000-0005-0000-0000-0000BE170000}"/>
    <cellStyle name="_입찰서0901_11내역서(서귀포시교육청사)" xfId="1324" xr:uid="{00000000-0005-0000-0000-0000BF170000}"/>
    <cellStyle name="_입찰서0901_11내역서(서귀포시교육청사) 2" xfId="5508" xr:uid="{00000000-0005-0000-0000-0000C0170000}"/>
    <cellStyle name="_입찰서0901_11내역서(서귀포시교육청사) 2 2" xfId="5509" xr:uid="{00000000-0005-0000-0000-0000C1170000}"/>
    <cellStyle name="_입찰서0901_2009년 일위대가(소방) (2월기준)" xfId="1325" xr:uid="{00000000-0005-0000-0000-0000C2170000}"/>
    <cellStyle name="_입찰서0901_2009년 일위대가(전기) (2월기준)" xfId="1326" xr:uid="{00000000-0005-0000-0000-0000C3170000}"/>
    <cellStyle name="_입찰서0901_2010년 일위대가(전기)-(3월기준)" xfId="1327" xr:uid="{00000000-0005-0000-0000-0000C4170000}"/>
    <cellStyle name="_입찰서0901_2010년 하반기노임단가" xfId="1328" xr:uid="{00000000-0005-0000-0000-0000C5170000}"/>
    <cellStyle name="_입찰서0901_2011년 상반기노임단가" xfId="1329" xr:uid="{00000000-0005-0000-0000-0000C6170000}"/>
    <cellStyle name="_입찰서0901_H변대 일위대가" xfId="1330" xr:uid="{00000000-0005-0000-0000-0000C7170000}"/>
    <cellStyle name="_입찰서0901_가시보건진료소 전기내역서" xfId="1331" xr:uid="{00000000-0005-0000-0000-0000C8170000}"/>
    <cellStyle name="_입찰서0901_감귤창고전기내역서" xfId="1332" xr:uid="{00000000-0005-0000-0000-0000C9170000}"/>
    <cellStyle name="_입찰서0901_감귤창고전기내역서 2" xfId="5510" xr:uid="{00000000-0005-0000-0000-0000CA170000}"/>
    <cellStyle name="_입찰서0901_감귤창고전기내역서 2 2" xfId="5511" xr:uid="{00000000-0005-0000-0000-0000CB170000}"/>
    <cellStyle name="_입찰서0901_감귤창고전기산출서" xfId="1333" xr:uid="{00000000-0005-0000-0000-0000CC170000}"/>
    <cellStyle name="_입찰서0901_감귤창고전기산출서 2" xfId="5512" xr:uid="{00000000-0005-0000-0000-0000CD170000}"/>
    <cellStyle name="_입찰서0901_감귤창고전기산출서 2 2" xfId="5513" xr:uid="{00000000-0005-0000-0000-0000CE170000}"/>
    <cellStyle name="_입찰서0901_광양초등학교(전기)내역서" xfId="1334" xr:uid="{00000000-0005-0000-0000-0000CF170000}"/>
    <cellStyle name="_입찰서0901_교래분교(전기내역서)최종-공종2" xfId="1335" xr:uid="{00000000-0005-0000-0000-0000D0170000}"/>
    <cellStyle name="_입찰서0901_교래분교(전기내역서)최종-공종2 2" xfId="5514" xr:uid="{00000000-0005-0000-0000-0000D1170000}"/>
    <cellStyle name="_입찰서0901_교래분교(전기내역서)최종-공종2 2 2" xfId="5515" xr:uid="{00000000-0005-0000-0000-0000D2170000}"/>
    <cellStyle name="_입찰서0901_구엄교(전기내역서)-0307" xfId="1336" xr:uid="{00000000-0005-0000-0000-0000D3170000}"/>
    <cellStyle name="_입찰서0901_구엄교(전기내역서)-0307 2" xfId="5516" xr:uid="{00000000-0005-0000-0000-0000D4170000}"/>
    <cellStyle name="_입찰서0901_구엄교(전기내역서)-0307 2 2" xfId="5517" xr:uid="{00000000-0005-0000-0000-0000D5170000}"/>
    <cellStyle name="_입찰서0901_구엄교(전기내역서)최종" xfId="1337" xr:uid="{00000000-0005-0000-0000-0000D6170000}"/>
    <cellStyle name="_입찰서0901_구엄교(전기내역서)최종 2" xfId="5518" xr:uid="{00000000-0005-0000-0000-0000D7170000}"/>
    <cellStyle name="_입찰서0901_구엄교(전기내역서)최종 2 2" xfId="5519" xr:uid="{00000000-0005-0000-0000-0000D8170000}"/>
    <cellStyle name="_입찰서0901_구엄교(전기내역서)최종_변경후내역서 " xfId="5520" xr:uid="{00000000-0005-0000-0000-0000D9170000}"/>
    <cellStyle name="_입찰서0901_내역(전기)-예래교" xfId="1338" xr:uid="{00000000-0005-0000-0000-0000DA170000}"/>
    <cellStyle name="_입찰서0901_내역(전기)-예래교 2" xfId="5521" xr:uid="{00000000-0005-0000-0000-0000DB170000}"/>
    <cellStyle name="_입찰서0901_내역(전기)-예래교 2 2" xfId="5522" xr:uid="{00000000-0005-0000-0000-0000DC170000}"/>
    <cellStyle name="_입찰서0901_내역(전기)-제주여중" xfId="1339" xr:uid="{00000000-0005-0000-0000-0000DD170000}"/>
    <cellStyle name="_입찰서0901_내역(전기)-제주여중 2" xfId="5523" xr:uid="{00000000-0005-0000-0000-0000DE170000}"/>
    <cellStyle name="_입찰서0901_내역(전기)-제주여중 2 2" xfId="5524" xr:uid="{00000000-0005-0000-0000-0000DF170000}"/>
    <cellStyle name="_입찰서0901_내역-동광분교" xfId="5525" xr:uid="{00000000-0005-0000-0000-0000E0170000}"/>
    <cellStyle name="_입찰서0901_내역-동광분교 2" xfId="5526" xr:uid="{00000000-0005-0000-0000-0000E1170000}"/>
    <cellStyle name="_입찰서0901_내역서" xfId="1340" xr:uid="{00000000-0005-0000-0000-0000E2170000}"/>
    <cellStyle name="_입찰서0901_내역서 2" xfId="5527" xr:uid="{00000000-0005-0000-0000-0000E3170000}"/>
    <cellStyle name="_입찰서0901_내역서 2 2" xfId="5528" xr:uid="{00000000-0005-0000-0000-0000E4170000}"/>
    <cellStyle name="_입찰서0901_내역서(0429)" xfId="1341" xr:uid="{00000000-0005-0000-0000-0000E5170000}"/>
    <cellStyle name="_입찰서0901_내역서(서귀포시교육청사)" xfId="1342" xr:uid="{00000000-0005-0000-0000-0000E6170000}"/>
    <cellStyle name="_입찰서0901_내역서(서귀포시교육청사) 2" xfId="5529" xr:uid="{00000000-0005-0000-0000-0000E7170000}"/>
    <cellStyle name="_입찰서0901_내역서(서귀포시교육청사) 2 2" xfId="5530" xr:uid="{00000000-0005-0000-0000-0000E8170000}"/>
    <cellStyle name="_입찰서0901_내역-신산초중" xfId="5531" xr:uid="{00000000-0005-0000-0000-0000E9170000}"/>
    <cellStyle name="_입찰서0901_내역-신산초중 2" xfId="5532" xr:uid="{00000000-0005-0000-0000-0000EA170000}"/>
    <cellStyle name="_입찰서0901_내역-외도교" xfId="5533" xr:uid="{00000000-0005-0000-0000-0000EB170000}"/>
    <cellStyle name="_입찰서0901_내역-외도교 2" xfId="5534" xr:uid="{00000000-0005-0000-0000-0000EC170000}"/>
    <cellStyle name="_입찰서0901_내역-재릉" xfId="5535" xr:uid="{00000000-0005-0000-0000-0000ED170000}"/>
    <cellStyle name="_입찰서0901_내역-재릉 2" xfId="5536" xr:uid="{00000000-0005-0000-0000-0000EE170000}"/>
    <cellStyle name="_입찰서0901_내역-제서교(흥산)" xfId="5537" xr:uid="{00000000-0005-0000-0000-0000EF170000}"/>
    <cellStyle name="_입찰서0901_내역-제서교(흥산) 2" xfId="5538" xr:uid="{00000000-0005-0000-0000-0000F0170000}"/>
    <cellStyle name="_입찰서0901_내역-추자중" xfId="5539" xr:uid="{00000000-0005-0000-0000-0000F1170000}"/>
    <cellStyle name="_입찰서0901_내역-추자중 2" xfId="5540" xr:uid="{00000000-0005-0000-0000-0000F2170000}"/>
    <cellStyle name="_입찰서0901_내역-추자초" xfId="5541" xr:uid="{00000000-0005-0000-0000-0000F3170000}"/>
    <cellStyle name="_입찰서0901_내역-추자초 2" xfId="5542" xr:uid="{00000000-0005-0000-0000-0000F4170000}"/>
    <cellStyle name="_입찰서0901_냉난방내역서(예림-친환경)" xfId="1343" xr:uid="{00000000-0005-0000-0000-0000F5170000}"/>
    <cellStyle name="_입찰서0901_노임단가(2009년하반기)" xfId="1344" xr:uid="{00000000-0005-0000-0000-0000F6170000}"/>
    <cellStyle name="_입찰서0901_노임단가(2010년상반기)" xfId="1345" xr:uid="{00000000-0005-0000-0000-0000F7170000}"/>
    <cellStyle name="_입찰서0901_농협 전기내역서" xfId="1346" xr:uid="{00000000-0005-0000-0000-0000F8170000}"/>
    <cellStyle name="_입찰서0901_단가비교(1월)" xfId="1347" xr:uid="{00000000-0005-0000-0000-0000F9170000}"/>
    <cellStyle name="_입찰서0901_단가비교(1월) 2" xfId="5543" xr:uid="{00000000-0005-0000-0000-0000FA170000}"/>
    <cellStyle name="_입찰서0901_단가비교(1월) 2 2" xfId="5544" xr:uid="{00000000-0005-0000-0000-0000FB170000}"/>
    <cellStyle name="_입찰서0901_단가비교(1월)_변경후내역서 " xfId="5545" xr:uid="{00000000-0005-0000-0000-0000FC170000}"/>
    <cellStyle name="_입찰서0901_대정중(전기내역서)-최종" xfId="5546" xr:uid="{00000000-0005-0000-0000-0000FD170000}"/>
    <cellStyle name="_입찰서0901_대정중(전기내역서)-최종 2" xfId="5547" xr:uid="{00000000-0005-0000-0000-0000FE170000}"/>
    <cellStyle name="_입찰서0901_대학동 전기내역서09" xfId="1348" xr:uid="{00000000-0005-0000-0000-0000FF170000}"/>
    <cellStyle name="_입찰서0901_대학동 통신내역서09" xfId="1349" xr:uid="{00000000-0005-0000-0000-000000180000}"/>
    <cellStyle name="_입찰서0901_더럭분교 내역서(0305)" xfId="5548" xr:uid="{00000000-0005-0000-0000-000001180000}"/>
    <cellStyle name="_입찰서0901_더럭분교 내역서(0305) 2" xfId="5549" xr:uid="{00000000-0005-0000-0000-000002180000}"/>
    <cellStyle name="_입찰서0901_도남교(전기내역서)" xfId="5550" xr:uid="{00000000-0005-0000-0000-000003180000}"/>
    <cellStyle name="_입찰서0901_도남교(전기내역서) 2" xfId="5551" xr:uid="{00000000-0005-0000-0000-000004180000}"/>
    <cellStyle name="_입찰서0901_도두봉화장실전기내역서" xfId="1350" xr:uid="{00000000-0005-0000-0000-000005180000}"/>
    <cellStyle name="_입찰서0901_동문공설시장 전기시설 보수공사" xfId="1351" xr:uid="{00000000-0005-0000-0000-000006180000}"/>
    <cellStyle name="_입찰서0901_동문공설시장 전기시설 보수공사(변경-2011.2.11)" xfId="1352" xr:uid="{00000000-0005-0000-0000-000007180000}"/>
    <cellStyle name="_입찰서0901_동문시장 전기공사" xfId="1353" xr:uid="{00000000-0005-0000-0000-000008180000}"/>
    <cellStyle name="_입찰서0901_동문시장 전기공사(최종)" xfId="1354" xr:uid="{00000000-0005-0000-0000-000009180000}"/>
    <cellStyle name="_입찰서0901_동문시장 전기공사1" xfId="1355" xr:uid="{00000000-0005-0000-0000-00000A180000}"/>
    <cellStyle name="_입찰서0901_동문시장 차양시설 전기공사-11.18" xfId="1356" xr:uid="{00000000-0005-0000-0000-00000B180000}"/>
    <cellStyle name="_입찰서0901_변경후내역서 " xfId="5552" xr:uid="{00000000-0005-0000-0000-00000C180000}"/>
    <cellStyle name="_입찰서0901_별관동 총괄집계표" xfId="1357" xr:uid="{00000000-0005-0000-0000-00000D180000}"/>
    <cellStyle name="_입찰서0901_보타리4449(70%)" xfId="1358" xr:uid="{00000000-0005-0000-0000-00000E180000}"/>
    <cellStyle name="_입찰서0901_보타리4449(70%) 2" xfId="5553" xr:uid="{00000000-0005-0000-0000-00000F180000}"/>
    <cellStyle name="_입찰서0901_보타리4449(70%) 2 2" xfId="5554" xr:uid="{00000000-0005-0000-0000-000010180000}"/>
    <cellStyle name="_입찰서0901_사본 - 전기내역서" xfId="1359" xr:uid="{00000000-0005-0000-0000-000011180000}"/>
    <cellStyle name="_입찰서0901_사본 - 전기내역서 2" xfId="5555" xr:uid="{00000000-0005-0000-0000-000012180000}"/>
    <cellStyle name="_입찰서0901_사본 - 전기내역서 2 2" xfId="5556" xr:uid="{00000000-0005-0000-0000-000013180000}"/>
    <cellStyle name="_입찰서0901_삼양원통신(08.07)" xfId="1360" xr:uid="{00000000-0005-0000-0000-000014180000}"/>
    <cellStyle name="_입찰서0901_삼양원통신(08.07) 2" xfId="5557" xr:uid="{00000000-0005-0000-0000-000015180000}"/>
    <cellStyle name="_입찰서0901_삼양원통신(08.07) 2 2" xfId="5558" xr:uid="{00000000-0005-0000-0000-000016180000}"/>
    <cellStyle name="_입찰서0901_삼양전기" xfId="1361" xr:uid="{00000000-0005-0000-0000-000017180000}"/>
    <cellStyle name="_입찰서0901_삼양전기 2" xfId="5559" xr:uid="{00000000-0005-0000-0000-000018180000}"/>
    <cellStyle name="_입찰서0901_삼양전기 2 2" xfId="5560" xr:uid="{00000000-0005-0000-0000-000019180000}"/>
    <cellStyle name="_입찰서0901_상명리저온저장고 통신내역서" xfId="1362" xr:uid="{00000000-0005-0000-0000-00001A180000}"/>
    <cellStyle name="_입찰서0901_서귀중앙여중  전기내역서(최종)" xfId="1363" xr:uid="{00000000-0005-0000-0000-00001B180000}"/>
    <cellStyle name="_입찰서0901_서귀중앙여중  전기내역서(최종)1" xfId="1364" xr:uid="{00000000-0005-0000-0000-00001C180000}"/>
    <cellStyle name="_입찰서0901_서귀중앙여중 어학실 증축 전기내역서" xfId="1365" xr:uid="{00000000-0005-0000-0000-00001D180000}"/>
    <cellStyle name="_입찰서0901_서귀중앙여중 어학실증축 통신내역서" xfId="1366" xr:uid="{00000000-0005-0000-0000-00001E180000}"/>
    <cellStyle name="_입찰서0901_서귀중앙여중 통신내역서(대수선-어학실)" xfId="1367" xr:uid="{00000000-0005-0000-0000-00001F180000}"/>
    <cellStyle name="_입찰서0901_서귀중앙여중 통신내역서(최종)" xfId="1368" xr:uid="{00000000-0005-0000-0000-000020180000}"/>
    <cellStyle name="_입찰서0901_서귀초교(전기내역서)-최종" xfId="1369" xr:uid="{00000000-0005-0000-0000-000021180000}"/>
    <cellStyle name="_입찰서0901_서귀초교(전기내역서)-최종 2" xfId="5561" xr:uid="{00000000-0005-0000-0000-000022180000}"/>
    <cellStyle name="_입찰서0901_서귀초교(전기내역서)-최종 2 2" xfId="5562" xr:uid="{00000000-0005-0000-0000-000023180000}"/>
    <cellStyle name="_입찰서0901_서귀포경찰서 중동지구대 전기공사" xfId="1370" xr:uid="{00000000-0005-0000-0000-000024180000}"/>
    <cellStyle name="_입찰서0901_서귀포경찰서 중동지구대 전기공사 2" xfId="5563" xr:uid="{00000000-0005-0000-0000-000025180000}"/>
    <cellStyle name="_입찰서0901_서귀포경찰서 중동지구대 전기공사 2 2" xfId="5564" xr:uid="{00000000-0005-0000-0000-000026180000}"/>
    <cellStyle name="_입찰서0901_서귀포경찰서 중동지구대 통신공사" xfId="1371" xr:uid="{00000000-0005-0000-0000-000027180000}"/>
    <cellStyle name="_입찰서0901_세화중(전기내역서)-0305" xfId="1372" xr:uid="{00000000-0005-0000-0000-000028180000}"/>
    <cellStyle name="_입찰서0901_세화중(전기내역서)-0305 2" xfId="5565" xr:uid="{00000000-0005-0000-0000-000029180000}"/>
    <cellStyle name="_입찰서0901_세화중(전기내역서)-0305 2 2" xfId="5566" xr:uid="{00000000-0005-0000-0000-00002A180000}"/>
    <cellStyle name="_입찰서0901_세화중(전기내역서)-0305_변경후내역서 " xfId="5567" xr:uid="{00000000-0005-0000-0000-00002B180000}"/>
    <cellStyle name="_입찰서0901_소방" xfId="1373" xr:uid="{00000000-0005-0000-0000-00002C180000}"/>
    <cellStyle name="_입찰서0901_소방 2" xfId="5568" xr:uid="{00000000-0005-0000-0000-00002D180000}"/>
    <cellStyle name="_입찰서0901_소방 2 2" xfId="5569" xr:uid="{00000000-0005-0000-0000-00002E180000}"/>
    <cellStyle name="_입찰서0901_소방내역서" xfId="1374" xr:uid="{00000000-0005-0000-0000-00002F180000}"/>
    <cellStyle name="_입찰서0901_소방내역서(도순교)" xfId="1375" xr:uid="{00000000-0005-0000-0000-000030180000}"/>
    <cellStyle name="_입찰서0901_소방내역서(도순교) 2" xfId="5570" xr:uid="{00000000-0005-0000-0000-000031180000}"/>
    <cellStyle name="_입찰서0901_소방내역서(도순교) 2 2" xfId="5571" xr:uid="{00000000-0005-0000-0000-000032180000}"/>
    <cellStyle name="_입찰서0901_소방내역서(동홍초등학교 교실 및 E.V 증축공사)" xfId="1376" xr:uid="{00000000-0005-0000-0000-000033180000}"/>
    <cellStyle name="_입찰서0901_소방내역서(동홍초등학교 교실 및 E.V 증축공사) 2" xfId="5572" xr:uid="{00000000-0005-0000-0000-000034180000}"/>
    <cellStyle name="_입찰서0901_소방내역서(동홍초등학교 교실 및 E.V 증축공사) 2 2" xfId="5573" xr:uid="{00000000-0005-0000-0000-000035180000}"/>
    <cellStyle name="_입찰서0901_소방내역서(동홍초등학교 교실 및 E.V 증축공사)_변경후내역서 " xfId="5574" xr:uid="{00000000-0005-0000-0000-000036180000}"/>
    <cellStyle name="_입찰서0901_소방내역서(동홍초등학교 교실 및 E.V 증축공사)-정광수" xfId="1377" xr:uid="{00000000-0005-0000-0000-000037180000}"/>
    <cellStyle name="_입찰서0901_소방내역서(동홍초등학교 교실 및 E.V 증축공사)-정광수 2" xfId="5575" xr:uid="{00000000-0005-0000-0000-000038180000}"/>
    <cellStyle name="_입찰서0901_소방내역서(동홍초등학교 교실 및 E.V 증축공사)-정광수 2 2" xfId="5576" xr:uid="{00000000-0005-0000-0000-000039180000}"/>
    <cellStyle name="_입찰서0901_소방내역서(동홍초등학교 교실 및 E.V 증축공사)-정광수_변경후내역서 " xfId="5577" xr:uid="{00000000-0005-0000-0000-00003A180000}"/>
    <cellStyle name="_입찰서0901_소방내역서(삼성교)" xfId="1378" xr:uid="{00000000-0005-0000-0000-00003B180000}"/>
    <cellStyle name="_입찰서0901_소방내역서(삼성교) 2" xfId="5578" xr:uid="{00000000-0005-0000-0000-00003C180000}"/>
    <cellStyle name="_입찰서0901_소방내역서(삼성교) 2 2" xfId="5579" xr:uid="{00000000-0005-0000-0000-00003D180000}"/>
    <cellStyle name="_입찰서0901_소방내역서(서귀포공립보육시설)" xfId="1379" xr:uid="{00000000-0005-0000-0000-00003E180000}"/>
    <cellStyle name="_입찰서0901_소방내역서(서귀포공립보육시설) 2" xfId="5580" xr:uid="{00000000-0005-0000-0000-00003F180000}"/>
    <cellStyle name="_입찰서0901_소방내역서(서귀포공립보육시설) 2 2" xfId="5581" xr:uid="{00000000-0005-0000-0000-000040180000}"/>
    <cellStyle name="_입찰서0901_소방내역서(영평교)" xfId="1380" xr:uid="{00000000-0005-0000-0000-000041180000}"/>
    <cellStyle name="_입찰서0901_소방내역서(영평교) 2" xfId="5582" xr:uid="{00000000-0005-0000-0000-000042180000}"/>
    <cellStyle name="_입찰서0901_소방내역서(영평교) 2 2" xfId="5583" xr:uid="{00000000-0005-0000-0000-000043180000}"/>
    <cellStyle name="_입찰서0901_소방내역서(하례교 교실증축 및 화장실 대수선공사)" xfId="1381" xr:uid="{00000000-0005-0000-0000-000044180000}"/>
    <cellStyle name="_입찰서0901_소방내역서(하례교 교실증축 및 화장실 대수선공사) 2" xfId="5584" xr:uid="{00000000-0005-0000-0000-000045180000}"/>
    <cellStyle name="_입찰서0901_소방내역서(하례교 교실증축 및 화장실 대수선공사) 2 2" xfId="5585" xr:uid="{00000000-0005-0000-0000-000046180000}"/>
    <cellStyle name="_입찰서0901_소방내역서(하례교 교실증축 및 화장실 대수선공사)_변경후내역서 " xfId="5586" xr:uid="{00000000-0005-0000-0000-000047180000}"/>
    <cellStyle name="_입찰서0901_소방내역서(하례교)" xfId="1382" xr:uid="{00000000-0005-0000-0000-000048180000}"/>
    <cellStyle name="_입찰서0901_소방내역서(하례교) 2" xfId="5587" xr:uid="{00000000-0005-0000-0000-000049180000}"/>
    <cellStyle name="_입찰서0901_소방내역서(하례교) 2 2" xfId="5588" xr:uid="{00000000-0005-0000-0000-00004A180000}"/>
    <cellStyle name="_입찰서0901_소방산출서(친환경농업 연구센터)" xfId="1383" xr:uid="{00000000-0005-0000-0000-00004B180000}"/>
    <cellStyle name="_입찰서0901_소방전기 내역서(표선초-옥내소화전 장애인 연결통로)" xfId="1384" xr:uid="{00000000-0005-0000-0000-00004C180000}"/>
    <cellStyle name="_입찰서0901_소방전기내역서(감귤박TMR제조시설)" xfId="1385" xr:uid="{00000000-0005-0000-0000-00004D180000}"/>
    <cellStyle name="_입찰서0901_소방전기내역서(감귤박TMR제조시설) 2" xfId="5589" xr:uid="{00000000-0005-0000-0000-00004E180000}"/>
    <cellStyle name="_입찰서0901_소방전기내역서(감귤박TMR제조시설) 2 2" xfId="5590" xr:uid="{00000000-0005-0000-0000-00004F180000}"/>
    <cellStyle name="_입찰서0901_송죽원세탁실" xfId="1386" xr:uid="{00000000-0005-0000-0000-000050180000}"/>
    <cellStyle name="_입찰서0901_송죽원세탁실 2" xfId="5591" xr:uid="{00000000-0005-0000-0000-000051180000}"/>
    <cellStyle name="_입찰서0901_송죽원세탁실 2 2" xfId="5592" xr:uid="{00000000-0005-0000-0000-000052180000}"/>
    <cellStyle name="_입찰서0901_수변전실" xfId="5593" xr:uid="{00000000-0005-0000-0000-000053180000}"/>
    <cellStyle name="_입찰서0901_수변전실 2" xfId="5594" xr:uid="{00000000-0005-0000-0000-000054180000}"/>
    <cellStyle name="_입찰서0901_안보교육관" xfId="1387" xr:uid="{00000000-0005-0000-0000-000055180000}"/>
    <cellStyle name="_입찰서0901_애월교(전기내역서)-0307" xfId="1388" xr:uid="{00000000-0005-0000-0000-000056180000}"/>
    <cellStyle name="_입찰서0901_애월교(전기내역서)-0307 2" xfId="5595" xr:uid="{00000000-0005-0000-0000-000057180000}"/>
    <cellStyle name="_입찰서0901_애월교(전기내역서)-0307 2 2" xfId="5596" xr:uid="{00000000-0005-0000-0000-000058180000}"/>
    <cellStyle name="_입찰서0901_애월교(전기내역서)-0307_변경후내역서 " xfId="5597" xr:uid="{00000000-0005-0000-0000-000059180000}"/>
    <cellStyle name="_입찰서0901_애월교(전기내역서)최종" xfId="1389" xr:uid="{00000000-0005-0000-0000-00005A180000}"/>
    <cellStyle name="_입찰서0901_애월교(전기내역서)최종 2" xfId="5598" xr:uid="{00000000-0005-0000-0000-00005B180000}"/>
    <cellStyle name="_입찰서0901_애월교(전기내역서)최종 2 2" xfId="5599" xr:uid="{00000000-0005-0000-0000-00005C180000}"/>
    <cellStyle name="_입찰서0901_애월교(전기내역서)최종_변경후내역서 " xfId="5600" xr:uid="{00000000-0005-0000-0000-00005D180000}"/>
    <cellStyle name="_입찰서0901_애월중(전기내역서)최종" xfId="1390" xr:uid="{00000000-0005-0000-0000-00005E180000}"/>
    <cellStyle name="_입찰서0901_애월중(전기내역서)최종 2" xfId="5601" xr:uid="{00000000-0005-0000-0000-00005F180000}"/>
    <cellStyle name="_입찰서0901_애월중(전기내역서)최종 2 2" xfId="5602" xr:uid="{00000000-0005-0000-0000-000060180000}"/>
    <cellStyle name="_입찰서0901_애월중(전기내역서)최종_변경후내역서 " xfId="5603" xr:uid="{00000000-0005-0000-0000-000061180000}"/>
    <cellStyle name="_입찰서0901_액상음료 자동포장라인 구축공사 전기내역서(2011.04.25)" xfId="1391" xr:uid="{00000000-0005-0000-0000-000062180000}"/>
    <cellStyle name="_입찰서0901_액상음료 자동포장라인 구축공사 전기내역서(변경0324)" xfId="1392" xr:uid="{00000000-0005-0000-0000-000063180000}"/>
    <cellStyle name="_입찰서0901_어린이집 소방내역" xfId="1393" xr:uid="{00000000-0005-0000-0000-000064180000}"/>
    <cellStyle name="_입찰서0901_에너지절약형지하공기를이용히트펌프냉난방시설전기내역서" xfId="1394" xr:uid="{00000000-0005-0000-0000-000065180000}"/>
    <cellStyle name="_입찰서0901_에너지절약형지하공기를이용히트펌프냉난방시설전기내역서1" xfId="1395" xr:uid="{00000000-0005-0000-0000-000066180000}"/>
    <cellStyle name="_입찰서0901_연산홍A.P.T관리실 전기내역서" xfId="1396" xr:uid="{00000000-0005-0000-0000-000067180000}"/>
    <cellStyle name="_입찰서0901_영평동창고 전기내역서" xfId="1397" xr:uid="{00000000-0005-0000-0000-000068180000}"/>
    <cellStyle name="_입찰서0901_외도동창고전기" xfId="1398" xr:uid="{00000000-0005-0000-0000-000069180000}"/>
    <cellStyle name="_입찰서0901_외도동창고전기 2" xfId="5604" xr:uid="{00000000-0005-0000-0000-00006A180000}"/>
    <cellStyle name="_입찰서0901_외도동창고전기 2 2" xfId="5605" xr:uid="{00000000-0005-0000-0000-00006B180000}"/>
    <cellStyle name="_입찰서0901_외도동창고통신" xfId="1399" xr:uid="{00000000-0005-0000-0000-00006C180000}"/>
    <cellStyle name="_입찰서0901_외도동창고통신 2" xfId="5606" xr:uid="{00000000-0005-0000-0000-00006D180000}"/>
    <cellStyle name="_입찰서0901_외도동창고통신 2 2" xfId="5607" xr:uid="{00000000-0005-0000-0000-00006E180000}"/>
    <cellStyle name="_입찰서0901_우도땅콩 전기내역서09" xfId="1400" xr:uid="{00000000-0005-0000-0000-00006F180000}"/>
    <cellStyle name="_입찰서0901_위미 게이트볼장 전기내역서" xfId="1401" xr:uid="{00000000-0005-0000-0000-000070180000}"/>
    <cellStyle name="_입찰서0901_위미 게이트볼장 전기내역서 2" xfId="5608" xr:uid="{00000000-0005-0000-0000-000071180000}"/>
    <cellStyle name="_입찰서0901_위미 게이트볼장 전기내역서 2 2" xfId="5609" xr:uid="{00000000-0005-0000-0000-000072180000}"/>
    <cellStyle name="_입찰서0901_위미중 교실 대수선 및 급식동개축,연결복도 증축통신내역서" xfId="1402" xr:uid="{00000000-0005-0000-0000-000073180000}"/>
    <cellStyle name="_입찰서0901_위미중 옥내소화전설치 소방공사" xfId="1403" xr:uid="{00000000-0005-0000-0000-000074180000}"/>
    <cellStyle name="_입찰서0901_위미중 옥내소화전설치 소방공사 2" xfId="5610" xr:uid="{00000000-0005-0000-0000-000075180000}"/>
    <cellStyle name="_입찰서0901_위미중 옥내소화전설치 소방공사 2 2" xfId="5611" xr:uid="{00000000-0005-0000-0000-000076180000}"/>
    <cellStyle name="_입찰서0901_음식업협회 전기내역서" xfId="1404" xr:uid="{00000000-0005-0000-0000-000077180000}"/>
    <cellStyle name="_입찰서0901_일위" xfId="1405" xr:uid="{00000000-0005-0000-0000-000078180000}"/>
    <cellStyle name="_입찰서0901_일위 2" xfId="5612" xr:uid="{00000000-0005-0000-0000-000079180000}"/>
    <cellStyle name="_입찰서0901_일위 2 2" xfId="5613" xr:uid="{00000000-0005-0000-0000-00007A180000}"/>
    <cellStyle name="_입찰서0901_일위_변경후내역서 " xfId="5614" xr:uid="{00000000-0005-0000-0000-00007B180000}"/>
    <cellStyle name="_입찰서0901_일위대가" xfId="1406" xr:uid="{00000000-0005-0000-0000-00007C180000}"/>
    <cellStyle name="_입찰서0901_일위대가 2" xfId="5615" xr:uid="{00000000-0005-0000-0000-00007D180000}"/>
    <cellStyle name="_입찰서0901_일위대가 2 2" xfId="5616" xr:uid="{00000000-0005-0000-0000-00007E180000}"/>
    <cellStyle name="_입찰서0901_일위대가(AV설비)" xfId="1407" xr:uid="{00000000-0005-0000-0000-00007F180000}"/>
    <cellStyle name="_입찰서0901_일위대가(관로터파기,도로절단포장)" xfId="1408" xr:uid="{00000000-0005-0000-0000-000080180000}"/>
    <cellStyle name="_입찰서0901_일위대가(도로절단)" xfId="1409" xr:uid="{00000000-0005-0000-0000-000081180000}"/>
    <cellStyle name="_입찰서0901_일위대가_변경후내역서 " xfId="5617" xr:uid="{00000000-0005-0000-0000-000082180000}"/>
    <cellStyle name="_입찰서0901_일위대가1" xfId="1410" xr:uid="{00000000-0005-0000-0000-000083180000}"/>
    <cellStyle name="_입찰서0901_일위대가-SAMPLE" xfId="1411" xr:uid="{00000000-0005-0000-0000-000084180000}"/>
    <cellStyle name="_입찰서0901_일위대가-SAMPLE 2" xfId="5618" xr:uid="{00000000-0005-0000-0000-000085180000}"/>
    <cellStyle name="_입찰서0901_일위대가-SAMPLE 2 2" xfId="5619" xr:uid="{00000000-0005-0000-0000-000086180000}"/>
    <cellStyle name="_입찰서0901_장전노인복지시설 전기내역서" xfId="1412" xr:uid="{00000000-0005-0000-0000-000087180000}"/>
    <cellStyle name="_입찰서0901_장전노인정 전기내역서" xfId="1413" xr:uid="{00000000-0005-0000-0000-000088180000}"/>
    <cellStyle name="_입찰서0901_재활원 전기내역서최종" xfId="1414" xr:uid="{00000000-0005-0000-0000-000089180000}"/>
    <cellStyle name="_입찰서0901_저지리어린이집 통신 내역" xfId="1415" xr:uid="{00000000-0005-0000-0000-00008A180000}"/>
    <cellStyle name="_입찰서0901_저지리어린이집-소방" xfId="1416" xr:uid="{00000000-0005-0000-0000-00008B180000}"/>
    <cellStyle name="_입찰서0901_전11" xfId="1417" xr:uid="{00000000-0005-0000-0000-00008C180000}"/>
    <cellStyle name="_입찰서0901_전11 2" xfId="5620" xr:uid="{00000000-0005-0000-0000-00008D180000}"/>
    <cellStyle name="_입찰서0901_전11 2 2" xfId="5621" xr:uid="{00000000-0005-0000-0000-00008E180000}"/>
    <cellStyle name="_입찰서0901_전기" xfId="1418" xr:uid="{00000000-0005-0000-0000-00008F180000}"/>
    <cellStyle name="_입찰서0901_전기 2" xfId="5622" xr:uid="{00000000-0005-0000-0000-000090180000}"/>
    <cellStyle name="_입찰서0901_전기 2 2" xfId="5623" xr:uid="{00000000-0005-0000-0000-000091180000}"/>
    <cellStyle name="_입찰서0901_전기 내역서(실과교육관)" xfId="1419" xr:uid="{00000000-0005-0000-0000-000092180000}"/>
    <cellStyle name="_입찰서0901_전기 일위대가(아라교)" xfId="1420" xr:uid="{00000000-0005-0000-0000-000093180000}"/>
    <cellStyle name="_입찰서0901_전기 일위대가(아라교) 2" xfId="5624" xr:uid="{00000000-0005-0000-0000-000094180000}"/>
    <cellStyle name="_입찰서0901_전기 일위대가(아라교) 2 2" xfId="5625" xr:uid="{00000000-0005-0000-0000-000095180000}"/>
    <cellStyle name="_입찰서0901_전기(8.9)" xfId="1421" xr:uid="{00000000-0005-0000-0000-000096180000}"/>
    <cellStyle name="_입찰서0901_전기(8.9) 2" xfId="5626" xr:uid="{00000000-0005-0000-0000-000097180000}"/>
    <cellStyle name="_입찰서0901_전기(8.9) 2 2" xfId="5627" xr:uid="{00000000-0005-0000-0000-000098180000}"/>
    <cellStyle name="_입찰서0901_전기내역 (안보교육관)" xfId="1422" xr:uid="{00000000-0005-0000-0000-000099180000}"/>
    <cellStyle name="_입찰서0901_전기내역 (안보교육관) 2" xfId="5628" xr:uid="{00000000-0005-0000-0000-00009A180000}"/>
    <cellStyle name="_입찰서0901_전기내역 (안보교육관) 2 2" xfId="5629" xr:uid="{00000000-0005-0000-0000-00009B180000}"/>
    <cellStyle name="_입찰서0901_전기내역서" xfId="1423" xr:uid="{00000000-0005-0000-0000-00009C180000}"/>
    <cellStyle name="_입찰서0901_전기내역서 1서홍동주민센터(본관동1층)" xfId="1424" xr:uid="{00000000-0005-0000-0000-00009D180000}"/>
    <cellStyle name="_입찰서0901_전기내역서 2" xfId="5630" xr:uid="{00000000-0005-0000-0000-00009E180000}"/>
    <cellStyle name="_입찰서0901_전기내역서 2 2" xfId="5631" xr:uid="{00000000-0005-0000-0000-00009F180000}"/>
    <cellStyle name="_입찰서0901_전기내역서 서홍동주민센터(별관동)" xfId="1425" xr:uid="{00000000-0005-0000-0000-0000A0180000}"/>
    <cellStyle name="_입찰서0901_전기내역서 서홍동주민센터(별관동1층)" xfId="1426" xr:uid="{00000000-0005-0000-0000-0000A1180000}"/>
    <cellStyle name="_입찰서0901_전기내역서 서홍동주민센터(본관동)" xfId="1427" xr:uid="{00000000-0005-0000-0000-0000A2180000}"/>
    <cellStyle name="_입찰서0901_전기내역서 서홍동주민센터(본관동) 10" xfId="11557" xr:uid="{00000000-0005-0000-0000-0000A3180000}"/>
    <cellStyle name="_입찰서0901_전기내역서 서홍동주민센터(본관동) 11" xfId="12701" xr:uid="{00000000-0005-0000-0000-0000A4180000}"/>
    <cellStyle name="_입찰서0901_전기내역서 서홍동주민센터(본관동) 12" xfId="10227" xr:uid="{00000000-0005-0000-0000-0000A5180000}"/>
    <cellStyle name="_입찰서0901_전기내역서 서홍동주민센터(본관동) 13" xfId="11478" xr:uid="{00000000-0005-0000-0000-0000A6180000}"/>
    <cellStyle name="_입찰서0901_전기내역서 서홍동주민센터(본관동) 14" xfId="12638" xr:uid="{00000000-0005-0000-0000-0000A7180000}"/>
    <cellStyle name="_입찰서0901_전기내역서 서홍동주민센터(본관동) 15" xfId="12176" xr:uid="{00000000-0005-0000-0000-0000A8180000}"/>
    <cellStyle name="_입찰서0901_전기내역서 서홍동주민센터(본관동) 16" xfId="12477" xr:uid="{00000000-0005-0000-0000-0000A9180000}"/>
    <cellStyle name="_입찰서0901_전기내역서 서홍동주민센터(본관동) 17" xfId="10557" xr:uid="{00000000-0005-0000-0000-0000AA180000}"/>
    <cellStyle name="_입찰서0901_전기내역서 서홍동주민센터(본관동) 18" xfId="11788" xr:uid="{00000000-0005-0000-0000-0000AB180000}"/>
    <cellStyle name="_입찰서0901_전기내역서 서홍동주민센터(본관동) 19" xfId="10198" xr:uid="{00000000-0005-0000-0000-0000AC180000}"/>
    <cellStyle name="_입찰서0901_전기내역서 서홍동주민센터(본관동) 2" xfId="10181" xr:uid="{00000000-0005-0000-0000-0000AD180000}"/>
    <cellStyle name="_입찰서0901_전기내역서 서홍동주민센터(본관동) 20" xfId="13227" xr:uid="{00000000-0005-0000-0000-0000AE180000}"/>
    <cellStyle name="_입찰서0901_전기내역서 서홍동주민센터(본관동) 21" xfId="10763" xr:uid="{00000000-0005-0000-0000-0000AF180000}"/>
    <cellStyle name="_입찰서0901_전기내역서 서홍동주민센터(본관동) 22" xfId="13054" xr:uid="{00000000-0005-0000-0000-0000B0180000}"/>
    <cellStyle name="_입찰서0901_전기내역서 서홍동주민센터(본관동) 23" xfId="11860" xr:uid="{00000000-0005-0000-0000-0000B1180000}"/>
    <cellStyle name="_입찰서0901_전기내역서 서홍동주민센터(본관동) 24" xfId="10050" xr:uid="{00000000-0005-0000-0000-0000B2180000}"/>
    <cellStyle name="_입찰서0901_전기내역서 서홍동주민센터(본관동) 25" xfId="11617" xr:uid="{00000000-0005-0000-0000-0000B3180000}"/>
    <cellStyle name="_입찰서0901_전기내역서 서홍동주민센터(본관동) 3" xfId="12140" xr:uid="{00000000-0005-0000-0000-0000B4180000}"/>
    <cellStyle name="_입찰서0901_전기내역서 서홍동주민센터(본관동) 4" xfId="11239" xr:uid="{00000000-0005-0000-0000-0000B5180000}"/>
    <cellStyle name="_입찰서0901_전기내역서 서홍동주민센터(본관동) 5" xfId="11393" xr:uid="{00000000-0005-0000-0000-0000B6180000}"/>
    <cellStyle name="_입찰서0901_전기내역서 서홍동주민센터(본관동) 6" xfId="11309" xr:uid="{00000000-0005-0000-0000-0000B7180000}"/>
    <cellStyle name="_입찰서0901_전기내역서 서홍동주민센터(본관동) 7" xfId="12464" xr:uid="{00000000-0005-0000-0000-0000B8180000}"/>
    <cellStyle name="_입찰서0901_전기내역서 서홍동주민센터(본관동) 8" xfId="10818" xr:uid="{00000000-0005-0000-0000-0000B9180000}"/>
    <cellStyle name="_입찰서0901_전기내역서 서홍동주민센터(본관동) 9" xfId="12451" xr:uid="{00000000-0005-0000-0000-0000BA180000}"/>
    <cellStyle name="_입찰서0901_전기내역서 서홍동주민센터(본관동1층)" xfId="1428" xr:uid="{00000000-0005-0000-0000-0000BB180000}"/>
    <cellStyle name="_입찰서0901_전기내역서 서홍동주민센터(본관동2층)" xfId="1429" xr:uid="{00000000-0005-0000-0000-0000BC180000}"/>
    <cellStyle name="_입찰서0901_전기내역서 서홍동주민센터(본관동3층)" xfId="1430" xr:uid="{00000000-0005-0000-0000-0000BD180000}"/>
    <cellStyle name="_입찰서0901_전기내역서 서홍동주민센터(본관동지하층)" xfId="1431" xr:uid="{00000000-0005-0000-0000-0000BE180000}"/>
    <cellStyle name="_입찰서0901_전기내역서 서홍동주민센터(지하층)" xfId="1432" xr:uid="{00000000-0005-0000-0000-0000BF180000}"/>
    <cellStyle name="_입찰서0901_전기내역서 서홍동주민센터1(본관동1층)" xfId="1433" xr:uid="{00000000-0005-0000-0000-0000C0180000}"/>
    <cellStyle name="_입찰서0901_전기내역서 성산제조업소" xfId="1434" xr:uid="{00000000-0005-0000-0000-0000C1180000}"/>
    <cellStyle name="_입찰서0901_전기내역서(0407)" xfId="1435" xr:uid="{00000000-0005-0000-0000-0000C2180000}"/>
    <cellStyle name="_입찰서0901_전기내역서(6.02)" xfId="1436" xr:uid="{00000000-0005-0000-0000-0000C3180000}"/>
    <cellStyle name="_입찰서0901_전기내역서(6.08)" xfId="1437" xr:uid="{00000000-0005-0000-0000-0000C4180000}"/>
    <cellStyle name="_입찰서0901_전기내역서(감귤박TMR제조시설)-설계변경" xfId="1438" xr:uid="{00000000-0005-0000-0000-0000C5180000}"/>
    <cellStyle name="_입찰서0901_전기내역서(감귤박TMR제조시설)-설계변경 2" xfId="5632" xr:uid="{00000000-0005-0000-0000-0000C6180000}"/>
    <cellStyle name="_입찰서0901_전기내역서(감귤박TMR제조시설)-설계변경 2 2" xfId="5633" xr:uid="{00000000-0005-0000-0000-0000C7180000}"/>
    <cellStyle name="_입찰서0901_전기내역서(감귤연구소)" xfId="1439" xr:uid="{00000000-0005-0000-0000-0000C8180000}"/>
    <cellStyle name="_입찰서0901_전기내역서(경주주민건강지원센터)" xfId="1440" xr:uid="{00000000-0005-0000-0000-0000C9180000}"/>
    <cellStyle name="_입찰서0901_전기내역서(경주주민건강지원센터)-동력불리" xfId="1441" xr:uid="{00000000-0005-0000-0000-0000CA180000}"/>
    <cellStyle name="_입찰서0901_전기내역서(고산초)" xfId="1442" xr:uid="{00000000-0005-0000-0000-0000CB180000}"/>
    <cellStyle name="_입찰서0901_전기내역서(곽금교)" xfId="1443" xr:uid="{00000000-0005-0000-0000-0000CC180000}"/>
    <cellStyle name="_입찰서0901_전기내역서(곽금교) 2" xfId="5634" xr:uid="{00000000-0005-0000-0000-0000CD180000}"/>
    <cellStyle name="_입찰서0901_전기내역서(곽금교) 2 2" xfId="5635" xr:uid="{00000000-0005-0000-0000-0000CE180000}"/>
    <cellStyle name="_입찰서0901_전기내역서(곽금교)_전기내역서(동화교)" xfId="1444" xr:uid="{00000000-0005-0000-0000-0000CF180000}"/>
    <cellStyle name="_입찰서0901_전기내역서(곽금교)_전기내역서(동화교) 2" xfId="5636" xr:uid="{00000000-0005-0000-0000-0000D0180000}"/>
    <cellStyle name="_입찰서0901_전기내역서(곽금교)_전기내역서(동화교) 2 2" xfId="5637" xr:uid="{00000000-0005-0000-0000-0000D1180000}"/>
    <cellStyle name="_입찰서0901_전기내역서(금악교-0516최종)" xfId="1445" xr:uid="{00000000-0005-0000-0000-0000D2180000}"/>
    <cellStyle name="_입찰서0901_전기내역서(금악교-0516최종) 2" xfId="5638" xr:uid="{00000000-0005-0000-0000-0000D3180000}"/>
    <cellStyle name="_입찰서0901_전기내역서(금악교-0516최종) 2 2" xfId="5639" xr:uid="{00000000-0005-0000-0000-0000D4180000}"/>
    <cellStyle name="_입찰서0901_전기내역서(금악교-에어컨)" xfId="1446" xr:uid="{00000000-0005-0000-0000-0000D5180000}"/>
    <cellStyle name="_입찰서0901_전기내역서(금악교-에어컨) 2" xfId="5640" xr:uid="{00000000-0005-0000-0000-0000D6180000}"/>
    <cellStyle name="_입찰서0901_전기내역서(금악교-에어컨) 2 2" xfId="5641" xr:uid="{00000000-0005-0000-0000-0000D7180000}"/>
    <cellStyle name="_입찰서0901_전기내역서(대신중)-6차" xfId="1447" xr:uid="{00000000-0005-0000-0000-0000D8180000}"/>
    <cellStyle name="_입찰서0901_전기내역서(대신중)-6차 2" xfId="5642" xr:uid="{00000000-0005-0000-0000-0000D9180000}"/>
    <cellStyle name="_입찰서0901_전기내역서(대신중)-6차 2 2" xfId="5643" xr:uid="{00000000-0005-0000-0000-0000DA180000}"/>
    <cellStyle name="_입찰서0901_전기내역서(동홍초등학교 교실 및 E.V 증축공사)" xfId="1448" xr:uid="{00000000-0005-0000-0000-0000DB180000}"/>
    <cellStyle name="_입찰서0901_전기내역서(동홍초등학교 교실 및 E.V 증축공사) 2" xfId="5644" xr:uid="{00000000-0005-0000-0000-0000DC180000}"/>
    <cellStyle name="_입찰서0901_전기내역서(동홍초등학교 교실 및 E.V 증축공사) 2 2" xfId="5645" xr:uid="{00000000-0005-0000-0000-0000DD180000}"/>
    <cellStyle name="_입찰서0901_전기내역서(동홍초등학교 교실 및 E.V 증축공사)_변경후내역서 " xfId="5646" xr:uid="{00000000-0005-0000-0000-0000DE180000}"/>
    <cellStyle name="_입찰서0901_전기내역서(동홍초등학교 교실 및 E.V 증축공사)-정광수" xfId="1449" xr:uid="{00000000-0005-0000-0000-0000DF180000}"/>
    <cellStyle name="_입찰서0901_전기내역서(동홍초등학교 교실 및 E.V 증축공사)-정광수 2" xfId="5647" xr:uid="{00000000-0005-0000-0000-0000E0180000}"/>
    <cellStyle name="_입찰서0901_전기내역서(동홍초등학교 교실 및 E.V 증축공사)-정광수 2 2" xfId="5648" xr:uid="{00000000-0005-0000-0000-0000E1180000}"/>
    <cellStyle name="_입찰서0901_전기내역서(동홍초등학교 교실 및 E.V 증축공사)-정광수_변경후내역서 " xfId="5649" xr:uid="{00000000-0005-0000-0000-0000E2180000}"/>
    <cellStyle name="_입찰서0901_전기내역서(동홍초등학교 교실 및 E.V 증축공사)-최종" xfId="1450" xr:uid="{00000000-0005-0000-0000-0000E3180000}"/>
    <cellStyle name="_입찰서0901_전기내역서(동홍초등학교 교실 및 E.V 증축공사)-최종 2" xfId="5650" xr:uid="{00000000-0005-0000-0000-0000E4180000}"/>
    <cellStyle name="_입찰서0901_전기내역서(동홍초등학교 교실 및 E.V 증축공사)-최종 2 2" xfId="5651" xr:uid="{00000000-0005-0000-0000-0000E5180000}"/>
    <cellStyle name="_입찰서0901_전기내역서(동홍초등학교 교실 및 E.V 증축공사)-최종_변경후내역서 " xfId="5652" xr:uid="{00000000-0005-0000-0000-0000E6180000}"/>
    <cellStyle name="_입찰서0901_전기내역서(동화교-최종)" xfId="1451" xr:uid="{00000000-0005-0000-0000-0000E7180000}"/>
    <cellStyle name="_입찰서0901_전기내역서(동화교-최종) 2" xfId="5653" xr:uid="{00000000-0005-0000-0000-0000E8180000}"/>
    <cellStyle name="_입찰서0901_전기내역서(동화교-최종) 2 2" xfId="5654" xr:uid="{00000000-0005-0000-0000-0000E9180000}"/>
    <cellStyle name="_입찰서0901_전기내역서(문산시립어린이집)" xfId="1452" xr:uid="{00000000-0005-0000-0000-0000EA180000}"/>
    <cellStyle name="_입찰서0901_전기내역서(변경)" xfId="1453" xr:uid="{00000000-0005-0000-0000-0000EB180000}"/>
    <cellStyle name="_입찰서0901_전기내역서(변경10월20일)" xfId="1454" xr:uid="{00000000-0005-0000-0000-0000EC180000}"/>
    <cellStyle name="_입찰서0901_전기내역서(사라교육관)" xfId="1455" xr:uid="{00000000-0005-0000-0000-0000ED180000}"/>
    <cellStyle name="_입찰서0901_전기내역서(사라교육관) 2" xfId="5655" xr:uid="{00000000-0005-0000-0000-0000EE180000}"/>
    <cellStyle name="_입찰서0901_전기내역서(사라교육관) 2 2" xfId="5656" xr:uid="{00000000-0005-0000-0000-0000EF180000}"/>
    <cellStyle name="_입찰서0901_전기내역서(삼성교)" xfId="1456" xr:uid="{00000000-0005-0000-0000-0000F0180000}"/>
    <cellStyle name="_입찰서0901_전기내역서(삼성교) 2" xfId="5657" xr:uid="{00000000-0005-0000-0000-0000F1180000}"/>
    <cellStyle name="_입찰서0901_전기내역서(삼성교) 2 2" xfId="5658" xr:uid="{00000000-0005-0000-0000-0000F2180000}"/>
    <cellStyle name="_입찰서0901_전기내역서(삼성교)최종" xfId="1457" xr:uid="{00000000-0005-0000-0000-0000F3180000}"/>
    <cellStyle name="_입찰서0901_전기내역서(삼성초)-6.10" xfId="1458" xr:uid="{00000000-0005-0000-0000-0000F4180000}"/>
    <cellStyle name="_입찰서0901_전기내역서(삼성초)-6.11" xfId="1459" xr:uid="{00000000-0005-0000-0000-0000F5180000}"/>
    <cellStyle name="_입찰서0901_전기내역서(삼양동사무소)" xfId="1460" xr:uid="{00000000-0005-0000-0000-0000F6180000}"/>
    <cellStyle name="_입찰서0901_전기내역서(삼양동사무소) 2" xfId="5659" xr:uid="{00000000-0005-0000-0000-0000F7180000}"/>
    <cellStyle name="_입찰서0901_전기내역서(삼양동사무소) 2 2" xfId="5660" xr:uid="{00000000-0005-0000-0000-0000F8180000}"/>
    <cellStyle name="_입찰서0901_전기내역서(삼양동사무소)-1차분" xfId="1461" xr:uid="{00000000-0005-0000-0000-0000F9180000}"/>
    <cellStyle name="_입찰서0901_전기내역서(삼양동사무소)-1차분 2" xfId="5661" xr:uid="{00000000-0005-0000-0000-0000FA180000}"/>
    <cellStyle name="_입찰서0901_전기내역서(삼양동사무소)-1차분 2 2" xfId="5662" xr:uid="{00000000-0005-0000-0000-0000FB180000}"/>
    <cellStyle name="_입찰서0901_전기내역서(서귀포공립보육시설)" xfId="1462" xr:uid="{00000000-0005-0000-0000-0000FC180000}"/>
    <cellStyle name="_입찰서0901_전기내역서(서귀포공립보육시설) 2" xfId="5663" xr:uid="{00000000-0005-0000-0000-0000FD180000}"/>
    <cellStyle name="_입찰서0901_전기내역서(서귀포공립보육시설) 2 2" xfId="5664" xr:uid="{00000000-0005-0000-0000-0000FE180000}"/>
    <cellStyle name="_입찰서0901_전기내역서(서귀포시교육청사)" xfId="1463" xr:uid="{00000000-0005-0000-0000-0000FF180000}"/>
    <cellStyle name="_입찰서0901_전기내역서(서귀포시교육청사) 2" xfId="5665" xr:uid="{00000000-0005-0000-0000-000000190000}"/>
    <cellStyle name="_입찰서0901_전기내역서(서귀포시교육청사) 2 2" xfId="5666" xr:uid="{00000000-0005-0000-0000-000001190000}"/>
    <cellStyle name="_입찰서0901_전기내역서(실과교육관)" xfId="1464" xr:uid="{00000000-0005-0000-0000-000002190000}"/>
    <cellStyle name="_입찰서0901_전기내역서(아라교)" xfId="1465" xr:uid="{00000000-0005-0000-0000-000003190000}"/>
    <cellStyle name="_입찰서0901_전기내역서(아라교) 2" xfId="5667" xr:uid="{00000000-0005-0000-0000-000004190000}"/>
    <cellStyle name="_입찰서0901_전기내역서(아라교) 2 2" xfId="5668" xr:uid="{00000000-0005-0000-0000-000005190000}"/>
    <cellStyle name="_입찰서0901_전기내역서(안덕농협선과장)" xfId="1466" xr:uid="{00000000-0005-0000-0000-000006190000}"/>
    <cellStyle name="_입찰서0901_전기내역서(야생동물보호센터)" xfId="1467" xr:uid="{00000000-0005-0000-0000-000007190000}"/>
    <cellStyle name="_입찰서0901_전기내역서(연평초,중)" xfId="1468" xr:uid="{00000000-0005-0000-0000-000008190000}"/>
    <cellStyle name="_입찰서0901_전기내역서(연평초,중) 2" xfId="5669" xr:uid="{00000000-0005-0000-0000-000009190000}"/>
    <cellStyle name="_입찰서0901_전기내역서(연평초,중) 2 2" xfId="5670" xr:uid="{00000000-0005-0000-0000-00000A190000}"/>
    <cellStyle name="_입찰서0901_전기내역서(연평초중고)" xfId="1469" xr:uid="{00000000-0005-0000-0000-00000B190000}"/>
    <cellStyle name="_입찰서0901_전기내역서(연평초중고) 2" xfId="5671" xr:uid="{00000000-0005-0000-0000-00000C190000}"/>
    <cellStyle name="_입찰서0901_전기내역서(연평초중고) 2 2" xfId="5672" xr:uid="{00000000-0005-0000-0000-00000D190000}"/>
    <cellStyle name="_입찰서0901_전기내역서(영송학교 체육관)" xfId="1470" xr:uid="{00000000-0005-0000-0000-00000E190000}"/>
    <cellStyle name="_입찰서0901_전기내역서(영송학교 체육관) 2" xfId="5673" xr:uid="{00000000-0005-0000-0000-00000F190000}"/>
    <cellStyle name="_입찰서0901_전기내역서(영송학교 체육관) 2 2" xfId="5674" xr:uid="{00000000-0005-0000-0000-000010190000}"/>
    <cellStyle name="_입찰서0901_전기내역서(영지학교 전기설비공사)" xfId="1471" xr:uid="{00000000-0005-0000-0000-000011190000}"/>
    <cellStyle name="_입찰서0901_전기내역서(영지학교 전기설비공사) 2" xfId="5675" xr:uid="{00000000-0005-0000-0000-000012190000}"/>
    <cellStyle name="_입찰서0901_전기내역서(영지학교 전기설비공사) 2 2" xfId="5676" xr:uid="{00000000-0005-0000-0000-000013190000}"/>
    <cellStyle name="_입찰서0901_전기내역서(영평교)" xfId="1472" xr:uid="{00000000-0005-0000-0000-000014190000}"/>
    <cellStyle name="_입찰서0901_전기내역서(영평교) 2" xfId="5677" xr:uid="{00000000-0005-0000-0000-000015190000}"/>
    <cellStyle name="_입찰서0901_전기내역서(영평교) 2 2" xfId="5678" xr:uid="{00000000-0005-0000-0000-000016190000}"/>
    <cellStyle name="_입찰서0901_전기내역서(영평교)-최종" xfId="1473" xr:uid="{00000000-0005-0000-0000-000017190000}"/>
    <cellStyle name="_입찰서0901_전기내역서(영평교)-최종 2" xfId="5679" xr:uid="{00000000-0005-0000-0000-000018190000}"/>
    <cellStyle name="_입찰서0901_전기내역서(영평교)-최종 2 2" xfId="5680" xr:uid="{00000000-0005-0000-0000-000019190000}"/>
    <cellStyle name="_입찰서0901_전기내역서(온성학교)" xfId="1474" xr:uid="{00000000-0005-0000-0000-00001A190000}"/>
    <cellStyle name="_입찰서0901_전기내역서(온성학교) 2" xfId="5681" xr:uid="{00000000-0005-0000-0000-00001B190000}"/>
    <cellStyle name="_입찰서0901_전기내역서(온성학교) 2 2" xfId="5682" xr:uid="{00000000-0005-0000-0000-00001C190000}"/>
    <cellStyle name="_입찰서0901_전기내역서(온성학교)_변경후내역서 " xfId="5683" xr:uid="{00000000-0005-0000-0000-00001D190000}"/>
    <cellStyle name="_입찰서0901_전기내역서(위미교)" xfId="1475" xr:uid="{00000000-0005-0000-0000-00001E190000}"/>
    <cellStyle name="_입찰서0901_전기내역서(위미교) 2" xfId="5684" xr:uid="{00000000-0005-0000-0000-00001F190000}"/>
    <cellStyle name="_입찰서0901_전기내역서(위미교) 2 2" xfId="5685" xr:uid="{00000000-0005-0000-0000-000020190000}"/>
    <cellStyle name="_입찰서0901_전기내역서(위미교)-70" xfId="1476" xr:uid="{00000000-0005-0000-0000-000021190000}"/>
    <cellStyle name="_입찰서0901_전기내역서(위미교)-70 2" xfId="5686" xr:uid="{00000000-0005-0000-0000-000022190000}"/>
    <cellStyle name="_입찰서0901_전기내역서(위미교)-70 2 2" xfId="5687" xr:uid="{00000000-0005-0000-0000-000023190000}"/>
    <cellStyle name="_입찰서0901_전기내역서(위미중)" xfId="1477" xr:uid="{00000000-0005-0000-0000-000024190000}"/>
    <cellStyle name="_입찰서0901_전기내역서(유전자 보존원)" xfId="1478" xr:uid="{00000000-0005-0000-0000-000025190000}"/>
    <cellStyle name="_입찰서0901_전기내역서(유전자 보존원) 10" xfId="11480" xr:uid="{00000000-0005-0000-0000-000026190000}"/>
    <cellStyle name="_입찰서0901_전기내역서(유전자 보존원) 11" xfId="9801" xr:uid="{00000000-0005-0000-0000-000027190000}"/>
    <cellStyle name="_입찰서0901_전기내역서(유전자 보존원) 12" xfId="12057" xr:uid="{00000000-0005-0000-0000-000028190000}"/>
    <cellStyle name="_입찰서0901_전기내역서(유전자 보존원) 13" xfId="12056" xr:uid="{00000000-0005-0000-0000-000029190000}"/>
    <cellStyle name="_입찰서0901_전기내역서(유전자 보존원) 14" xfId="11755" xr:uid="{00000000-0005-0000-0000-00002A190000}"/>
    <cellStyle name="_입찰서0901_전기내역서(유전자 보존원) 15" xfId="10476" xr:uid="{00000000-0005-0000-0000-00002B190000}"/>
    <cellStyle name="_입찰서0901_전기내역서(유전자 보존원) 16" xfId="11243" xr:uid="{00000000-0005-0000-0000-00002C190000}"/>
    <cellStyle name="_입찰서0901_전기내역서(유전자 보존원) 17" xfId="9934" xr:uid="{00000000-0005-0000-0000-00002D190000}"/>
    <cellStyle name="_입찰서0901_전기내역서(유전자 보존원) 18" xfId="10194" xr:uid="{00000000-0005-0000-0000-00002E190000}"/>
    <cellStyle name="_입찰서0901_전기내역서(유전자 보존원) 19" xfId="13068" xr:uid="{00000000-0005-0000-0000-00002F190000}"/>
    <cellStyle name="_입찰서0901_전기내역서(유전자 보존원) 2" xfId="10202" xr:uid="{00000000-0005-0000-0000-000030190000}"/>
    <cellStyle name="_입찰서0901_전기내역서(유전자 보존원) 20" xfId="13146" xr:uid="{00000000-0005-0000-0000-000031190000}"/>
    <cellStyle name="_입찰서0901_전기내역서(유전자 보존원) 21" xfId="10917" xr:uid="{00000000-0005-0000-0000-000032190000}"/>
    <cellStyle name="_입찰서0901_전기내역서(유전자 보존원) 22" xfId="12016" xr:uid="{00000000-0005-0000-0000-000033190000}"/>
    <cellStyle name="_입찰서0901_전기내역서(유전자 보존원) 23" xfId="11578" xr:uid="{00000000-0005-0000-0000-000034190000}"/>
    <cellStyle name="_입찰서0901_전기내역서(유전자 보존원) 24" xfId="10149" xr:uid="{00000000-0005-0000-0000-000035190000}"/>
    <cellStyle name="_입찰서0901_전기내역서(유전자 보존원) 25" xfId="10835" xr:uid="{00000000-0005-0000-0000-000036190000}"/>
    <cellStyle name="_입찰서0901_전기내역서(유전자 보존원) 3" xfId="10815" xr:uid="{00000000-0005-0000-0000-000037190000}"/>
    <cellStyle name="_입찰서0901_전기내역서(유전자 보존원) 4" xfId="10501" xr:uid="{00000000-0005-0000-0000-000038190000}"/>
    <cellStyle name="_입찰서0901_전기내역서(유전자 보존원) 5" xfId="10248" xr:uid="{00000000-0005-0000-0000-000039190000}"/>
    <cellStyle name="_입찰서0901_전기내역서(유전자 보존원) 6" xfId="12377" xr:uid="{00000000-0005-0000-0000-00003A190000}"/>
    <cellStyle name="_입찰서0901_전기내역서(유전자 보존원) 7" xfId="11580" xr:uid="{00000000-0005-0000-0000-00003B190000}"/>
    <cellStyle name="_입찰서0901_전기내역서(유전자 보존원) 8" xfId="11928" xr:uid="{00000000-0005-0000-0000-00003C190000}"/>
    <cellStyle name="_입찰서0901_전기내역서(유전자 보존원) 9" xfId="12750" xr:uid="{00000000-0005-0000-0000-00003D190000}"/>
    <cellStyle name="_입찰서0901_전기내역서(전산교육관)" xfId="1479" xr:uid="{00000000-0005-0000-0000-00003E190000}"/>
    <cellStyle name="_입찰서0901_전기내역서(제동교)" xfId="1480" xr:uid="{00000000-0005-0000-0000-00003F190000}"/>
    <cellStyle name="_입찰서0901_전기내역서(제동교) 2" xfId="5688" xr:uid="{00000000-0005-0000-0000-000040190000}"/>
    <cellStyle name="_입찰서0901_전기내역서(제동교) 2 2" xfId="5689" xr:uid="{00000000-0005-0000-0000-000041190000}"/>
    <cellStyle name="_입찰서0901_전기내역서(제주검역소)" xfId="1481" xr:uid="{00000000-0005-0000-0000-000042190000}"/>
    <cellStyle name="_입찰서0901_전기내역서(제주검역소) 2" xfId="5690" xr:uid="{00000000-0005-0000-0000-000043190000}"/>
    <cellStyle name="_입찰서0901_전기내역서(제주검역소) 2 2" xfId="5691" xr:uid="{00000000-0005-0000-0000-000044190000}"/>
    <cellStyle name="_입찰서0901_전기내역서(제주교대-사라교육관)" xfId="1482" xr:uid="{00000000-0005-0000-0000-000045190000}"/>
    <cellStyle name="_입찰서0901_전기내역서(제주교대-사라교육관) 2" xfId="5692" xr:uid="{00000000-0005-0000-0000-000046190000}"/>
    <cellStyle name="_입찰서0901_전기내역서(제주교대-사라교육관) 2 2" xfId="5693" xr:uid="{00000000-0005-0000-0000-000047190000}"/>
    <cellStyle name="_입찰서0901_전기내역서(제주교대-전산교육관)" xfId="1483" xr:uid="{00000000-0005-0000-0000-000048190000}"/>
    <cellStyle name="_입찰서0901_전기내역서(제주교대-전산교육관) 2" xfId="5694" xr:uid="{00000000-0005-0000-0000-000049190000}"/>
    <cellStyle name="_입찰서0901_전기내역서(제주교대-전산교육관) 2 2" xfId="5695" xr:uid="{00000000-0005-0000-0000-00004A190000}"/>
    <cellStyle name="_입찰서0901_전기내역서(제주서중)" xfId="1484" xr:uid="{00000000-0005-0000-0000-00004B190000}"/>
    <cellStyle name="_입찰서0901_전기내역서(제주시교육청사)" xfId="1485" xr:uid="{00000000-0005-0000-0000-00004C190000}"/>
    <cellStyle name="_입찰서0901_전기내역서(제주시교육청사) 2" xfId="5696" xr:uid="{00000000-0005-0000-0000-00004D190000}"/>
    <cellStyle name="_입찰서0901_전기내역서(제주시교육청사) 2 2" xfId="5697" xr:uid="{00000000-0005-0000-0000-00004E190000}"/>
    <cellStyle name="_입찰서0901_전기내역서(제주중앙고)" xfId="1486" xr:uid="{00000000-0005-0000-0000-00004F190000}"/>
    <cellStyle name="_입찰서0901_전기내역서(중문농협선과장)" xfId="1487" xr:uid="{00000000-0005-0000-0000-000050190000}"/>
    <cellStyle name="_입찰서0901_전기내역서(지구대기 관사)" xfId="1488" xr:uid="{00000000-0005-0000-0000-000051190000}"/>
    <cellStyle name="_입찰서0901_전기내역서(지구대기 관사) 2" xfId="5698" xr:uid="{00000000-0005-0000-0000-000052190000}"/>
    <cellStyle name="_입찰서0901_전기내역서(지구대기 관사) 2 2" xfId="5699" xr:uid="{00000000-0005-0000-0000-000053190000}"/>
    <cellStyle name="_입찰서0901_전기내역서(최종)-서귀포교" xfId="1489" xr:uid="{00000000-0005-0000-0000-000054190000}"/>
    <cellStyle name="_입찰서0901_전기내역서(최종)-서귀포교 2" xfId="5700" xr:uid="{00000000-0005-0000-0000-000055190000}"/>
    <cellStyle name="_입찰서0901_전기내역서(최종)-서귀포교 2 2" xfId="5701" xr:uid="{00000000-0005-0000-0000-000056190000}"/>
    <cellStyle name="_입찰서0901_전기내역서(탐라교육원 전기용량 증설공사)-1월단가" xfId="1490" xr:uid="{00000000-0005-0000-0000-000057190000}"/>
    <cellStyle name="_입찰서0901_전기내역서(탐라교육원 전기용량 증설공사)-1월단가 2" xfId="5702" xr:uid="{00000000-0005-0000-0000-000058190000}"/>
    <cellStyle name="_입찰서0901_전기내역서(탐라교육원 전기용량 증설공사)-1월단가 2 2" xfId="5703" xr:uid="{00000000-0005-0000-0000-000059190000}"/>
    <cellStyle name="_입찰서0901_전기내역서(탐라교육원)" xfId="1491" xr:uid="{00000000-0005-0000-0000-00005A190000}"/>
    <cellStyle name="_입찰서0901_전기내역서(탐라교육원) 2" xfId="5704" xr:uid="{00000000-0005-0000-0000-00005B190000}"/>
    <cellStyle name="_입찰서0901_전기내역서(탐라교육원) 2 2" xfId="5705" xr:uid="{00000000-0005-0000-0000-00005C190000}"/>
    <cellStyle name="_입찰서0901_전기내역서(탐라교육원)-최종" xfId="1492" xr:uid="{00000000-0005-0000-0000-00005D190000}"/>
    <cellStyle name="_입찰서0901_전기내역서(탐라교육원)-최종 2" xfId="5706" xr:uid="{00000000-0005-0000-0000-00005E190000}"/>
    <cellStyle name="_입찰서0901_전기내역서(탐라교육원)-최종 2 2" xfId="5707" xr:uid="{00000000-0005-0000-0000-00005F190000}"/>
    <cellStyle name="_입찰서0901_전기내역서(판포리마을회관)" xfId="1493" xr:uid="{00000000-0005-0000-0000-000060190000}"/>
    <cellStyle name="_입찰서0901_전기내역서(표선초-옥내소화전 장애인 연결통로)" xfId="1494" xr:uid="{00000000-0005-0000-0000-000061190000}"/>
    <cellStyle name="_입찰서0901_전기내역서(하나로마트)_변경후내역서 " xfId="5708" xr:uid="{00000000-0005-0000-0000-000062190000}"/>
    <cellStyle name="_입찰서0901_전기내역서(하례교 교실증축 및 화장실 대수선공사)" xfId="1495" xr:uid="{00000000-0005-0000-0000-000063190000}"/>
    <cellStyle name="_입찰서0901_전기내역서(하례교 교실증축 및 화장실 대수선공사) 2" xfId="5709" xr:uid="{00000000-0005-0000-0000-000064190000}"/>
    <cellStyle name="_입찰서0901_전기내역서(하례교 교실증축 및 화장실 대수선공사) 2 2" xfId="5710" xr:uid="{00000000-0005-0000-0000-000065190000}"/>
    <cellStyle name="_입찰서0901_전기내역서(하례교 교실증축 및 화장실 대수선공사)_변경후내역서 " xfId="5711" xr:uid="{00000000-0005-0000-0000-000066190000}"/>
    <cellStyle name="_입찰서0901_전기내역서(하례교)" xfId="1496" xr:uid="{00000000-0005-0000-0000-000067190000}"/>
    <cellStyle name="_입찰서0901_전기내역서(하례교) 2" xfId="5712" xr:uid="{00000000-0005-0000-0000-000068190000}"/>
    <cellStyle name="_입찰서0901_전기내역서(하례교) 2 2" xfId="5713" xr:uid="{00000000-0005-0000-0000-000069190000}"/>
    <cellStyle name="_입찰서0901_전기내역서(한수풀 도서관)" xfId="1497" xr:uid="{00000000-0005-0000-0000-00006A190000}"/>
    <cellStyle name="_입찰서0901_전기내역서(한수풀 도서관) 2" xfId="5714" xr:uid="{00000000-0005-0000-0000-00006B190000}"/>
    <cellStyle name="_입찰서0901_전기내역서(한수풀 도서관) 2 2" xfId="5715" xr:uid="{00000000-0005-0000-0000-00006C190000}"/>
    <cellStyle name="_입찰서0901_전기내역서(홍익보육원)" xfId="1498" xr:uid="{00000000-0005-0000-0000-00006D190000}"/>
    <cellStyle name="_입찰서0901_전기내역서(홍익보육원) 2" xfId="5716" xr:uid="{00000000-0005-0000-0000-00006E190000}"/>
    <cellStyle name="_입찰서0901_전기내역서(홍익보육원) 2 2" xfId="5717" xr:uid="{00000000-0005-0000-0000-00006F190000}"/>
    <cellStyle name="_입찰서0901_전기내역서1(위미중)" xfId="1499" xr:uid="{00000000-0005-0000-0000-000070190000}"/>
    <cellStyle name="_입찰서0901_전기내역서-전등간선변경" xfId="1500" xr:uid="{00000000-0005-0000-0000-000071190000}"/>
    <cellStyle name="_입찰서0901_전기내역서-전등간선변경 2" xfId="5718" xr:uid="{00000000-0005-0000-0000-000072190000}"/>
    <cellStyle name="_입찰서0901_전기내역서-전등간선변경 2 2" xfId="5719" xr:uid="{00000000-0005-0000-0000-000073190000}"/>
    <cellStyle name="_입찰서0901_전기산출서(야생동물보호센터)" xfId="1501" xr:uid="{00000000-0005-0000-0000-000074190000}"/>
    <cellStyle name="_입찰서0901_전기산출표" xfId="1502" xr:uid="{00000000-0005-0000-0000-000075190000}"/>
    <cellStyle name="_입찰서0901_전기표지 및 산출서(절물)_변경후내역서 " xfId="5720" xr:uid="{00000000-0005-0000-0000-000076190000}"/>
    <cellStyle name="_입찰서0901_제주항 연안여객터미널 승강설비 소방공사" xfId="1503" xr:uid="{00000000-0005-0000-0000-000077190000}"/>
    <cellStyle name="_입찰서0901_조천리 경로당 전기내역서" xfId="1504" xr:uid="{00000000-0005-0000-0000-000078190000}"/>
    <cellStyle name="_입찰서0901_조천리마을회관(야학당)전기내역서" xfId="1505" xr:uid="{00000000-0005-0000-0000-000079190000}"/>
    <cellStyle name="_입찰서0901_조천리마을회관(야학당)통신내역서" xfId="1506" xr:uid="{00000000-0005-0000-0000-00007A190000}"/>
    <cellStyle name="_입찰서0901_조천중(전기내역서)최종 (1)" xfId="1507" xr:uid="{00000000-0005-0000-0000-00007B190000}"/>
    <cellStyle name="_입찰서0901_조천중(전기내역서)최종 (1) 2" xfId="5721" xr:uid="{00000000-0005-0000-0000-00007C190000}"/>
    <cellStyle name="_입찰서0901_조천중(전기내역서)최종 (1) 2 2" xfId="5722" xr:uid="{00000000-0005-0000-0000-00007D190000}"/>
    <cellStyle name="_입찰서0901_조천중(전기내역서)최종 (1)_변경후내역서 " xfId="5723" xr:uid="{00000000-0005-0000-0000-00007E190000}"/>
    <cellStyle name="_입찰서0901_주사랑 소방내역" xfId="1508" xr:uid="{00000000-0005-0000-0000-00007F190000}"/>
    <cellStyle name="_입찰서0901_주사랑 소방내역 10" xfId="11853" xr:uid="{00000000-0005-0000-0000-000080190000}"/>
    <cellStyle name="_입찰서0901_주사랑 소방내역 11" xfId="12712" xr:uid="{00000000-0005-0000-0000-000081190000}"/>
    <cellStyle name="_입찰서0901_주사랑 소방내역 12" xfId="12070" xr:uid="{00000000-0005-0000-0000-000082190000}"/>
    <cellStyle name="_입찰서0901_주사랑 소방내역 13" xfId="11441" xr:uid="{00000000-0005-0000-0000-000083190000}"/>
    <cellStyle name="_입찰서0901_주사랑 소방내역 14" xfId="13095" xr:uid="{00000000-0005-0000-0000-000084190000}"/>
    <cellStyle name="_입찰서0901_주사랑 소방내역 15" xfId="12658" xr:uid="{00000000-0005-0000-0000-000085190000}"/>
    <cellStyle name="_입찰서0901_주사랑 소방내역 16" xfId="10488" xr:uid="{00000000-0005-0000-0000-000086190000}"/>
    <cellStyle name="_입찰서0901_주사랑 소방내역 17" xfId="10143" xr:uid="{00000000-0005-0000-0000-000087190000}"/>
    <cellStyle name="_입찰서0901_주사랑 소방내역 18" xfId="12217" xr:uid="{00000000-0005-0000-0000-000088190000}"/>
    <cellStyle name="_입찰서0901_주사랑 소방내역 19" xfId="12103" xr:uid="{00000000-0005-0000-0000-000089190000}"/>
    <cellStyle name="_입찰서0901_주사랑 소방내역 2" xfId="10212" xr:uid="{00000000-0005-0000-0000-00008A190000}"/>
    <cellStyle name="_입찰서0901_주사랑 소방내역 20" xfId="13290" xr:uid="{00000000-0005-0000-0000-00008B190000}"/>
    <cellStyle name="_입찰서0901_주사랑 소방내역 21" xfId="11687" xr:uid="{00000000-0005-0000-0000-00008C190000}"/>
    <cellStyle name="_입찰서0901_주사랑 소방내역 22" xfId="9782" xr:uid="{00000000-0005-0000-0000-00008D190000}"/>
    <cellStyle name="_입찰서0901_주사랑 소방내역 23" xfId="12612" xr:uid="{00000000-0005-0000-0000-00008E190000}"/>
    <cellStyle name="_입찰서0901_주사랑 소방내역 24" xfId="12711" xr:uid="{00000000-0005-0000-0000-00008F190000}"/>
    <cellStyle name="_입찰서0901_주사랑 소방내역 25" xfId="13398" xr:uid="{00000000-0005-0000-0000-000090190000}"/>
    <cellStyle name="_입찰서0901_주사랑 소방내역 3" xfId="12127" xr:uid="{00000000-0005-0000-0000-000091190000}"/>
    <cellStyle name="_입찰서0901_주사랑 소방내역 4" xfId="11248" xr:uid="{00000000-0005-0000-0000-000092190000}"/>
    <cellStyle name="_입찰서0901_주사랑 소방내역 5" xfId="12670" xr:uid="{00000000-0005-0000-0000-000093190000}"/>
    <cellStyle name="_입찰서0901_주사랑 소방내역 6" xfId="10787" xr:uid="{00000000-0005-0000-0000-000094190000}"/>
    <cellStyle name="_입찰서0901_주사랑 소방내역 7" xfId="11468" xr:uid="{00000000-0005-0000-0000-000095190000}"/>
    <cellStyle name="_입찰서0901_주사랑 소방내역 8" xfId="11060" xr:uid="{00000000-0005-0000-0000-000096190000}"/>
    <cellStyle name="_입찰서0901_주사랑 소방내역 9" xfId="11720" xr:uid="{00000000-0005-0000-0000-000097190000}"/>
    <cellStyle name="_입찰서0901_주사랑요양원전기" xfId="1509" xr:uid="{00000000-0005-0000-0000-000098190000}"/>
    <cellStyle name="_입찰서0901_주사랑요양원전기 2" xfId="5724" xr:uid="{00000000-0005-0000-0000-000099190000}"/>
    <cellStyle name="_입찰서0901_주사랑요양원전기 2 2" xfId="5725" xr:uid="{00000000-0005-0000-0000-00009A190000}"/>
    <cellStyle name="_입찰서0901_청소년수련원 전기내역서" xfId="1510" xr:uid="{00000000-0005-0000-0000-00009B190000}"/>
    <cellStyle name="_입찰서0901_총괄집계표" xfId="1511" xr:uid="{00000000-0005-0000-0000-00009C190000}"/>
    <cellStyle name="_입찰서0901_추자교(전기내역서)최종" xfId="5726" xr:uid="{00000000-0005-0000-0000-00009D190000}"/>
    <cellStyle name="_입찰서0901_추자교(전기내역서)최종 2" xfId="5727" xr:uid="{00000000-0005-0000-0000-00009E190000}"/>
    <cellStyle name="_입찰서0901_추정공사비" xfId="1512" xr:uid="{00000000-0005-0000-0000-00009F190000}"/>
    <cellStyle name="_입찰서0901_추정공사비 2" xfId="5728" xr:uid="{00000000-0005-0000-0000-0000A0190000}"/>
    <cellStyle name="_입찰서0901_추정공사비 2 2" xfId="5729" xr:uid="{00000000-0005-0000-0000-0000A1190000}"/>
    <cellStyle name="_입찰서0901_추정공사비전기내역서" xfId="1513" xr:uid="{00000000-0005-0000-0000-0000A2190000}"/>
    <cellStyle name="_입찰서0901_친환경 농업 증축전기공사" xfId="1514" xr:uid="{00000000-0005-0000-0000-0000A3190000}"/>
    <cellStyle name="_입찰서0901_친환경 농업 증축전기공사(전력간선)" xfId="1515" xr:uid="{00000000-0005-0000-0000-0000A4190000}"/>
    <cellStyle name="_입찰서0901_친환경농업 첨단연구센터 증축소방공사" xfId="1516" xr:uid="{00000000-0005-0000-0000-0000A5190000}"/>
    <cellStyle name="_입찰서0901_태양광 내역서" xfId="1517" xr:uid="{00000000-0005-0000-0000-0000A6190000}"/>
    <cellStyle name="_입찰서0901_태양광 내역서 10" xfId="11627" xr:uid="{00000000-0005-0000-0000-0000A7190000}"/>
    <cellStyle name="_입찰서0901_태양광 내역서 11" xfId="10100" xr:uid="{00000000-0005-0000-0000-0000A8190000}"/>
    <cellStyle name="_입찰서0901_태양광 내역서 12" xfId="9942" xr:uid="{00000000-0005-0000-0000-0000A9190000}"/>
    <cellStyle name="_입찰서0901_태양광 내역서 13" xfId="9844" xr:uid="{00000000-0005-0000-0000-0000AA190000}"/>
    <cellStyle name="_입찰서0901_태양광 내역서 14" xfId="10725" xr:uid="{00000000-0005-0000-0000-0000AB190000}"/>
    <cellStyle name="_입찰서0901_태양광 내역서 15" xfId="10150" xr:uid="{00000000-0005-0000-0000-0000AC190000}"/>
    <cellStyle name="_입찰서0901_태양광 내역서 16" xfId="13081" xr:uid="{00000000-0005-0000-0000-0000AD190000}"/>
    <cellStyle name="_입찰서0901_태양광 내역서 17" xfId="11645" xr:uid="{00000000-0005-0000-0000-0000AE190000}"/>
    <cellStyle name="_입찰서0901_태양광 내역서 18" xfId="12978" xr:uid="{00000000-0005-0000-0000-0000AF190000}"/>
    <cellStyle name="_입찰서0901_태양광 내역서 19" xfId="12321" xr:uid="{00000000-0005-0000-0000-0000B0190000}"/>
    <cellStyle name="_입찰서0901_태양광 내역서 2" xfId="10217" xr:uid="{00000000-0005-0000-0000-0000B1190000}"/>
    <cellStyle name="_입찰서0901_태양광 내역서 20" xfId="13127" xr:uid="{00000000-0005-0000-0000-0000B2190000}"/>
    <cellStyle name="_입찰서0901_태양광 내역서 21" xfId="9792" xr:uid="{00000000-0005-0000-0000-0000B3190000}"/>
    <cellStyle name="_입찰서0901_태양광 내역서 22" xfId="13027" xr:uid="{00000000-0005-0000-0000-0000B4190000}"/>
    <cellStyle name="_입찰서0901_태양광 내역서 23" xfId="11166" xr:uid="{00000000-0005-0000-0000-0000B5190000}"/>
    <cellStyle name="_입찰서0901_태양광 내역서 24" xfId="13432" xr:uid="{00000000-0005-0000-0000-0000B6190000}"/>
    <cellStyle name="_입찰서0901_태양광 내역서 25" xfId="11179" xr:uid="{00000000-0005-0000-0000-0000B7190000}"/>
    <cellStyle name="_입찰서0901_태양광 내역서 3" xfId="10802" xr:uid="{00000000-0005-0000-0000-0000B8190000}"/>
    <cellStyle name="_입찰서0901_태양광 내역서 4" xfId="9867" xr:uid="{00000000-0005-0000-0000-0000B9190000}"/>
    <cellStyle name="_입찰서0901_태양광 내역서 5" xfId="10635" xr:uid="{00000000-0005-0000-0000-0000BA190000}"/>
    <cellStyle name="_입찰서0901_태양광 내역서 6" xfId="11907" xr:uid="{00000000-0005-0000-0000-0000BB190000}"/>
    <cellStyle name="_입찰서0901_태양광 내역서 7" xfId="11467" xr:uid="{00000000-0005-0000-0000-0000BC190000}"/>
    <cellStyle name="_입찰서0901_태양광 내역서 8" xfId="12160" xr:uid="{00000000-0005-0000-0000-0000BD190000}"/>
    <cellStyle name="_입찰서0901_태양광 내역서 9" xfId="11007" xr:uid="{00000000-0005-0000-0000-0000BE190000}"/>
    <cellStyle name="_입찰서0901_태양광 내역서(15kW)" xfId="1518" xr:uid="{00000000-0005-0000-0000-0000BF190000}"/>
    <cellStyle name="_입찰서0901_태양광 내역서(15kW) 10" xfId="11506" xr:uid="{00000000-0005-0000-0000-0000C0190000}"/>
    <cellStyle name="_입찰서0901_태양광 내역서(15kW) 11" xfId="12938" xr:uid="{00000000-0005-0000-0000-0000C1190000}"/>
    <cellStyle name="_입찰서0901_태양광 내역서(15kW) 12" xfId="10974" xr:uid="{00000000-0005-0000-0000-0000C2190000}"/>
    <cellStyle name="_입찰서0901_태양광 내역서(15kW) 13" xfId="10753" xr:uid="{00000000-0005-0000-0000-0000C3190000}"/>
    <cellStyle name="_입찰서0901_태양광 내역서(15kW) 14" xfId="12614" xr:uid="{00000000-0005-0000-0000-0000C4190000}"/>
    <cellStyle name="_입찰서0901_태양광 내역서(15kW) 15" xfId="13151" xr:uid="{00000000-0005-0000-0000-0000C5190000}"/>
    <cellStyle name="_입찰서0901_태양광 내역서(15kW) 16" xfId="11921" xr:uid="{00000000-0005-0000-0000-0000C6190000}"/>
    <cellStyle name="_입찰서0901_태양광 내역서(15kW) 17" xfId="13043" xr:uid="{00000000-0005-0000-0000-0000C7190000}"/>
    <cellStyle name="_입찰서0901_태양광 내역서(15kW) 18" xfId="9992" xr:uid="{00000000-0005-0000-0000-0000C8190000}"/>
    <cellStyle name="_입찰서0901_태양광 내역서(15kW) 19" xfId="9823" xr:uid="{00000000-0005-0000-0000-0000C9190000}"/>
    <cellStyle name="_입찰서0901_태양광 내역서(15kW) 2" xfId="10218" xr:uid="{00000000-0005-0000-0000-0000CA190000}"/>
    <cellStyle name="_입찰서0901_태양광 내역서(15kW) 20" xfId="13119" xr:uid="{00000000-0005-0000-0000-0000CB190000}"/>
    <cellStyle name="_입찰서0901_태양광 내역서(15kW) 21" xfId="10916" xr:uid="{00000000-0005-0000-0000-0000CC190000}"/>
    <cellStyle name="_입찰서0901_태양광 내역서(15kW) 22" xfId="13414" xr:uid="{00000000-0005-0000-0000-0000CD190000}"/>
    <cellStyle name="_입찰서0901_태양광 내역서(15kW) 23" xfId="12814" xr:uid="{00000000-0005-0000-0000-0000CE190000}"/>
    <cellStyle name="_입찰서0901_태양광 내역서(15kW) 24" xfId="12068" xr:uid="{00000000-0005-0000-0000-0000CF190000}"/>
    <cellStyle name="_입찰서0901_태양광 내역서(15kW) 25" xfId="11124" xr:uid="{00000000-0005-0000-0000-0000D0190000}"/>
    <cellStyle name="_입찰서0901_태양광 내역서(15kW) 3" xfId="10801" xr:uid="{00000000-0005-0000-0000-0000D1190000}"/>
    <cellStyle name="_입찰서0901_태양광 내역서(15kW) 4" xfId="10511" xr:uid="{00000000-0005-0000-0000-0000D2190000}"/>
    <cellStyle name="_입찰서0901_태양광 내역서(15kW) 5" xfId="10634" xr:uid="{00000000-0005-0000-0000-0000D3190000}"/>
    <cellStyle name="_입찰서0901_태양광 내역서(15kW) 6" xfId="12235" xr:uid="{00000000-0005-0000-0000-0000D4190000}"/>
    <cellStyle name="_입찰서0901_태양광 내역서(15kW) 7" xfId="10077" xr:uid="{00000000-0005-0000-0000-0000D5190000}"/>
    <cellStyle name="_입찰서0901_태양광 내역서(15kW) 8" xfId="12606" xr:uid="{00000000-0005-0000-0000-0000D6190000}"/>
    <cellStyle name="_입찰서0901_태양광 내역서(15kW) 9" xfId="12749" xr:uid="{00000000-0005-0000-0000-0000D7190000}"/>
    <cellStyle name="_입찰서0901_태양광 내역서(삼양동주민센터)" xfId="1519" xr:uid="{00000000-0005-0000-0000-0000D8190000}"/>
    <cellStyle name="_입찰서0901_태양광 내역서(삼양동주민센터) 10" xfId="11888" xr:uid="{00000000-0005-0000-0000-0000D9190000}"/>
    <cellStyle name="_입찰서0901_태양광 내역서(삼양동주민센터) 11" xfId="11020" xr:uid="{00000000-0005-0000-0000-0000DA190000}"/>
    <cellStyle name="_입찰서0901_태양광 내역서(삼양동주민센터) 12" xfId="12992" xr:uid="{00000000-0005-0000-0000-0000DB190000}"/>
    <cellStyle name="_입찰서0901_태양광 내역서(삼양동주민센터) 13" xfId="10462" xr:uid="{00000000-0005-0000-0000-0000DC190000}"/>
    <cellStyle name="_입찰서0901_태양광 내역서(삼양동주민센터) 14" xfId="11701" xr:uid="{00000000-0005-0000-0000-0000DD190000}"/>
    <cellStyle name="_입찰서0901_태양광 내역서(삼양동주민센터) 15" xfId="12081" xr:uid="{00000000-0005-0000-0000-0000DE190000}"/>
    <cellStyle name="_입찰서0901_태양광 내역서(삼양동주민센터) 16" xfId="12257" xr:uid="{00000000-0005-0000-0000-0000DF190000}"/>
    <cellStyle name="_입찰서0901_태양광 내역서(삼양동주민센터) 17" xfId="10416" xr:uid="{00000000-0005-0000-0000-0000E0190000}"/>
    <cellStyle name="_입찰서0901_태양광 내역서(삼양동주민센터) 18" xfId="13225" xr:uid="{00000000-0005-0000-0000-0000E1190000}"/>
    <cellStyle name="_입찰서0901_태양광 내역서(삼양동주민센터) 19" xfId="11458" xr:uid="{00000000-0005-0000-0000-0000E2190000}"/>
    <cellStyle name="_입찰서0901_태양광 내역서(삼양동주민센터) 2" xfId="10219" xr:uid="{00000000-0005-0000-0000-0000E3190000}"/>
    <cellStyle name="_입찰서0901_태양광 내역서(삼양동주민센터) 20" xfId="13278" xr:uid="{00000000-0005-0000-0000-0000E4190000}"/>
    <cellStyle name="_입찰서0901_태양광 내역서(삼양동주민센터) 21" xfId="12353" xr:uid="{00000000-0005-0000-0000-0000E5190000}"/>
    <cellStyle name="_입찰서0901_태양광 내역서(삼양동주민센터) 22" xfId="12179" xr:uid="{00000000-0005-0000-0000-0000E6190000}"/>
    <cellStyle name="_입찰서0901_태양광 내역서(삼양동주민센터) 23" xfId="11530" xr:uid="{00000000-0005-0000-0000-0000E7190000}"/>
    <cellStyle name="_입찰서0901_태양광 내역서(삼양동주민센터) 24" xfId="10641" xr:uid="{00000000-0005-0000-0000-0000E8190000}"/>
    <cellStyle name="_입찰서0901_태양광 내역서(삼양동주민센터) 25" xfId="12413" xr:uid="{00000000-0005-0000-0000-0000E9190000}"/>
    <cellStyle name="_입찰서0901_태양광 내역서(삼양동주민센터) 3" xfId="12123" xr:uid="{00000000-0005-0000-0000-0000EA190000}"/>
    <cellStyle name="_입찰서0901_태양광 내역서(삼양동주민센터) 4" xfId="11846" xr:uid="{00000000-0005-0000-0000-0000EB190000}"/>
    <cellStyle name="_입찰서0901_태양광 내역서(삼양동주민센터) 5" xfId="11616" xr:uid="{00000000-0005-0000-0000-0000EC190000}"/>
    <cellStyle name="_입찰서0901_태양광 내역서(삼양동주민센터) 6" xfId="12236" xr:uid="{00000000-0005-0000-0000-0000ED190000}"/>
    <cellStyle name="_입찰서0901_태양광 내역서(삼양동주민센터) 7" xfId="11355" xr:uid="{00000000-0005-0000-0000-0000EE190000}"/>
    <cellStyle name="_입찰서0901_태양광 내역서(삼양동주민센터) 8" xfId="10178" xr:uid="{00000000-0005-0000-0000-0000EF190000}"/>
    <cellStyle name="_입찰서0901_태양광 내역서(삼양동주민센터) 9" xfId="11839" xr:uid="{00000000-0005-0000-0000-0000F0190000}"/>
    <cellStyle name="_입찰서0901_태양광 내역서(총괄-전기공사)" xfId="1520" xr:uid="{00000000-0005-0000-0000-0000F1190000}"/>
    <cellStyle name="_입찰서0901_태양광 내역서(총괄-전기공사) 10" xfId="11034" xr:uid="{00000000-0005-0000-0000-0000F2190000}"/>
    <cellStyle name="_입찰서0901_태양광 내역서(총괄-전기공사) 11" xfId="9916" xr:uid="{00000000-0005-0000-0000-0000F3190000}"/>
    <cellStyle name="_입찰서0901_태양광 내역서(총괄-전기공사) 12" xfId="12785" xr:uid="{00000000-0005-0000-0000-0000F4190000}"/>
    <cellStyle name="_입찰서0901_태양광 내역서(총괄-전기공사) 13" xfId="11079" xr:uid="{00000000-0005-0000-0000-0000F5190000}"/>
    <cellStyle name="_입찰서0901_태양광 내역서(총괄-전기공사) 14" xfId="12990" xr:uid="{00000000-0005-0000-0000-0000F6190000}"/>
    <cellStyle name="_입찰서0901_태양광 내역서(총괄-전기공사) 15" xfId="12368" xr:uid="{00000000-0005-0000-0000-0000F7190000}"/>
    <cellStyle name="_입찰서0901_태양광 내역서(총괄-전기공사) 16" xfId="11106" xr:uid="{00000000-0005-0000-0000-0000F8190000}"/>
    <cellStyle name="_입찰서0901_태양광 내역서(총괄-전기공사) 17" xfId="12112" xr:uid="{00000000-0005-0000-0000-0000F9190000}"/>
    <cellStyle name="_입찰서0901_태양광 내역서(총괄-전기공사) 18" xfId="13121" xr:uid="{00000000-0005-0000-0000-0000FA190000}"/>
    <cellStyle name="_입찰서0901_태양광 내역서(총괄-전기공사) 19" xfId="12640" xr:uid="{00000000-0005-0000-0000-0000FB190000}"/>
    <cellStyle name="_입찰서0901_태양광 내역서(총괄-전기공사) 2" xfId="10220" xr:uid="{00000000-0005-0000-0000-0000FC190000}"/>
    <cellStyle name="_입찰서0901_태양광 내역서(총괄-전기공사) 20" xfId="11927" xr:uid="{00000000-0005-0000-0000-0000FD190000}"/>
    <cellStyle name="_입찰서0901_태양광 내역서(총괄-전기공사) 21" xfId="10345" xr:uid="{00000000-0005-0000-0000-0000FE190000}"/>
    <cellStyle name="_입찰서0901_태양광 내역서(총괄-전기공사) 22" xfId="9812" xr:uid="{00000000-0005-0000-0000-0000FF190000}"/>
    <cellStyle name="_입찰서0901_태양광 내역서(총괄-전기공사) 23" xfId="9799" xr:uid="{00000000-0005-0000-0000-0000001A0000}"/>
    <cellStyle name="_입찰서0901_태양광 내역서(총괄-전기공사) 24" xfId="11974" xr:uid="{00000000-0005-0000-0000-0000011A0000}"/>
    <cellStyle name="_입찰서0901_태양광 내역서(총괄-전기공사) 25" xfId="13493" xr:uid="{00000000-0005-0000-0000-0000021A0000}"/>
    <cellStyle name="_입찰서0901_태양광 내역서(총괄-전기공사) 3" xfId="10800" xr:uid="{00000000-0005-0000-0000-0000031A0000}"/>
    <cellStyle name="_입찰서0901_태양광 내역서(총괄-전기공사) 4" xfId="11847" xr:uid="{00000000-0005-0000-0000-0000041A0000}"/>
    <cellStyle name="_입찰서0901_태양광 내역서(총괄-전기공사) 5" xfId="11615" xr:uid="{00000000-0005-0000-0000-0000051A0000}"/>
    <cellStyle name="_입찰서0901_태양광 내역서(총괄-전기공사) 6" xfId="11535" xr:uid="{00000000-0005-0000-0000-0000061A0000}"/>
    <cellStyle name="_입찰서0901_태양광 내역서(총괄-전기공사) 7" xfId="11170" xr:uid="{00000000-0005-0000-0000-0000071A0000}"/>
    <cellStyle name="_입찰서0901_태양광 내역서(총괄-전기공사) 8" xfId="11657" xr:uid="{00000000-0005-0000-0000-0000081A0000}"/>
    <cellStyle name="_입찰서0901_태양광 내역서(총괄-전기공사) 9" xfId="10688" xr:uid="{00000000-0005-0000-0000-0000091A0000}"/>
    <cellStyle name="_입찰서0901_태양광산출서(친환경농업 연구센터)" xfId="1521" xr:uid="{00000000-0005-0000-0000-00000A1A0000}"/>
    <cellStyle name="_입찰서0901_태양광산출서(친환경농업 연구센터) 10" xfId="9851" xr:uid="{00000000-0005-0000-0000-00000B1A0000}"/>
    <cellStyle name="_입찰서0901_태양광산출서(친환경농업 연구센터) 11" xfId="11995" xr:uid="{00000000-0005-0000-0000-00000C1A0000}"/>
    <cellStyle name="_입찰서0901_태양광산출서(친환경농업 연구센터) 12" xfId="10360" xr:uid="{00000000-0005-0000-0000-00000D1A0000}"/>
    <cellStyle name="_입찰서0901_태양광산출서(친환경농업 연구센터) 13" xfId="10903" xr:uid="{00000000-0005-0000-0000-00000E1A0000}"/>
    <cellStyle name="_입찰서0901_태양광산출서(친환경농업 연구센터) 14" xfId="11255" xr:uid="{00000000-0005-0000-0000-00000F1A0000}"/>
    <cellStyle name="_입찰서0901_태양광산출서(친환경농업 연구센터) 15" xfId="11292" xr:uid="{00000000-0005-0000-0000-0000101A0000}"/>
    <cellStyle name="_입찰서0901_태양광산출서(친환경농업 연구센터) 16" xfId="9709" xr:uid="{00000000-0005-0000-0000-0000111A0000}"/>
    <cellStyle name="_입찰서0901_태양광산출서(친환경농업 연구센터) 17" xfId="12948" xr:uid="{00000000-0005-0000-0000-0000121A0000}"/>
    <cellStyle name="_입찰서0901_태양광산출서(친환경농업 연구센터) 18" xfId="11433" xr:uid="{00000000-0005-0000-0000-0000131A0000}"/>
    <cellStyle name="_입찰서0901_태양광산출서(친환경농업 연구센터) 19" xfId="12169" xr:uid="{00000000-0005-0000-0000-0000141A0000}"/>
    <cellStyle name="_입찰서0901_태양광산출서(친환경농업 연구센터) 2" xfId="10221" xr:uid="{00000000-0005-0000-0000-0000151A0000}"/>
    <cellStyle name="_입찰서0901_태양광산출서(친환경농업 연구센터) 20" xfId="13143" xr:uid="{00000000-0005-0000-0000-0000161A0000}"/>
    <cellStyle name="_입찰서0901_태양광산출서(친환경농업 연구센터) 21" xfId="11599" xr:uid="{00000000-0005-0000-0000-0000171A0000}"/>
    <cellStyle name="_입찰서0901_태양광산출서(친환경농업 연구센터) 22" xfId="10213" xr:uid="{00000000-0005-0000-0000-0000181A0000}"/>
    <cellStyle name="_입찰서0901_태양광산출서(친환경농업 연구센터) 23" xfId="12937" xr:uid="{00000000-0005-0000-0000-0000191A0000}"/>
    <cellStyle name="_입찰서0901_태양광산출서(친환경농업 연구센터) 24" xfId="11604" xr:uid="{00000000-0005-0000-0000-00001A1A0000}"/>
    <cellStyle name="_입찰서0901_태양광산출서(친환경농업 연구센터) 25" xfId="10283" xr:uid="{00000000-0005-0000-0000-00001B1A0000}"/>
    <cellStyle name="_입찰서0901_태양광산출서(친환경농업 연구센터) 3" xfId="10799" xr:uid="{00000000-0005-0000-0000-00001C1A0000}"/>
    <cellStyle name="_입찰서0901_태양광산출서(친환경농업 연구센터) 4" xfId="10512" xr:uid="{00000000-0005-0000-0000-00001D1A0000}"/>
    <cellStyle name="_입찰서0901_태양광산출서(친환경농업 연구센터) 5" xfId="10633" xr:uid="{00000000-0005-0000-0000-00001E1A0000}"/>
    <cellStyle name="_입찰서0901_태양광산출서(친환경농업 연구센터) 6" xfId="10851" xr:uid="{00000000-0005-0000-0000-00001F1A0000}"/>
    <cellStyle name="_입찰서0901_태양광산출서(친환경농업 연구센터) 7" xfId="12461" xr:uid="{00000000-0005-0000-0000-0000201A0000}"/>
    <cellStyle name="_입찰서0901_태양광산출서(친환경농업 연구센터) 8" xfId="11658" xr:uid="{00000000-0005-0000-0000-0000211A0000}"/>
    <cellStyle name="_입찰서0901_태양광산출서(친환경농업 연구센터) 9" xfId="11733" xr:uid="{00000000-0005-0000-0000-0000221A0000}"/>
    <cellStyle name="_입찰서0901_토산교 도서실,교원편의실,연결복도 증축전기내역서" xfId="1522" xr:uid="{00000000-0005-0000-0000-0000231A0000}"/>
    <cellStyle name="_입찰서0901_통신" xfId="1523" xr:uid="{00000000-0005-0000-0000-0000241A0000}"/>
    <cellStyle name="_입찰서0901_통신 2" xfId="5730" xr:uid="{00000000-0005-0000-0000-0000251A0000}"/>
    <cellStyle name="_입찰서0901_통신 2 2" xfId="5731" xr:uid="{00000000-0005-0000-0000-0000261A0000}"/>
    <cellStyle name="_입찰서0901_통신(08.09)" xfId="1524" xr:uid="{00000000-0005-0000-0000-0000271A0000}"/>
    <cellStyle name="_입찰서0901_통신(08.09) 2" xfId="5732" xr:uid="{00000000-0005-0000-0000-0000281A0000}"/>
    <cellStyle name="_입찰서0901_통신(08.09) 2 2" xfId="5733" xr:uid="{00000000-0005-0000-0000-0000291A0000}"/>
    <cellStyle name="_입찰서0901_통신내역 (안보교육관)" xfId="1525" xr:uid="{00000000-0005-0000-0000-00002A1A0000}"/>
    <cellStyle name="_입찰서0901_통신내역 (안보교육관-5월30일)" xfId="1526" xr:uid="{00000000-0005-0000-0000-00002B1A0000}"/>
    <cellStyle name="_입찰서0901_통신내역서" xfId="1527" xr:uid="{00000000-0005-0000-0000-00002C1A0000}"/>
    <cellStyle name="_입찰서0901_통신내역서(0304)" xfId="1528" xr:uid="{00000000-0005-0000-0000-00002D1A0000}"/>
    <cellStyle name="_입찰서0901_통신내역서(0315)" xfId="1529" xr:uid="{00000000-0005-0000-0000-00002E1A0000}"/>
    <cellStyle name="_입찰서0901_통신내역서(0502)" xfId="1530" xr:uid="{00000000-0005-0000-0000-00002F1A0000}"/>
    <cellStyle name="_입찰서0901_통신내역서(감귤창고)" xfId="1531" xr:uid="{00000000-0005-0000-0000-0000301A0000}"/>
    <cellStyle name="_입찰서0901_통신내역서(감귤창고) 2" xfId="5734" xr:uid="{00000000-0005-0000-0000-0000311A0000}"/>
    <cellStyle name="_입찰서0901_통신내역서(감귤창고) 2 2" xfId="5735" xr:uid="{00000000-0005-0000-0000-0000321A0000}"/>
    <cellStyle name="_입찰서0901_통신내역서(경주시주민건강지원센터)" xfId="1532" xr:uid="{00000000-0005-0000-0000-0000331A0000}"/>
    <cellStyle name="_입찰서0901_통신내역서(경주시주민건강지원센터) 10" xfId="12549" xr:uid="{00000000-0005-0000-0000-0000341A0000}"/>
    <cellStyle name="_입찰서0901_통신내역서(경주시주민건강지원센터) 11" xfId="10032" xr:uid="{00000000-0005-0000-0000-0000351A0000}"/>
    <cellStyle name="_입찰서0901_통신내역서(경주시주민건강지원센터) 12" xfId="10584" xr:uid="{00000000-0005-0000-0000-0000361A0000}"/>
    <cellStyle name="_입찰서0901_통신내역서(경주시주민건강지원센터) 13" xfId="11091" xr:uid="{00000000-0005-0000-0000-0000371A0000}"/>
    <cellStyle name="_입찰서0901_통신내역서(경주시주민건강지원센터) 14" xfId="10877" xr:uid="{00000000-0005-0000-0000-0000381A0000}"/>
    <cellStyle name="_입찰서0901_통신내역서(경주시주민건강지원센터) 15" xfId="11594" xr:uid="{00000000-0005-0000-0000-0000391A0000}"/>
    <cellStyle name="_입찰서0901_통신내역서(경주시주민건강지원센터) 16" xfId="11317" xr:uid="{00000000-0005-0000-0000-00003A1A0000}"/>
    <cellStyle name="_입찰서0901_통신내역서(경주시주민건강지원센터) 17" xfId="11208" xr:uid="{00000000-0005-0000-0000-00003B1A0000}"/>
    <cellStyle name="_입찰서0901_통신내역서(경주시주민건강지원센터) 18" xfId="12004" xr:uid="{00000000-0005-0000-0000-00003C1A0000}"/>
    <cellStyle name="_입찰서0901_통신내역서(경주시주민건강지원센터) 19" xfId="12716" xr:uid="{00000000-0005-0000-0000-00003D1A0000}"/>
    <cellStyle name="_입찰서0901_통신내역서(경주시주민건강지원센터) 2" xfId="10226" xr:uid="{00000000-0005-0000-0000-00003E1A0000}"/>
    <cellStyle name="_입찰서0901_통신내역서(경주시주민건강지원센터) 20" xfId="12435" xr:uid="{00000000-0005-0000-0000-00003F1A0000}"/>
    <cellStyle name="_입찰서0901_통신내역서(경주시주민건강지원센터) 21" xfId="10694" xr:uid="{00000000-0005-0000-0000-0000401A0000}"/>
    <cellStyle name="_입찰서0901_통신내역서(경주시주민건강지원센터) 22" xfId="11100" xr:uid="{00000000-0005-0000-0000-0000411A0000}"/>
    <cellStyle name="_입찰서0901_통신내역서(경주시주민건강지원센터) 23" xfId="10451" xr:uid="{00000000-0005-0000-0000-0000421A0000}"/>
    <cellStyle name="_입찰서0901_통신내역서(경주시주민건강지원센터) 24" xfId="12131" xr:uid="{00000000-0005-0000-0000-0000431A0000}"/>
    <cellStyle name="_입찰서0901_통신내역서(경주시주민건강지원센터) 25" xfId="11066" xr:uid="{00000000-0005-0000-0000-0000441A0000}"/>
    <cellStyle name="_입찰서0901_통신내역서(경주시주민건강지원센터) 3" xfId="12120" xr:uid="{00000000-0005-0000-0000-0000451A0000}"/>
    <cellStyle name="_입찰서0901_통신내역서(경주시주민건강지원센터) 4" xfId="10514" xr:uid="{00000000-0005-0000-0000-0000461A0000}"/>
    <cellStyle name="_입찰서0901_통신내역서(경주시주민건강지원센터) 5" xfId="12668" xr:uid="{00000000-0005-0000-0000-0000471A0000}"/>
    <cellStyle name="_입찰서0901_통신내역서(경주시주민건강지원센터) 6" xfId="12379" xr:uid="{00000000-0005-0000-0000-0000481A0000}"/>
    <cellStyle name="_입찰서0901_통신내역서(경주시주민건강지원센터) 7" xfId="11949" xr:uid="{00000000-0005-0000-0000-0000491A0000}"/>
    <cellStyle name="_입찰서0901_통신내역서(경주시주민건강지원센터) 8" xfId="12133" xr:uid="{00000000-0005-0000-0000-00004A1A0000}"/>
    <cellStyle name="_입찰서0901_통신내역서(경주시주민건강지원센터) 9" xfId="10978" xr:uid="{00000000-0005-0000-0000-00004B1A0000}"/>
    <cellStyle name="_입찰서0901_통신내역서(경주주민건강지원센터)" xfId="1533" xr:uid="{00000000-0005-0000-0000-00004C1A0000}"/>
    <cellStyle name="_입찰서0901_통신내역서(경주주민건강지원센터0531)" xfId="1534" xr:uid="{00000000-0005-0000-0000-00004D1A0000}"/>
    <cellStyle name="_입찰서0901_통신내역서(경주주민건강지원센터0531)1" xfId="1535" xr:uid="{00000000-0005-0000-0000-00004E1A0000}"/>
    <cellStyle name="_입찰서0901_통신내역서(고산초)" xfId="1536" xr:uid="{00000000-0005-0000-0000-00004F1A0000}"/>
    <cellStyle name="_입찰서0901_통신내역서(공항초소)" xfId="1537" xr:uid="{00000000-0005-0000-0000-0000501A0000}"/>
    <cellStyle name="_입찰서0901_통신내역서(공항초소) 10" xfId="11203" xr:uid="{00000000-0005-0000-0000-0000511A0000}"/>
    <cellStyle name="_입찰서0901_통신내역서(공항초소) 11" xfId="12738" xr:uid="{00000000-0005-0000-0000-0000521A0000}"/>
    <cellStyle name="_입찰서0901_통신내역서(공항초소) 12" xfId="10910" xr:uid="{00000000-0005-0000-0000-0000531A0000}"/>
    <cellStyle name="_입찰서0901_통신내역서(공항초소) 13" xfId="11624" xr:uid="{00000000-0005-0000-0000-0000541A0000}"/>
    <cellStyle name="_입찰서0901_통신내역서(공항초소) 14" xfId="10777" xr:uid="{00000000-0005-0000-0000-0000551A0000}"/>
    <cellStyle name="_입찰서0901_통신내역서(공항초소) 15" xfId="12594" xr:uid="{00000000-0005-0000-0000-0000561A0000}"/>
    <cellStyle name="_입찰서0901_통신내역서(공항초소) 16" xfId="12857" xr:uid="{00000000-0005-0000-0000-0000571A0000}"/>
    <cellStyle name="_입찰서0901_통신내역서(공항초소) 17" xfId="11807" xr:uid="{00000000-0005-0000-0000-0000581A0000}"/>
    <cellStyle name="_입찰서0901_통신내역서(공항초소) 18" xfId="11636" xr:uid="{00000000-0005-0000-0000-0000591A0000}"/>
    <cellStyle name="_입찰서0901_통신내역서(공항초소) 19" xfId="12040" xr:uid="{00000000-0005-0000-0000-00005A1A0000}"/>
    <cellStyle name="_입찰서0901_통신내역서(공항초소) 2" xfId="10228" xr:uid="{00000000-0005-0000-0000-00005B1A0000}"/>
    <cellStyle name="_입찰서0901_통신내역서(공항초소) 20" xfId="11375" xr:uid="{00000000-0005-0000-0000-00005C1A0000}"/>
    <cellStyle name="_입찰서0901_통신내역서(공항초소) 21" xfId="12174" xr:uid="{00000000-0005-0000-0000-00005D1A0000}"/>
    <cellStyle name="_입찰서0901_통신내역서(공항초소) 22" xfId="10317" xr:uid="{00000000-0005-0000-0000-00005E1A0000}"/>
    <cellStyle name="_입찰서0901_통신내역서(공항초소) 23" xfId="12641" xr:uid="{00000000-0005-0000-0000-00005F1A0000}"/>
    <cellStyle name="_입찰서0901_통신내역서(공항초소) 24" xfId="13412" xr:uid="{00000000-0005-0000-0000-0000601A0000}"/>
    <cellStyle name="_입찰서0901_통신내역서(공항초소) 25" xfId="11059" xr:uid="{00000000-0005-0000-0000-0000611A0000}"/>
    <cellStyle name="_입찰서0901_통신내역서(공항초소) 3" xfId="12118" xr:uid="{00000000-0005-0000-0000-0000621A0000}"/>
    <cellStyle name="_입찰서0901_통신내역서(공항초소) 4" xfId="9869" xr:uid="{00000000-0005-0000-0000-0000631A0000}"/>
    <cellStyle name="_입찰서0901_통신내역서(공항초소) 5" xfId="11982" xr:uid="{00000000-0005-0000-0000-0000641A0000}"/>
    <cellStyle name="_입찰서0901_통신내역서(공항초소) 6" xfId="11908" xr:uid="{00000000-0005-0000-0000-0000651A0000}"/>
    <cellStyle name="_입찰서0901_통신내역서(공항초소) 7" xfId="9779" xr:uid="{00000000-0005-0000-0000-0000661A0000}"/>
    <cellStyle name="_입찰서0901_통신내역서(공항초소) 8" xfId="12866" xr:uid="{00000000-0005-0000-0000-0000671A0000}"/>
    <cellStyle name="_입찰서0901_통신내역서(공항초소) 9" xfId="12143" xr:uid="{00000000-0005-0000-0000-0000681A0000}"/>
    <cellStyle name="_입찰서0901_통신내역서(광양초)" xfId="1538" xr:uid="{00000000-0005-0000-0000-0000691A0000}"/>
    <cellStyle name="_입찰서0901_통신내역서(다목적수련관 및 전기용량증설공사)0219-1월단가" xfId="1539" xr:uid="{00000000-0005-0000-0000-00006A1A0000}"/>
    <cellStyle name="_입찰서0901_통신내역서(대신중)-5차" xfId="1540" xr:uid="{00000000-0005-0000-0000-00006B1A0000}"/>
    <cellStyle name="_입찰서0901_통신내역서(대신중)-5차 2" xfId="5736" xr:uid="{00000000-0005-0000-0000-00006C1A0000}"/>
    <cellStyle name="_입찰서0901_통신내역서(대신중)-5차 2 2" xfId="5737" xr:uid="{00000000-0005-0000-0000-00006D1A0000}"/>
    <cellStyle name="_입찰서0901_통신내역서(도순교)" xfId="1541" xr:uid="{00000000-0005-0000-0000-00006E1A0000}"/>
    <cellStyle name="_입찰서0901_통신내역서(도순교) 2" xfId="5738" xr:uid="{00000000-0005-0000-0000-00006F1A0000}"/>
    <cellStyle name="_입찰서0901_통신내역서(도순교) 2 2" xfId="5739" xr:uid="{00000000-0005-0000-0000-0000701A0000}"/>
    <cellStyle name="_입찰서0901_통신내역서(동홍초등학교 교실 및 E.V 증축공사)" xfId="1542" xr:uid="{00000000-0005-0000-0000-0000711A0000}"/>
    <cellStyle name="_입찰서0901_통신내역서(동홍초등학교 교실 및 E.V 증축공사) 2" xfId="5740" xr:uid="{00000000-0005-0000-0000-0000721A0000}"/>
    <cellStyle name="_입찰서0901_통신내역서(동홍초등학교 교실 및 E.V 증축공사) 2 2" xfId="5741" xr:uid="{00000000-0005-0000-0000-0000731A0000}"/>
    <cellStyle name="_입찰서0901_통신내역서(동홍초등학교 교실 및 E.V 증축공사)_변경후내역서 " xfId="5742" xr:uid="{00000000-0005-0000-0000-0000741A0000}"/>
    <cellStyle name="_입찰서0901_통신내역서(동홍초등학교 교실 및 E.V 증축공사)-최종" xfId="1543" xr:uid="{00000000-0005-0000-0000-0000751A0000}"/>
    <cellStyle name="_입찰서0901_통신내역서(동홍초등학교 교실 및 E.V 증축공사)-최종 2" xfId="5743" xr:uid="{00000000-0005-0000-0000-0000761A0000}"/>
    <cellStyle name="_입찰서0901_통신내역서(동홍초등학교 교실 및 E.V 증축공사)-최종 2 2" xfId="5744" xr:uid="{00000000-0005-0000-0000-0000771A0000}"/>
    <cellStyle name="_입찰서0901_통신내역서(동홍초등학교 교실 및 E.V 증축공사)-최종_변경후내역서 " xfId="5745" xr:uid="{00000000-0005-0000-0000-0000781A0000}"/>
    <cellStyle name="_입찰서0901_통신내역서(두모리마을회관)" xfId="1544" xr:uid="{00000000-0005-0000-0000-0000791A0000}"/>
    <cellStyle name="_입찰서0901_통신내역서(문산시립어린이집)" xfId="1545" xr:uid="{00000000-0005-0000-0000-00007A1A0000}"/>
    <cellStyle name="_입찰서0901_통신내역서(문산어린이집)" xfId="1546" xr:uid="{00000000-0005-0000-0000-00007B1A0000}"/>
    <cellStyle name="_입찰서0901_통신내역서(변경전)" xfId="1547" xr:uid="{00000000-0005-0000-0000-00007C1A0000}"/>
    <cellStyle name="_입찰서0901_통신내역서(변경전) 10" xfId="12065" xr:uid="{00000000-0005-0000-0000-00007D1A0000}"/>
    <cellStyle name="_입찰서0901_통신내역서(변경전) 11" xfId="11699" xr:uid="{00000000-0005-0000-0000-00007E1A0000}"/>
    <cellStyle name="_입찰서0901_통신내역서(변경전) 12" xfId="13052" xr:uid="{00000000-0005-0000-0000-00007F1A0000}"/>
    <cellStyle name="_입찰서0901_통신내역서(변경전) 13" xfId="10022" xr:uid="{00000000-0005-0000-0000-0000801A0000}"/>
    <cellStyle name="_입찰서0901_통신내역서(변경전) 14" xfId="9944" xr:uid="{00000000-0005-0000-0000-0000811A0000}"/>
    <cellStyle name="_입찰서0901_통신내역서(변경전) 15" xfId="12733" xr:uid="{00000000-0005-0000-0000-0000821A0000}"/>
    <cellStyle name="_입찰서0901_통신내역서(변경전) 16" xfId="12886" xr:uid="{00000000-0005-0000-0000-0000831A0000}"/>
    <cellStyle name="_입찰서0901_통신내역서(변경전) 17" xfId="13029" xr:uid="{00000000-0005-0000-0000-0000841A0000}"/>
    <cellStyle name="_입찰서0901_통신내역서(변경전) 18" xfId="12848" xr:uid="{00000000-0005-0000-0000-0000851A0000}"/>
    <cellStyle name="_입찰서0901_통신내역서(변경전) 19" xfId="12551" xr:uid="{00000000-0005-0000-0000-0000861A0000}"/>
    <cellStyle name="_입찰서0901_통신내역서(변경전) 2" xfId="10229" xr:uid="{00000000-0005-0000-0000-0000871A0000}"/>
    <cellStyle name="_입찰서0901_통신내역서(변경전) 20" xfId="13004" xr:uid="{00000000-0005-0000-0000-0000881A0000}"/>
    <cellStyle name="_입찰서0901_통신내역서(변경전) 21" xfId="13391" xr:uid="{00000000-0005-0000-0000-0000891A0000}"/>
    <cellStyle name="_입찰서0901_통신내역서(변경전) 22" xfId="9837" xr:uid="{00000000-0005-0000-0000-00008A1A0000}"/>
    <cellStyle name="_입찰서0901_통신내역서(변경전) 23" xfId="12851" xr:uid="{00000000-0005-0000-0000-00008B1A0000}"/>
    <cellStyle name="_입찰서0901_통신내역서(변경전) 24" xfId="12486" xr:uid="{00000000-0005-0000-0000-00008C1A0000}"/>
    <cellStyle name="_입찰서0901_통신내역서(변경전) 25" xfId="12894" xr:uid="{00000000-0005-0000-0000-00008D1A0000}"/>
    <cellStyle name="_입찰서0901_통신내역서(변경전) 3" xfId="10796" xr:uid="{00000000-0005-0000-0000-00008E1A0000}"/>
    <cellStyle name="_입찰서0901_통신내역서(변경전) 4" xfId="9870" xr:uid="{00000000-0005-0000-0000-00008F1A0000}"/>
    <cellStyle name="_입찰서0901_통신내역서(변경전) 5" xfId="9770" xr:uid="{00000000-0005-0000-0000-0000901A0000}"/>
    <cellStyle name="_입찰서0901_통신내역서(변경전) 6" xfId="12380" xr:uid="{00000000-0005-0000-0000-0000911A0000}"/>
    <cellStyle name="_입찰서0901_통신내역서(변경전) 7" xfId="12391" xr:uid="{00000000-0005-0000-0000-0000921A0000}"/>
    <cellStyle name="_입찰서0901_통신내역서(변경전) 8" xfId="11897" xr:uid="{00000000-0005-0000-0000-0000931A0000}"/>
    <cellStyle name="_입찰서0901_통신내역서(변경전) 9" xfId="9705" xr:uid="{00000000-0005-0000-0000-0000941A0000}"/>
    <cellStyle name="_입찰서0901_통신내역서(보성교)" xfId="1548" xr:uid="{00000000-0005-0000-0000-0000951A0000}"/>
    <cellStyle name="_입찰서0901_통신내역서(보성교) 2" xfId="5746" xr:uid="{00000000-0005-0000-0000-0000961A0000}"/>
    <cellStyle name="_입찰서0901_통신내역서(보성교) 2 2" xfId="5747" xr:uid="{00000000-0005-0000-0000-0000971A0000}"/>
    <cellStyle name="_입찰서0901_통신내역서(서귀포공립보육시설)" xfId="1549" xr:uid="{00000000-0005-0000-0000-0000981A0000}"/>
    <cellStyle name="_입찰서0901_통신내역서(서귀포공립보육시설) 2" xfId="5748" xr:uid="{00000000-0005-0000-0000-0000991A0000}"/>
    <cellStyle name="_입찰서0901_통신내역서(서귀포공립보육시설) 2 2" xfId="5749" xr:uid="{00000000-0005-0000-0000-00009A1A0000}"/>
    <cellStyle name="_입찰서0901_통신내역서(서귀포시교육청사)" xfId="1550" xr:uid="{00000000-0005-0000-0000-00009B1A0000}"/>
    <cellStyle name="_입찰서0901_통신내역서(서귀포시교육청사) 2" xfId="5750" xr:uid="{00000000-0005-0000-0000-00009C1A0000}"/>
    <cellStyle name="_입찰서0901_통신내역서(서귀포시교육청사) 2 2" xfId="5751" xr:uid="{00000000-0005-0000-0000-00009D1A0000}"/>
    <cellStyle name="_입찰서0901_통신내역서(서귀포여고)" xfId="1551" xr:uid="{00000000-0005-0000-0000-00009E1A0000}"/>
    <cellStyle name="_입찰서0901_통신내역서(서귀포여고) 2" xfId="5752" xr:uid="{00000000-0005-0000-0000-00009F1A0000}"/>
    <cellStyle name="_입찰서0901_통신내역서(서귀포여고) 2 2" xfId="5753" xr:uid="{00000000-0005-0000-0000-0000A01A0000}"/>
    <cellStyle name="_입찰서0901_통신내역서(성산농협)" xfId="1552" xr:uid="{00000000-0005-0000-0000-0000A11A0000}"/>
    <cellStyle name="_입찰서0901_통신내역서(성산농협)-주차관제산출" xfId="1553" xr:uid="{00000000-0005-0000-0000-0000A21A0000}"/>
    <cellStyle name="_입찰서0901_통신내역서(안덕농협선과장)" xfId="1554" xr:uid="{00000000-0005-0000-0000-0000A31A0000}"/>
    <cellStyle name="_입찰서0901_통신내역서(야생동물보호센터)" xfId="1555" xr:uid="{00000000-0005-0000-0000-0000A41A0000}"/>
    <cellStyle name="_입찰서0901_통신내역서(영송학교 체육관)" xfId="1556" xr:uid="{00000000-0005-0000-0000-0000A51A0000}"/>
    <cellStyle name="_입찰서0901_통신내역서(예림-친환경)-1024" xfId="1557" xr:uid="{00000000-0005-0000-0000-0000A61A0000}"/>
    <cellStyle name="_입찰서0901_통신내역서(위미중)" xfId="1558" xr:uid="{00000000-0005-0000-0000-0000A71A0000}"/>
    <cellStyle name="_입찰서0901_통신내역서(제주교대-사라교육관)" xfId="1559" xr:uid="{00000000-0005-0000-0000-0000A81A0000}"/>
    <cellStyle name="_입찰서0901_통신내역서(제주서중)" xfId="1560" xr:uid="{00000000-0005-0000-0000-0000A91A0000}"/>
    <cellStyle name="_입찰서0901_통신내역서(제주시교육청사)" xfId="1561" xr:uid="{00000000-0005-0000-0000-0000AA1A0000}"/>
    <cellStyle name="_입찰서0901_통신내역서(제주시교육청사) 2" xfId="5754" xr:uid="{00000000-0005-0000-0000-0000AB1A0000}"/>
    <cellStyle name="_입찰서0901_통신내역서(제주시교육청사) 2 2" xfId="5755" xr:uid="{00000000-0005-0000-0000-0000AC1A0000}"/>
    <cellStyle name="_입찰서0901_통신내역서(제주중앙고)" xfId="1562" xr:uid="{00000000-0005-0000-0000-0000AD1A0000}"/>
    <cellStyle name="_입찰서0901_통신내역서(중문농협선과장)" xfId="1563" xr:uid="{00000000-0005-0000-0000-0000AE1A0000}"/>
    <cellStyle name="_입찰서0901_통신내역서(지구대기 관사)" xfId="1564" xr:uid="{00000000-0005-0000-0000-0000AF1A0000}"/>
    <cellStyle name="_입찰서0901_통신내역서(탐라교육원)0219-1월단가" xfId="1565" xr:uid="{00000000-0005-0000-0000-0000B01A0000}"/>
    <cellStyle name="_입찰서0901_통신내역서(탐라교육원)-최종" xfId="1566" xr:uid="{00000000-0005-0000-0000-0000B11A0000}"/>
    <cellStyle name="_입찰서0901_통신내역서(탐라교육원)-최종 2" xfId="5756" xr:uid="{00000000-0005-0000-0000-0000B21A0000}"/>
    <cellStyle name="_입찰서0901_통신내역서(탐라교육원)-최종 2 2" xfId="5757" xr:uid="{00000000-0005-0000-0000-0000B31A0000}"/>
    <cellStyle name="_입찰서0901_통신내역서(하귀어린이집)" xfId="1567" xr:uid="{00000000-0005-0000-0000-0000B41A0000}"/>
    <cellStyle name="_입찰서0901_통신내역서(하귀어린이집) 2" xfId="5758" xr:uid="{00000000-0005-0000-0000-0000B51A0000}"/>
    <cellStyle name="_입찰서0901_통신내역서(하귀어린이집) 2 2" xfId="5759" xr:uid="{00000000-0005-0000-0000-0000B61A0000}"/>
    <cellStyle name="_입찰서0901_통신내역서(하나로마트)_변경후내역서 " xfId="5760" xr:uid="{00000000-0005-0000-0000-0000B71A0000}"/>
    <cellStyle name="_입찰서0901_통신내역서(하례교 교실증축 및 화장실 대수선공사)" xfId="1568" xr:uid="{00000000-0005-0000-0000-0000B81A0000}"/>
    <cellStyle name="_입찰서0901_통신내역서(하례교 교실증축 및 화장실 대수선공사) 2" xfId="5761" xr:uid="{00000000-0005-0000-0000-0000B91A0000}"/>
    <cellStyle name="_입찰서0901_통신내역서(하례교 교실증축 및 화장실 대수선공사) 2 2" xfId="5762" xr:uid="{00000000-0005-0000-0000-0000BA1A0000}"/>
    <cellStyle name="_입찰서0901_통신내역서(하례교 교실증축 및 화장실 대수선공사)_변경후내역서 " xfId="5763" xr:uid="{00000000-0005-0000-0000-0000BB1A0000}"/>
    <cellStyle name="_입찰서0901_통신내역서(학생회관3층)" xfId="1569" xr:uid="{00000000-0005-0000-0000-0000BC1A0000}"/>
    <cellStyle name="_입찰서0901_통신내역서(학생회관3층) 2" xfId="5764" xr:uid="{00000000-0005-0000-0000-0000BD1A0000}"/>
    <cellStyle name="_입찰서0901_통신내역서(학생회관3층) 2 2" xfId="5765" xr:uid="{00000000-0005-0000-0000-0000BE1A0000}"/>
    <cellStyle name="_입찰서0901_통신내역서(함덕해수욕장 종합관리동)1" xfId="1570" xr:uid="{00000000-0005-0000-0000-0000BF1A0000}"/>
    <cellStyle name="_입찰서0901_통신내역서(함덕해수욕장 종합관리동)1 2" xfId="5766" xr:uid="{00000000-0005-0000-0000-0000C01A0000}"/>
    <cellStyle name="_입찰서0901_통신내역서(함덕해수욕장 종합관리동)1 2 2" xfId="5767" xr:uid="{00000000-0005-0000-0000-0000C11A0000}"/>
    <cellStyle name="_입찰서0901_통신내역서1" xfId="1571" xr:uid="{00000000-0005-0000-0000-0000C21A0000}"/>
    <cellStyle name="_입찰서0901_통신산출서(야생동물보호센터)" xfId="1572" xr:uid="{00000000-0005-0000-0000-0000C31A0000}"/>
    <cellStyle name="_입찰서0901_평안요양원 소방내역서" xfId="1573" xr:uid="{00000000-0005-0000-0000-0000C41A0000}"/>
    <cellStyle name="_입찰서0901_평안요양원 전기내역서" xfId="1574" xr:uid="{00000000-0005-0000-0000-0000C51A0000}"/>
    <cellStyle name="_입찰서0901_폐수처리장 전기간선설비공사 전기내역서" xfId="1575" xr:uid="{00000000-0005-0000-0000-0000C61A0000}"/>
    <cellStyle name="_입찰서0901_표선초 소방공사(최종)" xfId="1576" xr:uid="{00000000-0005-0000-0000-0000C71A0000}"/>
    <cellStyle name="_입찰서0901_표선초 장애인편의시설및 연결복도 증축 전기내역서" xfId="1577" xr:uid="{00000000-0005-0000-0000-0000C81A0000}"/>
    <cellStyle name="_입찰서0901_표선초 장애인편의시설및 연결복도 증축 전기내역서1" xfId="1578" xr:uid="{00000000-0005-0000-0000-0000C91A0000}"/>
    <cellStyle name="_입찰서0901_플러스마트 전기설비공사" xfId="1579" xr:uid="{00000000-0005-0000-0000-0000CA1A0000}"/>
    <cellStyle name="_입찰서0901_플러스마트 전기설비공사 2" xfId="5768" xr:uid="{00000000-0005-0000-0000-0000CB1A0000}"/>
    <cellStyle name="_입찰서0901_플러스마트 전기설비공사 2 2" xfId="5769" xr:uid="{00000000-0005-0000-0000-0000CC1A0000}"/>
    <cellStyle name="_입찰서0901_현대아파트-소방" xfId="1580" xr:uid="{00000000-0005-0000-0000-0000CD1A0000}"/>
    <cellStyle name="_입찰서1016" xfId="1581" xr:uid="{00000000-0005-0000-0000-0000CE1A0000}"/>
    <cellStyle name="_입찰서1016 10" xfId="12188" xr:uid="{00000000-0005-0000-0000-0000CF1A0000}"/>
    <cellStyle name="_입찰서1016 11" xfId="10286" xr:uid="{00000000-0005-0000-0000-0000D01A0000}"/>
    <cellStyle name="_입찰서1016 12" xfId="12041" xr:uid="{00000000-0005-0000-0000-0000D11A0000}"/>
    <cellStyle name="_입찰서1016 13" xfId="11214" xr:uid="{00000000-0005-0000-0000-0000D21A0000}"/>
    <cellStyle name="_입찰서1016 14" xfId="10382" xr:uid="{00000000-0005-0000-0000-0000D31A0000}"/>
    <cellStyle name="_입찰서1016 15" xfId="12412" xr:uid="{00000000-0005-0000-0000-0000D41A0000}"/>
    <cellStyle name="_입찰서1016 16" xfId="12067" xr:uid="{00000000-0005-0000-0000-0000D51A0000}"/>
    <cellStyle name="_입찰서1016 17" xfId="12556" xr:uid="{00000000-0005-0000-0000-0000D61A0000}"/>
    <cellStyle name="_입찰서1016 18" xfId="10406" xr:uid="{00000000-0005-0000-0000-0000D71A0000}"/>
    <cellStyle name="_입찰서1016 19" xfId="10881" xr:uid="{00000000-0005-0000-0000-0000D81A0000}"/>
    <cellStyle name="_입찰서1016 2" xfId="5770" xr:uid="{00000000-0005-0000-0000-0000D91A0000}"/>
    <cellStyle name="_입찰서1016 2 2" xfId="5771" xr:uid="{00000000-0005-0000-0000-0000DA1A0000}"/>
    <cellStyle name="_입찰서1016 20" xfId="12190" xr:uid="{00000000-0005-0000-0000-0000DB1A0000}"/>
    <cellStyle name="_입찰서1016 21" xfId="11050" xr:uid="{00000000-0005-0000-0000-0000DC1A0000}"/>
    <cellStyle name="_입찰서1016 22" xfId="12580" xr:uid="{00000000-0005-0000-0000-0000DD1A0000}"/>
    <cellStyle name="_입찰서1016 23" xfId="12934" xr:uid="{00000000-0005-0000-0000-0000DE1A0000}"/>
    <cellStyle name="_입찰서1016 24" xfId="10263" xr:uid="{00000000-0005-0000-0000-0000DF1A0000}"/>
    <cellStyle name="_입찰서1016 25" xfId="11122" xr:uid="{00000000-0005-0000-0000-0000E01A0000}"/>
    <cellStyle name="_입찰서1016 26" xfId="10223" xr:uid="{00000000-0005-0000-0000-0000E11A0000}"/>
    <cellStyle name="_입찰서1016 3" xfId="10241" xr:uid="{00000000-0005-0000-0000-0000E21A0000}"/>
    <cellStyle name="_입찰서1016 4" xfId="12110" xr:uid="{00000000-0005-0000-0000-0000E31A0000}"/>
    <cellStyle name="_입찰서1016 5" xfId="9873" xr:uid="{00000000-0005-0000-0000-0000E41A0000}"/>
    <cellStyle name="_입찰서1016 6" xfId="12667" xr:uid="{00000000-0005-0000-0000-0000E51A0000}"/>
    <cellStyle name="_입찰서1016 7" xfId="11430" xr:uid="{00000000-0005-0000-0000-0000E61A0000}"/>
    <cellStyle name="_입찰서1016 8" xfId="12389" xr:uid="{00000000-0005-0000-0000-0000E71A0000}"/>
    <cellStyle name="_입찰서1016 9" xfId="12024" xr:uid="{00000000-0005-0000-0000-0000E81A0000}"/>
    <cellStyle name="_입찰서1016_0000" xfId="1582" xr:uid="{00000000-0005-0000-0000-0000E91A0000}"/>
    <cellStyle name="_입찰서1016_0000 10" xfId="9717" xr:uid="{00000000-0005-0000-0000-0000EA1A0000}"/>
    <cellStyle name="_입찰서1016_0000 11" xfId="11772" xr:uid="{00000000-0005-0000-0000-0000EB1A0000}"/>
    <cellStyle name="_입찰서1016_0000 12" xfId="12285" xr:uid="{00000000-0005-0000-0000-0000EC1A0000}"/>
    <cellStyle name="_입찰서1016_0000 13" xfId="11045" xr:uid="{00000000-0005-0000-0000-0000ED1A0000}"/>
    <cellStyle name="_입찰서1016_0000 14" xfId="12441" xr:uid="{00000000-0005-0000-0000-0000EE1A0000}"/>
    <cellStyle name="_입찰서1016_0000 15" xfId="10089" xr:uid="{00000000-0005-0000-0000-0000EF1A0000}"/>
    <cellStyle name="_입찰서1016_0000 16" xfId="10084" xr:uid="{00000000-0005-0000-0000-0000F01A0000}"/>
    <cellStyle name="_입찰서1016_0000 17" xfId="10968" xr:uid="{00000000-0005-0000-0000-0000F11A0000}"/>
    <cellStyle name="_입찰서1016_0000 18" xfId="12378" xr:uid="{00000000-0005-0000-0000-0000F21A0000}"/>
    <cellStyle name="_입찰서1016_0000 19" xfId="12329" xr:uid="{00000000-0005-0000-0000-0000F31A0000}"/>
    <cellStyle name="_입찰서1016_0000 2" xfId="10242" xr:uid="{00000000-0005-0000-0000-0000F41A0000}"/>
    <cellStyle name="_입찰서1016_0000 20" xfId="10026" xr:uid="{00000000-0005-0000-0000-0000F51A0000}"/>
    <cellStyle name="_입찰서1016_0000 21" xfId="9999" xr:uid="{00000000-0005-0000-0000-0000F61A0000}"/>
    <cellStyle name="_입찰서1016_0000 22" xfId="11569" xr:uid="{00000000-0005-0000-0000-0000F71A0000}"/>
    <cellStyle name="_입찰서1016_0000 23" xfId="13175" xr:uid="{00000000-0005-0000-0000-0000F81A0000}"/>
    <cellStyle name="_입찰서1016_0000 24" xfId="10355" xr:uid="{00000000-0005-0000-0000-0000F91A0000}"/>
    <cellStyle name="_입찰서1016_0000 25" xfId="11363" xr:uid="{00000000-0005-0000-0000-0000FA1A0000}"/>
    <cellStyle name="_입찰서1016_0000 3" xfId="10791" xr:uid="{00000000-0005-0000-0000-0000FB1A0000}"/>
    <cellStyle name="_입찰서1016_0000 4" xfId="9874" xr:uid="{00000000-0005-0000-0000-0000FC1A0000}"/>
    <cellStyle name="_입찰서1016_0000 5" xfId="12666" xr:uid="{00000000-0005-0000-0000-0000FD1A0000}"/>
    <cellStyle name="_입찰서1016_0000 6" xfId="11719" xr:uid="{00000000-0005-0000-0000-0000FE1A0000}"/>
    <cellStyle name="_입찰서1016_0000 7" xfId="10846" xr:uid="{00000000-0005-0000-0000-0000FF1A0000}"/>
    <cellStyle name="_입찰서1016_0000 8" xfId="12721" xr:uid="{00000000-0005-0000-0000-0000001B0000}"/>
    <cellStyle name="_입찰서1016_0000 9" xfId="10012" xr:uid="{00000000-0005-0000-0000-0000011B0000}"/>
    <cellStyle name="_입찰서1016_080930-01R_제주영송학교_체육관(치료교육센타)_증축_원격조명릴_설치공사-수정_CSI-7M" xfId="1583" xr:uid="{00000000-0005-0000-0000-0000021B0000}"/>
    <cellStyle name="_입찰서1016_080930-01R_제주영송학교_체육관(치료교육센타)_증축_원격조명릴_설치공사-수정_CSI-7M 2" xfId="5772" xr:uid="{00000000-0005-0000-0000-0000031B0000}"/>
    <cellStyle name="_입찰서1016_080930-01R_제주영송학교_체육관(치료교육센타)_증축_원격조명릴_설치공사-수정_CSI-7M 2 2" xfId="5773" xr:uid="{00000000-0005-0000-0000-0000041B0000}"/>
    <cellStyle name="_입찰서1016_11내역서(서귀포시교육청사)" xfId="1584" xr:uid="{00000000-0005-0000-0000-0000051B0000}"/>
    <cellStyle name="_입찰서1016_11내역서(서귀포시교육청사) 2" xfId="5774" xr:uid="{00000000-0005-0000-0000-0000061B0000}"/>
    <cellStyle name="_입찰서1016_11내역서(서귀포시교육청사) 2 2" xfId="5775" xr:uid="{00000000-0005-0000-0000-0000071B0000}"/>
    <cellStyle name="_입찰서1016_2009년 일위대가(소방) (2월기준)" xfId="1585" xr:uid="{00000000-0005-0000-0000-0000081B0000}"/>
    <cellStyle name="_입찰서1016_2009년 일위대가(전기) (2월기준)" xfId="1586" xr:uid="{00000000-0005-0000-0000-0000091B0000}"/>
    <cellStyle name="_입찰서1016_2010년 일위대가(전기)-(3월기준)" xfId="1587" xr:uid="{00000000-0005-0000-0000-00000A1B0000}"/>
    <cellStyle name="_입찰서1016_2010년 하반기노임단가" xfId="1588" xr:uid="{00000000-0005-0000-0000-00000B1B0000}"/>
    <cellStyle name="_입찰서1016_2011년 상반기노임단가" xfId="1589" xr:uid="{00000000-0005-0000-0000-00000C1B0000}"/>
    <cellStyle name="_입찰서1016_H변대 일위대가" xfId="1590" xr:uid="{00000000-0005-0000-0000-00000D1B0000}"/>
    <cellStyle name="_입찰서1016_가시보건진료소 전기내역서" xfId="1591" xr:uid="{00000000-0005-0000-0000-00000E1B0000}"/>
    <cellStyle name="_입찰서1016_감귤창고전기내역서" xfId="1592" xr:uid="{00000000-0005-0000-0000-00000F1B0000}"/>
    <cellStyle name="_입찰서1016_감귤창고전기내역서 2" xfId="5776" xr:uid="{00000000-0005-0000-0000-0000101B0000}"/>
    <cellStyle name="_입찰서1016_감귤창고전기내역서 2 2" xfId="5777" xr:uid="{00000000-0005-0000-0000-0000111B0000}"/>
    <cellStyle name="_입찰서1016_감귤창고전기산출서" xfId="1593" xr:uid="{00000000-0005-0000-0000-0000121B0000}"/>
    <cellStyle name="_입찰서1016_감귤창고전기산출서 2" xfId="5778" xr:uid="{00000000-0005-0000-0000-0000131B0000}"/>
    <cellStyle name="_입찰서1016_감귤창고전기산출서 2 2" xfId="5779" xr:uid="{00000000-0005-0000-0000-0000141B0000}"/>
    <cellStyle name="_입찰서1016_광양초등학교(전기)내역서" xfId="1594" xr:uid="{00000000-0005-0000-0000-0000151B0000}"/>
    <cellStyle name="_입찰서1016_교래분교(전기내역서)최종-공종2" xfId="1595" xr:uid="{00000000-0005-0000-0000-0000161B0000}"/>
    <cellStyle name="_입찰서1016_교래분교(전기내역서)최종-공종2 2" xfId="5780" xr:uid="{00000000-0005-0000-0000-0000171B0000}"/>
    <cellStyle name="_입찰서1016_교래분교(전기내역서)최종-공종2 2 2" xfId="5781" xr:uid="{00000000-0005-0000-0000-0000181B0000}"/>
    <cellStyle name="_입찰서1016_구엄교(전기내역서)-0307" xfId="1596" xr:uid="{00000000-0005-0000-0000-0000191B0000}"/>
    <cellStyle name="_입찰서1016_구엄교(전기내역서)-0307 2" xfId="5782" xr:uid="{00000000-0005-0000-0000-00001A1B0000}"/>
    <cellStyle name="_입찰서1016_구엄교(전기내역서)-0307 2 2" xfId="5783" xr:uid="{00000000-0005-0000-0000-00001B1B0000}"/>
    <cellStyle name="_입찰서1016_구엄교(전기내역서)최종" xfId="1597" xr:uid="{00000000-0005-0000-0000-00001C1B0000}"/>
    <cellStyle name="_입찰서1016_구엄교(전기내역서)최종 2" xfId="5784" xr:uid="{00000000-0005-0000-0000-00001D1B0000}"/>
    <cellStyle name="_입찰서1016_구엄교(전기내역서)최종 2 2" xfId="5785" xr:uid="{00000000-0005-0000-0000-00001E1B0000}"/>
    <cellStyle name="_입찰서1016_구엄교(전기내역서)최종_변경후내역서 " xfId="5786" xr:uid="{00000000-0005-0000-0000-00001F1B0000}"/>
    <cellStyle name="_입찰서1016_내역(전기)-예래교" xfId="1598" xr:uid="{00000000-0005-0000-0000-0000201B0000}"/>
    <cellStyle name="_입찰서1016_내역(전기)-예래교 2" xfId="5787" xr:uid="{00000000-0005-0000-0000-0000211B0000}"/>
    <cellStyle name="_입찰서1016_내역(전기)-예래교 2 2" xfId="5788" xr:uid="{00000000-0005-0000-0000-0000221B0000}"/>
    <cellStyle name="_입찰서1016_내역(전기)-제주여중" xfId="1599" xr:uid="{00000000-0005-0000-0000-0000231B0000}"/>
    <cellStyle name="_입찰서1016_내역(전기)-제주여중 2" xfId="5789" xr:uid="{00000000-0005-0000-0000-0000241B0000}"/>
    <cellStyle name="_입찰서1016_내역(전기)-제주여중 2 2" xfId="5790" xr:uid="{00000000-0005-0000-0000-0000251B0000}"/>
    <cellStyle name="_입찰서1016_내역-동광분교" xfId="5791" xr:uid="{00000000-0005-0000-0000-0000261B0000}"/>
    <cellStyle name="_입찰서1016_내역-동광분교 2" xfId="5792" xr:uid="{00000000-0005-0000-0000-0000271B0000}"/>
    <cellStyle name="_입찰서1016_내역서" xfId="1600" xr:uid="{00000000-0005-0000-0000-0000281B0000}"/>
    <cellStyle name="_입찰서1016_내역서 2" xfId="5793" xr:uid="{00000000-0005-0000-0000-0000291B0000}"/>
    <cellStyle name="_입찰서1016_내역서 2 2" xfId="5794" xr:uid="{00000000-0005-0000-0000-00002A1B0000}"/>
    <cellStyle name="_입찰서1016_내역서(0429)" xfId="1601" xr:uid="{00000000-0005-0000-0000-00002B1B0000}"/>
    <cellStyle name="_입찰서1016_내역서(서귀포시교육청사)" xfId="1602" xr:uid="{00000000-0005-0000-0000-00002C1B0000}"/>
    <cellStyle name="_입찰서1016_내역서(서귀포시교육청사) 2" xfId="5795" xr:uid="{00000000-0005-0000-0000-00002D1B0000}"/>
    <cellStyle name="_입찰서1016_내역서(서귀포시교육청사) 2 2" xfId="5796" xr:uid="{00000000-0005-0000-0000-00002E1B0000}"/>
    <cellStyle name="_입찰서1016_내역-신산초중" xfId="5797" xr:uid="{00000000-0005-0000-0000-00002F1B0000}"/>
    <cellStyle name="_입찰서1016_내역-신산초중 2" xfId="5798" xr:uid="{00000000-0005-0000-0000-0000301B0000}"/>
    <cellStyle name="_입찰서1016_내역-외도교" xfId="5799" xr:uid="{00000000-0005-0000-0000-0000311B0000}"/>
    <cellStyle name="_입찰서1016_내역-외도교 2" xfId="5800" xr:uid="{00000000-0005-0000-0000-0000321B0000}"/>
    <cellStyle name="_입찰서1016_내역-재릉" xfId="5801" xr:uid="{00000000-0005-0000-0000-0000331B0000}"/>
    <cellStyle name="_입찰서1016_내역-재릉 2" xfId="5802" xr:uid="{00000000-0005-0000-0000-0000341B0000}"/>
    <cellStyle name="_입찰서1016_내역-제서교(흥산)" xfId="5803" xr:uid="{00000000-0005-0000-0000-0000351B0000}"/>
    <cellStyle name="_입찰서1016_내역-제서교(흥산) 2" xfId="5804" xr:uid="{00000000-0005-0000-0000-0000361B0000}"/>
    <cellStyle name="_입찰서1016_내역-추자중" xfId="5805" xr:uid="{00000000-0005-0000-0000-0000371B0000}"/>
    <cellStyle name="_입찰서1016_내역-추자중 2" xfId="5806" xr:uid="{00000000-0005-0000-0000-0000381B0000}"/>
    <cellStyle name="_입찰서1016_내역-추자초" xfId="5807" xr:uid="{00000000-0005-0000-0000-0000391B0000}"/>
    <cellStyle name="_입찰서1016_내역-추자초 2" xfId="5808" xr:uid="{00000000-0005-0000-0000-00003A1B0000}"/>
    <cellStyle name="_입찰서1016_냉난방내역서(예림-친환경)" xfId="1603" xr:uid="{00000000-0005-0000-0000-00003B1B0000}"/>
    <cellStyle name="_입찰서1016_노임단가(2009년하반기)" xfId="1604" xr:uid="{00000000-0005-0000-0000-00003C1B0000}"/>
    <cellStyle name="_입찰서1016_노임단가(2010년상반기)" xfId="1605" xr:uid="{00000000-0005-0000-0000-00003D1B0000}"/>
    <cellStyle name="_입찰서1016_농협 전기내역서" xfId="1606" xr:uid="{00000000-0005-0000-0000-00003E1B0000}"/>
    <cellStyle name="_입찰서1016_단가비교(1월)" xfId="1607" xr:uid="{00000000-0005-0000-0000-00003F1B0000}"/>
    <cellStyle name="_입찰서1016_단가비교(1월) 2" xfId="5809" xr:uid="{00000000-0005-0000-0000-0000401B0000}"/>
    <cellStyle name="_입찰서1016_단가비교(1월) 2 2" xfId="5810" xr:uid="{00000000-0005-0000-0000-0000411B0000}"/>
    <cellStyle name="_입찰서1016_단가비교(1월)_변경후내역서 " xfId="5811" xr:uid="{00000000-0005-0000-0000-0000421B0000}"/>
    <cellStyle name="_입찰서1016_대정중(전기내역서)-최종" xfId="5812" xr:uid="{00000000-0005-0000-0000-0000431B0000}"/>
    <cellStyle name="_입찰서1016_대정중(전기내역서)-최종 2" xfId="5813" xr:uid="{00000000-0005-0000-0000-0000441B0000}"/>
    <cellStyle name="_입찰서1016_대학동 전기내역서09" xfId="1608" xr:uid="{00000000-0005-0000-0000-0000451B0000}"/>
    <cellStyle name="_입찰서1016_대학동 통신내역서09" xfId="1609" xr:uid="{00000000-0005-0000-0000-0000461B0000}"/>
    <cellStyle name="_입찰서1016_더럭분교 내역서(0305)" xfId="5814" xr:uid="{00000000-0005-0000-0000-0000471B0000}"/>
    <cellStyle name="_입찰서1016_더럭분교 내역서(0305) 2" xfId="5815" xr:uid="{00000000-0005-0000-0000-0000481B0000}"/>
    <cellStyle name="_입찰서1016_도남교(전기내역서)" xfId="5816" xr:uid="{00000000-0005-0000-0000-0000491B0000}"/>
    <cellStyle name="_입찰서1016_도남교(전기내역서) 2" xfId="5817" xr:uid="{00000000-0005-0000-0000-00004A1B0000}"/>
    <cellStyle name="_입찰서1016_도두봉화장실전기내역서" xfId="1610" xr:uid="{00000000-0005-0000-0000-00004B1B0000}"/>
    <cellStyle name="_입찰서1016_동문공설시장 전기시설 보수공사" xfId="1611" xr:uid="{00000000-0005-0000-0000-00004C1B0000}"/>
    <cellStyle name="_입찰서1016_동문공설시장 전기시설 보수공사(변경-2011.2.11)" xfId="1612" xr:uid="{00000000-0005-0000-0000-00004D1B0000}"/>
    <cellStyle name="_입찰서1016_동문시장 전기공사" xfId="1613" xr:uid="{00000000-0005-0000-0000-00004E1B0000}"/>
    <cellStyle name="_입찰서1016_동문시장 전기공사(최종)" xfId="1614" xr:uid="{00000000-0005-0000-0000-00004F1B0000}"/>
    <cellStyle name="_입찰서1016_동문시장 전기공사1" xfId="1615" xr:uid="{00000000-0005-0000-0000-0000501B0000}"/>
    <cellStyle name="_입찰서1016_동문시장 차양시설 전기공사-11.18" xfId="1616" xr:uid="{00000000-0005-0000-0000-0000511B0000}"/>
    <cellStyle name="_입찰서1016_변경후내역서 " xfId="5818" xr:uid="{00000000-0005-0000-0000-0000521B0000}"/>
    <cellStyle name="_입찰서1016_별관동 총괄집계표" xfId="1617" xr:uid="{00000000-0005-0000-0000-0000531B0000}"/>
    <cellStyle name="_입찰서1016_보타리4449(70%)" xfId="1618" xr:uid="{00000000-0005-0000-0000-0000541B0000}"/>
    <cellStyle name="_입찰서1016_보타리4449(70%) 2" xfId="5819" xr:uid="{00000000-0005-0000-0000-0000551B0000}"/>
    <cellStyle name="_입찰서1016_보타리4449(70%) 2 2" xfId="5820" xr:uid="{00000000-0005-0000-0000-0000561B0000}"/>
    <cellStyle name="_입찰서1016_사본 - 전기내역서" xfId="1619" xr:uid="{00000000-0005-0000-0000-0000571B0000}"/>
    <cellStyle name="_입찰서1016_사본 - 전기내역서 2" xfId="5821" xr:uid="{00000000-0005-0000-0000-0000581B0000}"/>
    <cellStyle name="_입찰서1016_사본 - 전기내역서 2 2" xfId="5822" xr:uid="{00000000-0005-0000-0000-0000591B0000}"/>
    <cellStyle name="_입찰서1016_삼양원통신(08.07)" xfId="1620" xr:uid="{00000000-0005-0000-0000-00005A1B0000}"/>
    <cellStyle name="_입찰서1016_삼양원통신(08.07) 2" xfId="5823" xr:uid="{00000000-0005-0000-0000-00005B1B0000}"/>
    <cellStyle name="_입찰서1016_삼양원통신(08.07) 2 2" xfId="5824" xr:uid="{00000000-0005-0000-0000-00005C1B0000}"/>
    <cellStyle name="_입찰서1016_삼양전기" xfId="1621" xr:uid="{00000000-0005-0000-0000-00005D1B0000}"/>
    <cellStyle name="_입찰서1016_삼양전기 2" xfId="5825" xr:uid="{00000000-0005-0000-0000-00005E1B0000}"/>
    <cellStyle name="_입찰서1016_삼양전기 2 2" xfId="5826" xr:uid="{00000000-0005-0000-0000-00005F1B0000}"/>
    <cellStyle name="_입찰서1016_상명리저온저장고 통신내역서" xfId="1622" xr:uid="{00000000-0005-0000-0000-0000601B0000}"/>
    <cellStyle name="_입찰서1016_서귀중앙여중  전기내역서(최종)" xfId="1623" xr:uid="{00000000-0005-0000-0000-0000611B0000}"/>
    <cellStyle name="_입찰서1016_서귀중앙여중  전기내역서(최종)1" xfId="1624" xr:uid="{00000000-0005-0000-0000-0000621B0000}"/>
    <cellStyle name="_입찰서1016_서귀중앙여중 어학실 증축 전기내역서" xfId="1625" xr:uid="{00000000-0005-0000-0000-0000631B0000}"/>
    <cellStyle name="_입찰서1016_서귀중앙여중 어학실증축 통신내역서" xfId="1626" xr:uid="{00000000-0005-0000-0000-0000641B0000}"/>
    <cellStyle name="_입찰서1016_서귀중앙여중 통신내역서(대수선-어학실)" xfId="1627" xr:uid="{00000000-0005-0000-0000-0000651B0000}"/>
    <cellStyle name="_입찰서1016_서귀중앙여중 통신내역서(최종)" xfId="1628" xr:uid="{00000000-0005-0000-0000-0000661B0000}"/>
    <cellStyle name="_입찰서1016_서귀초교(전기내역서)-최종" xfId="1629" xr:uid="{00000000-0005-0000-0000-0000671B0000}"/>
    <cellStyle name="_입찰서1016_서귀초교(전기내역서)-최종 2" xfId="5827" xr:uid="{00000000-0005-0000-0000-0000681B0000}"/>
    <cellStyle name="_입찰서1016_서귀초교(전기내역서)-최종 2 2" xfId="5828" xr:uid="{00000000-0005-0000-0000-0000691B0000}"/>
    <cellStyle name="_입찰서1016_서귀포경찰서 중동지구대 전기공사" xfId="1630" xr:uid="{00000000-0005-0000-0000-00006A1B0000}"/>
    <cellStyle name="_입찰서1016_서귀포경찰서 중동지구대 전기공사 2" xfId="5829" xr:uid="{00000000-0005-0000-0000-00006B1B0000}"/>
    <cellStyle name="_입찰서1016_서귀포경찰서 중동지구대 전기공사 2 2" xfId="5830" xr:uid="{00000000-0005-0000-0000-00006C1B0000}"/>
    <cellStyle name="_입찰서1016_서귀포경찰서 중동지구대 통신공사" xfId="1631" xr:uid="{00000000-0005-0000-0000-00006D1B0000}"/>
    <cellStyle name="_입찰서1016_세화중(전기내역서)-0305" xfId="1632" xr:uid="{00000000-0005-0000-0000-00006E1B0000}"/>
    <cellStyle name="_입찰서1016_세화중(전기내역서)-0305 2" xfId="5831" xr:uid="{00000000-0005-0000-0000-00006F1B0000}"/>
    <cellStyle name="_입찰서1016_세화중(전기내역서)-0305 2 2" xfId="5832" xr:uid="{00000000-0005-0000-0000-0000701B0000}"/>
    <cellStyle name="_입찰서1016_세화중(전기내역서)-0305_변경후내역서 " xfId="5833" xr:uid="{00000000-0005-0000-0000-0000711B0000}"/>
    <cellStyle name="_입찰서1016_소방" xfId="1633" xr:uid="{00000000-0005-0000-0000-0000721B0000}"/>
    <cellStyle name="_입찰서1016_소방 2" xfId="5834" xr:uid="{00000000-0005-0000-0000-0000731B0000}"/>
    <cellStyle name="_입찰서1016_소방 2 2" xfId="5835" xr:uid="{00000000-0005-0000-0000-0000741B0000}"/>
    <cellStyle name="_입찰서1016_소방내역서" xfId="1634" xr:uid="{00000000-0005-0000-0000-0000751B0000}"/>
    <cellStyle name="_입찰서1016_소방내역서(도순교)" xfId="1635" xr:uid="{00000000-0005-0000-0000-0000761B0000}"/>
    <cellStyle name="_입찰서1016_소방내역서(도순교) 2" xfId="5836" xr:uid="{00000000-0005-0000-0000-0000771B0000}"/>
    <cellStyle name="_입찰서1016_소방내역서(도순교) 2 2" xfId="5837" xr:uid="{00000000-0005-0000-0000-0000781B0000}"/>
    <cellStyle name="_입찰서1016_소방내역서(동홍초등학교 교실 및 E.V 증축공사)" xfId="1636" xr:uid="{00000000-0005-0000-0000-0000791B0000}"/>
    <cellStyle name="_입찰서1016_소방내역서(동홍초등학교 교실 및 E.V 증축공사) 2" xfId="5838" xr:uid="{00000000-0005-0000-0000-00007A1B0000}"/>
    <cellStyle name="_입찰서1016_소방내역서(동홍초등학교 교실 및 E.V 증축공사) 2 2" xfId="5839" xr:uid="{00000000-0005-0000-0000-00007B1B0000}"/>
    <cellStyle name="_입찰서1016_소방내역서(동홍초등학교 교실 및 E.V 증축공사)_변경후내역서 " xfId="5840" xr:uid="{00000000-0005-0000-0000-00007C1B0000}"/>
    <cellStyle name="_입찰서1016_소방내역서(동홍초등학교 교실 및 E.V 증축공사)-정광수" xfId="1637" xr:uid="{00000000-0005-0000-0000-00007D1B0000}"/>
    <cellStyle name="_입찰서1016_소방내역서(동홍초등학교 교실 및 E.V 증축공사)-정광수 2" xfId="5841" xr:uid="{00000000-0005-0000-0000-00007E1B0000}"/>
    <cellStyle name="_입찰서1016_소방내역서(동홍초등학교 교실 및 E.V 증축공사)-정광수 2 2" xfId="5842" xr:uid="{00000000-0005-0000-0000-00007F1B0000}"/>
    <cellStyle name="_입찰서1016_소방내역서(동홍초등학교 교실 및 E.V 증축공사)-정광수_변경후내역서 " xfId="5843" xr:uid="{00000000-0005-0000-0000-0000801B0000}"/>
    <cellStyle name="_입찰서1016_소방내역서(삼성교)" xfId="1638" xr:uid="{00000000-0005-0000-0000-0000811B0000}"/>
    <cellStyle name="_입찰서1016_소방내역서(삼성교) 2" xfId="5844" xr:uid="{00000000-0005-0000-0000-0000821B0000}"/>
    <cellStyle name="_입찰서1016_소방내역서(삼성교) 2 2" xfId="5845" xr:uid="{00000000-0005-0000-0000-0000831B0000}"/>
    <cellStyle name="_입찰서1016_소방내역서(서귀포공립보육시설)" xfId="1639" xr:uid="{00000000-0005-0000-0000-0000841B0000}"/>
    <cellStyle name="_입찰서1016_소방내역서(서귀포공립보육시설) 2" xfId="5846" xr:uid="{00000000-0005-0000-0000-0000851B0000}"/>
    <cellStyle name="_입찰서1016_소방내역서(서귀포공립보육시설) 2 2" xfId="5847" xr:uid="{00000000-0005-0000-0000-0000861B0000}"/>
    <cellStyle name="_입찰서1016_소방내역서(영평교)" xfId="1640" xr:uid="{00000000-0005-0000-0000-0000871B0000}"/>
    <cellStyle name="_입찰서1016_소방내역서(영평교) 2" xfId="5848" xr:uid="{00000000-0005-0000-0000-0000881B0000}"/>
    <cellStyle name="_입찰서1016_소방내역서(영평교) 2 2" xfId="5849" xr:uid="{00000000-0005-0000-0000-0000891B0000}"/>
    <cellStyle name="_입찰서1016_소방내역서(하례교 교실증축 및 화장실 대수선공사)" xfId="1641" xr:uid="{00000000-0005-0000-0000-00008A1B0000}"/>
    <cellStyle name="_입찰서1016_소방내역서(하례교 교실증축 및 화장실 대수선공사) 2" xfId="5850" xr:uid="{00000000-0005-0000-0000-00008B1B0000}"/>
    <cellStyle name="_입찰서1016_소방내역서(하례교 교실증축 및 화장실 대수선공사) 2 2" xfId="5851" xr:uid="{00000000-0005-0000-0000-00008C1B0000}"/>
    <cellStyle name="_입찰서1016_소방내역서(하례교 교실증축 및 화장실 대수선공사)_변경후내역서 " xfId="5852" xr:uid="{00000000-0005-0000-0000-00008D1B0000}"/>
    <cellStyle name="_입찰서1016_소방내역서(하례교)" xfId="1642" xr:uid="{00000000-0005-0000-0000-00008E1B0000}"/>
    <cellStyle name="_입찰서1016_소방내역서(하례교) 2" xfId="5853" xr:uid="{00000000-0005-0000-0000-00008F1B0000}"/>
    <cellStyle name="_입찰서1016_소방내역서(하례교) 2 2" xfId="5854" xr:uid="{00000000-0005-0000-0000-0000901B0000}"/>
    <cellStyle name="_입찰서1016_소방산출서(친환경농업 연구센터)" xfId="1643" xr:uid="{00000000-0005-0000-0000-0000911B0000}"/>
    <cellStyle name="_입찰서1016_소방전기 내역서(표선초-옥내소화전 장애인 연결통로)" xfId="1644" xr:uid="{00000000-0005-0000-0000-0000921B0000}"/>
    <cellStyle name="_입찰서1016_소방전기내역서(감귤박TMR제조시설)" xfId="1645" xr:uid="{00000000-0005-0000-0000-0000931B0000}"/>
    <cellStyle name="_입찰서1016_소방전기내역서(감귤박TMR제조시설) 2" xfId="5855" xr:uid="{00000000-0005-0000-0000-0000941B0000}"/>
    <cellStyle name="_입찰서1016_소방전기내역서(감귤박TMR제조시설) 2 2" xfId="5856" xr:uid="{00000000-0005-0000-0000-0000951B0000}"/>
    <cellStyle name="_입찰서1016_송죽원세탁실" xfId="1646" xr:uid="{00000000-0005-0000-0000-0000961B0000}"/>
    <cellStyle name="_입찰서1016_송죽원세탁실 2" xfId="5857" xr:uid="{00000000-0005-0000-0000-0000971B0000}"/>
    <cellStyle name="_입찰서1016_송죽원세탁실 2 2" xfId="5858" xr:uid="{00000000-0005-0000-0000-0000981B0000}"/>
    <cellStyle name="_입찰서1016_수변전실" xfId="5859" xr:uid="{00000000-0005-0000-0000-0000991B0000}"/>
    <cellStyle name="_입찰서1016_수변전실 2" xfId="5860" xr:uid="{00000000-0005-0000-0000-00009A1B0000}"/>
    <cellStyle name="_입찰서1016_안보교육관" xfId="1647" xr:uid="{00000000-0005-0000-0000-00009B1B0000}"/>
    <cellStyle name="_입찰서1016_애월교(전기내역서)-0307" xfId="1648" xr:uid="{00000000-0005-0000-0000-00009C1B0000}"/>
    <cellStyle name="_입찰서1016_애월교(전기내역서)-0307 2" xfId="5861" xr:uid="{00000000-0005-0000-0000-00009D1B0000}"/>
    <cellStyle name="_입찰서1016_애월교(전기내역서)-0307 2 2" xfId="5862" xr:uid="{00000000-0005-0000-0000-00009E1B0000}"/>
    <cellStyle name="_입찰서1016_애월교(전기내역서)-0307_변경후내역서 " xfId="5863" xr:uid="{00000000-0005-0000-0000-00009F1B0000}"/>
    <cellStyle name="_입찰서1016_애월교(전기내역서)최종" xfId="1649" xr:uid="{00000000-0005-0000-0000-0000A01B0000}"/>
    <cellStyle name="_입찰서1016_애월교(전기내역서)최종 2" xfId="5864" xr:uid="{00000000-0005-0000-0000-0000A11B0000}"/>
    <cellStyle name="_입찰서1016_애월교(전기내역서)최종 2 2" xfId="5865" xr:uid="{00000000-0005-0000-0000-0000A21B0000}"/>
    <cellStyle name="_입찰서1016_애월교(전기내역서)최종_변경후내역서 " xfId="5866" xr:uid="{00000000-0005-0000-0000-0000A31B0000}"/>
    <cellStyle name="_입찰서1016_애월중(전기내역서)최종" xfId="1650" xr:uid="{00000000-0005-0000-0000-0000A41B0000}"/>
    <cellStyle name="_입찰서1016_애월중(전기내역서)최종 2" xfId="5867" xr:uid="{00000000-0005-0000-0000-0000A51B0000}"/>
    <cellStyle name="_입찰서1016_애월중(전기내역서)최종 2 2" xfId="5868" xr:uid="{00000000-0005-0000-0000-0000A61B0000}"/>
    <cellStyle name="_입찰서1016_애월중(전기내역서)최종_변경후내역서 " xfId="5869" xr:uid="{00000000-0005-0000-0000-0000A71B0000}"/>
    <cellStyle name="_입찰서1016_액상음료 자동포장라인 구축공사 전기내역서(2011.04.25)" xfId="1651" xr:uid="{00000000-0005-0000-0000-0000A81B0000}"/>
    <cellStyle name="_입찰서1016_액상음료 자동포장라인 구축공사 전기내역서(변경0324)" xfId="1652" xr:uid="{00000000-0005-0000-0000-0000A91B0000}"/>
    <cellStyle name="_입찰서1016_어린이집 소방내역" xfId="1653" xr:uid="{00000000-0005-0000-0000-0000AA1B0000}"/>
    <cellStyle name="_입찰서1016_에너지절약형지하공기를이용히트펌프냉난방시설전기내역서" xfId="1654" xr:uid="{00000000-0005-0000-0000-0000AB1B0000}"/>
    <cellStyle name="_입찰서1016_에너지절약형지하공기를이용히트펌프냉난방시설전기내역서1" xfId="1655" xr:uid="{00000000-0005-0000-0000-0000AC1B0000}"/>
    <cellStyle name="_입찰서1016_연산홍A.P.T관리실 전기내역서" xfId="1656" xr:uid="{00000000-0005-0000-0000-0000AD1B0000}"/>
    <cellStyle name="_입찰서1016_영평동창고 전기내역서" xfId="1657" xr:uid="{00000000-0005-0000-0000-0000AE1B0000}"/>
    <cellStyle name="_입찰서1016_외도동창고전기" xfId="1658" xr:uid="{00000000-0005-0000-0000-0000AF1B0000}"/>
    <cellStyle name="_입찰서1016_외도동창고전기 2" xfId="5870" xr:uid="{00000000-0005-0000-0000-0000B01B0000}"/>
    <cellStyle name="_입찰서1016_외도동창고전기 2 2" xfId="5871" xr:uid="{00000000-0005-0000-0000-0000B11B0000}"/>
    <cellStyle name="_입찰서1016_외도동창고통신" xfId="1659" xr:uid="{00000000-0005-0000-0000-0000B21B0000}"/>
    <cellStyle name="_입찰서1016_외도동창고통신 2" xfId="5872" xr:uid="{00000000-0005-0000-0000-0000B31B0000}"/>
    <cellStyle name="_입찰서1016_외도동창고통신 2 2" xfId="5873" xr:uid="{00000000-0005-0000-0000-0000B41B0000}"/>
    <cellStyle name="_입찰서1016_우도땅콩 전기내역서09" xfId="1660" xr:uid="{00000000-0005-0000-0000-0000B51B0000}"/>
    <cellStyle name="_입찰서1016_위미 게이트볼장 전기내역서" xfId="1661" xr:uid="{00000000-0005-0000-0000-0000B61B0000}"/>
    <cellStyle name="_입찰서1016_위미 게이트볼장 전기내역서 2" xfId="5874" xr:uid="{00000000-0005-0000-0000-0000B71B0000}"/>
    <cellStyle name="_입찰서1016_위미 게이트볼장 전기내역서 2 2" xfId="5875" xr:uid="{00000000-0005-0000-0000-0000B81B0000}"/>
    <cellStyle name="_입찰서1016_위미중 교실 대수선 및 급식동개축,연결복도 증축통신내역서" xfId="1662" xr:uid="{00000000-0005-0000-0000-0000B91B0000}"/>
    <cellStyle name="_입찰서1016_위미중 옥내소화전설치 소방공사" xfId="1663" xr:uid="{00000000-0005-0000-0000-0000BA1B0000}"/>
    <cellStyle name="_입찰서1016_위미중 옥내소화전설치 소방공사 2" xfId="5876" xr:uid="{00000000-0005-0000-0000-0000BB1B0000}"/>
    <cellStyle name="_입찰서1016_위미중 옥내소화전설치 소방공사 2 2" xfId="5877" xr:uid="{00000000-0005-0000-0000-0000BC1B0000}"/>
    <cellStyle name="_입찰서1016_음식업협회 전기내역서" xfId="1664" xr:uid="{00000000-0005-0000-0000-0000BD1B0000}"/>
    <cellStyle name="_입찰서1016_일위" xfId="1665" xr:uid="{00000000-0005-0000-0000-0000BE1B0000}"/>
    <cellStyle name="_입찰서1016_일위 2" xfId="5878" xr:uid="{00000000-0005-0000-0000-0000BF1B0000}"/>
    <cellStyle name="_입찰서1016_일위 2 2" xfId="5879" xr:uid="{00000000-0005-0000-0000-0000C01B0000}"/>
    <cellStyle name="_입찰서1016_일위_변경후내역서 " xfId="5880" xr:uid="{00000000-0005-0000-0000-0000C11B0000}"/>
    <cellStyle name="_입찰서1016_일위대가" xfId="1666" xr:uid="{00000000-0005-0000-0000-0000C21B0000}"/>
    <cellStyle name="_입찰서1016_일위대가 2" xfId="5881" xr:uid="{00000000-0005-0000-0000-0000C31B0000}"/>
    <cellStyle name="_입찰서1016_일위대가 2 2" xfId="5882" xr:uid="{00000000-0005-0000-0000-0000C41B0000}"/>
    <cellStyle name="_입찰서1016_일위대가(AV설비)" xfId="1667" xr:uid="{00000000-0005-0000-0000-0000C51B0000}"/>
    <cellStyle name="_입찰서1016_일위대가(관로터파기,도로절단포장)" xfId="1668" xr:uid="{00000000-0005-0000-0000-0000C61B0000}"/>
    <cellStyle name="_입찰서1016_일위대가(도로절단)" xfId="1669" xr:uid="{00000000-0005-0000-0000-0000C71B0000}"/>
    <cellStyle name="_입찰서1016_일위대가_변경후내역서 " xfId="5883" xr:uid="{00000000-0005-0000-0000-0000C81B0000}"/>
    <cellStyle name="_입찰서1016_일위대가1" xfId="1670" xr:uid="{00000000-0005-0000-0000-0000C91B0000}"/>
    <cellStyle name="_입찰서1016_일위대가-SAMPLE" xfId="1671" xr:uid="{00000000-0005-0000-0000-0000CA1B0000}"/>
    <cellStyle name="_입찰서1016_일위대가-SAMPLE 2" xfId="5884" xr:uid="{00000000-0005-0000-0000-0000CB1B0000}"/>
    <cellStyle name="_입찰서1016_일위대가-SAMPLE 2 2" xfId="5885" xr:uid="{00000000-0005-0000-0000-0000CC1B0000}"/>
    <cellStyle name="_입찰서1016_장전노인복지시설 전기내역서" xfId="1672" xr:uid="{00000000-0005-0000-0000-0000CD1B0000}"/>
    <cellStyle name="_입찰서1016_장전노인정 전기내역서" xfId="1673" xr:uid="{00000000-0005-0000-0000-0000CE1B0000}"/>
    <cellStyle name="_입찰서1016_재활원 전기내역서최종" xfId="1674" xr:uid="{00000000-0005-0000-0000-0000CF1B0000}"/>
    <cellStyle name="_입찰서1016_저지리어린이집 통신 내역" xfId="1675" xr:uid="{00000000-0005-0000-0000-0000D01B0000}"/>
    <cellStyle name="_입찰서1016_저지리어린이집-소방" xfId="1676" xr:uid="{00000000-0005-0000-0000-0000D11B0000}"/>
    <cellStyle name="_입찰서1016_전11" xfId="1677" xr:uid="{00000000-0005-0000-0000-0000D21B0000}"/>
    <cellStyle name="_입찰서1016_전11 2" xfId="5886" xr:uid="{00000000-0005-0000-0000-0000D31B0000}"/>
    <cellStyle name="_입찰서1016_전11 2 2" xfId="5887" xr:uid="{00000000-0005-0000-0000-0000D41B0000}"/>
    <cellStyle name="_입찰서1016_전기" xfId="1678" xr:uid="{00000000-0005-0000-0000-0000D51B0000}"/>
    <cellStyle name="_입찰서1016_전기 2" xfId="5888" xr:uid="{00000000-0005-0000-0000-0000D61B0000}"/>
    <cellStyle name="_입찰서1016_전기 2 2" xfId="5889" xr:uid="{00000000-0005-0000-0000-0000D71B0000}"/>
    <cellStyle name="_입찰서1016_전기 내역서(실과교육관)" xfId="1679" xr:uid="{00000000-0005-0000-0000-0000D81B0000}"/>
    <cellStyle name="_입찰서1016_전기 일위대가(아라교)" xfId="1680" xr:uid="{00000000-0005-0000-0000-0000D91B0000}"/>
    <cellStyle name="_입찰서1016_전기 일위대가(아라교) 2" xfId="5890" xr:uid="{00000000-0005-0000-0000-0000DA1B0000}"/>
    <cellStyle name="_입찰서1016_전기 일위대가(아라교) 2 2" xfId="5891" xr:uid="{00000000-0005-0000-0000-0000DB1B0000}"/>
    <cellStyle name="_입찰서1016_전기(8.9)" xfId="1681" xr:uid="{00000000-0005-0000-0000-0000DC1B0000}"/>
    <cellStyle name="_입찰서1016_전기(8.9) 2" xfId="5892" xr:uid="{00000000-0005-0000-0000-0000DD1B0000}"/>
    <cellStyle name="_입찰서1016_전기(8.9) 2 2" xfId="5893" xr:uid="{00000000-0005-0000-0000-0000DE1B0000}"/>
    <cellStyle name="_입찰서1016_전기내역 (안보교육관)" xfId="1682" xr:uid="{00000000-0005-0000-0000-0000DF1B0000}"/>
    <cellStyle name="_입찰서1016_전기내역 (안보교육관) 2" xfId="5894" xr:uid="{00000000-0005-0000-0000-0000E01B0000}"/>
    <cellStyle name="_입찰서1016_전기내역 (안보교육관) 2 2" xfId="5895" xr:uid="{00000000-0005-0000-0000-0000E11B0000}"/>
    <cellStyle name="_입찰서1016_전기내역서" xfId="1683" xr:uid="{00000000-0005-0000-0000-0000E21B0000}"/>
    <cellStyle name="_입찰서1016_전기내역서 1서홍동주민센터(본관동1층)" xfId="1684" xr:uid="{00000000-0005-0000-0000-0000E31B0000}"/>
    <cellStyle name="_입찰서1016_전기내역서 2" xfId="5896" xr:uid="{00000000-0005-0000-0000-0000E41B0000}"/>
    <cellStyle name="_입찰서1016_전기내역서 2 2" xfId="5897" xr:uid="{00000000-0005-0000-0000-0000E51B0000}"/>
    <cellStyle name="_입찰서1016_전기내역서 서홍동주민센터(별관동)" xfId="1685" xr:uid="{00000000-0005-0000-0000-0000E61B0000}"/>
    <cellStyle name="_입찰서1016_전기내역서 서홍동주민센터(별관동1층)" xfId="1686" xr:uid="{00000000-0005-0000-0000-0000E71B0000}"/>
    <cellStyle name="_입찰서1016_전기내역서 서홍동주민센터(본관동)" xfId="1687" xr:uid="{00000000-0005-0000-0000-0000E81B0000}"/>
    <cellStyle name="_입찰서1016_전기내역서 서홍동주민센터(본관동) 10" xfId="12205" xr:uid="{00000000-0005-0000-0000-0000E91B0000}"/>
    <cellStyle name="_입찰서1016_전기내역서 서홍동주민센터(본관동) 11" xfId="9716" xr:uid="{00000000-0005-0000-0000-0000EA1B0000}"/>
    <cellStyle name="_입찰서1016_전기내역서 서홍동주민센터(본관동) 12" xfId="11614" xr:uid="{00000000-0005-0000-0000-0000EB1B0000}"/>
    <cellStyle name="_입찰서1016_전기내역서 서홍동주민센터(본관동) 13" xfId="12324" xr:uid="{00000000-0005-0000-0000-0000EC1B0000}"/>
    <cellStyle name="_입찰서1016_전기내역서 서홍동주민센터(본관동) 14" xfId="11135" xr:uid="{00000000-0005-0000-0000-0000ED1B0000}"/>
    <cellStyle name="_입찰서1016_전기내역서 서홍동주민센터(본관동) 15" xfId="9989" xr:uid="{00000000-0005-0000-0000-0000EE1B0000}"/>
    <cellStyle name="_입찰서1016_전기내역서 서홍동주민센터(본관동) 16" xfId="12201" xr:uid="{00000000-0005-0000-0000-0000EF1B0000}"/>
    <cellStyle name="_입찰서1016_전기내역서 서홍동주민센터(본관동) 17" xfId="13300" xr:uid="{00000000-0005-0000-0000-0000F01B0000}"/>
    <cellStyle name="_입찰서1016_전기내역서 서홍동주민센터(본관동) 18" xfId="12200" xr:uid="{00000000-0005-0000-0000-0000F11B0000}"/>
    <cellStyle name="_입찰서1016_전기내역서 서홍동주민센터(본관동) 19" xfId="13257" xr:uid="{00000000-0005-0000-0000-0000F21B0000}"/>
    <cellStyle name="_입찰서1016_전기내역서 서홍동주민센터(본관동) 2" xfId="10265" xr:uid="{00000000-0005-0000-0000-0000F31B0000}"/>
    <cellStyle name="_입찰서1016_전기내역서 서홍동주민센터(본관동) 20" xfId="10876" xr:uid="{00000000-0005-0000-0000-0000F41B0000}"/>
    <cellStyle name="_입찰서1016_전기내역서 서홍동주민센터(본관동) 21" xfId="12590" xr:uid="{00000000-0005-0000-0000-0000F51B0000}"/>
    <cellStyle name="_입찰서1016_전기내역서 서홍동주민센터(본관동) 22" xfId="10280" xr:uid="{00000000-0005-0000-0000-0000F61B0000}"/>
    <cellStyle name="_입찰서1016_전기내역서 서홍동주민센터(본관동) 23" xfId="12914" xr:uid="{00000000-0005-0000-0000-0000F71B0000}"/>
    <cellStyle name="_입찰서1016_전기내역서 서홍동주민센터(본관동) 24" xfId="11257" xr:uid="{00000000-0005-0000-0000-0000F81B0000}"/>
    <cellStyle name="_입찰서1016_전기내역서 서홍동주민센터(본관동) 25" xfId="12703" xr:uid="{00000000-0005-0000-0000-0000F91B0000}"/>
    <cellStyle name="_입찰서1016_전기내역서 서홍동주민센터(본관동) 3" xfId="10769" xr:uid="{00000000-0005-0000-0000-0000FA1B0000}"/>
    <cellStyle name="_입찰서1016_전기내역서 서홍동주민센터(본관동) 4" xfId="12440" xr:uid="{00000000-0005-0000-0000-0000FB1B0000}"/>
    <cellStyle name="_입찰서1016_전기내역서 서홍동주민센터(본관동) 5" xfId="9761" xr:uid="{00000000-0005-0000-0000-0000FC1B0000}"/>
    <cellStyle name="_입찰서1016_전기내역서 서홍동주민센터(본관동) 6" xfId="10464" xr:uid="{00000000-0005-0000-0000-0000FD1B0000}"/>
    <cellStyle name="_입찰서1016_전기내역서 서홍동주민센터(본관동) 7" xfId="12296" xr:uid="{00000000-0005-0000-0000-0000FE1B0000}"/>
    <cellStyle name="_입찰서1016_전기내역서 서홍동주민센터(본관동) 8" xfId="12026" xr:uid="{00000000-0005-0000-0000-0000FF1B0000}"/>
    <cellStyle name="_입찰서1016_전기내역서 서홍동주민센터(본관동) 9" xfId="12238" xr:uid="{00000000-0005-0000-0000-0000001C0000}"/>
    <cellStyle name="_입찰서1016_전기내역서 서홍동주민센터(본관동1층)" xfId="1688" xr:uid="{00000000-0005-0000-0000-0000011C0000}"/>
    <cellStyle name="_입찰서1016_전기내역서 서홍동주민센터(본관동2층)" xfId="1689" xr:uid="{00000000-0005-0000-0000-0000021C0000}"/>
    <cellStyle name="_입찰서1016_전기내역서 서홍동주민센터(본관동3층)" xfId="1690" xr:uid="{00000000-0005-0000-0000-0000031C0000}"/>
    <cellStyle name="_입찰서1016_전기내역서 서홍동주민센터(본관동지하층)" xfId="1691" xr:uid="{00000000-0005-0000-0000-0000041C0000}"/>
    <cellStyle name="_입찰서1016_전기내역서 서홍동주민센터(지하층)" xfId="1692" xr:uid="{00000000-0005-0000-0000-0000051C0000}"/>
    <cellStyle name="_입찰서1016_전기내역서 서홍동주민센터1(본관동1층)" xfId="1693" xr:uid="{00000000-0005-0000-0000-0000061C0000}"/>
    <cellStyle name="_입찰서1016_전기내역서 성산제조업소" xfId="1694" xr:uid="{00000000-0005-0000-0000-0000071C0000}"/>
    <cellStyle name="_입찰서1016_전기내역서(0407)" xfId="1695" xr:uid="{00000000-0005-0000-0000-0000081C0000}"/>
    <cellStyle name="_입찰서1016_전기내역서(6.02)" xfId="1696" xr:uid="{00000000-0005-0000-0000-0000091C0000}"/>
    <cellStyle name="_입찰서1016_전기내역서(6.08)" xfId="1697" xr:uid="{00000000-0005-0000-0000-00000A1C0000}"/>
    <cellStyle name="_입찰서1016_전기내역서(감귤박TMR제조시설)-설계변경" xfId="1698" xr:uid="{00000000-0005-0000-0000-00000B1C0000}"/>
    <cellStyle name="_입찰서1016_전기내역서(감귤박TMR제조시설)-설계변경 2" xfId="5898" xr:uid="{00000000-0005-0000-0000-00000C1C0000}"/>
    <cellStyle name="_입찰서1016_전기내역서(감귤박TMR제조시설)-설계변경 2 2" xfId="5899" xr:uid="{00000000-0005-0000-0000-00000D1C0000}"/>
    <cellStyle name="_입찰서1016_전기내역서(감귤연구소)" xfId="1699" xr:uid="{00000000-0005-0000-0000-00000E1C0000}"/>
    <cellStyle name="_입찰서1016_전기내역서(경주주민건강지원센터)" xfId="1700" xr:uid="{00000000-0005-0000-0000-00000F1C0000}"/>
    <cellStyle name="_입찰서1016_전기내역서(경주주민건강지원센터)-동력불리" xfId="1701" xr:uid="{00000000-0005-0000-0000-0000101C0000}"/>
    <cellStyle name="_입찰서1016_전기내역서(고산초)" xfId="1702" xr:uid="{00000000-0005-0000-0000-0000111C0000}"/>
    <cellStyle name="_입찰서1016_전기내역서(곽금교)" xfId="1703" xr:uid="{00000000-0005-0000-0000-0000121C0000}"/>
    <cellStyle name="_입찰서1016_전기내역서(곽금교) 2" xfId="5900" xr:uid="{00000000-0005-0000-0000-0000131C0000}"/>
    <cellStyle name="_입찰서1016_전기내역서(곽금교) 2 2" xfId="5901" xr:uid="{00000000-0005-0000-0000-0000141C0000}"/>
    <cellStyle name="_입찰서1016_전기내역서(곽금교)_전기내역서(동화교)" xfId="1704" xr:uid="{00000000-0005-0000-0000-0000151C0000}"/>
    <cellStyle name="_입찰서1016_전기내역서(곽금교)_전기내역서(동화교) 2" xfId="5902" xr:uid="{00000000-0005-0000-0000-0000161C0000}"/>
    <cellStyle name="_입찰서1016_전기내역서(곽금교)_전기내역서(동화교) 2 2" xfId="5903" xr:uid="{00000000-0005-0000-0000-0000171C0000}"/>
    <cellStyle name="_입찰서1016_전기내역서(금악교-0516최종)" xfId="1705" xr:uid="{00000000-0005-0000-0000-0000181C0000}"/>
    <cellStyle name="_입찰서1016_전기내역서(금악교-0516최종) 2" xfId="5904" xr:uid="{00000000-0005-0000-0000-0000191C0000}"/>
    <cellStyle name="_입찰서1016_전기내역서(금악교-0516최종) 2 2" xfId="5905" xr:uid="{00000000-0005-0000-0000-00001A1C0000}"/>
    <cellStyle name="_입찰서1016_전기내역서(금악교-에어컨)" xfId="1706" xr:uid="{00000000-0005-0000-0000-00001B1C0000}"/>
    <cellStyle name="_입찰서1016_전기내역서(금악교-에어컨) 2" xfId="5906" xr:uid="{00000000-0005-0000-0000-00001C1C0000}"/>
    <cellStyle name="_입찰서1016_전기내역서(금악교-에어컨) 2 2" xfId="5907" xr:uid="{00000000-0005-0000-0000-00001D1C0000}"/>
    <cellStyle name="_입찰서1016_전기내역서(대신중)-6차" xfId="1707" xr:uid="{00000000-0005-0000-0000-00001E1C0000}"/>
    <cellStyle name="_입찰서1016_전기내역서(대신중)-6차 2" xfId="5908" xr:uid="{00000000-0005-0000-0000-00001F1C0000}"/>
    <cellStyle name="_입찰서1016_전기내역서(대신중)-6차 2 2" xfId="5909" xr:uid="{00000000-0005-0000-0000-0000201C0000}"/>
    <cellStyle name="_입찰서1016_전기내역서(동홍초등학교 교실 및 E.V 증축공사)" xfId="1708" xr:uid="{00000000-0005-0000-0000-0000211C0000}"/>
    <cellStyle name="_입찰서1016_전기내역서(동홍초등학교 교실 및 E.V 증축공사) 2" xfId="5910" xr:uid="{00000000-0005-0000-0000-0000221C0000}"/>
    <cellStyle name="_입찰서1016_전기내역서(동홍초등학교 교실 및 E.V 증축공사) 2 2" xfId="5911" xr:uid="{00000000-0005-0000-0000-0000231C0000}"/>
    <cellStyle name="_입찰서1016_전기내역서(동홍초등학교 교실 및 E.V 증축공사)_변경후내역서 " xfId="5912" xr:uid="{00000000-0005-0000-0000-0000241C0000}"/>
    <cellStyle name="_입찰서1016_전기내역서(동홍초등학교 교실 및 E.V 증축공사)-정광수" xfId="1709" xr:uid="{00000000-0005-0000-0000-0000251C0000}"/>
    <cellStyle name="_입찰서1016_전기내역서(동홍초등학교 교실 및 E.V 증축공사)-정광수 2" xfId="5913" xr:uid="{00000000-0005-0000-0000-0000261C0000}"/>
    <cellStyle name="_입찰서1016_전기내역서(동홍초등학교 교실 및 E.V 증축공사)-정광수 2 2" xfId="5914" xr:uid="{00000000-0005-0000-0000-0000271C0000}"/>
    <cellStyle name="_입찰서1016_전기내역서(동홍초등학교 교실 및 E.V 증축공사)-정광수_변경후내역서 " xfId="5915" xr:uid="{00000000-0005-0000-0000-0000281C0000}"/>
    <cellStyle name="_입찰서1016_전기내역서(동홍초등학교 교실 및 E.V 증축공사)-최종" xfId="1710" xr:uid="{00000000-0005-0000-0000-0000291C0000}"/>
    <cellStyle name="_입찰서1016_전기내역서(동홍초등학교 교실 및 E.V 증축공사)-최종 2" xfId="5916" xr:uid="{00000000-0005-0000-0000-00002A1C0000}"/>
    <cellStyle name="_입찰서1016_전기내역서(동홍초등학교 교실 및 E.V 증축공사)-최종 2 2" xfId="5917" xr:uid="{00000000-0005-0000-0000-00002B1C0000}"/>
    <cellStyle name="_입찰서1016_전기내역서(동홍초등학교 교실 및 E.V 증축공사)-최종_변경후내역서 " xfId="5918" xr:uid="{00000000-0005-0000-0000-00002C1C0000}"/>
    <cellStyle name="_입찰서1016_전기내역서(동화교-최종)" xfId="1711" xr:uid="{00000000-0005-0000-0000-00002D1C0000}"/>
    <cellStyle name="_입찰서1016_전기내역서(동화교-최종) 2" xfId="5919" xr:uid="{00000000-0005-0000-0000-00002E1C0000}"/>
    <cellStyle name="_입찰서1016_전기내역서(동화교-최종) 2 2" xfId="5920" xr:uid="{00000000-0005-0000-0000-00002F1C0000}"/>
    <cellStyle name="_입찰서1016_전기내역서(문산시립어린이집)" xfId="1712" xr:uid="{00000000-0005-0000-0000-0000301C0000}"/>
    <cellStyle name="_입찰서1016_전기내역서(변경)" xfId="1713" xr:uid="{00000000-0005-0000-0000-0000311C0000}"/>
    <cellStyle name="_입찰서1016_전기내역서(변경10월20일)" xfId="1714" xr:uid="{00000000-0005-0000-0000-0000321C0000}"/>
    <cellStyle name="_입찰서1016_전기내역서(사라교육관)" xfId="1715" xr:uid="{00000000-0005-0000-0000-0000331C0000}"/>
    <cellStyle name="_입찰서1016_전기내역서(사라교육관) 2" xfId="5921" xr:uid="{00000000-0005-0000-0000-0000341C0000}"/>
    <cellStyle name="_입찰서1016_전기내역서(사라교육관) 2 2" xfId="5922" xr:uid="{00000000-0005-0000-0000-0000351C0000}"/>
    <cellStyle name="_입찰서1016_전기내역서(삼성교)" xfId="1716" xr:uid="{00000000-0005-0000-0000-0000361C0000}"/>
    <cellStyle name="_입찰서1016_전기내역서(삼성교) 2" xfId="5923" xr:uid="{00000000-0005-0000-0000-0000371C0000}"/>
    <cellStyle name="_입찰서1016_전기내역서(삼성교) 2 2" xfId="5924" xr:uid="{00000000-0005-0000-0000-0000381C0000}"/>
    <cellStyle name="_입찰서1016_전기내역서(삼성교)최종" xfId="1717" xr:uid="{00000000-0005-0000-0000-0000391C0000}"/>
    <cellStyle name="_입찰서1016_전기내역서(삼성초)-6.10" xfId="1718" xr:uid="{00000000-0005-0000-0000-00003A1C0000}"/>
    <cellStyle name="_입찰서1016_전기내역서(삼성초)-6.11" xfId="1719" xr:uid="{00000000-0005-0000-0000-00003B1C0000}"/>
    <cellStyle name="_입찰서1016_전기내역서(삼양동사무소)" xfId="1720" xr:uid="{00000000-0005-0000-0000-00003C1C0000}"/>
    <cellStyle name="_입찰서1016_전기내역서(삼양동사무소) 2" xfId="5925" xr:uid="{00000000-0005-0000-0000-00003D1C0000}"/>
    <cellStyle name="_입찰서1016_전기내역서(삼양동사무소) 2 2" xfId="5926" xr:uid="{00000000-0005-0000-0000-00003E1C0000}"/>
    <cellStyle name="_입찰서1016_전기내역서(삼양동사무소)-1차분" xfId="1721" xr:uid="{00000000-0005-0000-0000-00003F1C0000}"/>
    <cellStyle name="_입찰서1016_전기내역서(삼양동사무소)-1차분 2" xfId="5927" xr:uid="{00000000-0005-0000-0000-0000401C0000}"/>
    <cellStyle name="_입찰서1016_전기내역서(삼양동사무소)-1차분 2 2" xfId="5928" xr:uid="{00000000-0005-0000-0000-0000411C0000}"/>
    <cellStyle name="_입찰서1016_전기내역서(서귀포공립보육시설)" xfId="1722" xr:uid="{00000000-0005-0000-0000-0000421C0000}"/>
    <cellStyle name="_입찰서1016_전기내역서(서귀포공립보육시설) 2" xfId="5929" xr:uid="{00000000-0005-0000-0000-0000431C0000}"/>
    <cellStyle name="_입찰서1016_전기내역서(서귀포공립보육시설) 2 2" xfId="5930" xr:uid="{00000000-0005-0000-0000-0000441C0000}"/>
    <cellStyle name="_입찰서1016_전기내역서(서귀포시교육청사)" xfId="1723" xr:uid="{00000000-0005-0000-0000-0000451C0000}"/>
    <cellStyle name="_입찰서1016_전기내역서(서귀포시교육청사) 2" xfId="5931" xr:uid="{00000000-0005-0000-0000-0000461C0000}"/>
    <cellStyle name="_입찰서1016_전기내역서(서귀포시교육청사) 2 2" xfId="5932" xr:uid="{00000000-0005-0000-0000-0000471C0000}"/>
    <cellStyle name="_입찰서1016_전기내역서(실과교육관)" xfId="1724" xr:uid="{00000000-0005-0000-0000-0000481C0000}"/>
    <cellStyle name="_입찰서1016_전기내역서(아라교)" xfId="1725" xr:uid="{00000000-0005-0000-0000-0000491C0000}"/>
    <cellStyle name="_입찰서1016_전기내역서(아라교) 2" xfId="5933" xr:uid="{00000000-0005-0000-0000-00004A1C0000}"/>
    <cellStyle name="_입찰서1016_전기내역서(아라교) 2 2" xfId="5934" xr:uid="{00000000-0005-0000-0000-00004B1C0000}"/>
    <cellStyle name="_입찰서1016_전기내역서(안덕농협선과장)" xfId="1726" xr:uid="{00000000-0005-0000-0000-00004C1C0000}"/>
    <cellStyle name="_입찰서1016_전기내역서(야생동물보호센터)" xfId="1727" xr:uid="{00000000-0005-0000-0000-00004D1C0000}"/>
    <cellStyle name="_입찰서1016_전기내역서(연평초,중)" xfId="1728" xr:uid="{00000000-0005-0000-0000-00004E1C0000}"/>
    <cellStyle name="_입찰서1016_전기내역서(연평초,중) 2" xfId="5935" xr:uid="{00000000-0005-0000-0000-00004F1C0000}"/>
    <cellStyle name="_입찰서1016_전기내역서(연평초,중) 2 2" xfId="5936" xr:uid="{00000000-0005-0000-0000-0000501C0000}"/>
    <cellStyle name="_입찰서1016_전기내역서(연평초중고)" xfId="1729" xr:uid="{00000000-0005-0000-0000-0000511C0000}"/>
    <cellStyle name="_입찰서1016_전기내역서(연평초중고) 2" xfId="5937" xr:uid="{00000000-0005-0000-0000-0000521C0000}"/>
    <cellStyle name="_입찰서1016_전기내역서(연평초중고) 2 2" xfId="5938" xr:uid="{00000000-0005-0000-0000-0000531C0000}"/>
    <cellStyle name="_입찰서1016_전기내역서(영송학교 체육관)" xfId="1730" xr:uid="{00000000-0005-0000-0000-0000541C0000}"/>
    <cellStyle name="_입찰서1016_전기내역서(영송학교 체육관) 2" xfId="5939" xr:uid="{00000000-0005-0000-0000-0000551C0000}"/>
    <cellStyle name="_입찰서1016_전기내역서(영송학교 체육관) 2 2" xfId="5940" xr:uid="{00000000-0005-0000-0000-0000561C0000}"/>
    <cellStyle name="_입찰서1016_전기내역서(영지학교 전기설비공사)" xfId="1731" xr:uid="{00000000-0005-0000-0000-0000571C0000}"/>
    <cellStyle name="_입찰서1016_전기내역서(영지학교 전기설비공사) 2" xfId="5941" xr:uid="{00000000-0005-0000-0000-0000581C0000}"/>
    <cellStyle name="_입찰서1016_전기내역서(영지학교 전기설비공사) 2 2" xfId="5942" xr:uid="{00000000-0005-0000-0000-0000591C0000}"/>
    <cellStyle name="_입찰서1016_전기내역서(영평교)" xfId="1732" xr:uid="{00000000-0005-0000-0000-00005A1C0000}"/>
    <cellStyle name="_입찰서1016_전기내역서(영평교) 2" xfId="5943" xr:uid="{00000000-0005-0000-0000-00005B1C0000}"/>
    <cellStyle name="_입찰서1016_전기내역서(영평교) 2 2" xfId="5944" xr:uid="{00000000-0005-0000-0000-00005C1C0000}"/>
    <cellStyle name="_입찰서1016_전기내역서(영평교)-최종" xfId="1733" xr:uid="{00000000-0005-0000-0000-00005D1C0000}"/>
    <cellStyle name="_입찰서1016_전기내역서(영평교)-최종 2" xfId="5945" xr:uid="{00000000-0005-0000-0000-00005E1C0000}"/>
    <cellStyle name="_입찰서1016_전기내역서(영평교)-최종 2 2" xfId="5946" xr:uid="{00000000-0005-0000-0000-00005F1C0000}"/>
    <cellStyle name="_입찰서1016_전기내역서(온성학교)" xfId="1734" xr:uid="{00000000-0005-0000-0000-0000601C0000}"/>
    <cellStyle name="_입찰서1016_전기내역서(온성학교) 2" xfId="5947" xr:uid="{00000000-0005-0000-0000-0000611C0000}"/>
    <cellStyle name="_입찰서1016_전기내역서(온성학교) 2 2" xfId="5948" xr:uid="{00000000-0005-0000-0000-0000621C0000}"/>
    <cellStyle name="_입찰서1016_전기내역서(온성학교)_변경후내역서 " xfId="5949" xr:uid="{00000000-0005-0000-0000-0000631C0000}"/>
    <cellStyle name="_입찰서1016_전기내역서(위미교)" xfId="1735" xr:uid="{00000000-0005-0000-0000-0000641C0000}"/>
    <cellStyle name="_입찰서1016_전기내역서(위미교) 2" xfId="5950" xr:uid="{00000000-0005-0000-0000-0000651C0000}"/>
    <cellStyle name="_입찰서1016_전기내역서(위미교) 2 2" xfId="5951" xr:uid="{00000000-0005-0000-0000-0000661C0000}"/>
    <cellStyle name="_입찰서1016_전기내역서(위미교)-70" xfId="1736" xr:uid="{00000000-0005-0000-0000-0000671C0000}"/>
    <cellStyle name="_입찰서1016_전기내역서(위미교)-70 2" xfId="5952" xr:uid="{00000000-0005-0000-0000-0000681C0000}"/>
    <cellStyle name="_입찰서1016_전기내역서(위미교)-70 2 2" xfId="5953" xr:uid="{00000000-0005-0000-0000-0000691C0000}"/>
    <cellStyle name="_입찰서1016_전기내역서(위미중)" xfId="1737" xr:uid="{00000000-0005-0000-0000-00006A1C0000}"/>
    <cellStyle name="_입찰서1016_전기내역서(유전자 보존원)" xfId="1738" xr:uid="{00000000-0005-0000-0000-00006B1C0000}"/>
    <cellStyle name="_입찰서1016_전기내역서(유전자 보존원) 10" xfId="11516" xr:uid="{00000000-0005-0000-0000-00006C1C0000}"/>
    <cellStyle name="_입찰서1016_전기내역서(유전자 보존원) 11" xfId="12602" xr:uid="{00000000-0005-0000-0000-00006D1C0000}"/>
    <cellStyle name="_입찰서1016_전기내역서(유전자 보존원) 12" xfId="11704" xr:uid="{00000000-0005-0000-0000-00006E1C0000}"/>
    <cellStyle name="_입찰서1016_전기내역서(유전자 보존원) 13" xfId="13108" xr:uid="{00000000-0005-0000-0000-00006F1C0000}"/>
    <cellStyle name="_입찰서1016_전기내역서(유전자 보존원) 14" xfId="12766" xr:uid="{00000000-0005-0000-0000-0000701C0000}"/>
    <cellStyle name="_입찰서1016_전기내역서(유전자 보존원) 15" xfId="10683" xr:uid="{00000000-0005-0000-0000-0000711C0000}"/>
    <cellStyle name="_입찰서1016_전기내역서(유전자 보존원) 16" xfId="12095" xr:uid="{00000000-0005-0000-0000-0000721C0000}"/>
    <cellStyle name="_입찰서1016_전기내역서(유전자 보존원) 17" xfId="10495" xr:uid="{00000000-0005-0000-0000-0000731C0000}"/>
    <cellStyle name="_입찰서1016_전기내역서(유전자 보존원) 18" xfId="12385" xr:uid="{00000000-0005-0000-0000-0000741C0000}"/>
    <cellStyle name="_입찰서1016_전기내역서(유전자 보존원) 19" xfId="12243" xr:uid="{00000000-0005-0000-0000-0000751C0000}"/>
    <cellStyle name="_입찰서1016_전기내역서(유전자 보존원) 2" xfId="10278" xr:uid="{00000000-0005-0000-0000-0000761C0000}"/>
    <cellStyle name="_입찰서1016_전기내역서(유전자 보존원) 20" xfId="10730" xr:uid="{00000000-0005-0000-0000-0000771C0000}"/>
    <cellStyle name="_입찰서1016_전기내역서(유전자 보존원) 21" xfId="13092" xr:uid="{00000000-0005-0000-0000-0000781C0000}"/>
    <cellStyle name="_입찰서1016_전기내역서(유전자 보존원) 22" xfId="12320" xr:uid="{00000000-0005-0000-0000-0000791C0000}"/>
    <cellStyle name="_입찰서1016_전기내역서(유전자 보존원) 23" xfId="9840" xr:uid="{00000000-0005-0000-0000-00007A1C0000}"/>
    <cellStyle name="_입찰서1016_전기내역서(유전자 보존원) 24" xfId="13238" xr:uid="{00000000-0005-0000-0000-00007B1C0000}"/>
    <cellStyle name="_입찰서1016_전기내역서(유전자 보존원) 25" xfId="11752" xr:uid="{00000000-0005-0000-0000-00007C1C0000}"/>
    <cellStyle name="_입찰서1016_전기내역서(유전자 보존원) 3" xfId="10765" xr:uid="{00000000-0005-0000-0000-00007D1C0000}"/>
    <cellStyle name="_입찰서1016_전기내역서(유전자 보존원) 4" xfId="11260" xr:uid="{00000000-0005-0000-0000-00007E1C0000}"/>
    <cellStyle name="_입찰서1016_전기내역서(유전자 보존원) 5" xfId="9995" xr:uid="{00000000-0005-0000-0000-00007F1C0000}"/>
    <cellStyle name="_입찰서1016_전기내역서(유전자 보존원) 6" xfId="10567" xr:uid="{00000000-0005-0000-0000-0000801C0000}"/>
    <cellStyle name="_입찰서1016_전기내역서(유전자 보존원) 7" xfId="11253" xr:uid="{00000000-0005-0000-0000-0000811C0000}"/>
    <cellStyle name="_입찰서1016_전기내역서(유전자 보존원) 8" xfId="11332" xr:uid="{00000000-0005-0000-0000-0000821C0000}"/>
    <cellStyle name="_입찰서1016_전기내역서(유전자 보존원) 9" xfId="11731" xr:uid="{00000000-0005-0000-0000-0000831C0000}"/>
    <cellStyle name="_입찰서1016_전기내역서(전산교육관)" xfId="1739" xr:uid="{00000000-0005-0000-0000-0000841C0000}"/>
    <cellStyle name="_입찰서1016_전기내역서(제동교)" xfId="1740" xr:uid="{00000000-0005-0000-0000-0000851C0000}"/>
    <cellStyle name="_입찰서1016_전기내역서(제동교) 2" xfId="5954" xr:uid="{00000000-0005-0000-0000-0000861C0000}"/>
    <cellStyle name="_입찰서1016_전기내역서(제동교) 2 2" xfId="5955" xr:uid="{00000000-0005-0000-0000-0000871C0000}"/>
    <cellStyle name="_입찰서1016_전기내역서(제주검역소)" xfId="1741" xr:uid="{00000000-0005-0000-0000-0000881C0000}"/>
    <cellStyle name="_입찰서1016_전기내역서(제주검역소) 2" xfId="5956" xr:uid="{00000000-0005-0000-0000-0000891C0000}"/>
    <cellStyle name="_입찰서1016_전기내역서(제주검역소) 2 2" xfId="5957" xr:uid="{00000000-0005-0000-0000-00008A1C0000}"/>
    <cellStyle name="_입찰서1016_전기내역서(제주교대-사라교육관)" xfId="1742" xr:uid="{00000000-0005-0000-0000-00008B1C0000}"/>
    <cellStyle name="_입찰서1016_전기내역서(제주교대-사라교육관) 2" xfId="5958" xr:uid="{00000000-0005-0000-0000-00008C1C0000}"/>
    <cellStyle name="_입찰서1016_전기내역서(제주교대-사라교육관) 2 2" xfId="5959" xr:uid="{00000000-0005-0000-0000-00008D1C0000}"/>
    <cellStyle name="_입찰서1016_전기내역서(제주교대-전산교육관)" xfId="1743" xr:uid="{00000000-0005-0000-0000-00008E1C0000}"/>
    <cellStyle name="_입찰서1016_전기내역서(제주교대-전산교육관) 2" xfId="5960" xr:uid="{00000000-0005-0000-0000-00008F1C0000}"/>
    <cellStyle name="_입찰서1016_전기내역서(제주교대-전산교육관) 2 2" xfId="5961" xr:uid="{00000000-0005-0000-0000-0000901C0000}"/>
    <cellStyle name="_입찰서1016_전기내역서(제주서중)" xfId="1744" xr:uid="{00000000-0005-0000-0000-0000911C0000}"/>
    <cellStyle name="_입찰서1016_전기내역서(제주시교육청사)" xfId="1745" xr:uid="{00000000-0005-0000-0000-0000921C0000}"/>
    <cellStyle name="_입찰서1016_전기내역서(제주시교육청사) 2" xfId="5962" xr:uid="{00000000-0005-0000-0000-0000931C0000}"/>
    <cellStyle name="_입찰서1016_전기내역서(제주시교육청사) 2 2" xfId="5963" xr:uid="{00000000-0005-0000-0000-0000941C0000}"/>
    <cellStyle name="_입찰서1016_전기내역서(제주중앙고)" xfId="1746" xr:uid="{00000000-0005-0000-0000-0000951C0000}"/>
    <cellStyle name="_입찰서1016_전기내역서(중문농협선과장)" xfId="1747" xr:uid="{00000000-0005-0000-0000-0000961C0000}"/>
    <cellStyle name="_입찰서1016_전기내역서(지구대기 관사)" xfId="1748" xr:uid="{00000000-0005-0000-0000-0000971C0000}"/>
    <cellStyle name="_입찰서1016_전기내역서(지구대기 관사) 2" xfId="5964" xr:uid="{00000000-0005-0000-0000-0000981C0000}"/>
    <cellStyle name="_입찰서1016_전기내역서(지구대기 관사) 2 2" xfId="5965" xr:uid="{00000000-0005-0000-0000-0000991C0000}"/>
    <cellStyle name="_입찰서1016_전기내역서(최종)-서귀포교" xfId="1749" xr:uid="{00000000-0005-0000-0000-00009A1C0000}"/>
    <cellStyle name="_입찰서1016_전기내역서(최종)-서귀포교 2" xfId="5966" xr:uid="{00000000-0005-0000-0000-00009B1C0000}"/>
    <cellStyle name="_입찰서1016_전기내역서(최종)-서귀포교 2 2" xfId="5967" xr:uid="{00000000-0005-0000-0000-00009C1C0000}"/>
    <cellStyle name="_입찰서1016_전기내역서(탐라교육원 전기용량 증설공사)-1월단가" xfId="1750" xr:uid="{00000000-0005-0000-0000-00009D1C0000}"/>
    <cellStyle name="_입찰서1016_전기내역서(탐라교육원 전기용량 증설공사)-1월단가 2" xfId="5968" xr:uid="{00000000-0005-0000-0000-00009E1C0000}"/>
    <cellStyle name="_입찰서1016_전기내역서(탐라교육원 전기용량 증설공사)-1월단가 2 2" xfId="5969" xr:uid="{00000000-0005-0000-0000-00009F1C0000}"/>
    <cellStyle name="_입찰서1016_전기내역서(탐라교육원)" xfId="1751" xr:uid="{00000000-0005-0000-0000-0000A01C0000}"/>
    <cellStyle name="_입찰서1016_전기내역서(탐라교육원) 2" xfId="5970" xr:uid="{00000000-0005-0000-0000-0000A11C0000}"/>
    <cellStyle name="_입찰서1016_전기내역서(탐라교육원) 2 2" xfId="5971" xr:uid="{00000000-0005-0000-0000-0000A21C0000}"/>
    <cellStyle name="_입찰서1016_전기내역서(탐라교육원)-최종" xfId="1752" xr:uid="{00000000-0005-0000-0000-0000A31C0000}"/>
    <cellStyle name="_입찰서1016_전기내역서(탐라교육원)-최종 2" xfId="5972" xr:uid="{00000000-0005-0000-0000-0000A41C0000}"/>
    <cellStyle name="_입찰서1016_전기내역서(탐라교육원)-최종 2 2" xfId="5973" xr:uid="{00000000-0005-0000-0000-0000A51C0000}"/>
    <cellStyle name="_입찰서1016_전기내역서(판포리마을회관)" xfId="1753" xr:uid="{00000000-0005-0000-0000-0000A61C0000}"/>
    <cellStyle name="_입찰서1016_전기내역서(표선초-옥내소화전 장애인 연결통로)" xfId="1754" xr:uid="{00000000-0005-0000-0000-0000A71C0000}"/>
    <cellStyle name="_입찰서1016_전기내역서(하나로마트)_변경후내역서 " xfId="5974" xr:uid="{00000000-0005-0000-0000-0000A81C0000}"/>
    <cellStyle name="_입찰서1016_전기내역서(하례교 교실증축 및 화장실 대수선공사)" xfId="1755" xr:uid="{00000000-0005-0000-0000-0000A91C0000}"/>
    <cellStyle name="_입찰서1016_전기내역서(하례교 교실증축 및 화장실 대수선공사) 2" xfId="5975" xr:uid="{00000000-0005-0000-0000-0000AA1C0000}"/>
    <cellStyle name="_입찰서1016_전기내역서(하례교 교실증축 및 화장실 대수선공사) 2 2" xfId="5976" xr:uid="{00000000-0005-0000-0000-0000AB1C0000}"/>
    <cellStyle name="_입찰서1016_전기내역서(하례교 교실증축 및 화장실 대수선공사)_변경후내역서 " xfId="5977" xr:uid="{00000000-0005-0000-0000-0000AC1C0000}"/>
    <cellStyle name="_입찰서1016_전기내역서(하례교)" xfId="1756" xr:uid="{00000000-0005-0000-0000-0000AD1C0000}"/>
    <cellStyle name="_입찰서1016_전기내역서(하례교) 2" xfId="5978" xr:uid="{00000000-0005-0000-0000-0000AE1C0000}"/>
    <cellStyle name="_입찰서1016_전기내역서(하례교) 2 2" xfId="5979" xr:uid="{00000000-0005-0000-0000-0000AF1C0000}"/>
    <cellStyle name="_입찰서1016_전기내역서(한수풀 도서관)" xfId="1757" xr:uid="{00000000-0005-0000-0000-0000B01C0000}"/>
    <cellStyle name="_입찰서1016_전기내역서(한수풀 도서관) 2" xfId="5980" xr:uid="{00000000-0005-0000-0000-0000B11C0000}"/>
    <cellStyle name="_입찰서1016_전기내역서(한수풀 도서관) 2 2" xfId="5981" xr:uid="{00000000-0005-0000-0000-0000B21C0000}"/>
    <cellStyle name="_입찰서1016_전기내역서(홍익보육원)" xfId="1758" xr:uid="{00000000-0005-0000-0000-0000B31C0000}"/>
    <cellStyle name="_입찰서1016_전기내역서(홍익보육원) 2" xfId="5982" xr:uid="{00000000-0005-0000-0000-0000B41C0000}"/>
    <cellStyle name="_입찰서1016_전기내역서(홍익보육원) 2 2" xfId="5983" xr:uid="{00000000-0005-0000-0000-0000B51C0000}"/>
    <cellStyle name="_입찰서1016_전기내역서1(위미중)" xfId="1759" xr:uid="{00000000-0005-0000-0000-0000B61C0000}"/>
    <cellStyle name="_입찰서1016_전기내역서-전등간선변경" xfId="1760" xr:uid="{00000000-0005-0000-0000-0000B71C0000}"/>
    <cellStyle name="_입찰서1016_전기내역서-전등간선변경 2" xfId="5984" xr:uid="{00000000-0005-0000-0000-0000B81C0000}"/>
    <cellStyle name="_입찰서1016_전기내역서-전등간선변경 2 2" xfId="5985" xr:uid="{00000000-0005-0000-0000-0000B91C0000}"/>
    <cellStyle name="_입찰서1016_전기산출서(야생동물보호센터)" xfId="1761" xr:uid="{00000000-0005-0000-0000-0000BA1C0000}"/>
    <cellStyle name="_입찰서1016_전기산출표" xfId="1762" xr:uid="{00000000-0005-0000-0000-0000BB1C0000}"/>
    <cellStyle name="_입찰서1016_전기표지 및 산출서(절물)_변경후내역서 " xfId="5986" xr:uid="{00000000-0005-0000-0000-0000BC1C0000}"/>
    <cellStyle name="_입찰서1016_제주항 연안여객터미널 승강설비 소방공사" xfId="1763" xr:uid="{00000000-0005-0000-0000-0000BD1C0000}"/>
    <cellStyle name="_입찰서1016_조천리 경로당 전기내역서" xfId="1764" xr:uid="{00000000-0005-0000-0000-0000BE1C0000}"/>
    <cellStyle name="_입찰서1016_조천리마을회관(야학당)전기내역서" xfId="1765" xr:uid="{00000000-0005-0000-0000-0000BF1C0000}"/>
    <cellStyle name="_입찰서1016_조천리마을회관(야학당)통신내역서" xfId="1766" xr:uid="{00000000-0005-0000-0000-0000C01C0000}"/>
    <cellStyle name="_입찰서1016_조천중(전기내역서)최종 (1)" xfId="1767" xr:uid="{00000000-0005-0000-0000-0000C11C0000}"/>
    <cellStyle name="_입찰서1016_조천중(전기내역서)최종 (1) 2" xfId="5987" xr:uid="{00000000-0005-0000-0000-0000C21C0000}"/>
    <cellStyle name="_입찰서1016_조천중(전기내역서)최종 (1) 2 2" xfId="5988" xr:uid="{00000000-0005-0000-0000-0000C31C0000}"/>
    <cellStyle name="_입찰서1016_조천중(전기내역서)최종 (1)_변경후내역서 " xfId="5989" xr:uid="{00000000-0005-0000-0000-0000C41C0000}"/>
    <cellStyle name="_입찰서1016_주사랑 소방내역" xfId="1768" xr:uid="{00000000-0005-0000-0000-0000C51C0000}"/>
    <cellStyle name="_입찰서1016_주사랑 소방내역 10" xfId="10486" xr:uid="{00000000-0005-0000-0000-0000C61C0000}"/>
    <cellStyle name="_입찰서1016_주사랑 소방내역 11" xfId="9714" xr:uid="{00000000-0005-0000-0000-0000C71C0000}"/>
    <cellStyle name="_입찰서1016_주사랑 소방내역 12" xfId="12042" xr:uid="{00000000-0005-0000-0000-0000C81C0000}"/>
    <cellStyle name="_입찰서1016_주사랑 소방내역 13" xfId="10980" xr:uid="{00000000-0005-0000-0000-0000C91C0000}"/>
    <cellStyle name="_입찰서1016_주사랑 소방내역 14" xfId="13011" xr:uid="{00000000-0005-0000-0000-0000CA1C0000}"/>
    <cellStyle name="_입찰서1016_주사랑 소방내역 15" xfId="12370" xr:uid="{00000000-0005-0000-0000-0000CB1C0000}"/>
    <cellStyle name="_입찰서1016_주사랑 소방내역 16" xfId="11786" xr:uid="{00000000-0005-0000-0000-0000CC1C0000}"/>
    <cellStyle name="_입찰서1016_주사랑 소방내역 17" xfId="12191" xr:uid="{00000000-0005-0000-0000-0000CD1C0000}"/>
    <cellStyle name="_입찰서1016_주사랑 소방내역 18" xfId="11792" xr:uid="{00000000-0005-0000-0000-0000CE1C0000}"/>
    <cellStyle name="_입찰서1016_주사랑 소방내역 19" xfId="13265" xr:uid="{00000000-0005-0000-0000-0000CF1C0000}"/>
    <cellStyle name="_입찰서1016_주사랑 소방내역 2" xfId="10288" xr:uid="{00000000-0005-0000-0000-0000D01C0000}"/>
    <cellStyle name="_입찰서1016_주사랑 소방내역 20" xfId="12902" xr:uid="{00000000-0005-0000-0000-0000D11C0000}"/>
    <cellStyle name="_입찰서1016_주사랑 소방내역 21" xfId="13289" xr:uid="{00000000-0005-0000-0000-0000D21C0000}"/>
    <cellStyle name="_입찰서1016_주사랑 소방내역 22" xfId="12804" xr:uid="{00000000-0005-0000-0000-0000D31C0000}"/>
    <cellStyle name="_입찰서1016_주사랑 소방내역 23" xfId="13217" xr:uid="{00000000-0005-0000-0000-0000D41C0000}"/>
    <cellStyle name="_입찰서1016_주사랑 소방내역 24" xfId="13405" xr:uid="{00000000-0005-0000-0000-0000D51C0000}"/>
    <cellStyle name="_입찰서1016_주사랑 소방내역 25" xfId="11043" xr:uid="{00000000-0005-0000-0000-0000D61C0000}"/>
    <cellStyle name="_입찰서1016_주사랑 소방내역 3" xfId="10761" xr:uid="{00000000-0005-0000-0000-0000D71C0000}"/>
    <cellStyle name="_입찰서1016_주사랑 소방내역 4" xfId="11265" xr:uid="{00000000-0005-0000-0000-0000D81C0000}"/>
    <cellStyle name="_입찰서1016_주사랑 소방내역 5" xfId="9993" xr:uid="{00000000-0005-0000-0000-0000D91C0000}"/>
    <cellStyle name="_입찰서1016_주사랑 소방내역 6" xfId="12113" xr:uid="{00000000-0005-0000-0000-0000DA1C0000}"/>
    <cellStyle name="_입찰서1016_주사랑 소방내역 7" xfId="12460" xr:uid="{00000000-0005-0000-0000-0000DB1C0000}"/>
    <cellStyle name="_입찰서1016_주사랑 소방내역 8" xfId="12027" xr:uid="{00000000-0005-0000-0000-0000DC1C0000}"/>
    <cellStyle name="_입찰서1016_주사랑 소방내역 9" xfId="10256" xr:uid="{00000000-0005-0000-0000-0000DD1C0000}"/>
    <cellStyle name="_입찰서1016_주사랑요양원전기" xfId="1769" xr:uid="{00000000-0005-0000-0000-0000DE1C0000}"/>
    <cellStyle name="_입찰서1016_주사랑요양원전기 2" xfId="5990" xr:uid="{00000000-0005-0000-0000-0000DF1C0000}"/>
    <cellStyle name="_입찰서1016_주사랑요양원전기 2 2" xfId="5991" xr:uid="{00000000-0005-0000-0000-0000E01C0000}"/>
    <cellStyle name="_입찰서1016_청소년수련원 전기내역서" xfId="1770" xr:uid="{00000000-0005-0000-0000-0000E11C0000}"/>
    <cellStyle name="_입찰서1016_총괄집계표" xfId="1771" xr:uid="{00000000-0005-0000-0000-0000E21C0000}"/>
    <cellStyle name="_입찰서1016_추자교(전기내역서)최종" xfId="5992" xr:uid="{00000000-0005-0000-0000-0000E31C0000}"/>
    <cellStyle name="_입찰서1016_추자교(전기내역서)최종 2" xfId="5993" xr:uid="{00000000-0005-0000-0000-0000E41C0000}"/>
    <cellStyle name="_입찰서1016_추정공사비" xfId="1772" xr:uid="{00000000-0005-0000-0000-0000E51C0000}"/>
    <cellStyle name="_입찰서1016_추정공사비 2" xfId="5994" xr:uid="{00000000-0005-0000-0000-0000E61C0000}"/>
    <cellStyle name="_입찰서1016_추정공사비 2 2" xfId="5995" xr:uid="{00000000-0005-0000-0000-0000E71C0000}"/>
    <cellStyle name="_입찰서1016_추정공사비전기내역서" xfId="1773" xr:uid="{00000000-0005-0000-0000-0000E81C0000}"/>
    <cellStyle name="_입찰서1016_친환경 농업 증축전기공사" xfId="1774" xr:uid="{00000000-0005-0000-0000-0000E91C0000}"/>
    <cellStyle name="_입찰서1016_친환경 농업 증축전기공사(전력간선)" xfId="1775" xr:uid="{00000000-0005-0000-0000-0000EA1C0000}"/>
    <cellStyle name="_입찰서1016_친환경농업 첨단연구센터 증축소방공사" xfId="1776" xr:uid="{00000000-0005-0000-0000-0000EB1C0000}"/>
    <cellStyle name="_입찰서1016_태양광 내역서" xfId="1777" xr:uid="{00000000-0005-0000-0000-0000EC1C0000}"/>
    <cellStyle name="_입찰서1016_태양광 내역서 10" xfId="12303" xr:uid="{00000000-0005-0000-0000-0000ED1C0000}"/>
    <cellStyle name="_입찰서1016_태양광 내역서 11" xfId="10839" xr:uid="{00000000-0005-0000-0000-0000EE1C0000}"/>
    <cellStyle name="_입찰서1016_태양광 내역서 12" xfId="10425" xr:uid="{00000000-0005-0000-0000-0000EF1C0000}"/>
    <cellStyle name="_입찰서1016_태양광 내역서 13" xfId="12284" xr:uid="{00000000-0005-0000-0000-0000F01C0000}"/>
    <cellStyle name="_입찰서1016_태양광 내역서 14" xfId="10299" xr:uid="{00000000-0005-0000-0000-0000F11C0000}"/>
    <cellStyle name="_입찰서1016_태양광 내역서 15" xfId="10468" xr:uid="{00000000-0005-0000-0000-0000F21C0000}"/>
    <cellStyle name="_입찰서1016_태양광 내역서 16" xfId="11697" xr:uid="{00000000-0005-0000-0000-0000F31C0000}"/>
    <cellStyle name="_입찰서1016_태양광 내역서 17" xfId="10429" xr:uid="{00000000-0005-0000-0000-0000F41C0000}"/>
    <cellStyle name="_입찰서1016_태양광 내역서 18" xfId="13180" xr:uid="{00000000-0005-0000-0000-0000F51C0000}"/>
    <cellStyle name="_입찰서1016_태양광 내역서 19" xfId="11707" xr:uid="{00000000-0005-0000-0000-0000F61C0000}"/>
    <cellStyle name="_입찰서1016_태양광 내역서 2" xfId="10290" xr:uid="{00000000-0005-0000-0000-0000F71C0000}"/>
    <cellStyle name="_입찰서1016_태양광 내역서 20" xfId="9763" xr:uid="{00000000-0005-0000-0000-0000F81C0000}"/>
    <cellStyle name="_입찰서1016_태양광 내역서 21" xfId="12282" xr:uid="{00000000-0005-0000-0000-0000F91C0000}"/>
    <cellStyle name="_입찰서1016_태양광 내역서 22" xfId="11696" xr:uid="{00000000-0005-0000-0000-0000FA1C0000}"/>
    <cellStyle name="_입찰서1016_태양광 내역서 23" xfId="11398" xr:uid="{00000000-0005-0000-0000-0000FB1C0000}"/>
    <cellStyle name="_입찰서1016_태양광 내역서 24" xfId="13431" xr:uid="{00000000-0005-0000-0000-0000FC1C0000}"/>
    <cellStyle name="_입찰서1016_태양광 내역서 25" xfId="11295" xr:uid="{00000000-0005-0000-0000-0000FD1C0000}"/>
    <cellStyle name="_입찰서1016_태양광 내역서 3" xfId="12087" xr:uid="{00000000-0005-0000-0000-0000FE1C0000}"/>
    <cellStyle name="_입찰서1016_태양광 내역서 4" xfId="9890" xr:uid="{00000000-0005-0000-0000-0000FF1C0000}"/>
    <cellStyle name="_입찰서1016_태양광 내역서 5" xfId="12655" xr:uid="{00000000-0005-0000-0000-0000001D0000}"/>
    <cellStyle name="_입찰서1016_태양광 내역서 6" xfId="11910" xr:uid="{00000000-0005-0000-0000-0000011D0000}"/>
    <cellStyle name="_입찰서1016_태양광 내역서 7" xfId="10006" xr:uid="{00000000-0005-0000-0000-0000021D0000}"/>
    <cellStyle name="_입찰서1016_태양광 내역서 8" xfId="10999" xr:uid="{00000000-0005-0000-0000-0000031D0000}"/>
    <cellStyle name="_입찰서1016_태양광 내역서 9" xfId="10082" xr:uid="{00000000-0005-0000-0000-0000041D0000}"/>
    <cellStyle name="_입찰서1016_태양광 내역서(15kW)" xfId="1778" xr:uid="{00000000-0005-0000-0000-0000051D0000}"/>
    <cellStyle name="_입찰서1016_태양광 내역서(15kW) 10" xfId="12951" xr:uid="{00000000-0005-0000-0000-0000061D0000}"/>
    <cellStyle name="_입찰서1016_태양광 내역서(15kW) 11" xfId="11080" xr:uid="{00000000-0005-0000-0000-0000071D0000}"/>
    <cellStyle name="_입찰서1016_태양광 내역서(15kW) 12" xfId="10245" xr:uid="{00000000-0005-0000-0000-0000081D0000}"/>
    <cellStyle name="_입찰서1016_태양광 내역서(15kW) 13" xfId="10342" xr:uid="{00000000-0005-0000-0000-0000091D0000}"/>
    <cellStyle name="_입찰서1016_태양광 내역서(15kW) 14" xfId="10261" xr:uid="{00000000-0005-0000-0000-00000A1D0000}"/>
    <cellStyle name="_입찰서1016_태양광 내역서(15kW) 15" xfId="10225" xr:uid="{00000000-0005-0000-0000-00000B1D0000}"/>
    <cellStyle name="_입찰서1016_태양광 내역서(15kW) 16" xfId="10287" xr:uid="{00000000-0005-0000-0000-00000C1D0000}"/>
    <cellStyle name="_입찰서1016_태양광 내역서(15kW) 17" xfId="12643" xr:uid="{00000000-0005-0000-0000-00000D1D0000}"/>
    <cellStyle name="_입찰서1016_태양광 내역서(15kW) 18" xfId="11236" xr:uid="{00000000-0005-0000-0000-00000E1D0000}"/>
    <cellStyle name="_입찰서1016_태양광 내역서(15kW) 19" xfId="12877" xr:uid="{00000000-0005-0000-0000-00000F1D0000}"/>
    <cellStyle name="_입찰서1016_태양광 내역서(15kW) 2" xfId="10291" xr:uid="{00000000-0005-0000-0000-0000101D0000}"/>
    <cellStyle name="_입찰서1016_태양광 내역서(15kW) 20" xfId="11447" xr:uid="{00000000-0005-0000-0000-0000111D0000}"/>
    <cellStyle name="_입찰서1016_태양광 내역서(15kW) 21" xfId="9806" xr:uid="{00000000-0005-0000-0000-0000121D0000}"/>
    <cellStyle name="_입찰서1016_태양광 내역서(15kW) 22" xfId="11572" xr:uid="{00000000-0005-0000-0000-0000131D0000}"/>
    <cellStyle name="_입찰서1016_태양광 내역서(15kW) 23" xfId="13310" xr:uid="{00000000-0005-0000-0000-0000141D0000}"/>
    <cellStyle name="_입찰서1016_태양광 내역서(15kW) 24" xfId="11303" xr:uid="{00000000-0005-0000-0000-0000151D0000}"/>
    <cellStyle name="_입찰서1016_태양광 내역서(15kW) 25" xfId="13067" xr:uid="{00000000-0005-0000-0000-0000161D0000}"/>
    <cellStyle name="_입찰서1016_태양광 내역서(15kW) 3" xfId="10760" xr:uid="{00000000-0005-0000-0000-0000171D0000}"/>
    <cellStyle name="_입찰서1016_태양광 내역서(15kW) 4" xfId="11266" xr:uid="{00000000-0005-0000-0000-0000181D0000}"/>
    <cellStyle name="_입찰서1016_태양광 내역서(15kW) 5" xfId="10630" xr:uid="{00000000-0005-0000-0000-0000191D0000}"/>
    <cellStyle name="_입찰서1016_태양광 내역서(15kW) 6" xfId="12114" xr:uid="{00000000-0005-0000-0000-00001A1D0000}"/>
    <cellStyle name="_입찰서1016_태양광 내역서(15kW) 7" xfId="11405" xr:uid="{00000000-0005-0000-0000-00001B1D0000}"/>
    <cellStyle name="_입찰서1016_태양광 내역서(15kW) 8" xfId="11000" xr:uid="{00000000-0005-0000-0000-00001C1D0000}"/>
    <cellStyle name="_입찰서1016_태양광 내역서(15kW) 9" xfId="11531" xr:uid="{00000000-0005-0000-0000-00001D1D0000}"/>
    <cellStyle name="_입찰서1016_태양광 내역서(삼양동주민센터)" xfId="1779" xr:uid="{00000000-0005-0000-0000-00001E1D0000}"/>
    <cellStyle name="_입찰서1016_태양광 내역서(삼양동주민센터) 10" xfId="11497" xr:uid="{00000000-0005-0000-0000-00001F1D0000}"/>
    <cellStyle name="_입찰서1016_태양광 내역서(삼양동주민센터) 11" xfId="10045" xr:uid="{00000000-0005-0000-0000-0000201D0000}"/>
    <cellStyle name="_입찰서1016_태양광 내역서(삼양동주민센터) 12" xfId="12824" xr:uid="{00000000-0005-0000-0000-0000211D0000}"/>
    <cellStyle name="_입찰서1016_태양광 내역서(삼양동주민센터) 13" xfId="10752" xr:uid="{00000000-0005-0000-0000-0000221D0000}"/>
    <cellStyle name="_입찰서1016_태양광 내역서(삼양동주민센터) 14" xfId="11210" xr:uid="{00000000-0005-0000-0000-0000231D0000}"/>
    <cellStyle name="_입찰서1016_태양광 내역서(삼양동주민센터) 15" xfId="12047" xr:uid="{00000000-0005-0000-0000-0000241D0000}"/>
    <cellStyle name="_입찰서1016_태양광 내역서(삼양동주민센터) 16" xfId="12328" xr:uid="{00000000-0005-0000-0000-0000251D0000}"/>
    <cellStyle name="_입찰서1016_태양광 내역서(삼양동주민센터) 17" xfId="10841" xr:uid="{00000000-0005-0000-0000-0000261D0000}"/>
    <cellStyle name="_입찰서1016_태양광 내역서(삼양동주민센터) 18" xfId="10653" xr:uid="{00000000-0005-0000-0000-0000271D0000}"/>
    <cellStyle name="_입찰서1016_태양광 내역서(삼양동주민센터) 19" xfId="11857" xr:uid="{00000000-0005-0000-0000-0000281D0000}"/>
    <cellStyle name="_입찰서1016_태양광 내역서(삼양동주민센터) 2" xfId="10292" xr:uid="{00000000-0005-0000-0000-0000291D0000}"/>
    <cellStyle name="_입찰서1016_태양광 내역서(삼양동주민센터) 20" xfId="13178" xr:uid="{00000000-0005-0000-0000-00002A1D0000}"/>
    <cellStyle name="_입찰서1016_태양광 내역서(삼양동주민센터) 21" xfId="11684" xr:uid="{00000000-0005-0000-0000-00002B1D0000}"/>
    <cellStyle name="_입찰서1016_태양광 내역서(삼양동주민센터) 22" xfId="11219" xr:uid="{00000000-0005-0000-0000-00002C1D0000}"/>
    <cellStyle name="_입찰서1016_태양광 내역서(삼양동주민센터) 23" xfId="13342" xr:uid="{00000000-0005-0000-0000-00002D1D0000}"/>
    <cellStyle name="_입찰서1016_태양광 내역서(삼양동주민센터) 24" xfId="11650" xr:uid="{00000000-0005-0000-0000-00002E1D0000}"/>
    <cellStyle name="_입찰서1016_태양광 내역서(삼양동주민센터) 25" xfId="13025" xr:uid="{00000000-0005-0000-0000-00002F1D0000}"/>
    <cellStyle name="_입찰서1016_태양광 내역서(삼양동주민센터) 3" xfId="12086" xr:uid="{00000000-0005-0000-0000-0000301D0000}"/>
    <cellStyle name="_입찰서1016_태양광 내역서(삼양동주민센터) 4" xfId="11856" xr:uid="{00000000-0005-0000-0000-0000311D0000}"/>
    <cellStyle name="_입찰서1016_태양광 내역서(삼양동주민센터) 5" xfId="10869" xr:uid="{00000000-0005-0000-0000-0000321D0000}"/>
    <cellStyle name="_입찰서1016_태양광 내역서(삼양동주민센터) 6" xfId="10924" xr:uid="{00000000-0005-0000-0000-0000331D0000}"/>
    <cellStyle name="_입찰서1016_태양광 내역서(삼양동주민센터) 7" xfId="11466" xr:uid="{00000000-0005-0000-0000-0000341D0000}"/>
    <cellStyle name="_입찰서1016_태양광 내역서(삼양동주민센터) 8" xfId="12786" xr:uid="{00000000-0005-0000-0000-0000351D0000}"/>
    <cellStyle name="_입찰서1016_태양광 내역서(삼양동주민센터) 9" xfId="10081" xr:uid="{00000000-0005-0000-0000-0000361D0000}"/>
    <cellStyle name="_입찰서1016_태양광 내역서(총괄-전기공사)" xfId="1780" xr:uid="{00000000-0005-0000-0000-0000371D0000}"/>
    <cellStyle name="_입찰서1016_태양광 내역서(총괄-전기공사) 10" xfId="12449" xr:uid="{00000000-0005-0000-0000-0000381D0000}"/>
    <cellStyle name="_입찰서1016_태양광 내역서(총괄-전기공사) 11" xfId="12212" xr:uid="{00000000-0005-0000-0000-0000391D0000}"/>
    <cellStyle name="_입찰서1016_태양광 내역서(총괄-전기공사) 12" xfId="12604" xr:uid="{00000000-0005-0000-0000-00003A1D0000}"/>
    <cellStyle name="_입찰서1016_태양광 내역서(총괄-전기공사) 13" xfId="12293" xr:uid="{00000000-0005-0000-0000-00003B1D0000}"/>
    <cellStyle name="_입찰서1016_태양광 내역서(총괄-전기공사) 14" xfId="10737" xr:uid="{00000000-0005-0000-0000-00003C1D0000}"/>
    <cellStyle name="_입찰서1016_태양광 내역서(총괄-전기공사) 15" xfId="10306" xr:uid="{00000000-0005-0000-0000-00003D1D0000}"/>
    <cellStyle name="_입찰서1016_태양광 내역서(총괄-전기공사) 16" xfId="10153" xr:uid="{00000000-0005-0000-0000-00003E1D0000}"/>
    <cellStyle name="_입찰서1016_태양광 내역서(총괄-전기공사) 17" xfId="12447" xr:uid="{00000000-0005-0000-0000-00003F1D0000}"/>
    <cellStyle name="_입찰서1016_태양광 내역서(총괄-전기공사) 18" xfId="11686" xr:uid="{00000000-0005-0000-0000-0000401D0000}"/>
    <cellStyle name="_입찰서1016_태양광 내역서(총괄-전기공사) 19" xfId="9686" xr:uid="{00000000-0005-0000-0000-0000411D0000}"/>
    <cellStyle name="_입찰서1016_태양광 내역서(총괄-전기공사) 2" xfId="10293" xr:uid="{00000000-0005-0000-0000-0000421D0000}"/>
    <cellStyle name="_입찰서1016_태양광 내역서(총괄-전기공사) 20" xfId="11272" xr:uid="{00000000-0005-0000-0000-0000431D0000}"/>
    <cellStyle name="_입찰서1016_태양광 내역서(총괄-전기공사) 21" xfId="11762" xr:uid="{00000000-0005-0000-0000-0000441D0000}"/>
    <cellStyle name="_입찰서1016_태양광 내역서(총괄-전기공사) 22" xfId="12008" xr:uid="{00000000-0005-0000-0000-0000451D0000}"/>
    <cellStyle name="_입찰서1016_태양광 내역서(총괄-전기공사) 23" xfId="12422" xr:uid="{00000000-0005-0000-0000-0000461D0000}"/>
    <cellStyle name="_입찰서1016_태양광 내역서(총괄-전기공사) 24" xfId="10795" xr:uid="{00000000-0005-0000-0000-0000471D0000}"/>
    <cellStyle name="_입찰서1016_태양광 내역서(총괄-전기공사) 25" xfId="10233" xr:uid="{00000000-0005-0000-0000-0000481D0000}"/>
    <cellStyle name="_입찰서1016_태양광 내역서(총괄-전기공사) 3" xfId="12085" xr:uid="{00000000-0005-0000-0000-0000491D0000}"/>
    <cellStyle name="_입찰서1016_태양광 내역서(총괄-전기공사) 4" xfId="11267" xr:uid="{00000000-0005-0000-0000-00004A1D0000}"/>
    <cellStyle name="_입찰서1016_태양광 내역서(총괄-전기공사) 5" xfId="12654" xr:uid="{00000000-0005-0000-0000-00004B1D0000}"/>
    <cellStyle name="_입찰서1016_태양광 내역서(총괄-전기공사) 6" xfId="11539" xr:uid="{00000000-0005-0000-0000-00004C1D0000}"/>
    <cellStyle name="_입찰서1016_태양광 내역서(총괄-전기공사) 7" xfId="10431" xr:uid="{00000000-0005-0000-0000-00004D1D0000}"/>
    <cellStyle name="_입찰서1016_태양광 내역서(총괄-전기공사) 8" xfId="10872" xr:uid="{00000000-0005-0000-0000-00004E1D0000}"/>
    <cellStyle name="_입찰서1016_태양광 내역서(총괄-전기공사) 9" xfId="10335" xr:uid="{00000000-0005-0000-0000-00004F1D0000}"/>
    <cellStyle name="_입찰서1016_태양광산출서(친환경농업 연구센터)" xfId="1781" xr:uid="{00000000-0005-0000-0000-0000501D0000}"/>
    <cellStyle name="_입찰서1016_태양광산출서(친환경농업 연구센터) 10" xfId="12013" xr:uid="{00000000-0005-0000-0000-0000511D0000}"/>
    <cellStyle name="_입찰서1016_태양광산출서(친환경농업 연구센터) 11" xfId="12720" xr:uid="{00000000-0005-0000-0000-0000521D0000}"/>
    <cellStyle name="_입찰서1016_태양광산출서(친환경농업 연구센터) 12" xfId="11112" xr:uid="{00000000-0005-0000-0000-0000531D0000}"/>
    <cellStyle name="_입찰서1016_태양광산출서(친환경농업 연구센터) 13" xfId="12180" xr:uid="{00000000-0005-0000-0000-0000541D0000}"/>
    <cellStyle name="_입찰서1016_태양광산출서(친환경농업 연구센터) 14" xfId="13096" xr:uid="{00000000-0005-0000-0000-0000551D0000}"/>
    <cellStyle name="_입찰서1016_태양광산출서(친환경농업 연구센터) 15" xfId="10750" xr:uid="{00000000-0005-0000-0000-0000561D0000}"/>
    <cellStyle name="_입찰서1016_태양광산출서(친환경농업 연구센터) 16" xfId="10899" xr:uid="{00000000-0005-0000-0000-0000571D0000}"/>
    <cellStyle name="_입찰서1016_태양광산출서(친환경농업 연구센터) 17" xfId="11086" xr:uid="{00000000-0005-0000-0000-0000581D0000}"/>
    <cellStyle name="_입찰서1016_태양광산출서(친환경농업 연구센터) 18" xfId="12628" xr:uid="{00000000-0005-0000-0000-0000591D0000}"/>
    <cellStyle name="_입찰서1016_태양광산출서(친환경농업 연구센터) 19" xfId="11550" xr:uid="{00000000-0005-0000-0000-00005A1D0000}"/>
    <cellStyle name="_입찰서1016_태양광산출서(친환경농업 연구센터) 2" xfId="10294" xr:uid="{00000000-0005-0000-0000-00005B1D0000}"/>
    <cellStyle name="_입찰서1016_태양광산출서(친환경농업 연구센터) 20" xfId="13356" xr:uid="{00000000-0005-0000-0000-00005C1D0000}"/>
    <cellStyle name="_입찰서1016_태양광산출서(친환경농업 연구센터) 21" xfId="12348" xr:uid="{00000000-0005-0000-0000-00005D1D0000}"/>
    <cellStyle name="_입찰서1016_태양광산출서(친환경농업 연구센터) 22" xfId="11695" xr:uid="{00000000-0005-0000-0000-00005E1D0000}"/>
    <cellStyle name="_입찰서1016_태양광산출서(친환경농업 연구센터) 23" xfId="10543" xr:uid="{00000000-0005-0000-0000-00005F1D0000}"/>
    <cellStyle name="_입찰서1016_태양광산출서(친환경농업 연구센터) 24" xfId="12485" xr:uid="{00000000-0005-0000-0000-0000601D0000}"/>
    <cellStyle name="_입찰서1016_태양광산출서(친환경농업 연구센터) 25" xfId="13381" xr:uid="{00000000-0005-0000-0000-0000611D0000}"/>
    <cellStyle name="_입찰서1016_태양광산출서(친환경농업 연구센터) 3" xfId="10759" xr:uid="{00000000-0005-0000-0000-0000621D0000}"/>
    <cellStyle name="_입찰서1016_태양광산출서(친환경농업 연구센터) 4" xfId="11268" xr:uid="{00000000-0005-0000-0000-0000631D0000}"/>
    <cellStyle name="_입찰서1016_태양광산출서(친환경농업 연구센터) 5" xfId="11384" xr:uid="{00000000-0005-0000-0000-0000641D0000}"/>
    <cellStyle name="_입찰서1016_태양광산출서(친환경농업 연구센터) 6" xfId="11434" xr:uid="{00000000-0005-0000-0000-0000651D0000}"/>
    <cellStyle name="_입찰서1016_태양광산출서(친환경농업 연구센터) 7" xfId="12384" xr:uid="{00000000-0005-0000-0000-0000661D0000}"/>
    <cellStyle name="_입찰서1016_태양광산출서(친환경농업 연구센터) 8" xfId="11413" xr:uid="{00000000-0005-0000-0000-0000671D0000}"/>
    <cellStyle name="_입찰서1016_태양광산출서(친환경농업 연구센터) 9" xfId="11457" xr:uid="{00000000-0005-0000-0000-0000681D0000}"/>
    <cellStyle name="_입찰서1016_토산교 도서실,교원편의실,연결복도 증축전기내역서" xfId="1782" xr:uid="{00000000-0005-0000-0000-0000691D0000}"/>
    <cellStyle name="_입찰서1016_통신" xfId="1783" xr:uid="{00000000-0005-0000-0000-00006A1D0000}"/>
    <cellStyle name="_입찰서1016_통신 2" xfId="5996" xr:uid="{00000000-0005-0000-0000-00006B1D0000}"/>
    <cellStyle name="_입찰서1016_통신 2 2" xfId="5997" xr:uid="{00000000-0005-0000-0000-00006C1D0000}"/>
    <cellStyle name="_입찰서1016_통신(08.09)" xfId="1784" xr:uid="{00000000-0005-0000-0000-00006D1D0000}"/>
    <cellStyle name="_입찰서1016_통신(08.09) 2" xfId="5998" xr:uid="{00000000-0005-0000-0000-00006E1D0000}"/>
    <cellStyle name="_입찰서1016_통신(08.09) 2 2" xfId="5999" xr:uid="{00000000-0005-0000-0000-00006F1D0000}"/>
    <cellStyle name="_입찰서1016_통신내역 (안보교육관)" xfId="1785" xr:uid="{00000000-0005-0000-0000-0000701D0000}"/>
    <cellStyle name="_입찰서1016_통신내역 (안보교육관-5월30일)" xfId="1786" xr:uid="{00000000-0005-0000-0000-0000711D0000}"/>
    <cellStyle name="_입찰서1016_통신내역서" xfId="1787" xr:uid="{00000000-0005-0000-0000-0000721D0000}"/>
    <cellStyle name="_입찰서1016_통신내역서(0304)" xfId="1788" xr:uid="{00000000-0005-0000-0000-0000731D0000}"/>
    <cellStyle name="_입찰서1016_통신내역서(0315)" xfId="1789" xr:uid="{00000000-0005-0000-0000-0000741D0000}"/>
    <cellStyle name="_입찰서1016_통신내역서(0502)" xfId="1790" xr:uid="{00000000-0005-0000-0000-0000751D0000}"/>
    <cellStyle name="_입찰서1016_통신내역서(감귤창고)" xfId="1791" xr:uid="{00000000-0005-0000-0000-0000761D0000}"/>
    <cellStyle name="_입찰서1016_통신내역서(감귤창고) 2" xfId="6000" xr:uid="{00000000-0005-0000-0000-0000771D0000}"/>
    <cellStyle name="_입찰서1016_통신내역서(감귤창고) 2 2" xfId="6001" xr:uid="{00000000-0005-0000-0000-0000781D0000}"/>
    <cellStyle name="_입찰서1016_통신내역서(경주시주민건강지원센터)" xfId="1792" xr:uid="{00000000-0005-0000-0000-0000791D0000}"/>
    <cellStyle name="_입찰서1016_통신내역서(경주시주민건강지원센터) 10" xfId="10733" xr:uid="{00000000-0005-0000-0000-00007A1D0000}"/>
    <cellStyle name="_입찰서1016_통신내역서(경주시주민건강지원센터) 11" xfId="10443" xr:uid="{00000000-0005-0000-0000-00007B1D0000}"/>
    <cellStyle name="_입찰서1016_통신내역서(경주시주민건강지원센터) 12" xfId="11766" xr:uid="{00000000-0005-0000-0000-00007C1D0000}"/>
    <cellStyle name="_입찰서1016_통신내역서(경주시주민건강지원센터) 13" xfId="11665" xr:uid="{00000000-0005-0000-0000-00007D1D0000}"/>
    <cellStyle name="_입찰서1016_통신내역서(경주시주민건강지원센터) 14" xfId="11154" xr:uid="{00000000-0005-0000-0000-00007E1D0000}"/>
    <cellStyle name="_입찰서1016_통신내역서(경주시주민건강지원센터) 15" xfId="11262" xr:uid="{00000000-0005-0000-0000-00007F1D0000}"/>
    <cellStyle name="_입찰서1016_통신내역서(경주시주민건강지원센터) 16" xfId="11944" xr:uid="{00000000-0005-0000-0000-0000801D0000}"/>
    <cellStyle name="_입찰서1016_통신내역서(경주시주민건강지원센터) 17" xfId="11187" xr:uid="{00000000-0005-0000-0000-0000811D0000}"/>
    <cellStyle name="_입찰서1016_통신내역서(경주시주민건강지원센터) 18" xfId="10901" xr:uid="{00000000-0005-0000-0000-0000821D0000}"/>
    <cellStyle name="_입찰서1016_통신내역서(경주시주민건강지원센터) 19" xfId="12355" xr:uid="{00000000-0005-0000-0000-0000831D0000}"/>
    <cellStyle name="_입찰서1016_통신내역서(경주시주민건강지원센터) 2" xfId="10296" xr:uid="{00000000-0005-0000-0000-0000841D0000}"/>
    <cellStyle name="_입찰서1016_통신내역서(경주시주민건강지원센터) 20" xfId="12242" xr:uid="{00000000-0005-0000-0000-0000851D0000}"/>
    <cellStyle name="_입찰서1016_통신내역서(경주시주민건강지원센터) 21" xfId="12500" xr:uid="{00000000-0005-0000-0000-0000861D0000}"/>
    <cellStyle name="_입찰서1016_통신내역서(경주시주민건강지원센터) 22" xfId="12795" xr:uid="{00000000-0005-0000-0000-0000871D0000}"/>
    <cellStyle name="_입찰서1016_통신내역서(경주시주민건강지원센터) 23" xfId="11749" xr:uid="{00000000-0005-0000-0000-0000881D0000}"/>
    <cellStyle name="_입찰서1016_통신내역서(경주시주민건강지원센터) 24" xfId="12039" xr:uid="{00000000-0005-0000-0000-0000891D0000}"/>
    <cellStyle name="_입찰서1016_통신내역서(경주시주민건강지원센터) 25" xfId="11340" xr:uid="{00000000-0005-0000-0000-00008A1D0000}"/>
    <cellStyle name="_입찰서1016_통신내역서(경주시주민건강지원센터) 3" xfId="10757" xr:uid="{00000000-0005-0000-0000-00008B1D0000}"/>
    <cellStyle name="_입찰서1016_통신내역서(경주시주민건강지원센터) 4" xfId="11858" xr:uid="{00000000-0005-0000-0000-00008C1D0000}"/>
    <cellStyle name="_입찰서1016_통신내역서(경주시주민건강지원센터) 5" xfId="11383" xr:uid="{00000000-0005-0000-0000-00008D1D0000}"/>
    <cellStyle name="_입찰서1016_통신내역서(경주시주민건강지원센터) 6" xfId="11541" xr:uid="{00000000-0005-0000-0000-00008E1D0000}"/>
    <cellStyle name="_입찰서1016_통신내역서(경주시주민건강지원센터) 7" xfId="12800" xr:uid="{00000000-0005-0000-0000-00008F1D0000}"/>
    <cellStyle name="_입찰서1016_통신내역서(경주시주민건강지원센터) 8" xfId="9769" xr:uid="{00000000-0005-0000-0000-0000901D0000}"/>
    <cellStyle name="_입찰서1016_통신내역서(경주시주민건강지원센터) 9" xfId="10977" xr:uid="{00000000-0005-0000-0000-0000911D0000}"/>
    <cellStyle name="_입찰서1016_통신내역서(경주주민건강지원센터)" xfId="1793" xr:uid="{00000000-0005-0000-0000-0000921D0000}"/>
    <cellStyle name="_입찰서1016_통신내역서(경주주민건강지원센터0531)" xfId="1794" xr:uid="{00000000-0005-0000-0000-0000931D0000}"/>
    <cellStyle name="_입찰서1016_통신내역서(경주주민건강지원센터0531)1" xfId="1795" xr:uid="{00000000-0005-0000-0000-0000941D0000}"/>
    <cellStyle name="_입찰서1016_통신내역서(고산초)" xfId="1796" xr:uid="{00000000-0005-0000-0000-0000951D0000}"/>
    <cellStyle name="_입찰서1016_통신내역서(공항초소)" xfId="1797" xr:uid="{00000000-0005-0000-0000-0000961D0000}"/>
    <cellStyle name="_입찰서1016_통신내역서(공항초소) 10" xfId="12184" xr:uid="{00000000-0005-0000-0000-0000971D0000}"/>
    <cellStyle name="_입찰서1016_통신내역서(공항초소) 11" xfId="9760" xr:uid="{00000000-0005-0000-0000-0000981D0000}"/>
    <cellStyle name="_입찰서1016_통신내역서(공항초소) 12" xfId="11183" xr:uid="{00000000-0005-0000-0000-0000991D0000}"/>
    <cellStyle name="_입찰서1016_통신내역서(공항초소) 13" xfId="12063" xr:uid="{00000000-0005-0000-0000-00009A1D0000}"/>
    <cellStyle name="_입찰서1016_통신내역서(공항초소) 14" xfId="11952" xr:uid="{00000000-0005-0000-0000-00009B1D0000}"/>
    <cellStyle name="_입찰서1016_통신내역서(공항초소) 15" xfId="12699" xr:uid="{00000000-0005-0000-0000-00009C1D0000}"/>
    <cellStyle name="_입찰서1016_통신내역서(공항초소) 16" xfId="13207" xr:uid="{00000000-0005-0000-0000-00009D1D0000}"/>
    <cellStyle name="_입찰서1016_통신내역서(공항초소) 17" xfId="11121" xr:uid="{00000000-0005-0000-0000-00009E1D0000}"/>
    <cellStyle name="_입찰서1016_통신내역서(공항초소) 18" xfId="10370" xr:uid="{00000000-0005-0000-0000-00009F1D0000}"/>
    <cellStyle name="_입찰서1016_통신내역서(공항초소) 19" xfId="11195" xr:uid="{00000000-0005-0000-0000-0000A01D0000}"/>
    <cellStyle name="_입찰서1016_통신내역서(공항초소) 2" xfId="10300" xr:uid="{00000000-0005-0000-0000-0000A11D0000}"/>
    <cellStyle name="_입찰서1016_통신내역서(공항초소) 20" xfId="9692" xr:uid="{00000000-0005-0000-0000-0000A21D0000}"/>
    <cellStyle name="_입찰서1016_통신내역서(공항초소) 21" xfId="11275" xr:uid="{00000000-0005-0000-0000-0000A31D0000}"/>
    <cellStyle name="_입찰서1016_통신내역서(공항초소) 22" xfId="11436" xr:uid="{00000000-0005-0000-0000-0000A41D0000}"/>
    <cellStyle name="_입찰서1016_통신내역서(공항초소) 23" xfId="11724" xr:uid="{00000000-0005-0000-0000-0000A51D0000}"/>
    <cellStyle name="_입찰서1016_통신내역서(공항초소) 24" xfId="12459" xr:uid="{00000000-0005-0000-0000-0000A61D0000}"/>
    <cellStyle name="_입찰서1016_통신내역서(공항초소) 25" xfId="10435" xr:uid="{00000000-0005-0000-0000-0000A71D0000}"/>
    <cellStyle name="_입찰서1016_통신내역서(공항초소) 3" xfId="12082" xr:uid="{00000000-0005-0000-0000-0000A81D0000}"/>
    <cellStyle name="_입찰서1016_통신내역서(공항초소) 4" xfId="11270" xr:uid="{00000000-0005-0000-0000-0000A91D0000}"/>
    <cellStyle name="_입찰서1016_통신내역서(공항초소) 5" xfId="11602" xr:uid="{00000000-0005-0000-0000-0000AA1D0000}"/>
    <cellStyle name="_입찰서1016_통신내역서(공항초소) 6" xfId="11435" xr:uid="{00000000-0005-0000-0000-0000AB1D0000}"/>
    <cellStyle name="_입찰서1016_통신내역서(공항초소) 7" xfId="10076" xr:uid="{00000000-0005-0000-0000-0000AC1D0000}"/>
    <cellStyle name="_입찰서1016_통신내역서(공항초소) 8" xfId="11929" xr:uid="{00000000-0005-0000-0000-0000AD1D0000}"/>
    <cellStyle name="_입찰서1016_통신내역서(공항초소) 9" xfId="12727" xr:uid="{00000000-0005-0000-0000-0000AE1D0000}"/>
    <cellStyle name="_입찰서1016_통신내역서(광양초)" xfId="1798" xr:uid="{00000000-0005-0000-0000-0000AF1D0000}"/>
    <cellStyle name="_입찰서1016_통신내역서(다목적수련관 및 전기용량증설공사)0219-1월단가" xfId="1799" xr:uid="{00000000-0005-0000-0000-0000B01D0000}"/>
    <cellStyle name="_입찰서1016_통신내역서(대신중)-5차" xfId="1800" xr:uid="{00000000-0005-0000-0000-0000B11D0000}"/>
    <cellStyle name="_입찰서1016_통신내역서(대신중)-5차 2" xfId="6002" xr:uid="{00000000-0005-0000-0000-0000B21D0000}"/>
    <cellStyle name="_입찰서1016_통신내역서(대신중)-5차 2 2" xfId="6003" xr:uid="{00000000-0005-0000-0000-0000B31D0000}"/>
    <cellStyle name="_입찰서1016_통신내역서(도순교)" xfId="1801" xr:uid="{00000000-0005-0000-0000-0000B41D0000}"/>
    <cellStyle name="_입찰서1016_통신내역서(도순교) 2" xfId="6004" xr:uid="{00000000-0005-0000-0000-0000B51D0000}"/>
    <cellStyle name="_입찰서1016_통신내역서(도순교) 2 2" xfId="6005" xr:uid="{00000000-0005-0000-0000-0000B61D0000}"/>
    <cellStyle name="_입찰서1016_통신내역서(동홍초등학교 교실 및 E.V 증축공사)" xfId="1802" xr:uid="{00000000-0005-0000-0000-0000B71D0000}"/>
    <cellStyle name="_입찰서1016_통신내역서(동홍초등학교 교실 및 E.V 증축공사) 2" xfId="6006" xr:uid="{00000000-0005-0000-0000-0000B81D0000}"/>
    <cellStyle name="_입찰서1016_통신내역서(동홍초등학교 교실 및 E.V 증축공사) 2 2" xfId="6007" xr:uid="{00000000-0005-0000-0000-0000B91D0000}"/>
    <cellStyle name="_입찰서1016_통신내역서(동홍초등학교 교실 및 E.V 증축공사)_변경후내역서 " xfId="6008" xr:uid="{00000000-0005-0000-0000-0000BA1D0000}"/>
    <cellStyle name="_입찰서1016_통신내역서(동홍초등학교 교실 및 E.V 증축공사)-최종" xfId="1803" xr:uid="{00000000-0005-0000-0000-0000BB1D0000}"/>
    <cellStyle name="_입찰서1016_통신내역서(동홍초등학교 교실 및 E.V 증축공사)-최종 2" xfId="6009" xr:uid="{00000000-0005-0000-0000-0000BC1D0000}"/>
    <cellStyle name="_입찰서1016_통신내역서(동홍초등학교 교실 및 E.V 증축공사)-최종 2 2" xfId="6010" xr:uid="{00000000-0005-0000-0000-0000BD1D0000}"/>
    <cellStyle name="_입찰서1016_통신내역서(동홍초등학교 교실 및 E.V 증축공사)-최종_변경후내역서 " xfId="6011" xr:uid="{00000000-0005-0000-0000-0000BE1D0000}"/>
    <cellStyle name="_입찰서1016_통신내역서(두모리마을회관)" xfId="1804" xr:uid="{00000000-0005-0000-0000-0000BF1D0000}"/>
    <cellStyle name="_입찰서1016_통신내역서(문산시립어린이집)" xfId="1805" xr:uid="{00000000-0005-0000-0000-0000C01D0000}"/>
    <cellStyle name="_입찰서1016_통신내역서(문산어린이집)" xfId="1806" xr:uid="{00000000-0005-0000-0000-0000C11D0000}"/>
    <cellStyle name="_입찰서1016_통신내역서(변경전)" xfId="1807" xr:uid="{00000000-0005-0000-0000-0000C21D0000}"/>
    <cellStyle name="_입찰서1016_통신내역서(변경전) 10" xfId="11517" xr:uid="{00000000-0005-0000-0000-0000C31D0000}"/>
    <cellStyle name="_입찰서1016_통신내역서(변경전) 11" xfId="10527" xr:uid="{00000000-0005-0000-0000-0000C41D0000}"/>
    <cellStyle name="_입찰서1016_통신내역서(변경전) 12" xfId="12993" xr:uid="{00000000-0005-0000-0000-0000C51D0000}"/>
    <cellStyle name="_입찰서1016_통신내역서(변경전) 13" xfId="12837" xr:uid="{00000000-0005-0000-0000-0000C61D0000}"/>
    <cellStyle name="_입찰서1016_통신내역서(변경전) 14" xfId="12343" xr:uid="{00000000-0005-0000-0000-0000C71D0000}"/>
    <cellStyle name="_입찰서1016_통신내역서(변경전) 15" xfId="9735" xr:uid="{00000000-0005-0000-0000-0000C81D0000}"/>
    <cellStyle name="_입찰서1016_통신내역서(변경전) 16" xfId="10575" xr:uid="{00000000-0005-0000-0000-0000C91D0000}"/>
    <cellStyle name="_입찰서1016_통신내역서(변경전) 17" xfId="11886" xr:uid="{00000000-0005-0000-0000-0000CA1D0000}"/>
    <cellStyle name="_입찰서1016_통신내역서(변경전) 18" xfId="12713" xr:uid="{00000000-0005-0000-0000-0000CB1D0000}"/>
    <cellStyle name="_입찰서1016_통신내역서(변경전) 19" xfId="11694" xr:uid="{00000000-0005-0000-0000-0000CC1D0000}"/>
    <cellStyle name="_입찰서1016_통신내역서(변경전) 2" xfId="10304" xr:uid="{00000000-0005-0000-0000-0000CD1D0000}"/>
    <cellStyle name="_입찰서1016_통신내역서(변경전) 20" xfId="11140" xr:uid="{00000000-0005-0000-0000-0000CE1D0000}"/>
    <cellStyle name="_입찰서1016_통신내역서(변경전) 21" xfId="13275" xr:uid="{00000000-0005-0000-0000-0000CF1D0000}"/>
    <cellStyle name="_입찰서1016_통신내역서(변경전) 22" xfId="10774" xr:uid="{00000000-0005-0000-0000-0000D01D0000}"/>
    <cellStyle name="_입찰서1016_통신내역서(변경전) 23" xfId="10612" xr:uid="{00000000-0005-0000-0000-0000D11D0000}"/>
    <cellStyle name="_입찰서1016_통신내역서(변경전) 24" xfId="11685" xr:uid="{00000000-0005-0000-0000-0000D21D0000}"/>
    <cellStyle name="_입찰서1016_통신내역서(변경전) 25" xfId="13439" xr:uid="{00000000-0005-0000-0000-0000D31D0000}"/>
    <cellStyle name="_입찰서1016_통신내역서(변경전) 3" xfId="10754" xr:uid="{00000000-0005-0000-0000-0000D41D0000}"/>
    <cellStyle name="_입찰서1016_통신내역서(변경전) 4" xfId="10518" xr:uid="{00000000-0005-0000-0000-0000D51D0000}"/>
    <cellStyle name="_입찰서1016_통신내역서(변경전) 5" xfId="9991" xr:uid="{00000000-0005-0000-0000-0000D61D0000}"/>
    <cellStyle name="_입찰서1016_통신내역서(변경전) 6" xfId="11543" xr:uid="{00000000-0005-0000-0000-0000D71D0000}"/>
    <cellStyle name="_입찰서1016_통신내역서(변경전) 7" xfId="10844" xr:uid="{00000000-0005-0000-0000-0000D81D0000}"/>
    <cellStyle name="_입찰서1016_통신내역서(변경전) 8" xfId="11611" xr:uid="{00000000-0005-0000-0000-0000D91D0000}"/>
    <cellStyle name="_입찰서1016_통신내역서(변경전) 9" xfId="12748" xr:uid="{00000000-0005-0000-0000-0000DA1D0000}"/>
    <cellStyle name="_입찰서1016_통신내역서(보성교)" xfId="1808" xr:uid="{00000000-0005-0000-0000-0000DB1D0000}"/>
    <cellStyle name="_입찰서1016_통신내역서(보성교) 2" xfId="6012" xr:uid="{00000000-0005-0000-0000-0000DC1D0000}"/>
    <cellStyle name="_입찰서1016_통신내역서(보성교) 2 2" xfId="6013" xr:uid="{00000000-0005-0000-0000-0000DD1D0000}"/>
    <cellStyle name="_입찰서1016_통신내역서(서귀포공립보육시설)" xfId="1809" xr:uid="{00000000-0005-0000-0000-0000DE1D0000}"/>
    <cellStyle name="_입찰서1016_통신내역서(서귀포공립보육시설) 2" xfId="6014" xr:uid="{00000000-0005-0000-0000-0000DF1D0000}"/>
    <cellStyle name="_입찰서1016_통신내역서(서귀포공립보육시설) 2 2" xfId="6015" xr:uid="{00000000-0005-0000-0000-0000E01D0000}"/>
    <cellStyle name="_입찰서1016_통신내역서(서귀포시교육청사)" xfId="1810" xr:uid="{00000000-0005-0000-0000-0000E11D0000}"/>
    <cellStyle name="_입찰서1016_통신내역서(서귀포시교육청사) 2" xfId="6016" xr:uid="{00000000-0005-0000-0000-0000E21D0000}"/>
    <cellStyle name="_입찰서1016_통신내역서(서귀포시교육청사) 2 2" xfId="6017" xr:uid="{00000000-0005-0000-0000-0000E31D0000}"/>
    <cellStyle name="_입찰서1016_통신내역서(서귀포여고)" xfId="1811" xr:uid="{00000000-0005-0000-0000-0000E41D0000}"/>
    <cellStyle name="_입찰서1016_통신내역서(서귀포여고) 2" xfId="6018" xr:uid="{00000000-0005-0000-0000-0000E51D0000}"/>
    <cellStyle name="_입찰서1016_통신내역서(서귀포여고) 2 2" xfId="6019" xr:uid="{00000000-0005-0000-0000-0000E61D0000}"/>
    <cellStyle name="_입찰서1016_통신내역서(성산농협)" xfId="1812" xr:uid="{00000000-0005-0000-0000-0000E71D0000}"/>
    <cellStyle name="_입찰서1016_통신내역서(성산농협)-주차관제산출" xfId="1813" xr:uid="{00000000-0005-0000-0000-0000E81D0000}"/>
    <cellStyle name="_입찰서1016_통신내역서(안덕농협선과장)" xfId="1814" xr:uid="{00000000-0005-0000-0000-0000E91D0000}"/>
    <cellStyle name="_입찰서1016_통신내역서(야생동물보호센터)" xfId="1815" xr:uid="{00000000-0005-0000-0000-0000EA1D0000}"/>
    <cellStyle name="_입찰서1016_통신내역서(영송학교 체육관)" xfId="1816" xr:uid="{00000000-0005-0000-0000-0000EB1D0000}"/>
    <cellStyle name="_입찰서1016_통신내역서(예림-친환경)-1024" xfId="1817" xr:uid="{00000000-0005-0000-0000-0000EC1D0000}"/>
    <cellStyle name="_입찰서1016_통신내역서(위미중)" xfId="1818" xr:uid="{00000000-0005-0000-0000-0000ED1D0000}"/>
    <cellStyle name="_입찰서1016_통신내역서(제주교대-사라교육관)" xfId="1819" xr:uid="{00000000-0005-0000-0000-0000EE1D0000}"/>
    <cellStyle name="_입찰서1016_통신내역서(제주서중)" xfId="1820" xr:uid="{00000000-0005-0000-0000-0000EF1D0000}"/>
    <cellStyle name="_입찰서1016_통신내역서(제주시교육청사)" xfId="1821" xr:uid="{00000000-0005-0000-0000-0000F01D0000}"/>
    <cellStyle name="_입찰서1016_통신내역서(제주시교육청사) 2" xfId="6020" xr:uid="{00000000-0005-0000-0000-0000F11D0000}"/>
    <cellStyle name="_입찰서1016_통신내역서(제주시교육청사) 2 2" xfId="6021" xr:uid="{00000000-0005-0000-0000-0000F21D0000}"/>
    <cellStyle name="_입찰서1016_통신내역서(제주중앙고)" xfId="1822" xr:uid="{00000000-0005-0000-0000-0000F31D0000}"/>
    <cellStyle name="_입찰서1016_통신내역서(중문농협선과장)" xfId="1823" xr:uid="{00000000-0005-0000-0000-0000F41D0000}"/>
    <cellStyle name="_입찰서1016_통신내역서(지구대기 관사)" xfId="1824" xr:uid="{00000000-0005-0000-0000-0000F51D0000}"/>
    <cellStyle name="_입찰서1016_통신내역서(탐라교육원)0219-1월단가" xfId="1825" xr:uid="{00000000-0005-0000-0000-0000F61D0000}"/>
    <cellStyle name="_입찰서1016_통신내역서(탐라교육원)-최종" xfId="1826" xr:uid="{00000000-0005-0000-0000-0000F71D0000}"/>
    <cellStyle name="_입찰서1016_통신내역서(탐라교육원)-최종 2" xfId="6022" xr:uid="{00000000-0005-0000-0000-0000F81D0000}"/>
    <cellStyle name="_입찰서1016_통신내역서(탐라교육원)-최종 2 2" xfId="6023" xr:uid="{00000000-0005-0000-0000-0000F91D0000}"/>
    <cellStyle name="_입찰서1016_통신내역서(하귀어린이집)" xfId="1827" xr:uid="{00000000-0005-0000-0000-0000FA1D0000}"/>
    <cellStyle name="_입찰서1016_통신내역서(하귀어린이집) 2" xfId="6024" xr:uid="{00000000-0005-0000-0000-0000FB1D0000}"/>
    <cellStyle name="_입찰서1016_통신내역서(하귀어린이집) 2 2" xfId="6025" xr:uid="{00000000-0005-0000-0000-0000FC1D0000}"/>
    <cellStyle name="_입찰서1016_통신내역서(하나로마트)_변경후내역서 " xfId="6026" xr:uid="{00000000-0005-0000-0000-0000FD1D0000}"/>
    <cellStyle name="_입찰서1016_통신내역서(하례교 교실증축 및 화장실 대수선공사)" xfId="1828" xr:uid="{00000000-0005-0000-0000-0000FE1D0000}"/>
    <cellStyle name="_입찰서1016_통신내역서(하례교 교실증축 및 화장실 대수선공사) 2" xfId="6027" xr:uid="{00000000-0005-0000-0000-0000FF1D0000}"/>
    <cellStyle name="_입찰서1016_통신내역서(하례교 교실증축 및 화장실 대수선공사) 2 2" xfId="6028" xr:uid="{00000000-0005-0000-0000-0000001E0000}"/>
    <cellStyle name="_입찰서1016_통신내역서(하례교 교실증축 및 화장실 대수선공사)_변경후내역서 " xfId="6029" xr:uid="{00000000-0005-0000-0000-0000011E0000}"/>
    <cellStyle name="_입찰서1016_통신내역서(학생회관3층)" xfId="1829" xr:uid="{00000000-0005-0000-0000-0000021E0000}"/>
    <cellStyle name="_입찰서1016_통신내역서(학생회관3층) 2" xfId="6030" xr:uid="{00000000-0005-0000-0000-0000031E0000}"/>
    <cellStyle name="_입찰서1016_통신내역서(학생회관3층) 2 2" xfId="6031" xr:uid="{00000000-0005-0000-0000-0000041E0000}"/>
    <cellStyle name="_입찰서1016_통신내역서(함덕해수욕장 종합관리동)1" xfId="1830" xr:uid="{00000000-0005-0000-0000-0000051E0000}"/>
    <cellStyle name="_입찰서1016_통신내역서(함덕해수욕장 종합관리동)1 2" xfId="6032" xr:uid="{00000000-0005-0000-0000-0000061E0000}"/>
    <cellStyle name="_입찰서1016_통신내역서(함덕해수욕장 종합관리동)1 2 2" xfId="6033" xr:uid="{00000000-0005-0000-0000-0000071E0000}"/>
    <cellStyle name="_입찰서1016_통신내역서1" xfId="1831" xr:uid="{00000000-0005-0000-0000-0000081E0000}"/>
    <cellStyle name="_입찰서1016_통신산출서(야생동물보호센터)" xfId="1832" xr:uid="{00000000-0005-0000-0000-0000091E0000}"/>
    <cellStyle name="_입찰서1016_평안요양원 소방내역서" xfId="1833" xr:uid="{00000000-0005-0000-0000-00000A1E0000}"/>
    <cellStyle name="_입찰서1016_평안요양원 전기내역서" xfId="1834" xr:uid="{00000000-0005-0000-0000-00000B1E0000}"/>
    <cellStyle name="_입찰서1016_폐수처리장 전기간선설비공사 전기내역서" xfId="1835" xr:uid="{00000000-0005-0000-0000-00000C1E0000}"/>
    <cellStyle name="_입찰서1016_표선초 소방공사(최종)" xfId="1836" xr:uid="{00000000-0005-0000-0000-00000D1E0000}"/>
    <cellStyle name="_입찰서1016_표선초 장애인편의시설및 연결복도 증축 전기내역서" xfId="1837" xr:uid="{00000000-0005-0000-0000-00000E1E0000}"/>
    <cellStyle name="_입찰서1016_표선초 장애인편의시설및 연결복도 증축 전기내역서1" xfId="1838" xr:uid="{00000000-0005-0000-0000-00000F1E0000}"/>
    <cellStyle name="_입찰서1016_플러스마트 전기설비공사" xfId="1839" xr:uid="{00000000-0005-0000-0000-0000101E0000}"/>
    <cellStyle name="_입찰서1016_플러스마트 전기설비공사 2" xfId="6034" xr:uid="{00000000-0005-0000-0000-0000111E0000}"/>
    <cellStyle name="_입찰서1016_플러스마트 전기설비공사 2 2" xfId="6035" xr:uid="{00000000-0005-0000-0000-0000121E0000}"/>
    <cellStyle name="_입찰서1016_현대아파트-소방" xfId="1840" xr:uid="{00000000-0005-0000-0000-0000131E0000}"/>
    <cellStyle name="_입찰표지 " xfId="7449" xr:uid="{00000000-0005-0000-0000-0000141E0000}"/>
    <cellStyle name="_입찰표지 _송림로-토목물량산출서" xfId="8421" xr:uid="{00000000-0005-0000-0000-0000151E0000}"/>
    <cellStyle name="_입찰표지 _인천설계예산서" xfId="8422" xr:uid="{00000000-0005-0000-0000-0000161E0000}"/>
    <cellStyle name="_입찰표지 _인천설계예산서(수정분)" xfId="8423" xr:uid="{00000000-0005-0000-0000-0000171E0000}"/>
    <cellStyle name="_입찰표지 _인천설계예산서(수정분)_송림로-토목물량산출서" xfId="8424" xr:uid="{00000000-0005-0000-0000-0000181E0000}"/>
    <cellStyle name="_입찰표지 _인천설계예산서_송림로-토목물량산출서" xfId="8425" xr:uid="{00000000-0005-0000-0000-0000191E0000}"/>
    <cellStyle name="_자금수지(9월) " xfId="8426" xr:uid="{00000000-0005-0000-0000-00001A1E0000}"/>
    <cellStyle name="_자금수지(9월) _9공구 기성도면" xfId="8427" xr:uid="{00000000-0005-0000-0000-00001B1E0000}"/>
    <cellStyle name="_자금수지(9월) _공사업무현황" xfId="8428" xr:uid="{00000000-0005-0000-0000-00001C1E0000}"/>
    <cellStyle name="_자금수지(9월) _공사업무현황(11월)" xfId="8429" xr:uid="{00000000-0005-0000-0000-00001D1E0000}"/>
    <cellStyle name="_자금수지(9월) _기성청구" xfId="8430" xr:uid="{00000000-0005-0000-0000-00001E1E0000}"/>
    <cellStyle name="_자금수지(9월) _기성청구내역" xfId="8431" xr:uid="{00000000-0005-0000-0000-00001F1E0000}"/>
    <cellStyle name="_자금수지(9월) _수지분석" xfId="8432" xr:uid="{00000000-0005-0000-0000-0000201E0000}"/>
    <cellStyle name="_자금수지(9월) _원청보고용(기성대투입)" xfId="8433" xr:uid="{00000000-0005-0000-0000-0000211E0000}"/>
    <cellStyle name="_자금수지(9월) _중앙고속(9공구)기성" xfId="8434" xr:uid="{00000000-0005-0000-0000-0000221E0000}"/>
    <cellStyle name="_자금수지(9월) _한양방수(변경)" xfId="8435" xr:uid="{00000000-0005-0000-0000-0000231E0000}"/>
    <cellStyle name="_자금수지(9월) _한양철콘(변경)" xfId="8436" xr:uid="{00000000-0005-0000-0000-0000241E0000}"/>
    <cellStyle name="_자금수지(9월) _한양토공(변경)" xfId="8437" xr:uid="{00000000-0005-0000-0000-0000251E0000}"/>
    <cellStyle name="_작업내역(전기,통신)" xfId="8438" xr:uid="{00000000-0005-0000-0000-0000261E0000}"/>
    <cellStyle name="_재직증명서(동북)" xfId="8439" xr:uid="{00000000-0005-0000-0000-0000271E0000}"/>
    <cellStyle name="_적격 " xfId="7450" xr:uid="{00000000-0005-0000-0000-0000281E0000}"/>
    <cellStyle name="_적격 _송림로-토목물량산출서" xfId="8440" xr:uid="{00000000-0005-0000-0000-0000291E0000}"/>
    <cellStyle name="_적격 _인천설계예산서" xfId="8441" xr:uid="{00000000-0005-0000-0000-00002A1E0000}"/>
    <cellStyle name="_적격 _인천설계예산서(수정분)" xfId="8442" xr:uid="{00000000-0005-0000-0000-00002B1E0000}"/>
    <cellStyle name="_적격 _인천설계예산서(수정분)_송림로-토목물량산출서" xfId="8443" xr:uid="{00000000-0005-0000-0000-00002C1E0000}"/>
    <cellStyle name="_적격 _인천설계예산서_송림로-토목물량산출서" xfId="8444" xr:uid="{00000000-0005-0000-0000-00002D1E0000}"/>
    <cellStyle name="_적격 _집행갑지 " xfId="8445" xr:uid="{00000000-0005-0000-0000-00002E1E0000}"/>
    <cellStyle name="_적격 _집행갑지 _송림로-토목물량산출서" xfId="8446" xr:uid="{00000000-0005-0000-0000-00002F1E0000}"/>
    <cellStyle name="_적격 _집행갑지 _인천설계예산서" xfId="8447" xr:uid="{00000000-0005-0000-0000-0000301E0000}"/>
    <cellStyle name="_적격 _집행갑지 _인천설계예산서(수정분)" xfId="8448" xr:uid="{00000000-0005-0000-0000-0000311E0000}"/>
    <cellStyle name="_적격 _집행갑지 _인천설계예산서(수정분)_송림로-토목물량산출서" xfId="8449" xr:uid="{00000000-0005-0000-0000-0000321E0000}"/>
    <cellStyle name="_적격 _집행갑지 _인천설계예산서_송림로-토목물량산출서" xfId="8450" xr:uid="{00000000-0005-0000-0000-0000331E0000}"/>
    <cellStyle name="_적격(화산) " xfId="7451" xr:uid="{00000000-0005-0000-0000-0000341E0000}"/>
    <cellStyle name="_적격(화산) _송림로-토목물량산출서" xfId="8451" xr:uid="{00000000-0005-0000-0000-0000351E0000}"/>
    <cellStyle name="_적격(화산) _인천설계예산서" xfId="8452" xr:uid="{00000000-0005-0000-0000-0000361E0000}"/>
    <cellStyle name="_적격(화산) _인천설계예산서(수정분)" xfId="8453" xr:uid="{00000000-0005-0000-0000-0000371E0000}"/>
    <cellStyle name="_적격(화산) _인천설계예산서(수정분)_송림로-토목물량산출서" xfId="8454" xr:uid="{00000000-0005-0000-0000-0000381E0000}"/>
    <cellStyle name="_적격(화산) _인천설계예산서_송림로-토목물량산출서" xfId="8455" xr:uid="{00000000-0005-0000-0000-0000391E0000}"/>
    <cellStyle name="_전기공사실정보고내역" xfId="8456" xr:uid="{00000000-0005-0000-0000-00003A1E0000}"/>
    <cellStyle name="_전기내역서-(화장실)" xfId="1841" xr:uid="{00000000-0005-0000-0000-00003B1E0000}"/>
    <cellStyle name="_전기물량" xfId="1842" xr:uid="{00000000-0005-0000-0000-00003C1E0000}"/>
    <cellStyle name="_전기물량 10" xfId="11473" xr:uid="{00000000-0005-0000-0000-00003D1E0000}"/>
    <cellStyle name="_전기물량 11" xfId="11989" xr:uid="{00000000-0005-0000-0000-00003E1E0000}"/>
    <cellStyle name="_전기물량 12" xfId="12564" xr:uid="{00000000-0005-0000-0000-00003F1E0000}"/>
    <cellStyle name="_전기물량 13" xfId="12947" xr:uid="{00000000-0005-0000-0000-0000401E0000}"/>
    <cellStyle name="_전기물량 14" xfId="12465" xr:uid="{00000000-0005-0000-0000-0000411E0000}"/>
    <cellStyle name="_전기물량 15" xfId="12139" xr:uid="{00000000-0005-0000-0000-0000421E0000}"/>
    <cellStyle name="_전기물량 16" xfId="13152" xr:uid="{00000000-0005-0000-0000-0000431E0000}"/>
    <cellStyle name="_전기물량 17" xfId="11189" xr:uid="{00000000-0005-0000-0000-0000441E0000}"/>
    <cellStyle name="_전기물량 18" xfId="11702" xr:uid="{00000000-0005-0000-0000-0000451E0000}"/>
    <cellStyle name="_전기물량 19" xfId="10544" xr:uid="{00000000-0005-0000-0000-0000461E0000}"/>
    <cellStyle name="_전기물량 2" xfId="6036" xr:uid="{00000000-0005-0000-0000-0000471E0000}"/>
    <cellStyle name="_전기물량 2 2" xfId="6037" xr:uid="{00000000-0005-0000-0000-0000481E0000}"/>
    <cellStyle name="_전기물량 20" xfId="12360" xr:uid="{00000000-0005-0000-0000-0000491E0000}"/>
    <cellStyle name="_전기물량 21" xfId="12952" xr:uid="{00000000-0005-0000-0000-00004A1E0000}"/>
    <cellStyle name="_전기물량 22" xfId="11688" xr:uid="{00000000-0005-0000-0000-00004B1E0000}"/>
    <cellStyle name="_전기물량 23" xfId="12371" xr:uid="{00000000-0005-0000-0000-00004C1E0000}"/>
    <cellStyle name="_전기물량 24" xfId="13419" xr:uid="{00000000-0005-0000-0000-00004D1E0000}"/>
    <cellStyle name="_전기물량 25" xfId="13076" xr:uid="{00000000-0005-0000-0000-00004E1E0000}"/>
    <cellStyle name="_전기물량 26" xfId="13423" xr:uid="{00000000-0005-0000-0000-00004F1E0000}"/>
    <cellStyle name="_전기물량 3" xfId="10310" xr:uid="{00000000-0005-0000-0000-0000501E0000}"/>
    <cellStyle name="_전기물량 4" xfId="12076" xr:uid="{00000000-0005-0000-0000-0000511E0000}"/>
    <cellStyle name="_전기물량 5" xfId="11861" xr:uid="{00000000-0005-0000-0000-0000521E0000}"/>
    <cellStyle name="_전기물량 6" xfId="10867" xr:uid="{00000000-0005-0000-0000-0000531E0000}"/>
    <cellStyle name="_전기물량 7" xfId="12116" xr:uid="{00000000-0005-0000-0000-0000541E0000}"/>
    <cellStyle name="_전기물량 8" xfId="11404" xr:uid="{00000000-0005-0000-0000-0000551E0000}"/>
    <cellStyle name="_전기물량 9" xfId="10821" xr:uid="{00000000-0005-0000-0000-0000561E0000}"/>
    <cellStyle name="_전기물량_0000" xfId="1843" xr:uid="{00000000-0005-0000-0000-0000571E0000}"/>
    <cellStyle name="_전기물량_0000 10" xfId="9778" xr:uid="{00000000-0005-0000-0000-0000581E0000}"/>
    <cellStyle name="_전기물량_0000 11" xfId="10107" xr:uid="{00000000-0005-0000-0000-0000591E0000}"/>
    <cellStyle name="_전기물량_0000 12" xfId="10449" xr:uid="{00000000-0005-0000-0000-00005A1E0000}"/>
    <cellStyle name="_전기물량_0000 13" xfId="11583" xr:uid="{00000000-0005-0000-0000-00005B1E0000}"/>
    <cellStyle name="_전기물량_0000 14" xfId="13097" xr:uid="{00000000-0005-0000-0000-00005C1E0000}"/>
    <cellStyle name="_전기물량_0000 15" xfId="12006" xr:uid="{00000000-0005-0000-0000-00005D1E0000}"/>
    <cellStyle name="_전기물량_0000 16" xfId="11073" xr:uid="{00000000-0005-0000-0000-00005E1E0000}"/>
    <cellStyle name="_전기물량_0000 17" xfId="9853" xr:uid="{00000000-0005-0000-0000-00005F1E0000}"/>
    <cellStyle name="_전기물량_0000 18" xfId="13223" xr:uid="{00000000-0005-0000-0000-0000601E0000}"/>
    <cellStyle name="_전기물량_0000 19" xfId="12117" xr:uid="{00000000-0005-0000-0000-0000611E0000}"/>
    <cellStyle name="_전기물량_0000 2" xfId="10311" xr:uid="{00000000-0005-0000-0000-0000621E0000}"/>
    <cellStyle name="_전기물량_0000 20" xfId="12905" xr:uid="{00000000-0005-0000-0000-0000631E0000}"/>
    <cellStyle name="_전기물량_0000 21" xfId="11128" xr:uid="{00000000-0005-0000-0000-0000641E0000}"/>
    <cellStyle name="_전기물량_0000 22" xfId="13271" xr:uid="{00000000-0005-0000-0000-0000651E0000}"/>
    <cellStyle name="_전기물량_0000 23" xfId="10736" xr:uid="{00000000-0005-0000-0000-0000661E0000}"/>
    <cellStyle name="_전기물량_0000 24" xfId="10452" xr:uid="{00000000-0005-0000-0000-0000671E0000}"/>
    <cellStyle name="_전기물량_0000 25" xfId="11105" xr:uid="{00000000-0005-0000-0000-0000681E0000}"/>
    <cellStyle name="_전기물량_0000 3" xfId="10749" xr:uid="{00000000-0005-0000-0000-0000691E0000}"/>
    <cellStyle name="_전기물량_0000 4" xfId="9894" xr:uid="{00000000-0005-0000-0000-00006A1E0000}"/>
    <cellStyle name="_전기물량_0000 5" xfId="11601" xr:uid="{00000000-0005-0000-0000-00006B1E0000}"/>
    <cellStyle name="_전기물량_0000 6" xfId="10794" xr:uid="{00000000-0005-0000-0000-00006C1E0000}"/>
    <cellStyle name="_전기물량_0000 7" xfId="12012" xr:uid="{00000000-0005-0000-0000-00006D1E0000}"/>
    <cellStyle name="_전기물량_0000 8" xfId="11612" xr:uid="{00000000-0005-0000-0000-00006E1E0000}"/>
    <cellStyle name="_전기물량_0000 9" xfId="11894" xr:uid="{00000000-0005-0000-0000-00006F1E0000}"/>
    <cellStyle name="_전기물량_080930-01R_제주영송학교_체육관(치료교육센타)_증축_원격조명릴_설치공사-수정_CSI-7M" xfId="1844" xr:uid="{00000000-0005-0000-0000-0000701E0000}"/>
    <cellStyle name="_전기물량_080930-01R_제주영송학교_체육관(치료교육센타)_증축_원격조명릴_설치공사-수정_CSI-7M 2" xfId="6038" xr:uid="{00000000-0005-0000-0000-0000711E0000}"/>
    <cellStyle name="_전기물량_080930-01R_제주영송학교_체육관(치료교육센타)_증축_원격조명릴_설치공사-수정_CSI-7M 2 2" xfId="6039" xr:uid="{00000000-0005-0000-0000-0000721E0000}"/>
    <cellStyle name="_전기물량_11내역서(서귀포시교육청사)" xfId="1845" xr:uid="{00000000-0005-0000-0000-0000731E0000}"/>
    <cellStyle name="_전기물량_11내역서(서귀포시교육청사) 2" xfId="6040" xr:uid="{00000000-0005-0000-0000-0000741E0000}"/>
    <cellStyle name="_전기물량_11내역서(서귀포시교육청사) 2 2" xfId="6041" xr:uid="{00000000-0005-0000-0000-0000751E0000}"/>
    <cellStyle name="_전기물량_2009년 일위대가(소방) (2월기준)" xfId="1846" xr:uid="{00000000-0005-0000-0000-0000761E0000}"/>
    <cellStyle name="_전기물량_2009년 일위대가(전기) (2월기준)" xfId="1847" xr:uid="{00000000-0005-0000-0000-0000771E0000}"/>
    <cellStyle name="_전기물량_2010년 일위대가(전기)-(3월기준)" xfId="1848" xr:uid="{00000000-0005-0000-0000-0000781E0000}"/>
    <cellStyle name="_전기물량_2010년 하반기노임단가" xfId="1849" xr:uid="{00000000-0005-0000-0000-0000791E0000}"/>
    <cellStyle name="_전기물량_2011년 상반기노임단가" xfId="1850" xr:uid="{00000000-0005-0000-0000-00007A1E0000}"/>
    <cellStyle name="_전기물량_H변대 일위대가" xfId="1851" xr:uid="{00000000-0005-0000-0000-00007B1E0000}"/>
    <cellStyle name="_전기물량_가시보건진료소 전기내역서" xfId="1852" xr:uid="{00000000-0005-0000-0000-00007C1E0000}"/>
    <cellStyle name="_전기물량_감귤창고전기내역서" xfId="1853" xr:uid="{00000000-0005-0000-0000-00007D1E0000}"/>
    <cellStyle name="_전기물량_감귤창고전기내역서 2" xfId="6042" xr:uid="{00000000-0005-0000-0000-00007E1E0000}"/>
    <cellStyle name="_전기물량_감귤창고전기내역서 2 2" xfId="6043" xr:uid="{00000000-0005-0000-0000-00007F1E0000}"/>
    <cellStyle name="_전기물량_감귤창고전기산출서" xfId="1854" xr:uid="{00000000-0005-0000-0000-0000801E0000}"/>
    <cellStyle name="_전기물량_감귤창고전기산출서 2" xfId="6044" xr:uid="{00000000-0005-0000-0000-0000811E0000}"/>
    <cellStyle name="_전기물량_감귤창고전기산출서 2 2" xfId="6045" xr:uid="{00000000-0005-0000-0000-0000821E0000}"/>
    <cellStyle name="_전기물량_광양초등학교(전기)내역서" xfId="1855" xr:uid="{00000000-0005-0000-0000-0000831E0000}"/>
    <cellStyle name="_전기물량_교래분교(전기내역서)최종-공종2" xfId="1856" xr:uid="{00000000-0005-0000-0000-0000841E0000}"/>
    <cellStyle name="_전기물량_교래분교(전기내역서)최종-공종2 2" xfId="6046" xr:uid="{00000000-0005-0000-0000-0000851E0000}"/>
    <cellStyle name="_전기물량_교래분교(전기내역서)최종-공종2 2 2" xfId="6047" xr:uid="{00000000-0005-0000-0000-0000861E0000}"/>
    <cellStyle name="_전기물량_구엄교(전기내역서)-0307" xfId="1857" xr:uid="{00000000-0005-0000-0000-0000871E0000}"/>
    <cellStyle name="_전기물량_구엄교(전기내역서)-0307 2" xfId="6048" xr:uid="{00000000-0005-0000-0000-0000881E0000}"/>
    <cellStyle name="_전기물량_구엄교(전기내역서)-0307 2 2" xfId="6049" xr:uid="{00000000-0005-0000-0000-0000891E0000}"/>
    <cellStyle name="_전기물량_구엄교(전기내역서)최종" xfId="1858" xr:uid="{00000000-0005-0000-0000-00008A1E0000}"/>
    <cellStyle name="_전기물량_구엄교(전기내역서)최종 2" xfId="6050" xr:uid="{00000000-0005-0000-0000-00008B1E0000}"/>
    <cellStyle name="_전기물량_구엄교(전기내역서)최종 2 2" xfId="6051" xr:uid="{00000000-0005-0000-0000-00008C1E0000}"/>
    <cellStyle name="_전기물량_구엄교(전기내역서)최종_변경후내역서 " xfId="6052" xr:uid="{00000000-0005-0000-0000-00008D1E0000}"/>
    <cellStyle name="_전기물량_내역(전기)-예래교" xfId="1859" xr:uid="{00000000-0005-0000-0000-00008E1E0000}"/>
    <cellStyle name="_전기물량_내역(전기)-예래교 2" xfId="6053" xr:uid="{00000000-0005-0000-0000-00008F1E0000}"/>
    <cellStyle name="_전기물량_내역(전기)-예래교 2 2" xfId="6054" xr:uid="{00000000-0005-0000-0000-0000901E0000}"/>
    <cellStyle name="_전기물량_내역(전기)-제주여중" xfId="1860" xr:uid="{00000000-0005-0000-0000-0000911E0000}"/>
    <cellStyle name="_전기물량_내역(전기)-제주여중 2" xfId="6055" xr:uid="{00000000-0005-0000-0000-0000921E0000}"/>
    <cellStyle name="_전기물량_내역(전기)-제주여중 2 2" xfId="6056" xr:uid="{00000000-0005-0000-0000-0000931E0000}"/>
    <cellStyle name="_전기물량_내역-동광분교" xfId="6057" xr:uid="{00000000-0005-0000-0000-0000941E0000}"/>
    <cellStyle name="_전기물량_내역-동광분교 2" xfId="6058" xr:uid="{00000000-0005-0000-0000-0000951E0000}"/>
    <cellStyle name="_전기물량_내역서" xfId="1861" xr:uid="{00000000-0005-0000-0000-0000961E0000}"/>
    <cellStyle name="_전기물량_내역서 2" xfId="6059" xr:uid="{00000000-0005-0000-0000-0000971E0000}"/>
    <cellStyle name="_전기물량_내역서 2 2" xfId="6060" xr:uid="{00000000-0005-0000-0000-0000981E0000}"/>
    <cellStyle name="_전기물량_내역서(0429)" xfId="1862" xr:uid="{00000000-0005-0000-0000-0000991E0000}"/>
    <cellStyle name="_전기물량_내역서(서귀포시교육청사)" xfId="1863" xr:uid="{00000000-0005-0000-0000-00009A1E0000}"/>
    <cellStyle name="_전기물량_내역서(서귀포시교육청사) 2" xfId="6061" xr:uid="{00000000-0005-0000-0000-00009B1E0000}"/>
    <cellStyle name="_전기물량_내역서(서귀포시교육청사) 2 2" xfId="6062" xr:uid="{00000000-0005-0000-0000-00009C1E0000}"/>
    <cellStyle name="_전기물량_내역-신산초중" xfId="6063" xr:uid="{00000000-0005-0000-0000-00009D1E0000}"/>
    <cellStyle name="_전기물량_내역-신산초중 2" xfId="6064" xr:uid="{00000000-0005-0000-0000-00009E1E0000}"/>
    <cellStyle name="_전기물량_내역-외도교" xfId="6065" xr:uid="{00000000-0005-0000-0000-00009F1E0000}"/>
    <cellStyle name="_전기물량_내역-외도교 2" xfId="6066" xr:uid="{00000000-0005-0000-0000-0000A01E0000}"/>
    <cellStyle name="_전기물량_내역-재릉" xfId="6067" xr:uid="{00000000-0005-0000-0000-0000A11E0000}"/>
    <cellStyle name="_전기물량_내역-재릉 2" xfId="6068" xr:uid="{00000000-0005-0000-0000-0000A21E0000}"/>
    <cellStyle name="_전기물량_내역-제서교(흥산)" xfId="6069" xr:uid="{00000000-0005-0000-0000-0000A31E0000}"/>
    <cellStyle name="_전기물량_내역-제서교(흥산) 2" xfId="6070" xr:uid="{00000000-0005-0000-0000-0000A41E0000}"/>
    <cellStyle name="_전기물량_내역-추자중" xfId="6071" xr:uid="{00000000-0005-0000-0000-0000A51E0000}"/>
    <cellStyle name="_전기물량_내역-추자중 2" xfId="6072" xr:uid="{00000000-0005-0000-0000-0000A61E0000}"/>
    <cellStyle name="_전기물량_내역-추자초" xfId="6073" xr:uid="{00000000-0005-0000-0000-0000A71E0000}"/>
    <cellStyle name="_전기물량_내역-추자초 2" xfId="6074" xr:uid="{00000000-0005-0000-0000-0000A81E0000}"/>
    <cellStyle name="_전기물량_냉난방내역서(예림-친환경)" xfId="1864" xr:uid="{00000000-0005-0000-0000-0000A91E0000}"/>
    <cellStyle name="_전기물량_노임단가(2009년하반기)" xfId="1865" xr:uid="{00000000-0005-0000-0000-0000AA1E0000}"/>
    <cellStyle name="_전기물량_노임단가(2010년상반기)" xfId="1866" xr:uid="{00000000-0005-0000-0000-0000AB1E0000}"/>
    <cellStyle name="_전기물량_농협 전기내역서" xfId="1867" xr:uid="{00000000-0005-0000-0000-0000AC1E0000}"/>
    <cellStyle name="_전기물량_단가비교(1월)" xfId="1868" xr:uid="{00000000-0005-0000-0000-0000AD1E0000}"/>
    <cellStyle name="_전기물량_단가비교(1월) 2" xfId="6075" xr:uid="{00000000-0005-0000-0000-0000AE1E0000}"/>
    <cellStyle name="_전기물량_단가비교(1월) 2 2" xfId="6076" xr:uid="{00000000-0005-0000-0000-0000AF1E0000}"/>
    <cellStyle name="_전기물량_단가비교(1월)_변경후내역서 " xfId="6077" xr:uid="{00000000-0005-0000-0000-0000B01E0000}"/>
    <cellStyle name="_전기물량_대정중(전기내역서)-최종" xfId="6078" xr:uid="{00000000-0005-0000-0000-0000B11E0000}"/>
    <cellStyle name="_전기물량_대정중(전기내역서)-최종 2" xfId="6079" xr:uid="{00000000-0005-0000-0000-0000B21E0000}"/>
    <cellStyle name="_전기물량_대학동 전기내역서09" xfId="1869" xr:uid="{00000000-0005-0000-0000-0000B31E0000}"/>
    <cellStyle name="_전기물량_대학동 통신내역서09" xfId="1870" xr:uid="{00000000-0005-0000-0000-0000B41E0000}"/>
    <cellStyle name="_전기물량_더럭분교 내역서(0305)" xfId="6080" xr:uid="{00000000-0005-0000-0000-0000B51E0000}"/>
    <cellStyle name="_전기물량_더럭분교 내역서(0305) 2" xfId="6081" xr:uid="{00000000-0005-0000-0000-0000B61E0000}"/>
    <cellStyle name="_전기물량_도남교(전기내역서)" xfId="6082" xr:uid="{00000000-0005-0000-0000-0000B71E0000}"/>
    <cellStyle name="_전기물량_도남교(전기내역서) 2" xfId="6083" xr:uid="{00000000-0005-0000-0000-0000B81E0000}"/>
    <cellStyle name="_전기물량_도두봉화장실전기내역서" xfId="1871" xr:uid="{00000000-0005-0000-0000-0000B91E0000}"/>
    <cellStyle name="_전기물량_동문공설시장 전기시설 보수공사" xfId="1872" xr:uid="{00000000-0005-0000-0000-0000BA1E0000}"/>
    <cellStyle name="_전기물량_동문공설시장 전기시설 보수공사(변경-2011.2.11)" xfId="1873" xr:uid="{00000000-0005-0000-0000-0000BB1E0000}"/>
    <cellStyle name="_전기물량_동문시장 전기공사" xfId="1874" xr:uid="{00000000-0005-0000-0000-0000BC1E0000}"/>
    <cellStyle name="_전기물량_동문시장 전기공사(최종)" xfId="1875" xr:uid="{00000000-0005-0000-0000-0000BD1E0000}"/>
    <cellStyle name="_전기물량_동문시장 전기공사1" xfId="1876" xr:uid="{00000000-0005-0000-0000-0000BE1E0000}"/>
    <cellStyle name="_전기물량_동문시장 차양시설 전기공사-11.18" xfId="1877" xr:uid="{00000000-0005-0000-0000-0000BF1E0000}"/>
    <cellStyle name="_전기물량_변경후내역서 " xfId="6084" xr:uid="{00000000-0005-0000-0000-0000C01E0000}"/>
    <cellStyle name="_전기물량_별관동 총괄집계표" xfId="1878" xr:uid="{00000000-0005-0000-0000-0000C11E0000}"/>
    <cellStyle name="_전기물량_보타리4449(70%)" xfId="1879" xr:uid="{00000000-0005-0000-0000-0000C21E0000}"/>
    <cellStyle name="_전기물량_보타리4449(70%) 2" xfId="6085" xr:uid="{00000000-0005-0000-0000-0000C31E0000}"/>
    <cellStyle name="_전기물량_보타리4449(70%) 2 2" xfId="6086" xr:uid="{00000000-0005-0000-0000-0000C41E0000}"/>
    <cellStyle name="_전기물량_사본 - 전기내역서" xfId="1880" xr:uid="{00000000-0005-0000-0000-0000C51E0000}"/>
    <cellStyle name="_전기물량_사본 - 전기내역서 2" xfId="6087" xr:uid="{00000000-0005-0000-0000-0000C61E0000}"/>
    <cellStyle name="_전기물량_사본 - 전기내역서 2 2" xfId="6088" xr:uid="{00000000-0005-0000-0000-0000C71E0000}"/>
    <cellStyle name="_전기물량_삼양원통신(08.07)" xfId="1881" xr:uid="{00000000-0005-0000-0000-0000C81E0000}"/>
    <cellStyle name="_전기물량_삼양원통신(08.07) 2" xfId="6089" xr:uid="{00000000-0005-0000-0000-0000C91E0000}"/>
    <cellStyle name="_전기물량_삼양원통신(08.07) 2 2" xfId="6090" xr:uid="{00000000-0005-0000-0000-0000CA1E0000}"/>
    <cellStyle name="_전기물량_삼양전기" xfId="1882" xr:uid="{00000000-0005-0000-0000-0000CB1E0000}"/>
    <cellStyle name="_전기물량_삼양전기 2" xfId="6091" xr:uid="{00000000-0005-0000-0000-0000CC1E0000}"/>
    <cellStyle name="_전기물량_삼양전기 2 2" xfId="6092" xr:uid="{00000000-0005-0000-0000-0000CD1E0000}"/>
    <cellStyle name="_전기물량_상명리저온저장고 통신내역서" xfId="1883" xr:uid="{00000000-0005-0000-0000-0000CE1E0000}"/>
    <cellStyle name="_전기물량_서귀중앙여중  전기내역서(최종)" xfId="1884" xr:uid="{00000000-0005-0000-0000-0000CF1E0000}"/>
    <cellStyle name="_전기물량_서귀중앙여중  전기내역서(최종)1" xfId="1885" xr:uid="{00000000-0005-0000-0000-0000D01E0000}"/>
    <cellStyle name="_전기물량_서귀중앙여중 어학실 증축 전기내역서" xfId="1886" xr:uid="{00000000-0005-0000-0000-0000D11E0000}"/>
    <cellStyle name="_전기물량_서귀중앙여중 어학실증축 통신내역서" xfId="1887" xr:uid="{00000000-0005-0000-0000-0000D21E0000}"/>
    <cellStyle name="_전기물량_서귀중앙여중 통신내역서(대수선-어학실)" xfId="1888" xr:uid="{00000000-0005-0000-0000-0000D31E0000}"/>
    <cellStyle name="_전기물량_서귀중앙여중 통신내역서(최종)" xfId="1889" xr:uid="{00000000-0005-0000-0000-0000D41E0000}"/>
    <cellStyle name="_전기물량_서귀초교(전기내역서)-최종" xfId="1890" xr:uid="{00000000-0005-0000-0000-0000D51E0000}"/>
    <cellStyle name="_전기물량_서귀초교(전기내역서)-최종 2" xfId="6093" xr:uid="{00000000-0005-0000-0000-0000D61E0000}"/>
    <cellStyle name="_전기물량_서귀초교(전기내역서)-최종 2 2" xfId="6094" xr:uid="{00000000-0005-0000-0000-0000D71E0000}"/>
    <cellStyle name="_전기물량_서귀포경찰서 중동지구대 전기공사" xfId="1891" xr:uid="{00000000-0005-0000-0000-0000D81E0000}"/>
    <cellStyle name="_전기물량_서귀포경찰서 중동지구대 전기공사 2" xfId="6095" xr:uid="{00000000-0005-0000-0000-0000D91E0000}"/>
    <cellStyle name="_전기물량_서귀포경찰서 중동지구대 전기공사 2 2" xfId="6096" xr:uid="{00000000-0005-0000-0000-0000DA1E0000}"/>
    <cellStyle name="_전기물량_서귀포경찰서 중동지구대 통신공사" xfId="1892" xr:uid="{00000000-0005-0000-0000-0000DB1E0000}"/>
    <cellStyle name="_전기물량_세화중(전기내역서)-0305" xfId="1893" xr:uid="{00000000-0005-0000-0000-0000DC1E0000}"/>
    <cellStyle name="_전기물량_세화중(전기내역서)-0305 2" xfId="6097" xr:uid="{00000000-0005-0000-0000-0000DD1E0000}"/>
    <cellStyle name="_전기물량_세화중(전기내역서)-0305 2 2" xfId="6098" xr:uid="{00000000-0005-0000-0000-0000DE1E0000}"/>
    <cellStyle name="_전기물량_세화중(전기내역서)-0305_변경후내역서 " xfId="6099" xr:uid="{00000000-0005-0000-0000-0000DF1E0000}"/>
    <cellStyle name="_전기물량_소방" xfId="1894" xr:uid="{00000000-0005-0000-0000-0000E01E0000}"/>
    <cellStyle name="_전기물량_소방 2" xfId="6100" xr:uid="{00000000-0005-0000-0000-0000E11E0000}"/>
    <cellStyle name="_전기물량_소방 2 2" xfId="6101" xr:uid="{00000000-0005-0000-0000-0000E21E0000}"/>
    <cellStyle name="_전기물량_소방내역서" xfId="1895" xr:uid="{00000000-0005-0000-0000-0000E31E0000}"/>
    <cellStyle name="_전기물량_소방내역서(도순교)" xfId="1896" xr:uid="{00000000-0005-0000-0000-0000E41E0000}"/>
    <cellStyle name="_전기물량_소방내역서(도순교) 2" xfId="6102" xr:uid="{00000000-0005-0000-0000-0000E51E0000}"/>
    <cellStyle name="_전기물량_소방내역서(도순교) 2 2" xfId="6103" xr:uid="{00000000-0005-0000-0000-0000E61E0000}"/>
    <cellStyle name="_전기물량_소방내역서(동홍초등학교 교실 및 E.V 증축공사)" xfId="1897" xr:uid="{00000000-0005-0000-0000-0000E71E0000}"/>
    <cellStyle name="_전기물량_소방내역서(동홍초등학교 교실 및 E.V 증축공사) 2" xfId="6104" xr:uid="{00000000-0005-0000-0000-0000E81E0000}"/>
    <cellStyle name="_전기물량_소방내역서(동홍초등학교 교실 및 E.V 증축공사) 2 2" xfId="6105" xr:uid="{00000000-0005-0000-0000-0000E91E0000}"/>
    <cellStyle name="_전기물량_소방내역서(동홍초등학교 교실 및 E.V 증축공사)_변경후내역서 " xfId="6106" xr:uid="{00000000-0005-0000-0000-0000EA1E0000}"/>
    <cellStyle name="_전기물량_소방내역서(동홍초등학교 교실 및 E.V 증축공사)-정광수" xfId="1898" xr:uid="{00000000-0005-0000-0000-0000EB1E0000}"/>
    <cellStyle name="_전기물량_소방내역서(동홍초등학교 교실 및 E.V 증축공사)-정광수 2" xfId="6107" xr:uid="{00000000-0005-0000-0000-0000EC1E0000}"/>
    <cellStyle name="_전기물량_소방내역서(동홍초등학교 교실 및 E.V 증축공사)-정광수 2 2" xfId="6108" xr:uid="{00000000-0005-0000-0000-0000ED1E0000}"/>
    <cellStyle name="_전기물량_소방내역서(동홍초등학교 교실 및 E.V 증축공사)-정광수_변경후내역서 " xfId="6109" xr:uid="{00000000-0005-0000-0000-0000EE1E0000}"/>
    <cellStyle name="_전기물량_소방내역서(삼성교)" xfId="1899" xr:uid="{00000000-0005-0000-0000-0000EF1E0000}"/>
    <cellStyle name="_전기물량_소방내역서(삼성교) 2" xfId="6110" xr:uid="{00000000-0005-0000-0000-0000F01E0000}"/>
    <cellStyle name="_전기물량_소방내역서(삼성교) 2 2" xfId="6111" xr:uid="{00000000-0005-0000-0000-0000F11E0000}"/>
    <cellStyle name="_전기물량_소방내역서(서귀포공립보육시설)" xfId="1900" xr:uid="{00000000-0005-0000-0000-0000F21E0000}"/>
    <cellStyle name="_전기물량_소방내역서(서귀포공립보육시설) 2" xfId="6112" xr:uid="{00000000-0005-0000-0000-0000F31E0000}"/>
    <cellStyle name="_전기물량_소방내역서(서귀포공립보육시설) 2 2" xfId="6113" xr:uid="{00000000-0005-0000-0000-0000F41E0000}"/>
    <cellStyle name="_전기물량_소방내역서(영평교)" xfId="1901" xr:uid="{00000000-0005-0000-0000-0000F51E0000}"/>
    <cellStyle name="_전기물량_소방내역서(영평교) 2" xfId="6114" xr:uid="{00000000-0005-0000-0000-0000F61E0000}"/>
    <cellStyle name="_전기물량_소방내역서(영평교) 2 2" xfId="6115" xr:uid="{00000000-0005-0000-0000-0000F71E0000}"/>
    <cellStyle name="_전기물량_소방내역서(하례교 교실증축 및 화장실 대수선공사)" xfId="1902" xr:uid="{00000000-0005-0000-0000-0000F81E0000}"/>
    <cellStyle name="_전기물량_소방내역서(하례교 교실증축 및 화장실 대수선공사) 2" xfId="6116" xr:uid="{00000000-0005-0000-0000-0000F91E0000}"/>
    <cellStyle name="_전기물량_소방내역서(하례교 교실증축 및 화장실 대수선공사) 2 2" xfId="6117" xr:uid="{00000000-0005-0000-0000-0000FA1E0000}"/>
    <cellStyle name="_전기물량_소방내역서(하례교 교실증축 및 화장실 대수선공사)_변경후내역서 " xfId="6118" xr:uid="{00000000-0005-0000-0000-0000FB1E0000}"/>
    <cellStyle name="_전기물량_소방내역서(하례교)" xfId="1903" xr:uid="{00000000-0005-0000-0000-0000FC1E0000}"/>
    <cellStyle name="_전기물량_소방내역서(하례교) 2" xfId="6119" xr:uid="{00000000-0005-0000-0000-0000FD1E0000}"/>
    <cellStyle name="_전기물량_소방내역서(하례교) 2 2" xfId="6120" xr:uid="{00000000-0005-0000-0000-0000FE1E0000}"/>
    <cellStyle name="_전기물량_소방산출서(친환경농업 연구센터)" xfId="1904" xr:uid="{00000000-0005-0000-0000-0000FF1E0000}"/>
    <cellStyle name="_전기물량_소방전기 내역서(표선초-옥내소화전 장애인 연결통로)" xfId="1905" xr:uid="{00000000-0005-0000-0000-0000001F0000}"/>
    <cellStyle name="_전기물량_소방전기내역서(감귤박TMR제조시설)" xfId="1906" xr:uid="{00000000-0005-0000-0000-0000011F0000}"/>
    <cellStyle name="_전기물량_소방전기내역서(감귤박TMR제조시설) 2" xfId="6121" xr:uid="{00000000-0005-0000-0000-0000021F0000}"/>
    <cellStyle name="_전기물량_소방전기내역서(감귤박TMR제조시설) 2 2" xfId="6122" xr:uid="{00000000-0005-0000-0000-0000031F0000}"/>
    <cellStyle name="_전기물량_송죽원세탁실" xfId="1907" xr:uid="{00000000-0005-0000-0000-0000041F0000}"/>
    <cellStyle name="_전기물량_송죽원세탁실 2" xfId="6123" xr:uid="{00000000-0005-0000-0000-0000051F0000}"/>
    <cellStyle name="_전기물량_송죽원세탁실 2 2" xfId="6124" xr:uid="{00000000-0005-0000-0000-0000061F0000}"/>
    <cellStyle name="_전기물량_수변전실" xfId="6125" xr:uid="{00000000-0005-0000-0000-0000071F0000}"/>
    <cellStyle name="_전기물량_수변전실 2" xfId="6126" xr:uid="{00000000-0005-0000-0000-0000081F0000}"/>
    <cellStyle name="_전기물량_안보교육관" xfId="1908" xr:uid="{00000000-0005-0000-0000-0000091F0000}"/>
    <cellStyle name="_전기물량_애월교(전기내역서)-0307" xfId="1909" xr:uid="{00000000-0005-0000-0000-00000A1F0000}"/>
    <cellStyle name="_전기물량_애월교(전기내역서)-0307 2" xfId="6127" xr:uid="{00000000-0005-0000-0000-00000B1F0000}"/>
    <cellStyle name="_전기물량_애월교(전기내역서)-0307 2 2" xfId="6128" xr:uid="{00000000-0005-0000-0000-00000C1F0000}"/>
    <cellStyle name="_전기물량_애월교(전기내역서)-0307_변경후내역서 " xfId="6129" xr:uid="{00000000-0005-0000-0000-00000D1F0000}"/>
    <cellStyle name="_전기물량_애월교(전기내역서)최종" xfId="1910" xr:uid="{00000000-0005-0000-0000-00000E1F0000}"/>
    <cellStyle name="_전기물량_애월교(전기내역서)최종 2" xfId="6130" xr:uid="{00000000-0005-0000-0000-00000F1F0000}"/>
    <cellStyle name="_전기물량_애월교(전기내역서)최종 2 2" xfId="6131" xr:uid="{00000000-0005-0000-0000-0000101F0000}"/>
    <cellStyle name="_전기물량_애월교(전기내역서)최종_변경후내역서 " xfId="6132" xr:uid="{00000000-0005-0000-0000-0000111F0000}"/>
    <cellStyle name="_전기물량_애월중(전기내역서)최종" xfId="1911" xr:uid="{00000000-0005-0000-0000-0000121F0000}"/>
    <cellStyle name="_전기물량_애월중(전기내역서)최종 2" xfId="6133" xr:uid="{00000000-0005-0000-0000-0000131F0000}"/>
    <cellStyle name="_전기물량_애월중(전기내역서)최종 2 2" xfId="6134" xr:uid="{00000000-0005-0000-0000-0000141F0000}"/>
    <cellStyle name="_전기물량_애월중(전기내역서)최종_변경후내역서 " xfId="6135" xr:uid="{00000000-0005-0000-0000-0000151F0000}"/>
    <cellStyle name="_전기물량_액상음료 자동포장라인 구축공사 전기내역서(2011.04.25)" xfId="1912" xr:uid="{00000000-0005-0000-0000-0000161F0000}"/>
    <cellStyle name="_전기물량_액상음료 자동포장라인 구축공사 전기내역서(변경0324)" xfId="1913" xr:uid="{00000000-0005-0000-0000-0000171F0000}"/>
    <cellStyle name="_전기물량_어린이집 소방내역" xfId="1914" xr:uid="{00000000-0005-0000-0000-0000181F0000}"/>
    <cellStyle name="_전기물량_에너지절약형지하공기를이용히트펌프냉난방시설전기내역서" xfId="1915" xr:uid="{00000000-0005-0000-0000-0000191F0000}"/>
    <cellStyle name="_전기물량_에너지절약형지하공기를이용히트펌프냉난방시설전기내역서1" xfId="1916" xr:uid="{00000000-0005-0000-0000-00001A1F0000}"/>
    <cellStyle name="_전기물량_연산홍A.P.T관리실 전기내역서" xfId="1917" xr:uid="{00000000-0005-0000-0000-00001B1F0000}"/>
    <cellStyle name="_전기물량_영평동창고 전기내역서" xfId="1918" xr:uid="{00000000-0005-0000-0000-00001C1F0000}"/>
    <cellStyle name="_전기물량_외도동창고전기" xfId="1919" xr:uid="{00000000-0005-0000-0000-00001D1F0000}"/>
    <cellStyle name="_전기물량_외도동창고전기 2" xfId="6136" xr:uid="{00000000-0005-0000-0000-00001E1F0000}"/>
    <cellStyle name="_전기물량_외도동창고전기 2 2" xfId="6137" xr:uid="{00000000-0005-0000-0000-00001F1F0000}"/>
    <cellStyle name="_전기물량_외도동창고통신" xfId="1920" xr:uid="{00000000-0005-0000-0000-0000201F0000}"/>
    <cellStyle name="_전기물량_외도동창고통신 2" xfId="6138" xr:uid="{00000000-0005-0000-0000-0000211F0000}"/>
    <cellStyle name="_전기물량_외도동창고통신 2 2" xfId="6139" xr:uid="{00000000-0005-0000-0000-0000221F0000}"/>
    <cellStyle name="_전기물량_우도땅콩 전기내역서09" xfId="1921" xr:uid="{00000000-0005-0000-0000-0000231F0000}"/>
    <cellStyle name="_전기물량_위미 게이트볼장 전기내역서" xfId="1922" xr:uid="{00000000-0005-0000-0000-0000241F0000}"/>
    <cellStyle name="_전기물량_위미 게이트볼장 전기내역서 2" xfId="6140" xr:uid="{00000000-0005-0000-0000-0000251F0000}"/>
    <cellStyle name="_전기물량_위미 게이트볼장 전기내역서 2 2" xfId="6141" xr:uid="{00000000-0005-0000-0000-0000261F0000}"/>
    <cellStyle name="_전기물량_위미중 교실 대수선 및 급식동개축,연결복도 증축통신내역서" xfId="1923" xr:uid="{00000000-0005-0000-0000-0000271F0000}"/>
    <cellStyle name="_전기물량_위미중 옥내소화전설치 소방공사" xfId="1924" xr:uid="{00000000-0005-0000-0000-0000281F0000}"/>
    <cellStyle name="_전기물량_위미중 옥내소화전설치 소방공사 2" xfId="6142" xr:uid="{00000000-0005-0000-0000-0000291F0000}"/>
    <cellStyle name="_전기물량_위미중 옥내소화전설치 소방공사 2 2" xfId="6143" xr:uid="{00000000-0005-0000-0000-00002A1F0000}"/>
    <cellStyle name="_전기물량_음식업협회 전기내역서" xfId="1925" xr:uid="{00000000-0005-0000-0000-00002B1F0000}"/>
    <cellStyle name="_전기물량_일위" xfId="1926" xr:uid="{00000000-0005-0000-0000-00002C1F0000}"/>
    <cellStyle name="_전기물량_일위 2" xfId="6144" xr:uid="{00000000-0005-0000-0000-00002D1F0000}"/>
    <cellStyle name="_전기물량_일위 2 2" xfId="6145" xr:uid="{00000000-0005-0000-0000-00002E1F0000}"/>
    <cellStyle name="_전기물량_일위_변경후내역서 " xfId="6146" xr:uid="{00000000-0005-0000-0000-00002F1F0000}"/>
    <cellStyle name="_전기물량_일위대가" xfId="1927" xr:uid="{00000000-0005-0000-0000-0000301F0000}"/>
    <cellStyle name="_전기물량_일위대가 2" xfId="6147" xr:uid="{00000000-0005-0000-0000-0000311F0000}"/>
    <cellStyle name="_전기물량_일위대가 2 2" xfId="6148" xr:uid="{00000000-0005-0000-0000-0000321F0000}"/>
    <cellStyle name="_전기물량_일위대가(AV설비)" xfId="1928" xr:uid="{00000000-0005-0000-0000-0000331F0000}"/>
    <cellStyle name="_전기물량_일위대가(관로터파기,도로절단포장)" xfId="1929" xr:uid="{00000000-0005-0000-0000-0000341F0000}"/>
    <cellStyle name="_전기물량_일위대가(도로절단)" xfId="1930" xr:uid="{00000000-0005-0000-0000-0000351F0000}"/>
    <cellStyle name="_전기물량_일위대가_변경후내역서 " xfId="6149" xr:uid="{00000000-0005-0000-0000-0000361F0000}"/>
    <cellStyle name="_전기물량_일위대가1" xfId="1931" xr:uid="{00000000-0005-0000-0000-0000371F0000}"/>
    <cellStyle name="_전기물량_일위대가-SAMPLE" xfId="1932" xr:uid="{00000000-0005-0000-0000-0000381F0000}"/>
    <cellStyle name="_전기물량_일위대가-SAMPLE 2" xfId="6150" xr:uid="{00000000-0005-0000-0000-0000391F0000}"/>
    <cellStyle name="_전기물량_일위대가-SAMPLE 2 2" xfId="6151" xr:uid="{00000000-0005-0000-0000-00003A1F0000}"/>
    <cellStyle name="_전기물량_장전노인복지시설 전기내역서" xfId="1933" xr:uid="{00000000-0005-0000-0000-00003B1F0000}"/>
    <cellStyle name="_전기물량_장전노인정 전기내역서" xfId="1934" xr:uid="{00000000-0005-0000-0000-00003C1F0000}"/>
    <cellStyle name="_전기물량_재활원 전기내역서최종" xfId="1935" xr:uid="{00000000-0005-0000-0000-00003D1F0000}"/>
    <cellStyle name="_전기물량_저지리어린이집 통신 내역" xfId="1936" xr:uid="{00000000-0005-0000-0000-00003E1F0000}"/>
    <cellStyle name="_전기물량_저지리어린이집-소방" xfId="1937" xr:uid="{00000000-0005-0000-0000-00003F1F0000}"/>
    <cellStyle name="_전기물량_전11" xfId="1938" xr:uid="{00000000-0005-0000-0000-0000401F0000}"/>
    <cellStyle name="_전기물량_전11 2" xfId="6152" xr:uid="{00000000-0005-0000-0000-0000411F0000}"/>
    <cellStyle name="_전기물량_전11 2 2" xfId="6153" xr:uid="{00000000-0005-0000-0000-0000421F0000}"/>
    <cellStyle name="_전기물량_전기" xfId="1939" xr:uid="{00000000-0005-0000-0000-0000431F0000}"/>
    <cellStyle name="_전기물량_전기 2" xfId="6154" xr:uid="{00000000-0005-0000-0000-0000441F0000}"/>
    <cellStyle name="_전기물량_전기 2 2" xfId="6155" xr:uid="{00000000-0005-0000-0000-0000451F0000}"/>
    <cellStyle name="_전기물량_전기 내역서(실과교육관)" xfId="1940" xr:uid="{00000000-0005-0000-0000-0000461F0000}"/>
    <cellStyle name="_전기물량_전기 일위대가(아라교)" xfId="1941" xr:uid="{00000000-0005-0000-0000-0000471F0000}"/>
    <cellStyle name="_전기물량_전기 일위대가(아라교) 2" xfId="6156" xr:uid="{00000000-0005-0000-0000-0000481F0000}"/>
    <cellStyle name="_전기물량_전기 일위대가(아라교) 2 2" xfId="6157" xr:uid="{00000000-0005-0000-0000-0000491F0000}"/>
    <cellStyle name="_전기물량_전기(8.9)" xfId="1942" xr:uid="{00000000-0005-0000-0000-00004A1F0000}"/>
    <cellStyle name="_전기물량_전기(8.9) 2" xfId="6158" xr:uid="{00000000-0005-0000-0000-00004B1F0000}"/>
    <cellStyle name="_전기물량_전기(8.9) 2 2" xfId="6159" xr:uid="{00000000-0005-0000-0000-00004C1F0000}"/>
    <cellStyle name="_전기물량_전기내역 (안보교육관)" xfId="1943" xr:uid="{00000000-0005-0000-0000-00004D1F0000}"/>
    <cellStyle name="_전기물량_전기내역 (안보교육관) 2" xfId="6160" xr:uid="{00000000-0005-0000-0000-00004E1F0000}"/>
    <cellStyle name="_전기물량_전기내역 (안보교육관) 2 2" xfId="6161" xr:uid="{00000000-0005-0000-0000-00004F1F0000}"/>
    <cellStyle name="_전기물량_전기내역서" xfId="1944" xr:uid="{00000000-0005-0000-0000-0000501F0000}"/>
    <cellStyle name="_전기물량_전기내역서 1서홍동주민센터(본관동1층)" xfId="1945" xr:uid="{00000000-0005-0000-0000-0000511F0000}"/>
    <cellStyle name="_전기물량_전기내역서 2" xfId="6162" xr:uid="{00000000-0005-0000-0000-0000521F0000}"/>
    <cellStyle name="_전기물량_전기내역서 2 2" xfId="6163" xr:uid="{00000000-0005-0000-0000-0000531F0000}"/>
    <cellStyle name="_전기물량_전기내역서 서홍동주민센터(별관동)" xfId="1946" xr:uid="{00000000-0005-0000-0000-0000541F0000}"/>
    <cellStyle name="_전기물량_전기내역서 서홍동주민센터(별관동1층)" xfId="1947" xr:uid="{00000000-0005-0000-0000-0000551F0000}"/>
    <cellStyle name="_전기물량_전기내역서 서홍동주민센터(본관동)" xfId="1948" xr:uid="{00000000-0005-0000-0000-0000561F0000}"/>
    <cellStyle name="_전기물량_전기내역서 서홍동주민센터(본관동) 10" xfId="11237" xr:uid="{00000000-0005-0000-0000-0000571F0000}"/>
    <cellStyle name="_전기물량_전기내역서 서홍동주민센터(본관동) 11" xfId="11429" xr:uid="{00000000-0005-0000-0000-0000581F0000}"/>
    <cellStyle name="_전기물량_전기내역서 서홍동주민센터(본관동) 12" xfId="12022" xr:uid="{00000000-0005-0000-0000-0000591F0000}"/>
    <cellStyle name="_전기물량_전기내역서 서홍동주민센터(본관동) 13" xfId="12258" xr:uid="{00000000-0005-0000-0000-00005A1F0000}"/>
    <cellStyle name="_전기물량_전기내역서 서홍동주민센터(본관동) 14" xfId="12192" xr:uid="{00000000-0005-0000-0000-00005B1F0000}"/>
    <cellStyle name="_전기물량_전기내역서 서홍동주민센터(본관동) 15" xfId="12927" xr:uid="{00000000-0005-0000-0000-00005C1F0000}"/>
    <cellStyle name="_전기물량_전기내역서 서홍동주민센터(본관동) 16" xfId="12941" xr:uid="{00000000-0005-0000-0000-00005D1F0000}"/>
    <cellStyle name="_전기물량_전기내역서 서홍동주민센터(본관동) 17" xfId="10519" xr:uid="{00000000-0005-0000-0000-00005E1F0000}"/>
    <cellStyle name="_전기물량_전기내역서 서홍동주민센터(본관동) 18" xfId="13137" xr:uid="{00000000-0005-0000-0000-00005F1F0000}"/>
    <cellStyle name="_전기물량_전기내역서 서홍동주민센터(본관동) 19" xfId="11515" xr:uid="{00000000-0005-0000-0000-0000601F0000}"/>
    <cellStyle name="_전기물량_전기내역서 서홍동주민센터(본관동) 2" xfId="10341" xr:uid="{00000000-0005-0000-0000-0000611F0000}"/>
    <cellStyle name="_전기물량_전기내역서 서홍동주민센터(본관동) 20" xfId="11972" xr:uid="{00000000-0005-0000-0000-0000621F0000}"/>
    <cellStyle name="_전기물량_전기내역서 서홍동주민센터(본관동) 21" xfId="11600" xr:uid="{00000000-0005-0000-0000-0000631F0000}"/>
    <cellStyle name="_전기물량_전기내역서 서홍동주민센터(본관동) 22" xfId="10171" xr:uid="{00000000-0005-0000-0000-0000641F0000}"/>
    <cellStyle name="_전기물량_전기내역서 서홍동주민센터(본관동) 23" xfId="13418" xr:uid="{00000000-0005-0000-0000-0000651F0000}"/>
    <cellStyle name="_전기물량_전기내역서 서홍동주민센터(본관동) 24" xfId="9954" xr:uid="{00000000-0005-0000-0000-0000661F0000}"/>
    <cellStyle name="_전기물량_전기내역서 서홍동주민센터(본관동) 25" xfId="9764" xr:uid="{00000000-0005-0000-0000-0000671F0000}"/>
    <cellStyle name="_전기물량_전기내역서 서홍동주민센터(본관동) 3" xfId="10738" xr:uid="{00000000-0005-0000-0000-0000681F0000}"/>
    <cellStyle name="_전기물량_전기내역서 서홍동주민센터(본관동) 4" xfId="10525" xr:uid="{00000000-0005-0000-0000-0000691F0000}"/>
    <cellStyle name="_전기물량_전기내역서 서홍동주민센터(본관동) 5" xfId="11970" xr:uid="{00000000-0005-0000-0000-00006A1F0000}"/>
    <cellStyle name="_전기물량_전기내역서 서홍동주민센터(본관동) 6" xfId="9946" xr:uid="{00000000-0005-0000-0000-00006B1F0000}"/>
    <cellStyle name="_전기물량_전기내역서 서홍동주민센터(본관동) 7" xfId="10196" xr:uid="{00000000-0005-0000-0000-00006C1F0000}"/>
    <cellStyle name="_전기물량_전기내역서 서홍동주민센터(본관동) 8" xfId="10126" xr:uid="{00000000-0005-0000-0000-00006D1F0000}"/>
    <cellStyle name="_전기물량_전기내역서 서홍동주민센터(본관동) 9" xfId="10334" xr:uid="{00000000-0005-0000-0000-00006E1F0000}"/>
    <cellStyle name="_전기물량_전기내역서 서홍동주민센터(본관동1층)" xfId="1949" xr:uid="{00000000-0005-0000-0000-00006F1F0000}"/>
    <cellStyle name="_전기물량_전기내역서 서홍동주민센터(본관동2층)" xfId="1950" xr:uid="{00000000-0005-0000-0000-0000701F0000}"/>
    <cellStyle name="_전기물량_전기내역서 서홍동주민센터(본관동3층)" xfId="1951" xr:uid="{00000000-0005-0000-0000-0000711F0000}"/>
    <cellStyle name="_전기물량_전기내역서 서홍동주민센터(본관동지하층)" xfId="1952" xr:uid="{00000000-0005-0000-0000-0000721F0000}"/>
    <cellStyle name="_전기물량_전기내역서 서홍동주민센터(지하층)" xfId="1953" xr:uid="{00000000-0005-0000-0000-0000731F0000}"/>
    <cellStyle name="_전기물량_전기내역서 서홍동주민센터1(본관동1층)" xfId="1954" xr:uid="{00000000-0005-0000-0000-0000741F0000}"/>
    <cellStyle name="_전기물량_전기내역서 성산제조업소" xfId="1955" xr:uid="{00000000-0005-0000-0000-0000751F0000}"/>
    <cellStyle name="_전기물량_전기내역서(0407)" xfId="1956" xr:uid="{00000000-0005-0000-0000-0000761F0000}"/>
    <cellStyle name="_전기물량_전기내역서(6.02)" xfId="1957" xr:uid="{00000000-0005-0000-0000-0000771F0000}"/>
    <cellStyle name="_전기물량_전기내역서(6.08)" xfId="1958" xr:uid="{00000000-0005-0000-0000-0000781F0000}"/>
    <cellStyle name="_전기물량_전기내역서(감귤박TMR제조시설)-설계변경" xfId="1959" xr:uid="{00000000-0005-0000-0000-0000791F0000}"/>
    <cellStyle name="_전기물량_전기내역서(감귤박TMR제조시설)-설계변경 2" xfId="6164" xr:uid="{00000000-0005-0000-0000-00007A1F0000}"/>
    <cellStyle name="_전기물량_전기내역서(감귤박TMR제조시설)-설계변경 2 2" xfId="6165" xr:uid="{00000000-0005-0000-0000-00007B1F0000}"/>
    <cellStyle name="_전기물량_전기내역서(감귤연구소)" xfId="1960" xr:uid="{00000000-0005-0000-0000-00007C1F0000}"/>
    <cellStyle name="_전기물량_전기내역서(경주주민건강지원센터)" xfId="1961" xr:uid="{00000000-0005-0000-0000-00007D1F0000}"/>
    <cellStyle name="_전기물량_전기내역서(경주주민건강지원센터)-동력불리" xfId="1962" xr:uid="{00000000-0005-0000-0000-00007E1F0000}"/>
    <cellStyle name="_전기물량_전기내역서(고산초)" xfId="1963" xr:uid="{00000000-0005-0000-0000-00007F1F0000}"/>
    <cellStyle name="_전기물량_전기내역서(곽금교)" xfId="1964" xr:uid="{00000000-0005-0000-0000-0000801F0000}"/>
    <cellStyle name="_전기물량_전기내역서(곽금교) 2" xfId="6166" xr:uid="{00000000-0005-0000-0000-0000811F0000}"/>
    <cellStyle name="_전기물량_전기내역서(곽금교) 2 2" xfId="6167" xr:uid="{00000000-0005-0000-0000-0000821F0000}"/>
    <cellStyle name="_전기물량_전기내역서(곽금교)_전기내역서(동화교)" xfId="1965" xr:uid="{00000000-0005-0000-0000-0000831F0000}"/>
    <cellStyle name="_전기물량_전기내역서(곽금교)_전기내역서(동화교) 2" xfId="6168" xr:uid="{00000000-0005-0000-0000-0000841F0000}"/>
    <cellStyle name="_전기물량_전기내역서(곽금교)_전기내역서(동화교) 2 2" xfId="6169" xr:uid="{00000000-0005-0000-0000-0000851F0000}"/>
    <cellStyle name="_전기물량_전기내역서(금악교-0516최종)" xfId="1966" xr:uid="{00000000-0005-0000-0000-0000861F0000}"/>
    <cellStyle name="_전기물량_전기내역서(금악교-0516최종) 2" xfId="6170" xr:uid="{00000000-0005-0000-0000-0000871F0000}"/>
    <cellStyle name="_전기물량_전기내역서(금악교-0516최종) 2 2" xfId="6171" xr:uid="{00000000-0005-0000-0000-0000881F0000}"/>
    <cellStyle name="_전기물량_전기내역서(금악교-에어컨)" xfId="1967" xr:uid="{00000000-0005-0000-0000-0000891F0000}"/>
    <cellStyle name="_전기물량_전기내역서(금악교-에어컨) 2" xfId="6172" xr:uid="{00000000-0005-0000-0000-00008A1F0000}"/>
    <cellStyle name="_전기물량_전기내역서(금악교-에어컨) 2 2" xfId="6173" xr:uid="{00000000-0005-0000-0000-00008B1F0000}"/>
    <cellStyle name="_전기물량_전기내역서(대신중)-6차" xfId="1968" xr:uid="{00000000-0005-0000-0000-00008C1F0000}"/>
    <cellStyle name="_전기물량_전기내역서(대신중)-6차 2" xfId="6174" xr:uid="{00000000-0005-0000-0000-00008D1F0000}"/>
    <cellStyle name="_전기물량_전기내역서(대신중)-6차 2 2" xfId="6175" xr:uid="{00000000-0005-0000-0000-00008E1F0000}"/>
    <cellStyle name="_전기물량_전기내역서(동홍초등학교 교실 및 E.V 증축공사)" xfId="1969" xr:uid="{00000000-0005-0000-0000-00008F1F0000}"/>
    <cellStyle name="_전기물량_전기내역서(동홍초등학교 교실 및 E.V 증축공사) 2" xfId="6176" xr:uid="{00000000-0005-0000-0000-0000901F0000}"/>
    <cellStyle name="_전기물량_전기내역서(동홍초등학교 교실 및 E.V 증축공사) 2 2" xfId="6177" xr:uid="{00000000-0005-0000-0000-0000911F0000}"/>
    <cellStyle name="_전기물량_전기내역서(동홍초등학교 교실 및 E.V 증축공사)_변경후내역서 " xfId="6178" xr:uid="{00000000-0005-0000-0000-0000921F0000}"/>
    <cellStyle name="_전기물량_전기내역서(동홍초등학교 교실 및 E.V 증축공사)-정광수" xfId="1970" xr:uid="{00000000-0005-0000-0000-0000931F0000}"/>
    <cellStyle name="_전기물량_전기내역서(동홍초등학교 교실 및 E.V 증축공사)-정광수 2" xfId="6179" xr:uid="{00000000-0005-0000-0000-0000941F0000}"/>
    <cellStyle name="_전기물량_전기내역서(동홍초등학교 교실 및 E.V 증축공사)-정광수 2 2" xfId="6180" xr:uid="{00000000-0005-0000-0000-0000951F0000}"/>
    <cellStyle name="_전기물량_전기내역서(동홍초등학교 교실 및 E.V 증축공사)-정광수_변경후내역서 " xfId="6181" xr:uid="{00000000-0005-0000-0000-0000961F0000}"/>
    <cellStyle name="_전기물량_전기내역서(동홍초등학교 교실 및 E.V 증축공사)-최종" xfId="1971" xr:uid="{00000000-0005-0000-0000-0000971F0000}"/>
    <cellStyle name="_전기물량_전기내역서(동홍초등학교 교실 및 E.V 증축공사)-최종 2" xfId="6182" xr:uid="{00000000-0005-0000-0000-0000981F0000}"/>
    <cellStyle name="_전기물량_전기내역서(동홍초등학교 교실 및 E.V 증축공사)-최종 2 2" xfId="6183" xr:uid="{00000000-0005-0000-0000-0000991F0000}"/>
    <cellStyle name="_전기물량_전기내역서(동홍초등학교 교실 및 E.V 증축공사)-최종_변경후내역서 " xfId="6184" xr:uid="{00000000-0005-0000-0000-00009A1F0000}"/>
    <cellStyle name="_전기물량_전기내역서(동화교-최종)" xfId="1972" xr:uid="{00000000-0005-0000-0000-00009B1F0000}"/>
    <cellStyle name="_전기물량_전기내역서(동화교-최종) 2" xfId="6185" xr:uid="{00000000-0005-0000-0000-00009C1F0000}"/>
    <cellStyle name="_전기물량_전기내역서(동화교-최종) 2 2" xfId="6186" xr:uid="{00000000-0005-0000-0000-00009D1F0000}"/>
    <cellStyle name="_전기물량_전기내역서(문산시립어린이집)" xfId="1973" xr:uid="{00000000-0005-0000-0000-00009E1F0000}"/>
    <cellStyle name="_전기물량_전기내역서(변경)" xfId="1974" xr:uid="{00000000-0005-0000-0000-00009F1F0000}"/>
    <cellStyle name="_전기물량_전기내역서(변경10월20일)" xfId="1975" xr:uid="{00000000-0005-0000-0000-0000A01F0000}"/>
    <cellStyle name="_전기물량_전기내역서(사라교육관)" xfId="1976" xr:uid="{00000000-0005-0000-0000-0000A11F0000}"/>
    <cellStyle name="_전기물량_전기내역서(사라교육관) 2" xfId="6187" xr:uid="{00000000-0005-0000-0000-0000A21F0000}"/>
    <cellStyle name="_전기물량_전기내역서(사라교육관) 2 2" xfId="6188" xr:uid="{00000000-0005-0000-0000-0000A31F0000}"/>
    <cellStyle name="_전기물량_전기내역서(삼성교)" xfId="1977" xr:uid="{00000000-0005-0000-0000-0000A41F0000}"/>
    <cellStyle name="_전기물량_전기내역서(삼성교) 2" xfId="6189" xr:uid="{00000000-0005-0000-0000-0000A51F0000}"/>
    <cellStyle name="_전기물량_전기내역서(삼성교) 2 2" xfId="6190" xr:uid="{00000000-0005-0000-0000-0000A61F0000}"/>
    <cellStyle name="_전기물량_전기내역서(삼성교)최종" xfId="1978" xr:uid="{00000000-0005-0000-0000-0000A71F0000}"/>
    <cellStyle name="_전기물량_전기내역서(삼성초)-6.10" xfId="1979" xr:uid="{00000000-0005-0000-0000-0000A81F0000}"/>
    <cellStyle name="_전기물량_전기내역서(삼성초)-6.11" xfId="1980" xr:uid="{00000000-0005-0000-0000-0000A91F0000}"/>
    <cellStyle name="_전기물량_전기내역서(삼양동사무소)" xfId="1981" xr:uid="{00000000-0005-0000-0000-0000AA1F0000}"/>
    <cellStyle name="_전기물량_전기내역서(삼양동사무소) 2" xfId="6191" xr:uid="{00000000-0005-0000-0000-0000AB1F0000}"/>
    <cellStyle name="_전기물량_전기내역서(삼양동사무소) 2 2" xfId="6192" xr:uid="{00000000-0005-0000-0000-0000AC1F0000}"/>
    <cellStyle name="_전기물량_전기내역서(삼양동사무소)-1차분" xfId="1982" xr:uid="{00000000-0005-0000-0000-0000AD1F0000}"/>
    <cellStyle name="_전기물량_전기내역서(삼양동사무소)-1차분 2" xfId="6193" xr:uid="{00000000-0005-0000-0000-0000AE1F0000}"/>
    <cellStyle name="_전기물량_전기내역서(삼양동사무소)-1차분 2 2" xfId="6194" xr:uid="{00000000-0005-0000-0000-0000AF1F0000}"/>
    <cellStyle name="_전기물량_전기내역서(서귀포공립보육시설)" xfId="1983" xr:uid="{00000000-0005-0000-0000-0000B01F0000}"/>
    <cellStyle name="_전기물량_전기내역서(서귀포공립보육시설) 2" xfId="6195" xr:uid="{00000000-0005-0000-0000-0000B11F0000}"/>
    <cellStyle name="_전기물량_전기내역서(서귀포공립보육시설) 2 2" xfId="6196" xr:uid="{00000000-0005-0000-0000-0000B21F0000}"/>
    <cellStyle name="_전기물량_전기내역서(서귀포시교육청사)" xfId="1984" xr:uid="{00000000-0005-0000-0000-0000B31F0000}"/>
    <cellStyle name="_전기물량_전기내역서(서귀포시교육청사) 2" xfId="6197" xr:uid="{00000000-0005-0000-0000-0000B41F0000}"/>
    <cellStyle name="_전기물량_전기내역서(서귀포시교육청사) 2 2" xfId="6198" xr:uid="{00000000-0005-0000-0000-0000B51F0000}"/>
    <cellStyle name="_전기물량_전기내역서(실과교육관)" xfId="1985" xr:uid="{00000000-0005-0000-0000-0000B61F0000}"/>
    <cellStyle name="_전기물량_전기내역서(아라교)" xfId="1986" xr:uid="{00000000-0005-0000-0000-0000B71F0000}"/>
    <cellStyle name="_전기물량_전기내역서(아라교) 2" xfId="6199" xr:uid="{00000000-0005-0000-0000-0000B81F0000}"/>
    <cellStyle name="_전기물량_전기내역서(아라교) 2 2" xfId="6200" xr:uid="{00000000-0005-0000-0000-0000B91F0000}"/>
    <cellStyle name="_전기물량_전기내역서(안덕농협선과장)" xfId="1987" xr:uid="{00000000-0005-0000-0000-0000BA1F0000}"/>
    <cellStyle name="_전기물량_전기내역서(야생동물보호센터)" xfId="1988" xr:uid="{00000000-0005-0000-0000-0000BB1F0000}"/>
    <cellStyle name="_전기물량_전기내역서(연평초,중)" xfId="1989" xr:uid="{00000000-0005-0000-0000-0000BC1F0000}"/>
    <cellStyle name="_전기물량_전기내역서(연평초,중) 2" xfId="6201" xr:uid="{00000000-0005-0000-0000-0000BD1F0000}"/>
    <cellStyle name="_전기물량_전기내역서(연평초,중) 2 2" xfId="6202" xr:uid="{00000000-0005-0000-0000-0000BE1F0000}"/>
    <cellStyle name="_전기물량_전기내역서(연평초중고)" xfId="1990" xr:uid="{00000000-0005-0000-0000-0000BF1F0000}"/>
    <cellStyle name="_전기물량_전기내역서(연평초중고) 2" xfId="6203" xr:uid="{00000000-0005-0000-0000-0000C01F0000}"/>
    <cellStyle name="_전기물량_전기내역서(연평초중고) 2 2" xfId="6204" xr:uid="{00000000-0005-0000-0000-0000C11F0000}"/>
    <cellStyle name="_전기물량_전기내역서(영송학교 체육관)" xfId="1991" xr:uid="{00000000-0005-0000-0000-0000C21F0000}"/>
    <cellStyle name="_전기물량_전기내역서(영송학교 체육관) 2" xfId="6205" xr:uid="{00000000-0005-0000-0000-0000C31F0000}"/>
    <cellStyle name="_전기물량_전기내역서(영송학교 체육관) 2 2" xfId="6206" xr:uid="{00000000-0005-0000-0000-0000C41F0000}"/>
    <cellStyle name="_전기물량_전기내역서(영지학교 전기설비공사)" xfId="1992" xr:uid="{00000000-0005-0000-0000-0000C51F0000}"/>
    <cellStyle name="_전기물량_전기내역서(영지학교 전기설비공사) 2" xfId="6207" xr:uid="{00000000-0005-0000-0000-0000C61F0000}"/>
    <cellStyle name="_전기물량_전기내역서(영지학교 전기설비공사) 2 2" xfId="6208" xr:uid="{00000000-0005-0000-0000-0000C71F0000}"/>
    <cellStyle name="_전기물량_전기내역서(영평교)" xfId="1993" xr:uid="{00000000-0005-0000-0000-0000C81F0000}"/>
    <cellStyle name="_전기물량_전기내역서(영평교) 2" xfId="6209" xr:uid="{00000000-0005-0000-0000-0000C91F0000}"/>
    <cellStyle name="_전기물량_전기내역서(영평교) 2 2" xfId="6210" xr:uid="{00000000-0005-0000-0000-0000CA1F0000}"/>
    <cellStyle name="_전기물량_전기내역서(영평교)-최종" xfId="1994" xr:uid="{00000000-0005-0000-0000-0000CB1F0000}"/>
    <cellStyle name="_전기물량_전기내역서(영평교)-최종 2" xfId="6211" xr:uid="{00000000-0005-0000-0000-0000CC1F0000}"/>
    <cellStyle name="_전기물량_전기내역서(영평교)-최종 2 2" xfId="6212" xr:uid="{00000000-0005-0000-0000-0000CD1F0000}"/>
    <cellStyle name="_전기물량_전기내역서(온성학교)" xfId="1995" xr:uid="{00000000-0005-0000-0000-0000CE1F0000}"/>
    <cellStyle name="_전기물량_전기내역서(온성학교) 2" xfId="6213" xr:uid="{00000000-0005-0000-0000-0000CF1F0000}"/>
    <cellStyle name="_전기물량_전기내역서(온성학교) 2 2" xfId="6214" xr:uid="{00000000-0005-0000-0000-0000D01F0000}"/>
    <cellStyle name="_전기물량_전기내역서(온성학교)_변경후내역서 " xfId="6215" xr:uid="{00000000-0005-0000-0000-0000D11F0000}"/>
    <cellStyle name="_전기물량_전기내역서(위미교)" xfId="1996" xr:uid="{00000000-0005-0000-0000-0000D21F0000}"/>
    <cellStyle name="_전기물량_전기내역서(위미교) 2" xfId="6216" xr:uid="{00000000-0005-0000-0000-0000D31F0000}"/>
    <cellStyle name="_전기물량_전기내역서(위미교) 2 2" xfId="6217" xr:uid="{00000000-0005-0000-0000-0000D41F0000}"/>
    <cellStyle name="_전기물량_전기내역서(위미교)-70" xfId="1997" xr:uid="{00000000-0005-0000-0000-0000D51F0000}"/>
    <cellStyle name="_전기물량_전기내역서(위미교)-70 2" xfId="6218" xr:uid="{00000000-0005-0000-0000-0000D61F0000}"/>
    <cellStyle name="_전기물량_전기내역서(위미교)-70 2 2" xfId="6219" xr:uid="{00000000-0005-0000-0000-0000D71F0000}"/>
    <cellStyle name="_전기물량_전기내역서(위미중)" xfId="1998" xr:uid="{00000000-0005-0000-0000-0000D81F0000}"/>
    <cellStyle name="_전기물량_전기내역서(유전자 보존원)" xfId="1999" xr:uid="{00000000-0005-0000-0000-0000D91F0000}"/>
    <cellStyle name="_전기물량_전기내역서(유전자 보존원) 10" xfId="10907" xr:uid="{00000000-0005-0000-0000-0000DA1F0000}"/>
    <cellStyle name="_전기물량_전기내역서(유전자 보존원) 11" xfId="11559" xr:uid="{00000000-0005-0000-0000-0000DB1F0000}"/>
    <cellStyle name="_전기물량_전기내역서(유전자 보존원) 12" xfId="11484" xr:uid="{00000000-0005-0000-0000-0000DC1F0000}"/>
    <cellStyle name="_전기물량_전기내역서(유전자 보존원) 13" xfId="9756" xr:uid="{00000000-0005-0000-0000-0000DD1F0000}"/>
    <cellStyle name="_전기물량_전기내역서(유전자 보존원) 14" xfId="9793" xr:uid="{00000000-0005-0000-0000-0000DE1F0000}"/>
    <cellStyle name="_전기물량_전기내역서(유전자 보존원) 15" xfId="11968" xr:uid="{00000000-0005-0000-0000-0000DF1F0000}"/>
    <cellStyle name="_전기물량_전기내역서(유전자 보존원) 16" xfId="13021" xr:uid="{00000000-0005-0000-0000-0000E01F0000}"/>
    <cellStyle name="_전기물량_전기내역서(유전자 보존원) 17" xfId="13172" xr:uid="{00000000-0005-0000-0000-0000E11F0000}"/>
    <cellStyle name="_전기물량_전기내역서(유전자 보존원) 18" xfId="12675" xr:uid="{00000000-0005-0000-0000-0000E21F0000}"/>
    <cellStyle name="_전기물량_전기내역서(유전자 보존원) 19" xfId="10838" xr:uid="{00000000-0005-0000-0000-0000E31F0000}"/>
    <cellStyle name="_전기물량_전기내역서(유전자 보존원) 2" xfId="10359" xr:uid="{00000000-0005-0000-0000-0000E41F0000}"/>
    <cellStyle name="_전기물량_전기내역서(유전자 보존원) 20" xfId="10513" xr:uid="{00000000-0005-0000-0000-0000E51F0000}"/>
    <cellStyle name="_전기물량_전기내역서(유전자 보존원) 21" xfId="12834" xr:uid="{00000000-0005-0000-0000-0000E61F0000}"/>
    <cellStyle name="_전기물량_전기내역서(유전자 보존원) 22" xfId="13136" xr:uid="{00000000-0005-0000-0000-0000E71F0000}"/>
    <cellStyle name="_전기물량_전기내역서(유전자 보존원) 23" xfId="9872" xr:uid="{00000000-0005-0000-0000-0000E81F0000}"/>
    <cellStyle name="_전기물량_전기내역서(유전자 보존원) 24" xfId="11151" xr:uid="{00000000-0005-0000-0000-0000E91F0000}"/>
    <cellStyle name="_전기물량_전기내역서(유전자 보존원) 25" xfId="11006" xr:uid="{00000000-0005-0000-0000-0000EA1F0000}"/>
    <cellStyle name="_전기물량_전기내역서(유전자 보존원) 3" xfId="12060" xr:uid="{00000000-0005-0000-0000-0000EB1F0000}"/>
    <cellStyle name="_전기물량_전기내역서(유전자 보존원) 4" xfId="11282" xr:uid="{00000000-0005-0000-0000-0000EC1F0000}"/>
    <cellStyle name="_전기물량_전기내역서(유전자 보존원) 5" xfId="9984" xr:uid="{00000000-0005-0000-0000-0000ED1F0000}"/>
    <cellStyle name="_전기물량_전기내역서(유전자 보존원) 6" xfId="11548" xr:uid="{00000000-0005-0000-0000-0000EE1F0000}"/>
    <cellStyle name="_전기물량_전기내역서(유전자 보존원) 7" xfId="11802" xr:uid="{00000000-0005-0000-0000-0000EF1F0000}"/>
    <cellStyle name="_전기물량_전기내역서(유전자 보존원) 8" xfId="10411" xr:uid="{00000000-0005-0000-0000-0000F01F0000}"/>
    <cellStyle name="_전기물량_전기내역서(유전자 보존원) 9" xfId="10788" xr:uid="{00000000-0005-0000-0000-0000F11F0000}"/>
    <cellStyle name="_전기물량_전기내역서(전산교육관)" xfId="2000" xr:uid="{00000000-0005-0000-0000-0000F21F0000}"/>
    <cellStyle name="_전기물량_전기내역서(제동교)" xfId="2001" xr:uid="{00000000-0005-0000-0000-0000F31F0000}"/>
    <cellStyle name="_전기물량_전기내역서(제동교) 2" xfId="6220" xr:uid="{00000000-0005-0000-0000-0000F41F0000}"/>
    <cellStyle name="_전기물량_전기내역서(제동교) 2 2" xfId="6221" xr:uid="{00000000-0005-0000-0000-0000F51F0000}"/>
    <cellStyle name="_전기물량_전기내역서(제주검역소)" xfId="2002" xr:uid="{00000000-0005-0000-0000-0000F61F0000}"/>
    <cellStyle name="_전기물량_전기내역서(제주검역소) 2" xfId="6222" xr:uid="{00000000-0005-0000-0000-0000F71F0000}"/>
    <cellStyle name="_전기물량_전기내역서(제주검역소) 2 2" xfId="6223" xr:uid="{00000000-0005-0000-0000-0000F81F0000}"/>
    <cellStyle name="_전기물량_전기내역서(제주교대-사라교육관)" xfId="2003" xr:uid="{00000000-0005-0000-0000-0000F91F0000}"/>
    <cellStyle name="_전기물량_전기내역서(제주교대-사라교육관) 2" xfId="6224" xr:uid="{00000000-0005-0000-0000-0000FA1F0000}"/>
    <cellStyle name="_전기물량_전기내역서(제주교대-사라교육관) 2 2" xfId="6225" xr:uid="{00000000-0005-0000-0000-0000FB1F0000}"/>
    <cellStyle name="_전기물량_전기내역서(제주교대-전산교육관)" xfId="2004" xr:uid="{00000000-0005-0000-0000-0000FC1F0000}"/>
    <cellStyle name="_전기물량_전기내역서(제주교대-전산교육관) 2" xfId="6226" xr:uid="{00000000-0005-0000-0000-0000FD1F0000}"/>
    <cellStyle name="_전기물량_전기내역서(제주교대-전산교육관) 2 2" xfId="6227" xr:uid="{00000000-0005-0000-0000-0000FE1F0000}"/>
    <cellStyle name="_전기물량_전기내역서(제주서중)" xfId="2005" xr:uid="{00000000-0005-0000-0000-0000FF1F0000}"/>
    <cellStyle name="_전기물량_전기내역서(제주시교육청사)" xfId="2006" xr:uid="{00000000-0005-0000-0000-000000200000}"/>
    <cellStyle name="_전기물량_전기내역서(제주시교육청사) 2" xfId="6228" xr:uid="{00000000-0005-0000-0000-000001200000}"/>
    <cellStyle name="_전기물량_전기내역서(제주시교육청사) 2 2" xfId="6229" xr:uid="{00000000-0005-0000-0000-000002200000}"/>
    <cellStyle name="_전기물량_전기내역서(제주중앙고)" xfId="2007" xr:uid="{00000000-0005-0000-0000-000003200000}"/>
    <cellStyle name="_전기물량_전기내역서(중문농협선과장)" xfId="2008" xr:uid="{00000000-0005-0000-0000-000004200000}"/>
    <cellStyle name="_전기물량_전기내역서(지구대기 관사)" xfId="2009" xr:uid="{00000000-0005-0000-0000-000005200000}"/>
    <cellStyle name="_전기물량_전기내역서(지구대기 관사) 2" xfId="6230" xr:uid="{00000000-0005-0000-0000-000006200000}"/>
    <cellStyle name="_전기물량_전기내역서(지구대기 관사) 2 2" xfId="6231" xr:uid="{00000000-0005-0000-0000-000007200000}"/>
    <cellStyle name="_전기물량_전기내역서(최종)-서귀포교" xfId="2010" xr:uid="{00000000-0005-0000-0000-000008200000}"/>
    <cellStyle name="_전기물량_전기내역서(최종)-서귀포교 2" xfId="6232" xr:uid="{00000000-0005-0000-0000-000009200000}"/>
    <cellStyle name="_전기물량_전기내역서(최종)-서귀포교 2 2" xfId="6233" xr:uid="{00000000-0005-0000-0000-00000A200000}"/>
    <cellStyle name="_전기물량_전기내역서(탐라교육원 전기용량 증설공사)-1월단가" xfId="2011" xr:uid="{00000000-0005-0000-0000-00000B200000}"/>
    <cellStyle name="_전기물량_전기내역서(탐라교육원 전기용량 증설공사)-1월단가 2" xfId="6234" xr:uid="{00000000-0005-0000-0000-00000C200000}"/>
    <cellStyle name="_전기물량_전기내역서(탐라교육원 전기용량 증설공사)-1월단가 2 2" xfId="6235" xr:uid="{00000000-0005-0000-0000-00000D200000}"/>
    <cellStyle name="_전기물량_전기내역서(탐라교육원)" xfId="2012" xr:uid="{00000000-0005-0000-0000-00000E200000}"/>
    <cellStyle name="_전기물량_전기내역서(탐라교육원) 2" xfId="6236" xr:uid="{00000000-0005-0000-0000-00000F200000}"/>
    <cellStyle name="_전기물량_전기내역서(탐라교육원) 2 2" xfId="6237" xr:uid="{00000000-0005-0000-0000-000010200000}"/>
    <cellStyle name="_전기물량_전기내역서(탐라교육원)-최종" xfId="2013" xr:uid="{00000000-0005-0000-0000-000011200000}"/>
    <cellStyle name="_전기물량_전기내역서(탐라교육원)-최종 2" xfId="6238" xr:uid="{00000000-0005-0000-0000-000012200000}"/>
    <cellStyle name="_전기물량_전기내역서(탐라교육원)-최종 2 2" xfId="6239" xr:uid="{00000000-0005-0000-0000-000013200000}"/>
    <cellStyle name="_전기물량_전기내역서(판포리마을회관)" xfId="2014" xr:uid="{00000000-0005-0000-0000-000014200000}"/>
    <cellStyle name="_전기물량_전기내역서(표선초-옥내소화전 장애인 연결통로)" xfId="2015" xr:uid="{00000000-0005-0000-0000-000015200000}"/>
    <cellStyle name="_전기물량_전기내역서(하나로마트)_변경후내역서 " xfId="6240" xr:uid="{00000000-0005-0000-0000-000016200000}"/>
    <cellStyle name="_전기물량_전기내역서(하례교 교실증축 및 화장실 대수선공사)" xfId="2016" xr:uid="{00000000-0005-0000-0000-000017200000}"/>
    <cellStyle name="_전기물량_전기내역서(하례교 교실증축 및 화장실 대수선공사) 2" xfId="6241" xr:uid="{00000000-0005-0000-0000-000018200000}"/>
    <cellStyle name="_전기물량_전기내역서(하례교 교실증축 및 화장실 대수선공사) 2 2" xfId="6242" xr:uid="{00000000-0005-0000-0000-000019200000}"/>
    <cellStyle name="_전기물량_전기내역서(하례교 교실증축 및 화장실 대수선공사)_변경후내역서 " xfId="6243" xr:uid="{00000000-0005-0000-0000-00001A200000}"/>
    <cellStyle name="_전기물량_전기내역서(하례교)" xfId="2017" xr:uid="{00000000-0005-0000-0000-00001B200000}"/>
    <cellStyle name="_전기물량_전기내역서(하례교) 2" xfId="6244" xr:uid="{00000000-0005-0000-0000-00001C200000}"/>
    <cellStyle name="_전기물량_전기내역서(하례교) 2 2" xfId="6245" xr:uid="{00000000-0005-0000-0000-00001D200000}"/>
    <cellStyle name="_전기물량_전기내역서(한수풀 도서관)" xfId="2018" xr:uid="{00000000-0005-0000-0000-00001E200000}"/>
    <cellStyle name="_전기물량_전기내역서(한수풀 도서관) 2" xfId="6246" xr:uid="{00000000-0005-0000-0000-00001F200000}"/>
    <cellStyle name="_전기물량_전기내역서(한수풀 도서관) 2 2" xfId="6247" xr:uid="{00000000-0005-0000-0000-000020200000}"/>
    <cellStyle name="_전기물량_전기내역서(홍익보육원)" xfId="2019" xr:uid="{00000000-0005-0000-0000-000021200000}"/>
    <cellStyle name="_전기물량_전기내역서(홍익보육원) 2" xfId="6248" xr:uid="{00000000-0005-0000-0000-000022200000}"/>
    <cellStyle name="_전기물량_전기내역서(홍익보육원) 2 2" xfId="6249" xr:uid="{00000000-0005-0000-0000-000023200000}"/>
    <cellStyle name="_전기물량_전기내역서1(위미중)" xfId="2020" xr:uid="{00000000-0005-0000-0000-000024200000}"/>
    <cellStyle name="_전기물량_전기내역서-전등간선변경" xfId="2021" xr:uid="{00000000-0005-0000-0000-000025200000}"/>
    <cellStyle name="_전기물량_전기내역서-전등간선변경 2" xfId="6250" xr:uid="{00000000-0005-0000-0000-000026200000}"/>
    <cellStyle name="_전기물량_전기내역서-전등간선변경 2 2" xfId="6251" xr:uid="{00000000-0005-0000-0000-000027200000}"/>
    <cellStyle name="_전기물량_전기산출서(야생동물보호센터)" xfId="2022" xr:uid="{00000000-0005-0000-0000-000028200000}"/>
    <cellStyle name="_전기물량_전기산출표" xfId="2023" xr:uid="{00000000-0005-0000-0000-000029200000}"/>
    <cellStyle name="_전기물량_전기표지 및 산출서(절물)_변경후내역서 " xfId="6252" xr:uid="{00000000-0005-0000-0000-00002A200000}"/>
    <cellStyle name="_전기물량_제주항 연안여객터미널 승강설비 소방공사" xfId="2024" xr:uid="{00000000-0005-0000-0000-00002B200000}"/>
    <cellStyle name="_전기물량_조천리 경로당 전기내역서" xfId="2025" xr:uid="{00000000-0005-0000-0000-00002C200000}"/>
    <cellStyle name="_전기물량_조천리마을회관(야학당)전기내역서" xfId="2026" xr:uid="{00000000-0005-0000-0000-00002D200000}"/>
    <cellStyle name="_전기물량_조천리마을회관(야학당)통신내역서" xfId="2027" xr:uid="{00000000-0005-0000-0000-00002E200000}"/>
    <cellStyle name="_전기물량_조천중(전기내역서)최종 (1)" xfId="2028" xr:uid="{00000000-0005-0000-0000-00002F200000}"/>
    <cellStyle name="_전기물량_조천중(전기내역서)최종 (1) 2" xfId="6253" xr:uid="{00000000-0005-0000-0000-000030200000}"/>
    <cellStyle name="_전기물량_조천중(전기내역서)최종 (1) 2 2" xfId="6254" xr:uid="{00000000-0005-0000-0000-000031200000}"/>
    <cellStyle name="_전기물량_조천중(전기내역서)최종 (1)_변경후내역서 " xfId="6255" xr:uid="{00000000-0005-0000-0000-000032200000}"/>
    <cellStyle name="_전기물량_주사랑 소방내역" xfId="2029" xr:uid="{00000000-0005-0000-0000-000033200000}"/>
    <cellStyle name="_전기물량_주사랑 소방내역 10" xfId="11620" xr:uid="{00000000-0005-0000-0000-000034200000}"/>
    <cellStyle name="_전기물량_주사랑 소방내역 11" xfId="10116" xr:uid="{00000000-0005-0000-0000-000035200000}"/>
    <cellStyle name="_전기물량_주사랑 소방내역 12" xfId="9712" xr:uid="{00000000-0005-0000-0000-000036200000}"/>
    <cellStyle name="_전기물량_주사랑 소방내역 13" xfId="9885" xr:uid="{00000000-0005-0000-0000-000037200000}"/>
    <cellStyle name="_전기물량_주사랑 소방내역 14" xfId="12054" xr:uid="{00000000-0005-0000-0000-000038200000}"/>
    <cellStyle name="_전기물량_주사랑 소방내역 15" xfId="11703" xr:uid="{00000000-0005-0000-0000-000039200000}"/>
    <cellStyle name="_전기물량_주사랑 소방내역 16" xfId="12226" xr:uid="{00000000-0005-0000-0000-00003A200000}"/>
    <cellStyle name="_전기물량_주사랑 소방내역 17" xfId="12858" xr:uid="{00000000-0005-0000-0000-00003B200000}"/>
    <cellStyle name="_전기물량_주사랑 소방내역 18" xfId="12208" xr:uid="{00000000-0005-0000-0000-00003C200000}"/>
    <cellStyle name="_전기물량_주사랑 소방내역 19" xfId="10236" xr:uid="{00000000-0005-0000-0000-00003D200000}"/>
    <cellStyle name="_전기물량_주사랑 소방내역 2" xfId="10372" xr:uid="{00000000-0005-0000-0000-00003E200000}"/>
    <cellStyle name="_전기물량_주사랑 소방내역 20" xfId="11736" xr:uid="{00000000-0005-0000-0000-00003F200000}"/>
    <cellStyle name="_전기물량_주사랑 소방내역 21" xfId="9849" xr:uid="{00000000-0005-0000-0000-000040200000}"/>
    <cellStyle name="_전기물량_주사랑 소방내역 22" xfId="12436" xr:uid="{00000000-0005-0000-0000-000041200000}"/>
    <cellStyle name="_전기물량_주사랑 소방내역 23" xfId="10391" xr:uid="{00000000-0005-0000-0000-000042200000}"/>
    <cellStyle name="_전기물량_주사랑 소방내역 24" xfId="10124" xr:uid="{00000000-0005-0000-0000-000043200000}"/>
    <cellStyle name="_전기물량_주사랑 소방내역 25" xfId="12397" xr:uid="{00000000-0005-0000-0000-000044200000}"/>
    <cellStyle name="_전기물량_주사랑 소방내역 3" xfId="10716" xr:uid="{00000000-0005-0000-0000-000045200000}"/>
    <cellStyle name="_전기물량_주사랑 소방내역 4" xfId="9899" xr:uid="{00000000-0005-0000-0000-000046200000}"/>
    <cellStyle name="_전기물량_주사랑 소방내역 5" xfId="11964" xr:uid="{00000000-0005-0000-0000-000047200000}"/>
    <cellStyle name="_전기물량_주사랑 소방내역 6" xfId="10054" xr:uid="{00000000-0005-0000-0000-000048200000}"/>
    <cellStyle name="_전기물량_주사랑 소방내역 7" xfId="11217" xr:uid="{00000000-0005-0000-0000-000049200000}"/>
    <cellStyle name="_전기물량_주사랑 소방내역 8" xfId="10061" xr:uid="{00000000-0005-0000-0000-00004A200000}"/>
    <cellStyle name="_전기물량_주사랑 소방내역 9" xfId="11729" xr:uid="{00000000-0005-0000-0000-00004B200000}"/>
    <cellStyle name="_전기물량_주사랑요양원전기" xfId="2030" xr:uid="{00000000-0005-0000-0000-00004C200000}"/>
    <cellStyle name="_전기물량_주사랑요양원전기 2" xfId="6256" xr:uid="{00000000-0005-0000-0000-00004D200000}"/>
    <cellStyle name="_전기물량_주사랑요양원전기 2 2" xfId="6257" xr:uid="{00000000-0005-0000-0000-00004E200000}"/>
    <cellStyle name="_전기물량_청소년수련원 전기내역서" xfId="2031" xr:uid="{00000000-0005-0000-0000-00004F200000}"/>
    <cellStyle name="_전기물량_총괄집계표" xfId="2032" xr:uid="{00000000-0005-0000-0000-000050200000}"/>
    <cellStyle name="_전기물량_추자교(전기내역서)최종" xfId="6258" xr:uid="{00000000-0005-0000-0000-000051200000}"/>
    <cellStyle name="_전기물량_추자교(전기내역서)최종 2" xfId="6259" xr:uid="{00000000-0005-0000-0000-000052200000}"/>
    <cellStyle name="_전기물량_추정공사비" xfId="2033" xr:uid="{00000000-0005-0000-0000-000053200000}"/>
    <cellStyle name="_전기물량_추정공사비 2" xfId="6260" xr:uid="{00000000-0005-0000-0000-000054200000}"/>
    <cellStyle name="_전기물량_추정공사비 2 2" xfId="6261" xr:uid="{00000000-0005-0000-0000-000055200000}"/>
    <cellStyle name="_전기물량_추정공사비전기내역서" xfId="2034" xr:uid="{00000000-0005-0000-0000-000056200000}"/>
    <cellStyle name="_전기물량_친환경 농업 증축전기공사" xfId="2035" xr:uid="{00000000-0005-0000-0000-000057200000}"/>
    <cellStyle name="_전기물량_친환경 농업 증축전기공사(전력간선)" xfId="2036" xr:uid="{00000000-0005-0000-0000-000058200000}"/>
    <cellStyle name="_전기물량_친환경농업 첨단연구센터 증축소방공사" xfId="2037" xr:uid="{00000000-0005-0000-0000-000059200000}"/>
    <cellStyle name="_전기물량_태양광 내역서" xfId="2038" xr:uid="{00000000-0005-0000-0000-00005A200000}"/>
    <cellStyle name="_전기물량_태양광 내역서 10" xfId="12757" xr:uid="{00000000-0005-0000-0000-00005B200000}"/>
    <cellStyle name="_전기물량_태양광 내역서 11" xfId="12541" xr:uid="{00000000-0005-0000-0000-00005C200000}"/>
    <cellStyle name="_전기물량_태양광 내역서 12" xfId="12450" xr:uid="{00000000-0005-0000-0000-00005D200000}"/>
    <cellStyle name="_전기물량_태양광 내역서 13" xfId="10732" xr:uid="{00000000-0005-0000-0000-00005E200000}"/>
    <cellStyle name="_전기물량_태양광 내역서 14" xfId="11188" xr:uid="{00000000-0005-0000-0000-00005F200000}"/>
    <cellStyle name="_전기물량_태양광 내역서 15" xfId="12416" xr:uid="{00000000-0005-0000-0000-000060200000}"/>
    <cellStyle name="_전기물량_태양광 내역서 16" xfId="12155" xr:uid="{00000000-0005-0000-0000-000061200000}"/>
    <cellStyle name="_전기물량_태양광 내역서 17" xfId="13084" xr:uid="{00000000-0005-0000-0000-000062200000}"/>
    <cellStyle name="_전기물량_태양광 내역서 18" xfId="12197" xr:uid="{00000000-0005-0000-0000-000063200000}"/>
    <cellStyle name="_전기물량_태양광 내역서 19" xfId="12053" xr:uid="{00000000-0005-0000-0000-000064200000}"/>
    <cellStyle name="_전기물량_태양광 내역서 2" xfId="10375" xr:uid="{00000000-0005-0000-0000-000065200000}"/>
    <cellStyle name="_전기물량_태양광 내역서 20" xfId="13133" xr:uid="{00000000-0005-0000-0000-000066200000}"/>
    <cellStyle name="_전기물량_태양광 내역서 21" xfId="12090" xr:uid="{00000000-0005-0000-0000-000067200000}"/>
    <cellStyle name="_전기물량_태양광 내역서 22" xfId="13142" xr:uid="{00000000-0005-0000-0000-000068200000}"/>
    <cellStyle name="_전기물량_태양광 내역서 23" xfId="11133" xr:uid="{00000000-0005-0000-0000-000069200000}"/>
    <cellStyle name="_전기물량_태양광 내역서 24" xfId="10002" xr:uid="{00000000-0005-0000-0000-00006A200000}"/>
    <cellStyle name="_전기물량_태양광 내역서 25" xfId="13177" xr:uid="{00000000-0005-0000-0000-00006B200000}"/>
    <cellStyle name="_전기물량_태양광 내역서 3" xfId="10714" xr:uid="{00000000-0005-0000-0000-00006C200000}"/>
    <cellStyle name="_전기물량_태양광 내역서 4" xfId="9900" xr:uid="{00000000-0005-0000-0000-00006D200000}"/>
    <cellStyle name="_전기물량_태양광 내역서 5" xfId="10628" xr:uid="{00000000-0005-0000-0000-00006E200000}"/>
    <cellStyle name="_전기물량_태양광 내역서 6" xfId="11325" xr:uid="{00000000-0005-0000-0000-00006F200000}"/>
    <cellStyle name="_전기물량_태양광 내역서 7" xfId="11801" xr:uid="{00000000-0005-0000-0000-000070200000}"/>
    <cellStyle name="_전기물량_태양광 내역서 8" xfId="11781" xr:uid="{00000000-0005-0000-0000-000071200000}"/>
    <cellStyle name="_전기물량_태양광 내역서 9" xfId="12849" xr:uid="{00000000-0005-0000-0000-000072200000}"/>
    <cellStyle name="_전기물량_태양광 내역서(15kW)" xfId="2039" xr:uid="{00000000-0005-0000-0000-000073200000}"/>
    <cellStyle name="_전기물량_태양광 내역서(15kW) 10" xfId="11002" xr:uid="{00000000-0005-0000-0000-000074200000}"/>
    <cellStyle name="_전기물량_태양광 내역서(15kW) 11" xfId="12105" xr:uid="{00000000-0005-0000-0000-000075200000}"/>
    <cellStyle name="_전기물량_태양광 내역서(15kW) 12" xfId="10079" xr:uid="{00000000-0005-0000-0000-000076200000}"/>
    <cellStyle name="_전기물량_태양광 내역서(15kW) 13" xfId="11017" xr:uid="{00000000-0005-0000-0000-000077200000}"/>
    <cellStyle name="_전기물량_태양광 내역서(15kW) 14" xfId="9852" xr:uid="{00000000-0005-0000-0000-000078200000}"/>
    <cellStyle name="_전기물량_태양광 내역서(15kW) 15" xfId="12972" xr:uid="{00000000-0005-0000-0000-000079200000}"/>
    <cellStyle name="_전기물량_태양광 내역서(15kW) 16" xfId="11690" xr:uid="{00000000-0005-0000-0000-00007A200000}"/>
    <cellStyle name="_전기물량_태양광 내역서(15kW) 17" xfId="11640" xr:uid="{00000000-0005-0000-0000-00007B200000}"/>
    <cellStyle name="_전기물량_태양광 내역서(15kW) 18" xfId="10067" xr:uid="{00000000-0005-0000-0000-00007C200000}"/>
    <cellStyle name="_전기물량_태양광 내역서(15kW) 19" xfId="9693" xr:uid="{00000000-0005-0000-0000-00007D200000}"/>
    <cellStyle name="_전기물량_태양광 내역서(15kW) 2" xfId="10376" xr:uid="{00000000-0005-0000-0000-00007E200000}"/>
    <cellStyle name="_전기물량_태양광 내역서(15kW) 20" xfId="11525" xr:uid="{00000000-0005-0000-0000-00007F200000}"/>
    <cellStyle name="_전기물량_태양광 내역서(15kW) 21" xfId="11607" xr:uid="{00000000-0005-0000-0000-000080200000}"/>
    <cellStyle name="_전기물량_태양광 내역서(15kW) 22" xfId="11917" xr:uid="{00000000-0005-0000-0000-000081200000}"/>
    <cellStyle name="_전기물량_태양광 내역서(15kW) 23" xfId="9876" xr:uid="{00000000-0005-0000-0000-000082200000}"/>
    <cellStyle name="_전기물량_태양광 내역서(15kW) 24" xfId="10879" xr:uid="{00000000-0005-0000-0000-000083200000}"/>
    <cellStyle name="_전기물량_태양광 내역서(15kW) 25" xfId="10243" xr:uid="{00000000-0005-0000-0000-000084200000}"/>
    <cellStyle name="_전기물량_태양광 내역서(15kW) 3" xfId="10713" xr:uid="{00000000-0005-0000-0000-000085200000}"/>
    <cellStyle name="_전기물량_태양광 내역서(15kW) 4" xfId="11876" xr:uid="{00000000-0005-0000-0000-000086200000}"/>
    <cellStyle name="_전기물량_태양광 내역서(15kW) 5" xfId="9979" xr:uid="{00000000-0005-0000-0000-000087200000}"/>
    <cellStyle name="_전기물량_태양광 내역서(15kW) 6" xfId="11552" xr:uid="{00000000-0005-0000-0000-000088200000}"/>
    <cellStyle name="_전기물량_태양광 내역서(15kW) 7" xfId="11463" xr:uid="{00000000-0005-0000-0000-000089200000}"/>
    <cellStyle name="_전기물량_태양광 내역서(15kW) 8" xfId="11504" xr:uid="{00000000-0005-0000-0000-00008A200000}"/>
    <cellStyle name="_전기물량_태양광 내역서(15kW) 9" xfId="12234" xr:uid="{00000000-0005-0000-0000-00008B200000}"/>
    <cellStyle name="_전기물량_태양광 내역서(삼양동주민센터)" xfId="2040" xr:uid="{00000000-0005-0000-0000-00008C200000}"/>
    <cellStyle name="_전기물량_태양광 내역서(삼양동주민센터) 10" xfId="11739" xr:uid="{00000000-0005-0000-0000-00008D200000}"/>
    <cellStyle name="_전기물량_태양광 내역서(삼양동주민센터) 11" xfId="12529" xr:uid="{00000000-0005-0000-0000-00008E200000}"/>
    <cellStyle name="_전기물량_태양광 내역서(삼양동주민센터) 12" xfId="10919" xr:uid="{00000000-0005-0000-0000-00008F200000}"/>
    <cellStyle name="_전기물량_태양광 내역서(삼양동주민센터) 13" xfId="11065" xr:uid="{00000000-0005-0000-0000-000090200000}"/>
    <cellStyle name="_전기물량_태양광 내역서(삼양동주민센터) 14" xfId="13164" xr:uid="{00000000-0005-0000-0000-000091200000}"/>
    <cellStyle name="_전기물량_태양광 내역서(삼양동주민센터) 15" xfId="10361" xr:uid="{00000000-0005-0000-0000-000092200000}"/>
    <cellStyle name="_전기물량_태양광 내역서(삼양동주민센터) 16" xfId="11487" xr:uid="{00000000-0005-0000-0000-000093200000}"/>
    <cellStyle name="_전기물량_태양광 내역서(삼양동주민센터) 17" xfId="10281" xr:uid="{00000000-0005-0000-0000-000094200000}"/>
    <cellStyle name="_전기물량_태양광 내역서(삼양동주민센터) 18" xfId="11274" xr:uid="{00000000-0005-0000-0000-000095200000}"/>
    <cellStyle name="_전기물량_태양광 내역서(삼양동주민센터) 19" xfId="10295" xr:uid="{00000000-0005-0000-0000-000096200000}"/>
    <cellStyle name="_전기물량_태양광 내역서(삼양동주민센터) 2" xfId="10377" xr:uid="{00000000-0005-0000-0000-000097200000}"/>
    <cellStyle name="_전기물량_태양광 내역서(삼양동주민센터) 20" xfId="9987" xr:uid="{00000000-0005-0000-0000-000098200000}"/>
    <cellStyle name="_전기물량_태양광 내역서(삼양동주민센터) 21" xfId="13066" xr:uid="{00000000-0005-0000-0000-000099200000}"/>
    <cellStyle name="_전기물량_태양광 내역서(삼양동주민센터) 22" xfId="12033" xr:uid="{00000000-0005-0000-0000-00009A200000}"/>
    <cellStyle name="_전기물량_태양광 내역서(삼양동주민센터) 23" xfId="11507" xr:uid="{00000000-0005-0000-0000-00009B200000}"/>
    <cellStyle name="_전기물량_태양광 내역서(삼양동주민센터) 24" xfId="13471" xr:uid="{00000000-0005-0000-0000-00009C200000}"/>
    <cellStyle name="_전기물량_태양광 내역서(삼양동주민센터) 25" xfId="10741" xr:uid="{00000000-0005-0000-0000-00009D200000}"/>
    <cellStyle name="_전기물량_태양광 내역서(삼양동주민센터) 3" xfId="10707" xr:uid="{00000000-0005-0000-0000-00009E200000}"/>
    <cellStyle name="_전기물량_태양광 내역서(삼양동주민센터) 4" xfId="11288" xr:uid="{00000000-0005-0000-0000-00009F200000}"/>
    <cellStyle name="_전기물량_태양광 내역서(삼양동주민센터) 5" xfId="9978" xr:uid="{00000000-0005-0000-0000-0000A0200000}"/>
    <cellStyle name="_전기물량_태양광 내역서(삼양동주민센터) 6" xfId="10927" xr:uid="{00000000-0005-0000-0000-0000A1200000}"/>
    <cellStyle name="_전기물량_태양광 내역서(삼양동주민센터) 7" xfId="12458" xr:uid="{00000000-0005-0000-0000-0000A2200000}"/>
    <cellStyle name="_전기물량_태양광 내역서(삼양동주민센터) 8" xfId="11505" xr:uid="{00000000-0005-0000-0000-0000A3200000}"/>
    <cellStyle name="_전기물량_태양광 내역서(삼양동주민센터) 9" xfId="11585" xr:uid="{00000000-0005-0000-0000-0000A4200000}"/>
    <cellStyle name="_전기물량_태양광 내역서(총괄-전기공사)" xfId="2041" xr:uid="{00000000-0005-0000-0000-0000A5200000}"/>
    <cellStyle name="_전기물량_태양광 내역서(총괄-전기공사) 10" xfId="10113" xr:uid="{00000000-0005-0000-0000-0000A6200000}"/>
    <cellStyle name="_전기물량_태양광 내역서(총괄-전기공사) 11" xfId="12432" xr:uid="{00000000-0005-0000-0000-0000A7200000}"/>
    <cellStyle name="_전기물량_태양광 내역서(총괄-전기공사) 12" xfId="10137" xr:uid="{00000000-0005-0000-0000-0000A8200000}"/>
    <cellStyle name="_전기물량_태양광 내역서(총괄-전기공사) 13" xfId="11104" xr:uid="{00000000-0005-0000-0000-0000A9200000}"/>
    <cellStyle name="_전기물량_태양광 내역서(총괄-전기공사) 14" xfId="11486" xr:uid="{00000000-0005-0000-0000-0000AA200000}"/>
    <cellStyle name="_전기물량_태양광 내역서(총괄-전기공사) 15" xfId="10314" xr:uid="{00000000-0005-0000-0000-0000AB200000}"/>
    <cellStyle name="_전기물량_태양광 내역서(총괄-전기공사) 16" xfId="11787" xr:uid="{00000000-0005-0000-0000-0000AC200000}"/>
    <cellStyle name="_전기물량_태양광 내역서(총괄-전기공사) 17" xfId="13214" xr:uid="{00000000-0005-0000-0000-0000AD200000}"/>
    <cellStyle name="_전기물량_태양광 내역서(총괄-전기공사) 18" xfId="10766" xr:uid="{00000000-0005-0000-0000-0000AE200000}"/>
    <cellStyle name="_전기물량_태양광 내역서(총괄-전기공사) 19" xfId="12185" xr:uid="{00000000-0005-0000-0000-0000AF200000}"/>
    <cellStyle name="_전기물량_태양광 내역서(총괄-전기공사) 2" xfId="10378" xr:uid="{00000000-0005-0000-0000-0000B0200000}"/>
    <cellStyle name="_전기물량_태양광 내역서(총괄-전기공사) 20" xfId="10316" xr:uid="{00000000-0005-0000-0000-0000B1200000}"/>
    <cellStyle name="_전기물량_태양광 내역서(총괄-전기공사) 21" xfId="13282" xr:uid="{00000000-0005-0000-0000-0000B2200000}"/>
    <cellStyle name="_전기물량_태양광 내역서(총괄-전기공사) 22" xfId="13314" xr:uid="{00000000-0005-0000-0000-0000B3200000}"/>
    <cellStyle name="_전기물량_태양광 내역서(총괄-전기공사) 23" xfId="9887" xr:uid="{00000000-0005-0000-0000-0000B4200000}"/>
    <cellStyle name="_전기물량_태양광 내역서(총괄-전기공사) 24" xfId="12274" xr:uid="{00000000-0005-0000-0000-0000B5200000}"/>
    <cellStyle name="_전기물량_태양광 내역서(총괄-전기공사) 25" xfId="10098" xr:uid="{00000000-0005-0000-0000-0000B6200000}"/>
    <cellStyle name="_전기물량_태양광 내역서(총괄-전기공사) 3" xfId="10706" xr:uid="{00000000-0005-0000-0000-0000B7200000}"/>
    <cellStyle name="_전기물량_태양광 내역서(총괄-전기공사) 4" xfId="11289" xr:uid="{00000000-0005-0000-0000-0000B8200000}"/>
    <cellStyle name="_전기물량_태양광 내역서(총괄-전기공사) 5" xfId="11592" xr:uid="{00000000-0005-0000-0000-0000B9200000}"/>
    <cellStyle name="_전기물량_태양광 내역서(총괄-전기공사) 6" xfId="12122" xr:uid="{00000000-0005-0000-0000-0000BA200000}"/>
    <cellStyle name="_전기물량_태양광 내역서(총괄-전기공사) 7" xfId="9967" xr:uid="{00000000-0005-0000-0000-0000BB200000}"/>
    <cellStyle name="_전기물량_태양광 내역서(총괄-전기공사) 8" xfId="10179" xr:uid="{00000000-0005-0000-0000-0000BC200000}"/>
    <cellStyle name="_전기물량_태양광 내역서(총괄-전기공사) 9" xfId="12141" xr:uid="{00000000-0005-0000-0000-0000BD200000}"/>
    <cellStyle name="_전기물량_태양광산출서(친환경농업 연구센터)" xfId="2042" xr:uid="{00000000-0005-0000-0000-0000BE200000}"/>
    <cellStyle name="_전기물량_태양광산출서(친환경농업 연구센터) 10" xfId="11003" xr:uid="{00000000-0005-0000-0000-0000BF200000}"/>
    <cellStyle name="_전기물량_태양광산출서(친환경농업 연구센터) 11" xfId="12250" xr:uid="{00000000-0005-0000-0000-0000C0200000}"/>
    <cellStyle name="_전기물량_태양광산출서(친환경농업 연구센터) 12" xfId="10743" xr:uid="{00000000-0005-0000-0000-0000C1200000}"/>
    <cellStyle name="_전기물량_태양광산출서(친환경농업 연구센터) 13" xfId="13039" xr:uid="{00000000-0005-0000-0000-0000C2200000}"/>
    <cellStyle name="_전기물량_태양광산출서(친환경농업 연구센터) 14" xfId="12587" xr:uid="{00000000-0005-0000-0000-0000C3200000}"/>
    <cellStyle name="_전기물량_태양광산출서(친환경농업 연구센터) 15" xfId="12336" xr:uid="{00000000-0005-0000-0000-0000C4200000}"/>
    <cellStyle name="_전기물량_태양광산출서(친환경농업 연구센터) 16" xfId="10088" xr:uid="{00000000-0005-0000-0000-0000C5200000}"/>
    <cellStyle name="_전기물량_태양광산출서(친환경농업 연구센터) 17" xfId="11532" xr:uid="{00000000-0005-0000-0000-0000C6200000}"/>
    <cellStyle name="_전기물량_태양광산출서(친환경농업 연구센터) 18" xfId="11200" xr:uid="{00000000-0005-0000-0000-0000C7200000}"/>
    <cellStyle name="_전기물량_태양광산출서(친환경농업 연구센터) 19" xfId="12302" xr:uid="{00000000-0005-0000-0000-0000C8200000}"/>
    <cellStyle name="_전기물량_태양광산출서(친환경농업 연구센터) 2" xfId="10379" xr:uid="{00000000-0005-0000-0000-0000C9200000}"/>
    <cellStyle name="_전기물량_태양광산출서(친환경농업 연구센터) 20" xfId="9834" xr:uid="{00000000-0005-0000-0000-0000CA200000}"/>
    <cellStyle name="_전기물량_태양광산출서(친환경농업 연구센터) 21" xfId="11152" xr:uid="{00000000-0005-0000-0000-0000CB200000}"/>
    <cellStyle name="_전기물량_태양광산출서(친환경농업 연구센터) 22" xfId="10321" xr:uid="{00000000-0005-0000-0000-0000CC200000}"/>
    <cellStyle name="_전기물량_태양광산출서(친환경농업 연구센터) 23" xfId="10600" xr:uid="{00000000-0005-0000-0000-0000CD200000}"/>
    <cellStyle name="_전기물량_태양광산출서(친환경농업 연구센터) 24" xfId="10920" xr:uid="{00000000-0005-0000-0000-0000CE200000}"/>
    <cellStyle name="_전기물량_태양광산출서(친환경농업 연구센터) 25" xfId="12259" xr:uid="{00000000-0005-0000-0000-0000CF200000}"/>
    <cellStyle name="_전기물량_태양광산출서(친환경농업 연구센터) 3" xfId="10705" xr:uid="{00000000-0005-0000-0000-0000D0200000}"/>
    <cellStyle name="_전기물량_태양광산출서(친환경농업 연구센터) 4" xfId="11877" xr:uid="{00000000-0005-0000-0000-0000D1200000}"/>
    <cellStyle name="_전기물량_태양광산출서(친환경농업 연구센터) 5" xfId="10214" xr:uid="{00000000-0005-0000-0000-0000D2200000}"/>
    <cellStyle name="_전기물량_태양광산출서(친환경농업 연구센터) 6" xfId="11553" xr:uid="{00000000-0005-0000-0000-0000D3200000}"/>
    <cellStyle name="_전기물량_태양광산출서(친환경농업 연구센터) 7" xfId="12456" xr:uid="{00000000-0005-0000-0000-0000D4200000}"/>
    <cellStyle name="_전기물량_태양광산출서(친환경농업 연구센터) 8" xfId="12669" xr:uid="{00000000-0005-0000-0000-0000D5200000}"/>
    <cellStyle name="_전기물량_태양광산출서(친환경농업 연구센터) 9" xfId="11422" xr:uid="{00000000-0005-0000-0000-0000D6200000}"/>
    <cellStyle name="_전기물량_토산교 도서실,교원편의실,연결복도 증축전기내역서" xfId="2043" xr:uid="{00000000-0005-0000-0000-0000D7200000}"/>
    <cellStyle name="_전기물량_통신" xfId="2044" xr:uid="{00000000-0005-0000-0000-0000D8200000}"/>
    <cellStyle name="_전기물량_통신 2" xfId="6262" xr:uid="{00000000-0005-0000-0000-0000D9200000}"/>
    <cellStyle name="_전기물량_통신 2 2" xfId="6263" xr:uid="{00000000-0005-0000-0000-0000DA200000}"/>
    <cellStyle name="_전기물량_통신(08.09)" xfId="2045" xr:uid="{00000000-0005-0000-0000-0000DB200000}"/>
    <cellStyle name="_전기물량_통신(08.09) 2" xfId="6264" xr:uid="{00000000-0005-0000-0000-0000DC200000}"/>
    <cellStyle name="_전기물량_통신(08.09) 2 2" xfId="6265" xr:uid="{00000000-0005-0000-0000-0000DD200000}"/>
    <cellStyle name="_전기물량_통신내역 (안보교육관)" xfId="2046" xr:uid="{00000000-0005-0000-0000-0000DE200000}"/>
    <cellStyle name="_전기물량_통신내역 (안보교육관-5월30일)" xfId="2047" xr:uid="{00000000-0005-0000-0000-0000DF200000}"/>
    <cellStyle name="_전기물량_통신내역서" xfId="2048" xr:uid="{00000000-0005-0000-0000-0000E0200000}"/>
    <cellStyle name="_전기물량_통신내역서(0304)" xfId="2049" xr:uid="{00000000-0005-0000-0000-0000E1200000}"/>
    <cellStyle name="_전기물량_통신내역서(0315)" xfId="2050" xr:uid="{00000000-0005-0000-0000-0000E2200000}"/>
    <cellStyle name="_전기물량_통신내역서(0502)" xfId="2051" xr:uid="{00000000-0005-0000-0000-0000E3200000}"/>
    <cellStyle name="_전기물량_통신내역서(감귤창고)" xfId="2052" xr:uid="{00000000-0005-0000-0000-0000E4200000}"/>
    <cellStyle name="_전기물량_통신내역서(감귤창고) 2" xfId="6266" xr:uid="{00000000-0005-0000-0000-0000E5200000}"/>
    <cellStyle name="_전기물량_통신내역서(감귤창고) 2 2" xfId="6267" xr:uid="{00000000-0005-0000-0000-0000E6200000}"/>
    <cellStyle name="_전기물량_통신내역서(경주시주민건강지원센터)" xfId="2053" xr:uid="{00000000-0005-0000-0000-0000E7200000}"/>
    <cellStyle name="_전기물량_통신내역서(경주시주민건강지원센터) 10" xfId="10735" xr:uid="{00000000-0005-0000-0000-0000E8200000}"/>
    <cellStyle name="_전기물량_통신내역서(경주시주민건강지원센터) 11" xfId="12104" xr:uid="{00000000-0005-0000-0000-0000E9200000}"/>
    <cellStyle name="_전기물량_통신내역서(경주시주민건강지원센터) 12" xfId="11904" xr:uid="{00000000-0005-0000-0000-0000EA200000}"/>
    <cellStyle name="_전기물량_통신내역서(경주시주민건강지원센터) 13" xfId="12037" xr:uid="{00000000-0005-0000-0000-0000EB200000}"/>
    <cellStyle name="_전기물량_통신내역서(경주시주민건강지원센터) 14" xfId="11859" xr:uid="{00000000-0005-0000-0000-0000EC200000}"/>
    <cellStyle name="_전기물량_통신내역서(경주시주민건강지원센터) 15" xfId="13154" xr:uid="{00000000-0005-0000-0000-0000ED200000}"/>
    <cellStyle name="_전기물량_통신내역서(경주시주민건강지원센터) 16" xfId="11310" xr:uid="{00000000-0005-0000-0000-0000EE200000}"/>
    <cellStyle name="_전기물량_통신내역서(경주시주민건강지원센터) 17" xfId="9824" xr:uid="{00000000-0005-0000-0000-0000EF200000}"/>
    <cellStyle name="_전기물량_통신내역서(경주시주민건강지원센터) 18" xfId="12307" xr:uid="{00000000-0005-0000-0000-0000F0200000}"/>
    <cellStyle name="_전기물량_통신내역서(경주시주민건강지원센터) 19" xfId="11822" xr:uid="{00000000-0005-0000-0000-0000F1200000}"/>
    <cellStyle name="_전기물량_통신내역서(경주시주민건강지원센터) 2" xfId="10384" xr:uid="{00000000-0005-0000-0000-0000F2200000}"/>
    <cellStyle name="_전기물량_통신내역서(경주시주민건강지원센터) 20" xfId="12401" xr:uid="{00000000-0005-0000-0000-0000F3200000}"/>
    <cellStyle name="_전기물량_통신내역서(경주시주민건강지원센터) 21" xfId="13360" xr:uid="{00000000-0005-0000-0000-0000F4200000}"/>
    <cellStyle name="_전기물량_통신내역서(경주시주민건강지원센터) 22" xfId="13241" xr:uid="{00000000-0005-0000-0000-0000F5200000}"/>
    <cellStyle name="_전기물량_통신내역서(경주시주민건강지원센터) 23" xfId="9970" xr:uid="{00000000-0005-0000-0000-0000F6200000}"/>
    <cellStyle name="_전기물량_통신내역서(경주시주민건강지원센터) 24" xfId="11230" xr:uid="{00000000-0005-0000-0000-0000F7200000}"/>
    <cellStyle name="_전기물량_통신내역서(경주시주민건강지원센터) 25" xfId="12918" xr:uid="{00000000-0005-0000-0000-0000F8200000}"/>
    <cellStyle name="_전기물량_통신내역서(경주시주민건강지원센터) 3" xfId="10702" xr:uid="{00000000-0005-0000-0000-0000F9200000}"/>
    <cellStyle name="_전기물량_통신내역서(경주시주민건강지원센터) 4" xfId="10538" xr:uid="{00000000-0005-0000-0000-0000FA200000}"/>
    <cellStyle name="_전기물량_통신내역서(경주시주민건강지원센터) 5" xfId="11591" xr:uid="{00000000-0005-0000-0000-0000FB200000}"/>
    <cellStyle name="_전기물량_통신내역서(경주시주민건강지원센터) 6" xfId="11554" xr:uid="{00000000-0005-0000-0000-0000FC200000}"/>
    <cellStyle name="_전기물량_통신내역서(경주시주민건강지원센터) 7" xfId="11844" xr:uid="{00000000-0005-0000-0000-0000FD200000}"/>
    <cellStyle name="_전기물량_통신내역서(경주시주민건강지원센터) 8" xfId="9777" xr:uid="{00000000-0005-0000-0000-0000FE200000}"/>
    <cellStyle name="_전기물량_통신내역서(경주시주민건강지원센터) 9" xfId="12552" xr:uid="{00000000-0005-0000-0000-0000FF200000}"/>
    <cellStyle name="_전기물량_통신내역서(경주주민건강지원센터)" xfId="2054" xr:uid="{00000000-0005-0000-0000-000000210000}"/>
    <cellStyle name="_전기물량_통신내역서(경주주민건강지원센터0531)" xfId="2055" xr:uid="{00000000-0005-0000-0000-000001210000}"/>
    <cellStyle name="_전기물량_통신내역서(경주주민건강지원센터0531)1" xfId="2056" xr:uid="{00000000-0005-0000-0000-000002210000}"/>
    <cellStyle name="_전기물량_통신내역서(고산초)" xfId="2057" xr:uid="{00000000-0005-0000-0000-000003210000}"/>
    <cellStyle name="_전기물량_통신내역서(공항초소)" xfId="2058" xr:uid="{00000000-0005-0000-0000-000004210000}"/>
    <cellStyle name="_전기물량_통신내역서(공항초소) 10" xfId="12758" xr:uid="{00000000-0005-0000-0000-000005210000}"/>
    <cellStyle name="_전기물량_통신내역서(공항초소) 11" xfId="12476" xr:uid="{00000000-0005-0000-0000-000006210000}"/>
    <cellStyle name="_전기물량_통신내역서(공항초소) 12" xfId="12164" xr:uid="{00000000-0005-0000-0000-000007210000}"/>
    <cellStyle name="_전기물량_통신내역서(공항초소) 13" xfId="12764" xr:uid="{00000000-0005-0000-0000-000008210000}"/>
    <cellStyle name="_전기물량_통신내역서(공항초소) 14" xfId="12064" xr:uid="{00000000-0005-0000-0000-000009210000}"/>
    <cellStyle name="_전기물량_통신내역서(공항초소) 15" xfId="9941" xr:uid="{00000000-0005-0000-0000-00000A210000}"/>
    <cellStyle name="_전기물량_통신내역서(공항초소) 16" xfId="9854" xr:uid="{00000000-0005-0000-0000-00000B210000}"/>
    <cellStyle name="_전기물량_통신내역서(공항초소) 17" xfId="9895" xr:uid="{00000000-0005-0000-0000-00000C210000}"/>
    <cellStyle name="_전기물량_통신내역서(공항초소) 18" xfId="11426" xr:uid="{00000000-0005-0000-0000-00000D210000}"/>
    <cellStyle name="_전기물량_통신내역서(공항초소) 19" xfId="9945" xr:uid="{00000000-0005-0000-0000-00000E210000}"/>
    <cellStyle name="_전기물량_통신내역서(공항초소) 2" xfId="10385" xr:uid="{00000000-0005-0000-0000-00000F210000}"/>
    <cellStyle name="_전기물량_통신내역서(공항초소) 20" xfId="11890" xr:uid="{00000000-0005-0000-0000-000010210000}"/>
    <cellStyle name="_전기물량_통신내역서(공항초소) 21" xfId="11820" xr:uid="{00000000-0005-0000-0000-000011210000}"/>
    <cellStyle name="_전기물량_통신내역서(공항초소) 22" xfId="12028" xr:uid="{00000000-0005-0000-0000-000012210000}"/>
    <cellStyle name="_전기물량_통신내역서(공항초소) 23" xfId="10102" xr:uid="{00000000-0005-0000-0000-000013210000}"/>
    <cellStyle name="_전기물량_통신내역서(공항초소) 24" xfId="10778" xr:uid="{00000000-0005-0000-0000-000014210000}"/>
    <cellStyle name="_전기물량_통신내역서(공항초소) 25" xfId="11660" xr:uid="{00000000-0005-0000-0000-000015210000}"/>
    <cellStyle name="_전기물량_통신내역서(공항초소) 3" xfId="10700" xr:uid="{00000000-0005-0000-0000-000016210000}"/>
    <cellStyle name="_전기물량_통신내역서(공항초소) 4" xfId="9901" xr:uid="{00000000-0005-0000-0000-000017210000}"/>
    <cellStyle name="_전기물량_통신내역서(공항초소) 5" xfId="10627" xr:uid="{00000000-0005-0000-0000-000018210000}"/>
    <cellStyle name="_전기물량_통신내역서(공항초소) 6" xfId="10928" xr:uid="{00000000-0005-0000-0000-000019210000}"/>
    <cellStyle name="_전기물량_통신내역서(공항초소) 7" xfId="11349" xr:uid="{00000000-0005-0000-0000-00001A210000}"/>
    <cellStyle name="_전기물량_통신내역서(공항초소) 8" xfId="12136" xr:uid="{00000000-0005-0000-0000-00001B210000}"/>
    <cellStyle name="_전기물량_통신내역서(공항초소) 9" xfId="10390" xr:uid="{00000000-0005-0000-0000-00001C210000}"/>
    <cellStyle name="_전기물량_통신내역서(광양초)" xfId="2059" xr:uid="{00000000-0005-0000-0000-00001D210000}"/>
    <cellStyle name="_전기물량_통신내역서(다목적수련관 및 전기용량증설공사)0219-1월단가" xfId="2060" xr:uid="{00000000-0005-0000-0000-00001E210000}"/>
    <cellStyle name="_전기물량_통신내역서(대신중)-5차" xfId="2061" xr:uid="{00000000-0005-0000-0000-00001F210000}"/>
    <cellStyle name="_전기물량_통신내역서(대신중)-5차 2" xfId="6268" xr:uid="{00000000-0005-0000-0000-000020210000}"/>
    <cellStyle name="_전기물량_통신내역서(대신중)-5차 2 2" xfId="6269" xr:uid="{00000000-0005-0000-0000-000021210000}"/>
    <cellStyle name="_전기물량_통신내역서(도순교)" xfId="2062" xr:uid="{00000000-0005-0000-0000-000022210000}"/>
    <cellStyle name="_전기물량_통신내역서(도순교) 2" xfId="6270" xr:uid="{00000000-0005-0000-0000-000023210000}"/>
    <cellStyle name="_전기물량_통신내역서(도순교) 2 2" xfId="6271" xr:uid="{00000000-0005-0000-0000-000024210000}"/>
    <cellStyle name="_전기물량_통신내역서(동홍초등학교 교실 및 E.V 증축공사)" xfId="2063" xr:uid="{00000000-0005-0000-0000-000025210000}"/>
    <cellStyle name="_전기물량_통신내역서(동홍초등학교 교실 및 E.V 증축공사) 2" xfId="6272" xr:uid="{00000000-0005-0000-0000-000026210000}"/>
    <cellStyle name="_전기물량_통신내역서(동홍초등학교 교실 및 E.V 증축공사) 2 2" xfId="6273" xr:uid="{00000000-0005-0000-0000-000027210000}"/>
    <cellStyle name="_전기물량_통신내역서(동홍초등학교 교실 및 E.V 증축공사)_변경후내역서 " xfId="6274" xr:uid="{00000000-0005-0000-0000-000028210000}"/>
    <cellStyle name="_전기물량_통신내역서(동홍초등학교 교실 및 E.V 증축공사)-최종" xfId="2064" xr:uid="{00000000-0005-0000-0000-000029210000}"/>
    <cellStyle name="_전기물량_통신내역서(동홍초등학교 교실 및 E.V 증축공사)-최종 2" xfId="6275" xr:uid="{00000000-0005-0000-0000-00002A210000}"/>
    <cellStyle name="_전기물량_통신내역서(동홍초등학교 교실 및 E.V 증축공사)-최종 2 2" xfId="6276" xr:uid="{00000000-0005-0000-0000-00002B210000}"/>
    <cellStyle name="_전기물량_통신내역서(동홍초등학교 교실 및 E.V 증축공사)-최종_변경후내역서 " xfId="6277" xr:uid="{00000000-0005-0000-0000-00002C210000}"/>
    <cellStyle name="_전기물량_통신내역서(두모리마을회관)" xfId="2065" xr:uid="{00000000-0005-0000-0000-00002D210000}"/>
    <cellStyle name="_전기물량_통신내역서(문산시립어린이집)" xfId="2066" xr:uid="{00000000-0005-0000-0000-00002E210000}"/>
    <cellStyle name="_전기물량_통신내역서(문산어린이집)" xfId="2067" xr:uid="{00000000-0005-0000-0000-00002F210000}"/>
    <cellStyle name="_전기물량_통신내역서(변경전)" xfId="2068" xr:uid="{00000000-0005-0000-0000-000030210000}"/>
    <cellStyle name="_전기물량_통신내역서(변경전) 10" xfId="9730" xr:uid="{00000000-0005-0000-0000-000031210000}"/>
    <cellStyle name="_전기물량_통신내역서(변경전) 11" xfId="10900" xr:uid="{00000000-0005-0000-0000-000032210000}"/>
    <cellStyle name="_전기물량_통신내역서(변경전) 12" xfId="12660" xr:uid="{00000000-0005-0000-0000-000033210000}"/>
    <cellStyle name="_전기물량_통신내역서(변경전) 13" xfId="11896" xr:uid="{00000000-0005-0000-0000-000034210000}"/>
    <cellStyle name="_전기물량_통신내역서(변경전) 14" xfId="10680" xr:uid="{00000000-0005-0000-0000-000035210000}"/>
    <cellStyle name="_전기물량_통신내역서(변경전) 15" xfId="10632" xr:uid="{00000000-0005-0000-0000-000036210000}"/>
    <cellStyle name="_전기물량_통신내역서(변경전) 16" xfId="12309" xr:uid="{00000000-0005-0000-0000-000037210000}"/>
    <cellStyle name="_전기물량_통신내역서(변경전) 17" xfId="12874" xr:uid="{00000000-0005-0000-0000-000038210000}"/>
    <cellStyle name="_전기물량_통신내역서(변경전) 18" xfId="10172" xr:uid="{00000000-0005-0000-0000-000039210000}"/>
    <cellStyle name="_전기물량_통신내역서(변경전) 19" xfId="13362" xr:uid="{00000000-0005-0000-0000-00003A210000}"/>
    <cellStyle name="_전기물량_통신내역서(변경전) 2" xfId="10387" xr:uid="{00000000-0005-0000-0000-00003B210000}"/>
    <cellStyle name="_전기물량_통신내역서(변경전) 20" xfId="11194" xr:uid="{00000000-0005-0000-0000-00003C210000}"/>
    <cellStyle name="_전기물량_통신내역서(변경전) 21" xfId="9794" xr:uid="{00000000-0005-0000-0000-00003D210000}"/>
    <cellStyle name="_전기물량_통신내역서(변경전) 22" xfId="10918" xr:uid="{00000000-0005-0000-0000-00003E210000}"/>
    <cellStyle name="_전기물량_통신내역서(변경전) 23" xfId="12375" xr:uid="{00000000-0005-0000-0000-00003F210000}"/>
    <cellStyle name="_전기물량_통신내역서(변경전) 24" xfId="11546" xr:uid="{00000000-0005-0000-0000-000040210000}"/>
    <cellStyle name="_전기물량_통신내역서(변경전) 25" xfId="11775" xr:uid="{00000000-0005-0000-0000-000041210000}"/>
    <cellStyle name="_전기물량_통신내역서(변경전) 3" xfId="10696" xr:uid="{00000000-0005-0000-0000-000042210000}"/>
    <cellStyle name="_전기물량_통신내역서(변경전) 4" xfId="11883" xr:uid="{00000000-0005-0000-0000-000043210000}"/>
    <cellStyle name="_전기물량_통신내역서(변경전) 5" xfId="11962" xr:uid="{00000000-0005-0000-0000-000044210000}"/>
    <cellStyle name="_전기물량_통신내역서(변경전) 6" xfId="12125" xr:uid="{00000000-0005-0000-0000-000045210000}"/>
    <cellStyle name="_전기물량_통신내역서(변경전) 7" xfId="10073" xr:uid="{00000000-0005-0000-0000-000046210000}"/>
    <cellStyle name="_전기물량_통신내역서(변경전) 8" xfId="11527" xr:uid="{00000000-0005-0000-0000-000047210000}"/>
    <cellStyle name="_전기물량_통신내역서(변경전) 9" xfId="10167" xr:uid="{00000000-0005-0000-0000-000048210000}"/>
    <cellStyle name="_전기물량_통신내역서(보성교)" xfId="2069" xr:uid="{00000000-0005-0000-0000-000049210000}"/>
    <cellStyle name="_전기물량_통신내역서(보성교) 2" xfId="6278" xr:uid="{00000000-0005-0000-0000-00004A210000}"/>
    <cellStyle name="_전기물량_통신내역서(보성교) 2 2" xfId="6279" xr:uid="{00000000-0005-0000-0000-00004B210000}"/>
    <cellStyle name="_전기물량_통신내역서(서귀포공립보육시설)" xfId="2070" xr:uid="{00000000-0005-0000-0000-00004C210000}"/>
    <cellStyle name="_전기물량_통신내역서(서귀포공립보육시설) 2" xfId="6280" xr:uid="{00000000-0005-0000-0000-00004D210000}"/>
    <cellStyle name="_전기물량_통신내역서(서귀포공립보육시설) 2 2" xfId="6281" xr:uid="{00000000-0005-0000-0000-00004E210000}"/>
    <cellStyle name="_전기물량_통신내역서(서귀포시교육청사)" xfId="2071" xr:uid="{00000000-0005-0000-0000-00004F210000}"/>
    <cellStyle name="_전기물량_통신내역서(서귀포시교육청사) 2" xfId="6282" xr:uid="{00000000-0005-0000-0000-000050210000}"/>
    <cellStyle name="_전기물량_통신내역서(서귀포시교육청사) 2 2" xfId="6283" xr:uid="{00000000-0005-0000-0000-000051210000}"/>
    <cellStyle name="_전기물량_통신내역서(서귀포여고)" xfId="2072" xr:uid="{00000000-0005-0000-0000-000052210000}"/>
    <cellStyle name="_전기물량_통신내역서(서귀포여고) 2" xfId="6284" xr:uid="{00000000-0005-0000-0000-000053210000}"/>
    <cellStyle name="_전기물량_통신내역서(서귀포여고) 2 2" xfId="6285" xr:uid="{00000000-0005-0000-0000-000054210000}"/>
    <cellStyle name="_전기물량_통신내역서(성산농협)" xfId="2073" xr:uid="{00000000-0005-0000-0000-000055210000}"/>
    <cellStyle name="_전기물량_통신내역서(성산농협)-주차관제산출" xfId="2074" xr:uid="{00000000-0005-0000-0000-000056210000}"/>
    <cellStyle name="_전기물량_통신내역서(안덕농협선과장)" xfId="2075" xr:uid="{00000000-0005-0000-0000-000057210000}"/>
    <cellStyle name="_전기물량_통신내역서(야생동물보호센터)" xfId="2076" xr:uid="{00000000-0005-0000-0000-000058210000}"/>
    <cellStyle name="_전기물량_통신내역서(영송학교 체육관)" xfId="2077" xr:uid="{00000000-0005-0000-0000-000059210000}"/>
    <cellStyle name="_전기물량_통신내역서(예림-친환경)-1024" xfId="2078" xr:uid="{00000000-0005-0000-0000-00005A210000}"/>
    <cellStyle name="_전기물량_통신내역서(위미중)" xfId="2079" xr:uid="{00000000-0005-0000-0000-00005B210000}"/>
    <cellStyle name="_전기물량_통신내역서(제주교대-사라교육관)" xfId="2080" xr:uid="{00000000-0005-0000-0000-00005C210000}"/>
    <cellStyle name="_전기물량_통신내역서(제주서중)" xfId="2081" xr:uid="{00000000-0005-0000-0000-00005D210000}"/>
    <cellStyle name="_전기물량_통신내역서(제주시교육청사)" xfId="2082" xr:uid="{00000000-0005-0000-0000-00005E210000}"/>
    <cellStyle name="_전기물량_통신내역서(제주시교육청사) 2" xfId="6286" xr:uid="{00000000-0005-0000-0000-00005F210000}"/>
    <cellStyle name="_전기물량_통신내역서(제주시교육청사) 2 2" xfId="6287" xr:uid="{00000000-0005-0000-0000-000060210000}"/>
    <cellStyle name="_전기물량_통신내역서(제주중앙고)" xfId="2083" xr:uid="{00000000-0005-0000-0000-000061210000}"/>
    <cellStyle name="_전기물량_통신내역서(중문농협선과장)" xfId="2084" xr:uid="{00000000-0005-0000-0000-000062210000}"/>
    <cellStyle name="_전기물량_통신내역서(지구대기 관사)" xfId="2085" xr:uid="{00000000-0005-0000-0000-000063210000}"/>
    <cellStyle name="_전기물량_통신내역서(탐라교육원)0219-1월단가" xfId="2086" xr:uid="{00000000-0005-0000-0000-000064210000}"/>
    <cellStyle name="_전기물량_통신내역서(탐라교육원)-최종" xfId="2087" xr:uid="{00000000-0005-0000-0000-000065210000}"/>
    <cellStyle name="_전기물량_통신내역서(탐라교육원)-최종 2" xfId="6288" xr:uid="{00000000-0005-0000-0000-000066210000}"/>
    <cellStyle name="_전기물량_통신내역서(탐라교육원)-최종 2 2" xfId="6289" xr:uid="{00000000-0005-0000-0000-000067210000}"/>
    <cellStyle name="_전기물량_통신내역서(하귀어린이집)" xfId="2088" xr:uid="{00000000-0005-0000-0000-000068210000}"/>
    <cellStyle name="_전기물량_통신내역서(하귀어린이집) 2" xfId="6290" xr:uid="{00000000-0005-0000-0000-000069210000}"/>
    <cellStyle name="_전기물량_통신내역서(하귀어린이집) 2 2" xfId="6291" xr:uid="{00000000-0005-0000-0000-00006A210000}"/>
    <cellStyle name="_전기물량_통신내역서(하나로마트)_변경후내역서 " xfId="6292" xr:uid="{00000000-0005-0000-0000-00006B210000}"/>
    <cellStyle name="_전기물량_통신내역서(하례교 교실증축 및 화장실 대수선공사)" xfId="2089" xr:uid="{00000000-0005-0000-0000-00006C210000}"/>
    <cellStyle name="_전기물량_통신내역서(하례교 교실증축 및 화장실 대수선공사) 2" xfId="6293" xr:uid="{00000000-0005-0000-0000-00006D210000}"/>
    <cellStyle name="_전기물량_통신내역서(하례교 교실증축 및 화장실 대수선공사) 2 2" xfId="6294" xr:uid="{00000000-0005-0000-0000-00006E210000}"/>
    <cellStyle name="_전기물량_통신내역서(하례교 교실증축 및 화장실 대수선공사)_변경후내역서 " xfId="6295" xr:uid="{00000000-0005-0000-0000-00006F210000}"/>
    <cellStyle name="_전기물량_통신내역서(학생회관3층)" xfId="2090" xr:uid="{00000000-0005-0000-0000-000070210000}"/>
    <cellStyle name="_전기물량_통신내역서(학생회관3층) 2" xfId="6296" xr:uid="{00000000-0005-0000-0000-000071210000}"/>
    <cellStyle name="_전기물량_통신내역서(학생회관3층) 2 2" xfId="6297" xr:uid="{00000000-0005-0000-0000-000072210000}"/>
    <cellStyle name="_전기물량_통신내역서(함덕해수욕장 종합관리동)1" xfId="2091" xr:uid="{00000000-0005-0000-0000-000073210000}"/>
    <cellStyle name="_전기물량_통신내역서(함덕해수욕장 종합관리동)1 2" xfId="6298" xr:uid="{00000000-0005-0000-0000-000074210000}"/>
    <cellStyle name="_전기물량_통신내역서(함덕해수욕장 종합관리동)1 2 2" xfId="6299" xr:uid="{00000000-0005-0000-0000-000075210000}"/>
    <cellStyle name="_전기물량_통신내역서1" xfId="2092" xr:uid="{00000000-0005-0000-0000-000076210000}"/>
    <cellStyle name="_전기물량_통신산출서(야생동물보호센터)" xfId="2093" xr:uid="{00000000-0005-0000-0000-000077210000}"/>
    <cellStyle name="_전기물량_평안요양원 소방내역서" xfId="2094" xr:uid="{00000000-0005-0000-0000-000078210000}"/>
    <cellStyle name="_전기물량_평안요양원 전기내역서" xfId="2095" xr:uid="{00000000-0005-0000-0000-000079210000}"/>
    <cellStyle name="_전기물량_폐수처리장 전기간선설비공사 전기내역서" xfId="2096" xr:uid="{00000000-0005-0000-0000-00007A210000}"/>
    <cellStyle name="_전기물량_표선초 소방공사(최종)" xfId="2097" xr:uid="{00000000-0005-0000-0000-00007B210000}"/>
    <cellStyle name="_전기물량_표선초 장애인편의시설및 연결복도 증축 전기내역서" xfId="2098" xr:uid="{00000000-0005-0000-0000-00007C210000}"/>
    <cellStyle name="_전기물량_표선초 장애인편의시설및 연결복도 증축 전기내역서1" xfId="2099" xr:uid="{00000000-0005-0000-0000-00007D210000}"/>
    <cellStyle name="_전기물량_플러스마트 전기설비공사" xfId="2100" xr:uid="{00000000-0005-0000-0000-00007E210000}"/>
    <cellStyle name="_전기물량_플러스마트 전기설비공사 2" xfId="6300" xr:uid="{00000000-0005-0000-0000-00007F210000}"/>
    <cellStyle name="_전기물량_플러스마트 전기설비공사 2 2" xfId="6301" xr:uid="{00000000-0005-0000-0000-000080210000}"/>
    <cellStyle name="_전기물량_현대아파트-소방" xfId="2101" xr:uid="{00000000-0005-0000-0000-000081210000}"/>
    <cellStyle name="_전주시관내(이서~용정)건설공사(신화)" xfId="8457" xr:uid="{00000000-0005-0000-0000-000082210000}"/>
    <cellStyle name="_전체공사내역서" xfId="2102" xr:uid="{00000000-0005-0000-0000-000083210000}"/>
    <cellStyle name="_전체공사내역서 10" xfId="12741" xr:uid="{00000000-0005-0000-0000-000084210000}"/>
    <cellStyle name="_전체공사내역서 11" xfId="10197" xr:uid="{00000000-0005-0000-0000-000085210000}"/>
    <cellStyle name="_전체공사내역서 12" xfId="13001" xr:uid="{00000000-0005-0000-0000-000086210000}"/>
    <cellStyle name="_전체공사내역서 13" xfId="12487" xr:uid="{00000000-0005-0000-0000-000087210000}"/>
    <cellStyle name="_전체공사내역서 14" xfId="12568" xr:uid="{00000000-0005-0000-0000-000088210000}"/>
    <cellStyle name="_전체공사내역서 15" xfId="11740" xr:uid="{00000000-0005-0000-0000-000089210000}"/>
    <cellStyle name="_전체공사내역서 16" xfId="10394" xr:uid="{00000000-0005-0000-0000-00008A210000}"/>
    <cellStyle name="_전체공사내역서 17" xfId="12513" xr:uid="{00000000-0005-0000-0000-00008B210000}"/>
    <cellStyle name="_전체공사내역서 18" xfId="12637" xr:uid="{00000000-0005-0000-0000-00008C210000}"/>
    <cellStyle name="_전체공사내역서 19" xfId="11629" xr:uid="{00000000-0005-0000-0000-00008D210000}"/>
    <cellStyle name="_전체공사내역서 2" xfId="6302" xr:uid="{00000000-0005-0000-0000-00008E210000}"/>
    <cellStyle name="_전체공사내역서 2 2" xfId="6303" xr:uid="{00000000-0005-0000-0000-00008F210000}"/>
    <cellStyle name="_전체공사내역서 20" xfId="10052" xr:uid="{00000000-0005-0000-0000-000090210000}"/>
    <cellStyle name="_전체공사내역서 21" xfId="13024" xr:uid="{00000000-0005-0000-0000-000091210000}"/>
    <cellStyle name="_전체공사내역서 22" xfId="11224" xr:uid="{00000000-0005-0000-0000-000092210000}"/>
    <cellStyle name="_전체공사내역서 23" xfId="13031" xr:uid="{00000000-0005-0000-0000-000093210000}"/>
    <cellStyle name="_전체공사내역서 24" xfId="12099" xr:uid="{00000000-0005-0000-0000-000094210000}"/>
    <cellStyle name="_전체공사내역서 25" xfId="13472" xr:uid="{00000000-0005-0000-0000-000095210000}"/>
    <cellStyle name="_전체공사내역서 26" xfId="13116" xr:uid="{00000000-0005-0000-0000-000096210000}"/>
    <cellStyle name="_전체공사내역서 3" xfId="10403" xr:uid="{00000000-0005-0000-0000-000097210000}"/>
    <cellStyle name="_전체공사내역서 4" xfId="12044" xr:uid="{00000000-0005-0000-0000-000098210000}"/>
    <cellStyle name="_전체공사내역서 5" xfId="9904" xr:uid="{00000000-0005-0000-0000-000099210000}"/>
    <cellStyle name="_전체공사내역서 6" xfId="9976" xr:uid="{00000000-0005-0000-0000-00009A210000}"/>
    <cellStyle name="_전체공사내역서 7" xfId="10467" xr:uid="{00000000-0005-0000-0000-00009B210000}"/>
    <cellStyle name="_전체공사내역서 8" xfId="11462" xr:uid="{00000000-0005-0000-0000-00009C210000}"/>
    <cellStyle name="_전체공사내역서 9" xfId="10128" xr:uid="{00000000-0005-0000-0000-00009D210000}"/>
    <cellStyle name="_전체공사내역서_0000" xfId="2103" xr:uid="{00000000-0005-0000-0000-00009E210000}"/>
    <cellStyle name="_전체공사내역서_0000 10" xfId="10490" xr:uid="{00000000-0005-0000-0000-00009F210000}"/>
    <cellStyle name="_전체공사내역서_0000 11" xfId="12249" xr:uid="{00000000-0005-0000-0000-0000A0210000}"/>
    <cellStyle name="_전체공사내역서_0000 12" xfId="12278" xr:uid="{00000000-0005-0000-0000-0000A1210000}"/>
    <cellStyle name="_전체공사내역서_0000 13" xfId="10926" xr:uid="{00000000-0005-0000-0000-0000A2210000}"/>
    <cellStyle name="_전체공사내역서_0000 14" xfId="9947" xr:uid="{00000000-0005-0000-0000-0000A3210000}"/>
    <cellStyle name="_전체공사내역서_0000 15" xfId="10340" xr:uid="{00000000-0005-0000-0000-0000A4210000}"/>
    <cellStyle name="_전체공사내역서_0000 16" xfId="13030" xr:uid="{00000000-0005-0000-0000-0000A5210000}"/>
    <cellStyle name="_전체공사내역서_0000 17" xfId="13213" xr:uid="{00000000-0005-0000-0000-0000A6210000}"/>
    <cellStyle name="_전체공사내역서_0000 18" xfId="12936" xr:uid="{00000000-0005-0000-0000-0000A7210000}"/>
    <cellStyle name="_전체공사내역서_0000 19" xfId="13159" xr:uid="{00000000-0005-0000-0000-0000A8210000}"/>
    <cellStyle name="_전체공사내역서_0000 2" xfId="10404" xr:uid="{00000000-0005-0000-0000-0000A9210000}"/>
    <cellStyle name="_전체공사내역서_0000 20" xfId="12084" xr:uid="{00000000-0005-0000-0000-0000AA210000}"/>
    <cellStyle name="_전체공사내역서_0000 21" xfId="11186" xr:uid="{00000000-0005-0000-0000-0000AB210000}"/>
    <cellStyle name="_전체공사내역서_0000 22" xfId="9922" xr:uid="{00000000-0005-0000-0000-0000AC210000}"/>
    <cellStyle name="_전체공사내역서_0000 23" xfId="10208" xr:uid="{00000000-0005-0000-0000-0000AD210000}"/>
    <cellStyle name="_전체공사내역서_0000 24" xfId="10092" xr:uid="{00000000-0005-0000-0000-0000AE210000}"/>
    <cellStyle name="_전체공사내역서_0000 25" xfId="9960" xr:uid="{00000000-0005-0000-0000-0000AF210000}"/>
    <cellStyle name="_전체공사내역서_0000 3" xfId="12043" xr:uid="{00000000-0005-0000-0000-0000B0210000}"/>
    <cellStyle name="_전체공사내역서_0000 4" xfId="11884" xr:uid="{00000000-0005-0000-0000-0000B1210000}"/>
    <cellStyle name="_전체공사내역서_0000 5" xfId="10207" xr:uid="{00000000-0005-0000-0000-0000B2210000}"/>
    <cellStyle name="_전체공사내역서_0000 6" xfId="12129" xr:uid="{00000000-0005-0000-0000-0000B3210000}"/>
    <cellStyle name="_전체공사내역서_0000 7" xfId="11843" xr:uid="{00000000-0005-0000-0000-0000B4210000}"/>
    <cellStyle name="_전체공사내역서_0000 8" xfId="12547" xr:uid="{00000000-0005-0000-0000-0000B5210000}"/>
    <cellStyle name="_전체공사내역서_0000 9" xfId="11565" xr:uid="{00000000-0005-0000-0000-0000B6210000}"/>
    <cellStyle name="_전체공사내역서_080930-01R_제주영송학교_체육관(치료교육센타)_증축_원격조명릴_설치공사-수정_CSI-7M" xfId="2104" xr:uid="{00000000-0005-0000-0000-0000B7210000}"/>
    <cellStyle name="_전체공사내역서_080930-01R_제주영송학교_체육관(치료교육센타)_증축_원격조명릴_설치공사-수정_CSI-7M 2" xfId="6304" xr:uid="{00000000-0005-0000-0000-0000B8210000}"/>
    <cellStyle name="_전체공사내역서_080930-01R_제주영송학교_체육관(치료교육센타)_증축_원격조명릴_설치공사-수정_CSI-7M 2 2" xfId="6305" xr:uid="{00000000-0005-0000-0000-0000B9210000}"/>
    <cellStyle name="_전체공사내역서_11내역서(서귀포시교육청사)" xfId="2105" xr:uid="{00000000-0005-0000-0000-0000BA210000}"/>
    <cellStyle name="_전체공사내역서_11내역서(서귀포시교육청사) 2" xfId="6306" xr:uid="{00000000-0005-0000-0000-0000BB210000}"/>
    <cellStyle name="_전체공사내역서_11내역서(서귀포시교육청사) 2 2" xfId="6307" xr:uid="{00000000-0005-0000-0000-0000BC210000}"/>
    <cellStyle name="_전체공사내역서_2009년 일위대가(소방) (2월기준)" xfId="2106" xr:uid="{00000000-0005-0000-0000-0000BD210000}"/>
    <cellStyle name="_전체공사내역서_2009년 일위대가(전기) (2월기준)" xfId="2107" xr:uid="{00000000-0005-0000-0000-0000BE210000}"/>
    <cellStyle name="_전체공사내역서_2010년 일위대가(전기)-(3월기준)" xfId="2108" xr:uid="{00000000-0005-0000-0000-0000BF210000}"/>
    <cellStyle name="_전체공사내역서_2010년 하반기노임단가" xfId="2109" xr:uid="{00000000-0005-0000-0000-0000C0210000}"/>
    <cellStyle name="_전체공사내역서_2011년 상반기노임단가" xfId="2110" xr:uid="{00000000-0005-0000-0000-0000C1210000}"/>
    <cellStyle name="_전체공사내역서_H변대 일위대가" xfId="2111" xr:uid="{00000000-0005-0000-0000-0000C2210000}"/>
    <cellStyle name="_전체공사내역서_가시보건진료소 전기내역서" xfId="2112" xr:uid="{00000000-0005-0000-0000-0000C3210000}"/>
    <cellStyle name="_전체공사내역서_감귤창고전기내역서" xfId="2113" xr:uid="{00000000-0005-0000-0000-0000C4210000}"/>
    <cellStyle name="_전체공사내역서_감귤창고전기내역서 2" xfId="6308" xr:uid="{00000000-0005-0000-0000-0000C5210000}"/>
    <cellStyle name="_전체공사내역서_감귤창고전기내역서 2 2" xfId="6309" xr:uid="{00000000-0005-0000-0000-0000C6210000}"/>
    <cellStyle name="_전체공사내역서_감귤창고전기산출서" xfId="2114" xr:uid="{00000000-0005-0000-0000-0000C7210000}"/>
    <cellStyle name="_전체공사내역서_감귤창고전기산출서 2" xfId="6310" xr:uid="{00000000-0005-0000-0000-0000C8210000}"/>
    <cellStyle name="_전체공사내역서_감귤창고전기산출서 2 2" xfId="6311" xr:uid="{00000000-0005-0000-0000-0000C9210000}"/>
    <cellStyle name="_전체공사내역서_광양초등학교(전기)내역서" xfId="2115" xr:uid="{00000000-0005-0000-0000-0000CA210000}"/>
    <cellStyle name="_전체공사내역서_교래분교(전기내역서)최종-공종2" xfId="2116" xr:uid="{00000000-0005-0000-0000-0000CB210000}"/>
    <cellStyle name="_전체공사내역서_교래분교(전기내역서)최종-공종2 2" xfId="6312" xr:uid="{00000000-0005-0000-0000-0000CC210000}"/>
    <cellStyle name="_전체공사내역서_교래분교(전기내역서)최종-공종2 2 2" xfId="6313" xr:uid="{00000000-0005-0000-0000-0000CD210000}"/>
    <cellStyle name="_전체공사내역서_구엄교(전기내역서)-0307" xfId="2117" xr:uid="{00000000-0005-0000-0000-0000CE210000}"/>
    <cellStyle name="_전체공사내역서_구엄교(전기내역서)-0307 2" xfId="6314" xr:uid="{00000000-0005-0000-0000-0000CF210000}"/>
    <cellStyle name="_전체공사내역서_구엄교(전기내역서)-0307 2 2" xfId="6315" xr:uid="{00000000-0005-0000-0000-0000D0210000}"/>
    <cellStyle name="_전체공사내역서_구엄교(전기내역서)최종" xfId="2118" xr:uid="{00000000-0005-0000-0000-0000D1210000}"/>
    <cellStyle name="_전체공사내역서_구엄교(전기내역서)최종 2" xfId="6316" xr:uid="{00000000-0005-0000-0000-0000D2210000}"/>
    <cellStyle name="_전체공사내역서_구엄교(전기내역서)최종 2 2" xfId="6317" xr:uid="{00000000-0005-0000-0000-0000D3210000}"/>
    <cellStyle name="_전체공사내역서_구엄교(전기내역서)최종_변경후내역서 " xfId="6318" xr:uid="{00000000-0005-0000-0000-0000D4210000}"/>
    <cellStyle name="_전체공사내역서_내역(전기)-예래교" xfId="2119" xr:uid="{00000000-0005-0000-0000-0000D5210000}"/>
    <cellStyle name="_전체공사내역서_내역(전기)-예래교 2" xfId="6319" xr:uid="{00000000-0005-0000-0000-0000D6210000}"/>
    <cellStyle name="_전체공사내역서_내역(전기)-예래교 2 2" xfId="6320" xr:uid="{00000000-0005-0000-0000-0000D7210000}"/>
    <cellStyle name="_전체공사내역서_내역(전기)-제주여중" xfId="2120" xr:uid="{00000000-0005-0000-0000-0000D8210000}"/>
    <cellStyle name="_전체공사내역서_내역(전기)-제주여중 2" xfId="6321" xr:uid="{00000000-0005-0000-0000-0000D9210000}"/>
    <cellStyle name="_전체공사내역서_내역(전기)-제주여중 2 2" xfId="6322" xr:uid="{00000000-0005-0000-0000-0000DA210000}"/>
    <cellStyle name="_전체공사내역서_내역-동광분교" xfId="6323" xr:uid="{00000000-0005-0000-0000-0000DB210000}"/>
    <cellStyle name="_전체공사내역서_내역-동광분교 2" xfId="6324" xr:uid="{00000000-0005-0000-0000-0000DC210000}"/>
    <cellStyle name="_전체공사내역서_내역서" xfId="2121" xr:uid="{00000000-0005-0000-0000-0000DD210000}"/>
    <cellStyle name="_전체공사내역서_내역서 2" xfId="6325" xr:uid="{00000000-0005-0000-0000-0000DE210000}"/>
    <cellStyle name="_전체공사내역서_내역서 2 2" xfId="6326" xr:uid="{00000000-0005-0000-0000-0000DF210000}"/>
    <cellStyle name="_전체공사내역서_내역서(0429)" xfId="2122" xr:uid="{00000000-0005-0000-0000-0000E0210000}"/>
    <cellStyle name="_전체공사내역서_내역서(서귀포시교육청사)" xfId="2123" xr:uid="{00000000-0005-0000-0000-0000E1210000}"/>
    <cellStyle name="_전체공사내역서_내역서(서귀포시교육청사) 2" xfId="6327" xr:uid="{00000000-0005-0000-0000-0000E2210000}"/>
    <cellStyle name="_전체공사내역서_내역서(서귀포시교육청사) 2 2" xfId="6328" xr:uid="{00000000-0005-0000-0000-0000E3210000}"/>
    <cellStyle name="_전체공사내역서_내역-신산초중" xfId="6329" xr:uid="{00000000-0005-0000-0000-0000E4210000}"/>
    <cellStyle name="_전체공사내역서_내역-신산초중 2" xfId="6330" xr:uid="{00000000-0005-0000-0000-0000E5210000}"/>
    <cellStyle name="_전체공사내역서_내역-외도교" xfId="6331" xr:uid="{00000000-0005-0000-0000-0000E6210000}"/>
    <cellStyle name="_전체공사내역서_내역-외도교 2" xfId="6332" xr:uid="{00000000-0005-0000-0000-0000E7210000}"/>
    <cellStyle name="_전체공사내역서_내역-재릉" xfId="6333" xr:uid="{00000000-0005-0000-0000-0000E8210000}"/>
    <cellStyle name="_전체공사내역서_내역-재릉 2" xfId="6334" xr:uid="{00000000-0005-0000-0000-0000E9210000}"/>
    <cellStyle name="_전체공사내역서_내역-제서교(흥산)" xfId="6335" xr:uid="{00000000-0005-0000-0000-0000EA210000}"/>
    <cellStyle name="_전체공사내역서_내역-제서교(흥산) 2" xfId="6336" xr:uid="{00000000-0005-0000-0000-0000EB210000}"/>
    <cellStyle name="_전체공사내역서_내역-추자중" xfId="6337" xr:uid="{00000000-0005-0000-0000-0000EC210000}"/>
    <cellStyle name="_전체공사내역서_내역-추자중 2" xfId="6338" xr:uid="{00000000-0005-0000-0000-0000ED210000}"/>
    <cellStyle name="_전체공사내역서_내역-추자초" xfId="6339" xr:uid="{00000000-0005-0000-0000-0000EE210000}"/>
    <cellStyle name="_전체공사내역서_내역-추자초 2" xfId="6340" xr:uid="{00000000-0005-0000-0000-0000EF210000}"/>
    <cellStyle name="_전체공사내역서_냉난방내역서(예림-친환경)" xfId="2124" xr:uid="{00000000-0005-0000-0000-0000F0210000}"/>
    <cellStyle name="_전체공사내역서_노임단가(2009년하반기)" xfId="2125" xr:uid="{00000000-0005-0000-0000-0000F1210000}"/>
    <cellStyle name="_전체공사내역서_노임단가(2010년상반기)" xfId="2126" xr:uid="{00000000-0005-0000-0000-0000F2210000}"/>
    <cellStyle name="_전체공사내역서_농협 전기내역서" xfId="2127" xr:uid="{00000000-0005-0000-0000-0000F3210000}"/>
    <cellStyle name="_전체공사내역서_단가비교(1월)" xfId="2128" xr:uid="{00000000-0005-0000-0000-0000F4210000}"/>
    <cellStyle name="_전체공사내역서_단가비교(1월) 2" xfId="6341" xr:uid="{00000000-0005-0000-0000-0000F5210000}"/>
    <cellStyle name="_전체공사내역서_단가비교(1월) 2 2" xfId="6342" xr:uid="{00000000-0005-0000-0000-0000F6210000}"/>
    <cellStyle name="_전체공사내역서_단가비교(1월)_변경후내역서 " xfId="6343" xr:uid="{00000000-0005-0000-0000-0000F7210000}"/>
    <cellStyle name="_전체공사내역서_대정중(전기내역서)-최종" xfId="6344" xr:uid="{00000000-0005-0000-0000-0000F8210000}"/>
    <cellStyle name="_전체공사내역서_대정중(전기내역서)-최종 2" xfId="6345" xr:uid="{00000000-0005-0000-0000-0000F9210000}"/>
    <cellStyle name="_전체공사내역서_대학동 전기내역서09" xfId="2129" xr:uid="{00000000-0005-0000-0000-0000FA210000}"/>
    <cellStyle name="_전체공사내역서_대학동 통신내역서09" xfId="2130" xr:uid="{00000000-0005-0000-0000-0000FB210000}"/>
    <cellStyle name="_전체공사내역서_더럭분교 내역서(0305)" xfId="6346" xr:uid="{00000000-0005-0000-0000-0000FC210000}"/>
    <cellStyle name="_전체공사내역서_더럭분교 내역서(0305) 2" xfId="6347" xr:uid="{00000000-0005-0000-0000-0000FD210000}"/>
    <cellStyle name="_전체공사내역서_도남교(전기내역서)" xfId="6348" xr:uid="{00000000-0005-0000-0000-0000FE210000}"/>
    <cellStyle name="_전체공사내역서_도남교(전기내역서) 2" xfId="6349" xr:uid="{00000000-0005-0000-0000-0000FF210000}"/>
    <cellStyle name="_전체공사내역서_도두봉화장실전기내역서" xfId="2131" xr:uid="{00000000-0005-0000-0000-000000220000}"/>
    <cellStyle name="_전체공사내역서_동문공설시장 전기시설 보수공사" xfId="2132" xr:uid="{00000000-0005-0000-0000-000001220000}"/>
    <cellStyle name="_전체공사내역서_동문공설시장 전기시설 보수공사(변경-2011.2.11)" xfId="2133" xr:uid="{00000000-0005-0000-0000-000002220000}"/>
    <cellStyle name="_전체공사내역서_동문시장 전기공사" xfId="2134" xr:uid="{00000000-0005-0000-0000-000003220000}"/>
    <cellStyle name="_전체공사내역서_동문시장 전기공사(최종)" xfId="2135" xr:uid="{00000000-0005-0000-0000-000004220000}"/>
    <cellStyle name="_전체공사내역서_동문시장 전기공사1" xfId="2136" xr:uid="{00000000-0005-0000-0000-000005220000}"/>
    <cellStyle name="_전체공사내역서_동문시장 차양시설 전기공사-11.18" xfId="2137" xr:uid="{00000000-0005-0000-0000-000006220000}"/>
    <cellStyle name="_전체공사내역서_변경후내역서 " xfId="6350" xr:uid="{00000000-0005-0000-0000-000007220000}"/>
    <cellStyle name="_전체공사내역서_별관동 총괄집계표" xfId="2138" xr:uid="{00000000-0005-0000-0000-000008220000}"/>
    <cellStyle name="_전체공사내역서_보타리4449(70%)" xfId="2139" xr:uid="{00000000-0005-0000-0000-000009220000}"/>
    <cellStyle name="_전체공사내역서_보타리4449(70%) 2" xfId="6351" xr:uid="{00000000-0005-0000-0000-00000A220000}"/>
    <cellStyle name="_전체공사내역서_보타리4449(70%) 2 2" xfId="6352" xr:uid="{00000000-0005-0000-0000-00000B220000}"/>
    <cellStyle name="_전체공사내역서_사본 - 전기내역서" xfId="2140" xr:uid="{00000000-0005-0000-0000-00000C220000}"/>
    <cellStyle name="_전체공사내역서_사본 - 전기내역서 2" xfId="6353" xr:uid="{00000000-0005-0000-0000-00000D220000}"/>
    <cellStyle name="_전체공사내역서_사본 - 전기내역서 2 2" xfId="6354" xr:uid="{00000000-0005-0000-0000-00000E220000}"/>
    <cellStyle name="_전체공사내역서_삼양원통신(08.07)" xfId="2141" xr:uid="{00000000-0005-0000-0000-00000F220000}"/>
    <cellStyle name="_전체공사내역서_삼양원통신(08.07) 2" xfId="6355" xr:uid="{00000000-0005-0000-0000-000010220000}"/>
    <cellStyle name="_전체공사내역서_삼양원통신(08.07) 2 2" xfId="6356" xr:uid="{00000000-0005-0000-0000-000011220000}"/>
    <cellStyle name="_전체공사내역서_삼양전기" xfId="2142" xr:uid="{00000000-0005-0000-0000-000012220000}"/>
    <cellStyle name="_전체공사내역서_삼양전기 2" xfId="6357" xr:uid="{00000000-0005-0000-0000-000013220000}"/>
    <cellStyle name="_전체공사내역서_삼양전기 2 2" xfId="6358" xr:uid="{00000000-0005-0000-0000-000014220000}"/>
    <cellStyle name="_전체공사내역서_상명리저온저장고 통신내역서" xfId="2143" xr:uid="{00000000-0005-0000-0000-000015220000}"/>
    <cellStyle name="_전체공사내역서_서귀중앙여중  전기내역서(최종)" xfId="2144" xr:uid="{00000000-0005-0000-0000-000016220000}"/>
    <cellStyle name="_전체공사내역서_서귀중앙여중  전기내역서(최종)1" xfId="2145" xr:uid="{00000000-0005-0000-0000-000017220000}"/>
    <cellStyle name="_전체공사내역서_서귀중앙여중 어학실 증축 전기내역서" xfId="2146" xr:uid="{00000000-0005-0000-0000-000018220000}"/>
    <cellStyle name="_전체공사내역서_서귀중앙여중 어학실증축 통신내역서" xfId="2147" xr:uid="{00000000-0005-0000-0000-000019220000}"/>
    <cellStyle name="_전체공사내역서_서귀중앙여중 통신내역서(대수선-어학실)" xfId="2148" xr:uid="{00000000-0005-0000-0000-00001A220000}"/>
    <cellStyle name="_전체공사내역서_서귀중앙여중 통신내역서(최종)" xfId="2149" xr:uid="{00000000-0005-0000-0000-00001B220000}"/>
    <cellStyle name="_전체공사내역서_서귀초교(전기내역서)-최종" xfId="2150" xr:uid="{00000000-0005-0000-0000-00001C220000}"/>
    <cellStyle name="_전체공사내역서_서귀초교(전기내역서)-최종 2" xfId="6359" xr:uid="{00000000-0005-0000-0000-00001D220000}"/>
    <cellStyle name="_전체공사내역서_서귀초교(전기내역서)-최종 2 2" xfId="6360" xr:uid="{00000000-0005-0000-0000-00001E220000}"/>
    <cellStyle name="_전체공사내역서_서귀포경찰서 중동지구대 전기공사" xfId="2151" xr:uid="{00000000-0005-0000-0000-00001F220000}"/>
    <cellStyle name="_전체공사내역서_서귀포경찰서 중동지구대 전기공사 2" xfId="6361" xr:uid="{00000000-0005-0000-0000-000020220000}"/>
    <cellStyle name="_전체공사내역서_서귀포경찰서 중동지구대 전기공사 2 2" xfId="6362" xr:uid="{00000000-0005-0000-0000-000021220000}"/>
    <cellStyle name="_전체공사내역서_서귀포경찰서 중동지구대 통신공사" xfId="2152" xr:uid="{00000000-0005-0000-0000-000022220000}"/>
    <cellStyle name="_전체공사내역서_세화중(전기내역서)-0305" xfId="2153" xr:uid="{00000000-0005-0000-0000-000023220000}"/>
    <cellStyle name="_전체공사내역서_세화중(전기내역서)-0305 2" xfId="6363" xr:uid="{00000000-0005-0000-0000-000024220000}"/>
    <cellStyle name="_전체공사내역서_세화중(전기내역서)-0305 2 2" xfId="6364" xr:uid="{00000000-0005-0000-0000-000025220000}"/>
    <cellStyle name="_전체공사내역서_세화중(전기내역서)-0305_변경후내역서 " xfId="6365" xr:uid="{00000000-0005-0000-0000-000026220000}"/>
    <cellStyle name="_전체공사내역서_소방" xfId="2154" xr:uid="{00000000-0005-0000-0000-000027220000}"/>
    <cellStyle name="_전체공사내역서_소방 2" xfId="6366" xr:uid="{00000000-0005-0000-0000-000028220000}"/>
    <cellStyle name="_전체공사내역서_소방 2 2" xfId="6367" xr:uid="{00000000-0005-0000-0000-000029220000}"/>
    <cellStyle name="_전체공사내역서_소방내역서" xfId="2155" xr:uid="{00000000-0005-0000-0000-00002A220000}"/>
    <cellStyle name="_전체공사내역서_소방내역서(도순교)" xfId="2156" xr:uid="{00000000-0005-0000-0000-00002B220000}"/>
    <cellStyle name="_전체공사내역서_소방내역서(도순교) 2" xfId="6368" xr:uid="{00000000-0005-0000-0000-00002C220000}"/>
    <cellStyle name="_전체공사내역서_소방내역서(도순교) 2 2" xfId="6369" xr:uid="{00000000-0005-0000-0000-00002D220000}"/>
    <cellStyle name="_전체공사내역서_소방내역서(동홍초등학교 교실 및 E.V 증축공사)" xfId="2157" xr:uid="{00000000-0005-0000-0000-00002E220000}"/>
    <cellStyle name="_전체공사내역서_소방내역서(동홍초등학교 교실 및 E.V 증축공사) 2" xfId="6370" xr:uid="{00000000-0005-0000-0000-00002F220000}"/>
    <cellStyle name="_전체공사내역서_소방내역서(동홍초등학교 교실 및 E.V 증축공사) 2 2" xfId="6371" xr:uid="{00000000-0005-0000-0000-000030220000}"/>
    <cellStyle name="_전체공사내역서_소방내역서(동홍초등학교 교실 및 E.V 증축공사)_변경후내역서 " xfId="6372" xr:uid="{00000000-0005-0000-0000-000031220000}"/>
    <cellStyle name="_전체공사내역서_소방내역서(동홍초등학교 교실 및 E.V 증축공사)-정광수" xfId="2158" xr:uid="{00000000-0005-0000-0000-000032220000}"/>
    <cellStyle name="_전체공사내역서_소방내역서(동홍초등학교 교실 및 E.V 증축공사)-정광수 2" xfId="6373" xr:uid="{00000000-0005-0000-0000-000033220000}"/>
    <cellStyle name="_전체공사내역서_소방내역서(동홍초등학교 교실 및 E.V 증축공사)-정광수 2 2" xfId="6374" xr:uid="{00000000-0005-0000-0000-000034220000}"/>
    <cellStyle name="_전체공사내역서_소방내역서(동홍초등학교 교실 및 E.V 증축공사)-정광수_변경후내역서 " xfId="6375" xr:uid="{00000000-0005-0000-0000-000035220000}"/>
    <cellStyle name="_전체공사내역서_소방내역서(삼성교)" xfId="2159" xr:uid="{00000000-0005-0000-0000-000036220000}"/>
    <cellStyle name="_전체공사내역서_소방내역서(삼성교) 2" xfId="6376" xr:uid="{00000000-0005-0000-0000-000037220000}"/>
    <cellStyle name="_전체공사내역서_소방내역서(삼성교) 2 2" xfId="6377" xr:uid="{00000000-0005-0000-0000-000038220000}"/>
    <cellStyle name="_전체공사내역서_소방내역서(서귀포공립보육시설)" xfId="2160" xr:uid="{00000000-0005-0000-0000-000039220000}"/>
    <cellStyle name="_전체공사내역서_소방내역서(서귀포공립보육시설) 2" xfId="6378" xr:uid="{00000000-0005-0000-0000-00003A220000}"/>
    <cellStyle name="_전체공사내역서_소방내역서(서귀포공립보육시설) 2 2" xfId="6379" xr:uid="{00000000-0005-0000-0000-00003B220000}"/>
    <cellStyle name="_전체공사내역서_소방내역서(영평교)" xfId="2161" xr:uid="{00000000-0005-0000-0000-00003C220000}"/>
    <cellStyle name="_전체공사내역서_소방내역서(영평교) 2" xfId="6380" xr:uid="{00000000-0005-0000-0000-00003D220000}"/>
    <cellStyle name="_전체공사내역서_소방내역서(영평교) 2 2" xfId="6381" xr:uid="{00000000-0005-0000-0000-00003E220000}"/>
    <cellStyle name="_전체공사내역서_소방내역서(하례교 교실증축 및 화장실 대수선공사)" xfId="2162" xr:uid="{00000000-0005-0000-0000-00003F220000}"/>
    <cellStyle name="_전체공사내역서_소방내역서(하례교 교실증축 및 화장실 대수선공사) 2" xfId="6382" xr:uid="{00000000-0005-0000-0000-000040220000}"/>
    <cellStyle name="_전체공사내역서_소방내역서(하례교 교실증축 및 화장실 대수선공사) 2 2" xfId="6383" xr:uid="{00000000-0005-0000-0000-000041220000}"/>
    <cellStyle name="_전체공사내역서_소방내역서(하례교 교실증축 및 화장실 대수선공사)_변경후내역서 " xfId="6384" xr:uid="{00000000-0005-0000-0000-000042220000}"/>
    <cellStyle name="_전체공사내역서_소방내역서(하례교)" xfId="2163" xr:uid="{00000000-0005-0000-0000-000043220000}"/>
    <cellStyle name="_전체공사내역서_소방내역서(하례교) 2" xfId="6385" xr:uid="{00000000-0005-0000-0000-000044220000}"/>
    <cellStyle name="_전체공사내역서_소방내역서(하례교) 2 2" xfId="6386" xr:uid="{00000000-0005-0000-0000-000045220000}"/>
    <cellStyle name="_전체공사내역서_소방산출서(친환경농업 연구센터)" xfId="2164" xr:uid="{00000000-0005-0000-0000-000046220000}"/>
    <cellStyle name="_전체공사내역서_소방전기 내역서(표선초-옥내소화전 장애인 연결통로)" xfId="2165" xr:uid="{00000000-0005-0000-0000-000047220000}"/>
    <cellStyle name="_전체공사내역서_소방전기내역서(감귤박TMR제조시설)" xfId="2166" xr:uid="{00000000-0005-0000-0000-000048220000}"/>
    <cellStyle name="_전체공사내역서_소방전기내역서(감귤박TMR제조시설) 2" xfId="6387" xr:uid="{00000000-0005-0000-0000-000049220000}"/>
    <cellStyle name="_전체공사내역서_소방전기내역서(감귤박TMR제조시설) 2 2" xfId="6388" xr:uid="{00000000-0005-0000-0000-00004A220000}"/>
    <cellStyle name="_전체공사내역서_송죽원세탁실" xfId="2167" xr:uid="{00000000-0005-0000-0000-00004B220000}"/>
    <cellStyle name="_전체공사내역서_송죽원세탁실 2" xfId="6389" xr:uid="{00000000-0005-0000-0000-00004C220000}"/>
    <cellStyle name="_전체공사내역서_송죽원세탁실 2 2" xfId="6390" xr:uid="{00000000-0005-0000-0000-00004D220000}"/>
    <cellStyle name="_전체공사내역서_수변전실" xfId="6391" xr:uid="{00000000-0005-0000-0000-00004E220000}"/>
    <cellStyle name="_전체공사내역서_수변전실 2" xfId="6392" xr:uid="{00000000-0005-0000-0000-00004F220000}"/>
    <cellStyle name="_전체공사내역서_안보교육관" xfId="2168" xr:uid="{00000000-0005-0000-0000-000050220000}"/>
    <cellStyle name="_전체공사내역서_애월교(전기내역서)-0307" xfId="2169" xr:uid="{00000000-0005-0000-0000-000051220000}"/>
    <cellStyle name="_전체공사내역서_애월교(전기내역서)-0307 2" xfId="6393" xr:uid="{00000000-0005-0000-0000-000052220000}"/>
    <cellStyle name="_전체공사내역서_애월교(전기내역서)-0307 2 2" xfId="6394" xr:uid="{00000000-0005-0000-0000-000053220000}"/>
    <cellStyle name="_전체공사내역서_애월교(전기내역서)-0307_변경후내역서 " xfId="6395" xr:uid="{00000000-0005-0000-0000-000054220000}"/>
    <cellStyle name="_전체공사내역서_애월교(전기내역서)최종" xfId="2170" xr:uid="{00000000-0005-0000-0000-000055220000}"/>
    <cellStyle name="_전체공사내역서_애월교(전기내역서)최종 2" xfId="6396" xr:uid="{00000000-0005-0000-0000-000056220000}"/>
    <cellStyle name="_전체공사내역서_애월교(전기내역서)최종 2 2" xfId="6397" xr:uid="{00000000-0005-0000-0000-000057220000}"/>
    <cellStyle name="_전체공사내역서_애월교(전기내역서)최종_변경후내역서 " xfId="6398" xr:uid="{00000000-0005-0000-0000-000058220000}"/>
    <cellStyle name="_전체공사내역서_애월중(전기내역서)최종" xfId="2171" xr:uid="{00000000-0005-0000-0000-000059220000}"/>
    <cellStyle name="_전체공사내역서_애월중(전기내역서)최종 2" xfId="6399" xr:uid="{00000000-0005-0000-0000-00005A220000}"/>
    <cellStyle name="_전체공사내역서_애월중(전기내역서)최종 2 2" xfId="6400" xr:uid="{00000000-0005-0000-0000-00005B220000}"/>
    <cellStyle name="_전체공사내역서_애월중(전기내역서)최종_변경후내역서 " xfId="6401" xr:uid="{00000000-0005-0000-0000-00005C220000}"/>
    <cellStyle name="_전체공사내역서_액상음료 자동포장라인 구축공사 전기내역서(2011.04.25)" xfId="2172" xr:uid="{00000000-0005-0000-0000-00005D220000}"/>
    <cellStyle name="_전체공사내역서_액상음료 자동포장라인 구축공사 전기내역서(변경0324)" xfId="2173" xr:uid="{00000000-0005-0000-0000-00005E220000}"/>
    <cellStyle name="_전체공사내역서_어린이집 소방내역" xfId="2174" xr:uid="{00000000-0005-0000-0000-00005F220000}"/>
    <cellStyle name="_전체공사내역서_에너지절약형지하공기를이용히트펌프냉난방시설전기내역서" xfId="2175" xr:uid="{00000000-0005-0000-0000-000060220000}"/>
    <cellStyle name="_전체공사내역서_에너지절약형지하공기를이용히트펌프냉난방시설전기내역서1" xfId="2176" xr:uid="{00000000-0005-0000-0000-000061220000}"/>
    <cellStyle name="_전체공사내역서_연산홍A.P.T관리실 전기내역서" xfId="2177" xr:uid="{00000000-0005-0000-0000-000062220000}"/>
    <cellStyle name="_전체공사내역서_영평동창고 전기내역서" xfId="2178" xr:uid="{00000000-0005-0000-0000-000063220000}"/>
    <cellStyle name="_전체공사내역서_외도동창고전기" xfId="2179" xr:uid="{00000000-0005-0000-0000-000064220000}"/>
    <cellStyle name="_전체공사내역서_외도동창고전기 2" xfId="6402" xr:uid="{00000000-0005-0000-0000-000065220000}"/>
    <cellStyle name="_전체공사내역서_외도동창고전기 2 2" xfId="6403" xr:uid="{00000000-0005-0000-0000-000066220000}"/>
    <cellStyle name="_전체공사내역서_외도동창고통신" xfId="2180" xr:uid="{00000000-0005-0000-0000-000067220000}"/>
    <cellStyle name="_전체공사내역서_외도동창고통신 2" xfId="6404" xr:uid="{00000000-0005-0000-0000-000068220000}"/>
    <cellStyle name="_전체공사내역서_외도동창고통신 2 2" xfId="6405" xr:uid="{00000000-0005-0000-0000-000069220000}"/>
    <cellStyle name="_전체공사내역서_우도땅콩 전기내역서09" xfId="2181" xr:uid="{00000000-0005-0000-0000-00006A220000}"/>
    <cellStyle name="_전체공사내역서_위미 게이트볼장 전기내역서" xfId="2182" xr:uid="{00000000-0005-0000-0000-00006B220000}"/>
    <cellStyle name="_전체공사내역서_위미 게이트볼장 전기내역서 2" xfId="6406" xr:uid="{00000000-0005-0000-0000-00006C220000}"/>
    <cellStyle name="_전체공사내역서_위미 게이트볼장 전기내역서 2 2" xfId="6407" xr:uid="{00000000-0005-0000-0000-00006D220000}"/>
    <cellStyle name="_전체공사내역서_위미중 교실 대수선 및 급식동개축,연결복도 증축통신내역서" xfId="2183" xr:uid="{00000000-0005-0000-0000-00006E220000}"/>
    <cellStyle name="_전체공사내역서_위미중 옥내소화전설치 소방공사" xfId="2184" xr:uid="{00000000-0005-0000-0000-00006F220000}"/>
    <cellStyle name="_전체공사내역서_위미중 옥내소화전설치 소방공사 2" xfId="6408" xr:uid="{00000000-0005-0000-0000-000070220000}"/>
    <cellStyle name="_전체공사내역서_위미중 옥내소화전설치 소방공사 2 2" xfId="6409" xr:uid="{00000000-0005-0000-0000-000071220000}"/>
    <cellStyle name="_전체공사내역서_음식업협회 전기내역서" xfId="2185" xr:uid="{00000000-0005-0000-0000-000072220000}"/>
    <cellStyle name="_전체공사내역서_일위" xfId="2186" xr:uid="{00000000-0005-0000-0000-000073220000}"/>
    <cellStyle name="_전체공사내역서_일위 2" xfId="6410" xr:uid="{00000000-0005-0000-0000-000074220000}"/>
    <cellStyle name="_전체공사내역서_일위 2 2" xfId="6411" xr:uid="{00000000-0005-0000-0000-000075220000}"/>
    <cellStyle name="_전체공사내역서_일위_변경후내역서 " xfId="6412" xr:uid="{00000000-0005-0000-0000-000076220000}"/>
    <cellStyle name="_전체공사내역서_일위대가" xfId="2187" xr:uid="{00000000-0005-0000-0000-000077220000}"/>
    <cellStyle name="_전체공사내역서_일위대가 2" xfId="6413" xr:uid="{00000000-0005-0000-0000-000078220000}"/>
    <cellStyle name="_전체공사내역서_일위대가 2 2" xfId="6414" xr:uid="{00000000-0005-0000-0000-000079220000}"/>
    <cellStyle name="_전체공사내역서_일위대가(AV설비)" xfId="2188" xr:uid="{00000000-0005-0000-0000-00007A220000}"/>
    <cellStyle name="_전체공사내역서_일위대가(관로터파기,도로절단포장)" xfId="2189" xr:uid="{00000000-0005-0000-0000-00007B220000}"/>
    <cellStyle name="_전체공사내역서_일위대가(도로절단)" xfId="2190" xr:uid="{00000000-0005-0000-0000-00007C220000}"/>
    <cellStyle name="_전체공사내역서_일위대가_변경후내역서 " xfId="6415" xr:uid="{00000000-0005-0000-0000-00007D220000}"/>
    <cellStyle name="_전체공사내역서_일위대가1" xfId="2191" xr:uid="{00000000-0005-0000-0000-00007E220000}"/>
    <cellStyle name="_전체공사내역서_일위대가-SAMPLE" xfId="2192" xr:uid="{00000000-0005-0000-0000-00007F220000}"/>
    <cellStyle name="_전체공사내역서_일위대가-SAMPLE 2" xfId="6416" xr:uid="{00000000-0005-0000-0000-000080220000}"/>
    <cellStyle name="_전체공사내역서_일위대가-SAMPLE 2 2" xfId="6417" xr:uid="{00000000-0005-0000-0000-000081220000}"/>
    <cellStyle name="_전체공사내역서_장전노인복지시설 전기내역서" xfId="2193" xr:uid="{00000000-0005-0000-0000-000082220000}"/>
    <cellStyle name="_전체공사내역서_장전노인정 전기내역서" xfId="2194" xr:uid="{00000000-0005-0000-0000-000083220000}"/>
    <cellStyle name="_전체공사내역서_재활원 전기내역서최종" xfId="2195" xr:uid="{00000000-0005-0000-0000-000084220000}"/>
    <cellStyle name="_전체공사내역서_저지리어린이집 통신 내역" xfId="2196" xr:uid="{00000000-0005-0000-0000-000085220000}"/>
    <cellStyle name="_전체공사내역서_저지리어린이집-소방" xfId="2197" xr:uid="{00000000-0005-0000-0000-000086220000}"/>
    <cellStyle name="_전체공사내역서_전11" xfId="2198" xr:uid="{00000000-0005-0000-0000-000087220000}"/>
    <cellStyle name="_전체공사내역서_전11 2" xfId="6418" xr:uid="{00000000-0005-0000-0000-000088220000}"/>
    <cellStyle name="_전체공사내역서_전11 2 2" xfId="6419" xr:uid="{00000000-0005-0000-0000-000089220000}"/>
    <cellStyle name="_전체공사내역서_전기" xfId="2199" xr:uid="{00000000-0005-0000-0000-00008A220000}"/>
    <cellStyle name="_전체공사내역서_전기 2" xfId="6420" xr:uid="{00000000-0005-0000-0000-00008B220000}"/>
    <cellStyle name="_전체공사내역서_전기 2 2" xfId="6421" xr:uid="{00000000-0005-0000-0000-00008C220000}"/>
    <cellStyle name="_전체공사내역서_전기 내역서(실과교육관)" xfId="2200" xr:uid="{00000000-0005-0000-0000-00008D220000}"/>
    <cellStyle name="_전체공사내역서_전기 일위대가(아라교)" xfId="2201" xr:uid="{00000000-0005-0000-0000-00008E220000}"/>
    <cellStyle name="_전체공사내역서_전기 일위대가(아라교) 2" xfId="6422" xr:uid="{00000000-0005-0000-0000-00008F220000}"/>
    <cellStyle name="_전체공사내역서_전기 일위대가(아라교) 2 2" xfId="6423" xr:uid="{00000000-0005-0000-0000-000090220000}"/>
    <cellStyle name="_전체공사내역서_전기(8.9)" xfId="2202" xr:uid="{00000000-0005-0000-0000-000091220000}"/>
    <cellStyle name="_전체공사내역서_전기(8.9) 2" xfId="6424" xr:uid="{00000000-0005-0000-0000-000092220000}"/>
    <cellStyle name="_전체공사내역서_전기(8.9) 2 2" xfId="6425" xr:uid="{00000000-0005-0000-0000-000093220000}"/>
    <cellStyle name="_전체공사내역서_전기내역 (안보교육관)" xfId="2203" xr:uid="{00000000-0005-0000-0000-000094220000}"/>
    <cellStyle name="_전체공사내역서_전기내역 (안보교육관) 2" xfId="6426" xr:uid="{00000000-0005-0000-0000-000095220000}"/>
    <cellStyle name="_전체공사내역서_전기내역 (안보교육관) 2 2" xfId="6427" xr:uid="{00000000-0005-0000-0000-000096220000}"/>
    <cellStyle name="_전체공사내역서_전기내역서" xfId="2204" xr:uid="{00000000-0005-0000-0000-000097220000}"/>
    <cellStyle name="_전체공사내역서_전기내역서 1서홍동주민센터(본관동1층)" xfId="2205" xr:uid="{00000000-0005-0000-0000-000098220000}"/>
    <cellStyle name="_전체공사내역서_전기내역서 2" xfId="6428" xr:uid="{00000000-0005-0000-0000-000099220000}"/>
    <cellStyle name="_전체공사내역서_전기내역서 2 2" xfId="6429" xr:uid="{00000000-0005-0000-0000-00009A220000}"/>
    <cellStyle name="_전체공사내역서_전기내역서 서홍동주민센터(별관동)" xfId="2206" xr:uid="{00000000-0005-0000-0000-00009B220000}"/>
    <cellStyle name="_전체공사내역서_전기내역서 서홍동주민센터(별관동1층)" xfId="2207" xr:uid="{00000000-0005-0000-0000-00009C220000}"/>
    <cellStyle name="_전체공사내역서_전기내역서 서홍동주민센터(본관동)" xfId="2208" xr:uid="{00000000-0005-0000-0000-00009D220000}"/>
    <cellStyle name="_전체공사내역서_전기내역서 서홍동주민센터(본관동) 10" xfId="11561" xr:uid="{00000000-0005-0000-0000-00009E220000}"/>
    <cellStyle name="_전체공사내역서_전기내역서 서홍동주민센터(본관동) 11" xfId="10874" xr:uid="{00000000-0005-0000-0000-00009F220000}"/>
    <cellStyle name="_전체공사내역서_전기내역서 서홍동주민센터(본관동) 12" xfId="12586" xr:uid="{00000000-0005-0000-0000-0000A0220000}"/>
    <cellStyle name="_전체공사내역서_전기내역서 서홍동주민센터(본관동) 13" xfId="9877" xr:uid="{00000000-0005-0000-0000-0000A1220000}"/>
    <cellStyle name="_전체공사내역서_전기내역서 서홍동주민센터(본관동) 14" xfId="11589" xr:uid="{00000000-0005-0000-0000-0000A2220000}"/>
    <cellStyle name="_전체공사내역서_전기내역서 서홍동주민센터(본관동) 15" xfId="12279" xr:uid="{00000000-0005-0000-0000-0000A3220000}"/>
    <cellStyle name="_전체공사내역서_전기내역서 서홍동주민센터(본관동) 16" xfId="12599" xr:uid="{00000000-0005-0000-0000-0000A4220000}"/>
    <cellStyle name="_전체공사내역서_전기내역서 서홍동주민센터(본관동) 17" xfId="11824" xr:uid="{00000000-0005-0000-0000-0000A5220000}"/>
    <cellStyle name="_전체공사내역서_전기내역서 서홍동주민센터(본관동) 18" xfId="10373" xr:uid="{00000000-0005-0000-0000-0000A6220000}"/>
    <cellStyle name="_전체공사내역서_전기내역서 서홍동주민센터(본관동) 19" xfId="12225" xr:uid="{00000000-0005-0000-0000-0000A7220000}"/>
    <cellStyle name="_전체공사내역서_전기내역서 서홍동주민센터(본관동) 2" xfId="10440" xr:uid="{00000000-0005-0000-0000-0000A8220000}"/>
    <cellStyle name="_전체공사내역서_전기내역서 서홍동주민센터(본관동) 20" xfId="12616" xr:uid="{00000000-0005-0000-0000-0000A9220000}"/>
    <cellStyle name="_전체공사내역서_전기내역서 서홍동주민센터(본관동) 21" xfId="10678" xr:uid="{00000000-0005-0000-0000-0000AA220000}"/>
    <cellStyle name="_전체공사내역서_전기내역서 서홍동주민센터(본관동) 22" xfId="12015" xr:uid="{00000000-0005-0000-0000-0000AB220000}"/>
    <cellStyle name="_전체공사내역서_전기내역서 서홍동주민센터(본관동) 23" xfId="13135" xr:uid="{00000000-0005-0000-0000-0000AC220000}"/>
    <cellStyle name="_전체공사내역서_전기내역서 서홍동주민센터(본관동) 24" xfId="10337" xr:uid="{00000000-0005-0000-0000-0000AD220000}"/>
    <cellStyle name="_전체공사내역서_전기내역서 서홍동주민센터(본관동) 25" xfId="12262" xr:uid="{00000000-0005-0000-0000-0000AE220000}"/>
    <cellStyle name="_전체공사내역서_전기내역서 서홍동주민센터(본관동) 3" xfId="10670" xr:uid="{00000000-0005-0000-0000-0000AF220000}"/>
    <cellStyle name="_전체공사내역서_전기내역서 서홍동주민센터(본관동) 4" xfId="10551" xr:uid="{00000000-0005-0000-0000-0000B0220000}"/>
    <cellStyle name="_전체공사내역서_전기내역서 서홍동주민센터(본관동) 5" xfId="11955" xr:uid="{00000000-0005-0000-0000-0000B1220000}"/>
    <cellStyle name="_전체공사내역서_전기내역서 서홍동주민센터(본관동) 6" xfId="10937" xr:uid="{00000000-0005-0000-0000-0000B2220000}"/>
    <cellStyle name="_전체공사내역서_전기내역서 서홍동주민센터(본관동) 7" xfId="11344" xr:uid="{00000000-0005-0000-0000-0000B3220000}"/>
    <cellStyle name="_전체공사내역서_전기내역서 서홍동주민센터(본관동) 8" xfId="10131" xr:uid="{00000000-0005-0000-0000-0000B4220000}"/>
    <cellStyle name="_전체공사내역서_전기내역서 서홍동주민센터(본관동) 9" xfId="12411" xr:uid="{00000000-0005-0000-0000-0000B5220000}"/>
    <cellStyle name="_전체공사내역서_전기내역서 서홍동주민센터(본관동1층)" xfId="2209" xr:uid="{00000000-0005-0000-0000-0000B6220000}"/>
    <cellStyle name="_전체공사내역서_전기내역서 서홍동주민센터(본관동2층)" xfId="2210" xr:uid="{00000000-0005-0000-0000-0000B7220000}"/>
    <cellStyle name="_전체공사내역서_전기내역서 서홍동주민센터(본관동3층)" xfId="2211" xr:uid="{00000000-0005-0000-0000-0000B8220000}"/>
    <cellStyle name="_전체공사내역서_전기내역서 서홍동주민센터(본관동지하층)" xfId="2212" xr:uid="{00000000-0005-0000-0000-0000B9220000}"/>
    <cellStyle name="_전체공사내역서_전기내역서 서홍동주민센터(지하층)" xfId="2213" xr:uid="{00000000-0005-0000-0000-0000BA220000}"/>
    <cellStyle name="_전체공사내역서_전기내역서 서홍동주민센터1(본관동1층)" xfId="2214" xr:uid="{00000000-0005-0000-0000-0000BB220000}"/>
    <cellStyle name="_전체공사내역서_전기내역서 성산제조업소" xfId="2215" xr:uid="{00000000-0005-0000-0000-0000BC220000}"/>
    <cellStyle name="_전체공사내역서_전기내역서(0407)" xfId="2216" xr:uid="{00000000-0005-0000-0000-0000BD220000}"/>
    <cellStyle name="_전체공사내역서_전기내역서(6.02)" xfId="2217" xr:uid="{00000000-0005-0000-0000-0000BE220000}"/>
    <cellStyle name="_전체공사내역서_전기내역서(6.08)" xfId="2218" xr:uid="{00000000-0005-0000-0000-0000BF220000}"/>
    <cellStyle name="_전체공사내역서_전기내역서(감귤박TMR제조시설)-설계변경" xfId="2219" xr:uid="{00000000-0005-0000-0000-0000C0220000}"/>
    <cellStyle name="_전체공사내역서_전기내역서(감귤박TMR제조시설)-설계변경 2" xfId="6430" xr:uid="{00000000-0005-0000-0000-0000C1220000}"/>
    <cellStyle name="_전체공사내역서_전기내역서(감귤박TMR제조시설)-설계변경 2 2" xfId="6431" xr:uid="{00000000-0005-0000-0000-0000C2220000}"/>
    <cellStyle name="_전체공사내역서_전기내역서(감귤연구소)" xfId="2220" xr:uid="{00000000-0005-0000-0000-0000C3220000}"/>
    <cellStyle name="_전체공사내역서_전기내역서(경주주민건강지원센터)" xfId="2221" xr:uid="{00000000-0005-0000-0000-0000C4220000}"/>
    <cellStyle name="_전체공사내역서_전기내역서(경주주민건강지원센터)-동력불리" xfId="2222" xr:uid="{00000000-0005-0000-0000-0000C5220000}"/>
    <cellStyle name="_전체공사내역서_전기내역서(고산초)" xfId="2223" xr:uid="{00000000-0005-0000-0000-0000C6220000}"/>
    <cellStyle name="_전체공사내역서_전기내역서(곽금교)" xfId="2224" xr:uid="{00000000-0005-0000-0000-0000C7220000}"/>
    <cellStyle name="_전체공사내역서_전기내역서(곽금교) 2" xfId="6432" xr:uid="{00000000-0005-0000-0000-0000C8220000}"/>
    <cellStyle name="_전체공사내역서_전기내역서(곽금교) 2 2" xfId="6433" xr:uid="{00000000-0005-0000-0000-0000C9220000}"/>
    <cellStyle name="_전체공사내역서_전기내역서(곽금교)_전기내역서(동화교)" xfId="2225" xr:uid="{00000000-0005-0000-0000-0000CA220000}"/>
    <cellStyle name="_전체공사내역서_전기내역서(곽금교)_전기내역서(동화교) 2" xfId="6434" xr:uid="{00000000-0005-0000-0000-0000CB220000}"/>
    <cellStyle name="_전체공사내역서_전기내역서(곽금교)_전기내역서(동화교) 2 2" xfId="6435" xr:uid="{00000000-0005-0000-0000-0000CC220000}"/>
    <cellStyle name="_전체공사내역서_전기내역서(금악교-0516최종)" xfId="2226" xr:uid="{00000000-0005-0000-0000-0000CD220000}"/>
    <cellStyle name="_전체공사내역서_전기내역서(금악교-0516최종) 2" xfId="6436" xr:uid="{00000000-0005-0000-0000-0000CE220000}"/>
    <cellStyle name="_전체공사내역서_전기내역서(금악교-0516최종) 2 2" xfId="6437" xr:uid="{00000000-0005-0000-0000-0000CF220000}"/>
    <cellStyle name="_전체공사내역서_전기내역서(금악교-에어컨)" xfId="2227" xr:uid="{00000000-0005-0000-0000-0000D0220000}"/>
    <cellStyle name="_전체공사내역서_전기내역서(금악교-에어컨) 2" xfId="6438" xr:uid="{00000000-0005-0000-0000-0000D1220000}"/>
    <cellStyle name="_전체공사내역서_전기내역서(금악교-에어컨) 2 2" xfId="6439" xr:uid="{00000000-0005-0000-0000-0000D2220000}"/>
    <cellStyle name="_전체공사내역서_전기내역서(대신중)-6차" xfId="2228" xr:uid="{00000000-0005-0000-0000-0000D3220000}"/>
    <cellStyle name="_전체공사내역서_전기내역서(대신중)-6차 2" xfId="6440" xr:uid="{00000000-0005-0000-0000-0000D4220000}"/>
    <cellStyle name="_전체공사내역서_전기내역서(대신중)-6차 2 2" xfId="6441" xr:uid="{00000000-0005-0000-0000-0000D5220000}"/>
    <cellStyle name="_전체공사내역서_전기내역서(동홍초등학교 교실 및 E.V 증축공사)" xfId="2229" xr:uid="{00000000-0005-0000-0000-0000D6220000}"/>
    <cellStyle name="_전체공사내역서_전기내역서(동홍초등학교 교실 및 E.V 증축공사) 2" xfId="6442" xr:uid="{00000000-0005-0000-0000-0000D7220000}"/>
    <cellStyle name="_전체공사내역서_전기내역서(동홍초등학교 교실 및 E.V 증축공사) 2 2" xfId="6443" xr:uid="{00000000-0005-0000-0000-0000D8220000}"/>
    <cellStyle name="_전체공사내역서_전기내역서(동홍초등학교 교실 및 E.V 증축공사)_변경후내역서 " xfId="6444" xr:uid="{00000000-0005-0000-0000-0000D9220000}"/>
    <cellStyle name="_전체공사내역서_전기내역서(동홍초등학교 교실 및 E.V 증축공사)-정광수" xfId="2230" xr:uid="{00000000-0005-0000-0000-0000DA220000}"/>
    <cellStyle name="_전체공사내역서_전기내역서(동홍초등학교 교실 및 E.V 증축공사)-정광수 2" xfId="6445" xr:uid="{00000000-0005-0000-0000-0000DB220000}"/>
    <cellStyle name="_전체공사내역서_전기내역서(동홍초등학교 교실 및 E.V 증축공사)-정광수 2 2" xfId="6446" xr:uid="{00000000-0005-0000-0000-0000DC220000}"/>
    <cellStyle name="_전체공사내역서_전기내역서(동홍초등학교 교실 및 E.V 증축공사)-정광수_변경후내역서 " xfId="6447" xr:uid="{00000000-0005-0000-0000-0000DD220000}"/>
    <cellStyle name="_전체공사내역서_전기내역서(동홍초등학교 교실 및 E.V 증축공사)-최종" xfId="2231" xr:uid="{00000000-0005-0000-0000-0000DE220000}"/>
    <cellStyle name="_전체공사내역서_전기내역서(동홍초등학교 교실 및 E.V 증축공사)-최종 2" xfId="6448" xr:uid="{00000000-0005-0000-0000-0000DF220000}"/>
    <cellStyle name="_전체공사내역서_전기내역서(동홍초등학교 교실 및 E.V 증축공사)-최종 2 2" xfId="6449" xr:uid="{00000000-0005-0000-0000-0000E0220000}"/>
    <cellStyle name="_전체공사내역서_전기내역서(동홍초등학교 교실 및 E.V 증축공사)-최종_변경후내역서 " xfId="6450" xr:uid="{00000000-0005-0000-0000-0000E1220000}"/>
    <cellStyle name="_전체공사내역서_전기내역서(동화교-최종)" xfId="2232" xr:uid="{00000000-0005-0000-0000-0000E2220000}"/>
    <cellStyle name="_전체공사내역서_전기내역서(동화교-최종) 2" xfId="6451" xr:uid="{00000000-0005-0000-0000-0000E3220000}"/>
    <cellStyle name="_전체공사내역서_전기내역서(동화교-최종) 2 2" xfId="6452" xr:uid="{00000000-0005-0000-0000-0000E4220000}"/>
    <cellStyle name="_전체공사내역서_전기내역서(문산시립어린이집)" xfId="2233" xr:uid="{00000000-0005-0000-0000-0000E5220000}"/>
    <cellStyle name="_전체공사내역서_전기내역서(변경)" xfId="2234" xr:uid="{00000000-0005-0000-0000-0000E6220000}"/>
    <cellStyle name="_전체공사내역서_전기내역서(변경10월20일)" xfId="2235" xr:uid="{00000000-0005-0000-0000-0000E7220000}"/>
    <cellStyle name="_전체공사내역서_전기내역서(사라교육관)" xfId="2236" xr:uid="{00000000-0005-0000-0000-0000E8220000}"/>
    <cellStyle name="_전체공사내역서_전기내역서(사라교육관) 2" xfId="6453" xr:uid="{00000000-0005-0000-0000-0000E9220000}"/>
    <cellStyle name="_전체공사내역서_전기내역서(사라교육관) 2 2" xfId="6454" xr:uid="{00000000-0005-0000-0000-0000EA220000}"/>
    <cellStyle name="_전체공사내역서_전기내역서(삼성교)" xfId="2237" xr:uid="{00000000-0005-0000-0000-0000EB220000}"/>
    <cellStyle name="_전체공사내역서_전기내역서(삼성교) 2" xfId="6455" xr:uid="{00000000-0005-0000-0000-0000EC220000}"/>
    <cellStyle name="_전체공사내역서_전기내역서(삼성교) 2 2" xfId="6456" xr:uid="{00000000-0005-0000-0000-0000ED220000}"/>
    <cellStyle name="_전체공사내역서_전기내역서(삼성교)최종" xfId="2238" xr:uid="{00000000-0005-0000-0000-0000EE220000}"/>
    <cellStyle name="_전체공사내역서_전기내역서(삼성초)-6.10" xfId="2239" xr:uid="{00000000-0005-0000-0000-0000EF220000}"/>
    <cellStyle name="_전체공사내역서_전기내역서(삼성초)-6.11" xfId="2240" xr:uid="{00000000-0005-0000-0000-0000F0220000}"/>
    <cellStyle name="_전체공사내역서_전기내역서(삼양동사무소)" xfId="2241" xr:uid="{00000000-0005-0000-0000-0000F1220000}"/>
    <cellStyle name="_전체공사내역서_전기내역서(삼양동사무소) 2" xfId="6457" xr:uid="{00000000-0005-0000-0000-0000F2220000}"/>
    <cellStyle name="_전체공사내역서_전기내역서(삼양동사무소) 2 2" xfId="6458" xr:uid="{00000000-0005-0000-0000-0000F3220000}"/>
    <cellStyle name="_전체공사내역서_전기내역서(삼양동사무소)-1차분" xfId="2242" xr:uid="{00000000-0005-0000-0000-0000F4220000}"/>
    <cellStyle name="_전체공사내역서_전기내역서(삼양동사무소)-1차분 2" xfId="6459" xr:uid="{00000000-0005-0000-0000-0000F5220000}"/>
    <cellStyle name="_전체공사내역서_전기내역서(삼양동사무소)-1차분 2 2" xfId="6460" xr:uid="{00000000-0005-0000-0000-0000F6220000}"/>
    <cellStyle name="_전체공사내역서_전기내역서(서귀포공립보육시설)" xfId="2243" xr:uid="{00000000-0005-0000-0000-0000F7220000}"/>
    <cellStyle name="_전체공사내역서_전기내역서(서귀포공립보육시설) 2" xfId="6461" xr:uid="{00000000-0005-0000-0000-0000F8220000}"/>
    <cellStyle name="_전체공사내역서_전기내역서(서귀포공립보육시설) 2 2" xfId="6462" xr:uid="{00000000-0005-0000-0000-0000F9220000}"/>
    <cellStyle name="_전체공사내역서_전기내역서(서귀포시교육청사)" xfId="2244" xr:uid="{00000000-0005-0000-0000-0000FA220000}"/>
    <cellStyle name="_전체공사내역서_전기내역서(서귀포시교육청사) 2" xfId="6463" xr:uid="{00000000-0005-0000-0000-0000FB220000}"/>
    <cellStyle name="_전체공사내역서_전기내역서(서귀포시교육청사) 2 2" xfId="6464" xr:uid="{00000000-0005-0000-0000-0000FC220000}"/>
    <cellStyle name="_전체공사내역서_전기내역서(실과교육관)" xfId="2245" xr:uid="{00000000-0005-0000-0000-0000FD220000}"/>
    <cellStyle name="_전체공사내역서_전기내역서(아라교)" xfId="2246" xr:uid="{00000000-0005-0000-0000-0000FE220000}"/>
    <cellStyle name="_전체공사내역서_전기내역서(아라교) 2" xfId="6465" xr:uid="{00000000-0005-0000-0000-0000FF220000}"/>
    <cellStyle name="_전체공사내역서_전기내역서(아라교) 2 2" xfId="6466" xr:uid="{00000000-0005-0000-0000-000000230000}"/>
    <cellStyle name="_전체공사내역서_전기내역서(안덕농협선과장)" xfId="2247" xr:uid="{00000000-0005-0000-0000-000001230000}"/>
    <cellStyle name="_전체공사내역서_전기내역서(야생동물보호센터)" xfId="2248" xr:uid="{00000000-0005-0000-0000-000002230000}"/>
    <cellStyle name="_전체공사내역서_전기내역서(연평초,중)" xfId="2249" xr:uid="{00000000-0005-0000-0000-000003230000}"/>
    <cellStyle name="_전체공사내역서_전기내역서(연평초,중) 2" xfId="6467" xr:uid="{00000000-0005-0000-0000-000004230000}"/>
    <cellStyle name="_전체공사내역서_전기내역서(연평초,중) 2 2" xfId="6468" xr:uid="{00000000-0005-0000-0000-000005230000}"/>
    <cellStyle name="_전체공사내역서_전기내역서(연평초중고)" xfId="2250" xr:uid="{00000000-0005-0000-0000-000006230000}"/>
    <cellStyle name="_전체공사내역서_전기내역서(연평초중고) 2" xfId="6469" xr:uid="{00000000-0005-0000-0000-000007230000}"/>
    <cellStyle name="_전체공사내역서_전기내역서(연평초중고) 2 2" xfId="6470" xr:uid="{00000000-0005-0000-0000-000008230000}"/>
    <cellStyle name="_전체공사내역서_전기내역서(영송학교 체육관)" xfId="2251" xr:uid="{00000000-0005-0000-0000-000009230000}"/>
    <cellStyle name="_전체공사내역서_전기내역서(영송학교 체육관) 2" xfId="6471" xr:uid="{00000000-0005-0000-0000-00000A230000}"/>
    <cellStyle name="_전체공사내역서_전기내역서(영송학교 체육관) 2 2" xfId="6472" xr:uid="{00000000-0005-0000-0000-00000B230000}"/>
    <cellStyle name="_전체공사내역서_전기내역서(영지학교 전기설비공사)" xfId="2252" xr:uid="{00000000-0005-0000-0000-00000C230000}"/>
    <cellStyle name="_전체공사내역서_전기내역서(영지학교 전기설비공사) 2" xfId="6473" xr:uid="{00000000-0005-0000-0000-00000D230000}"/>
    <cellStyle name="_전체공사내역서_전기내역서(영지학교 전기설비공사) 2 2" xfId="6474" xr:uid="{00000000-0005-0000-0000-00000E230000}"/>
    <cellStyle name="_전체공사내역서_전기내역서(영평교)" xfId="2253" xr:uid="{00000000-0005-0000-0000-00000F230000}"/>
    <cellStyle name="_전체공사내역서_전기내역서(영평교) 2" xfId="6475" xr:uid="{00000000-0005-0000-0000-000010230000}"/>
    <cellStyle name="_전체공사내역서_전기내역서(영평교) 2 2" xfId="6476" xr:uid="{00000000-0005-0000-0000-000011230000}"/>
    <cellStyle name="_전체공사내역서_전기내역서(영평교)-최종" xfId="2254" xr:uid="{00000000-0005-0000-0000-000012230000}"/>
    <cellStyle name="_전체공사내역서_전기내역서(영평교)-최종 2" xfId="6477" xr:uid="{00000000-0005-0000-0000-000013230000}"/>
    <cellStyle name="_전체공사내역서_전기내역서(영평교)-최종 2 2" xfId="6478" xr:uid="{00000000-0005-0000-0000-000014230000}"/>
    <cellStyle name="_전체공사내역서_전기내역서(온성학교)" xfId="2255" xr:uid="{00000000-0005-0000-0000-000015230000}"/>
    <cellStyle name="_전체공사내역서_전기내역서(온성학교) 2" xfId="6479" xr:uid="{00000000-0005-0000-0000-000016230000}"/>
    <cellStyle name="_전체공사내역서_전기내역서(온성학교) 2 2" xfId="6480" xr:uid="{00000000-0005-0000-0000-000017230000}"/>
    <cellStyle name="_전체공사내역서_전기내역서(온성학교)_변경후내역서 " xfId="6481" xr:uid="{00000000-0005-0000-0000-000018230000}"/>
    <cellStyle name="_전체공사내역서_전기내역서(위미교)" xfId="2256" xr:uid="{00000000-0005-0000-0000-000019230000}"/>
    <cellStyle name="_전체공사내역서_전기내역서(위미교) 2" xfId="6482" xr:uid="{00000000-0005-0000-0000-00001A230000}"/>
    <cellStyle name="_전체공사내역서_전기내역서(위미교) 2 2" xfId="6483" xr:uid="{00000000-0005-0000-0000-00001B230000}"/>
    <cellStyle name="_전체공사내역서_전기내역서(위미교)-70" xfId="2257" xr:uid="{00000000-0005-0000-0000-00001C230000}"/>
    <cellStyle name="_전체공사내역서_전기내역서(위미교)-70 2" xfId="6484" xr:uid="{00000000-0005-0000-0000-00001D230000}"/>
    <cellStyle name="_전체공사내역서_전기내역서(위미교)-70 2 2" xfId="6485" xr:uid="{00000000-0005-0000-0000-00001E230000}"/>
    <cellStyle name="_전체공사내역서_전기내역서(위미중)" xfId="2258" xr:uid="{00000000-0005-0000-0000-00001F230000}"/>
    <cellStyle name="_전체공사내역서_전기내역서(유전자 보존원)" xfId="2259" xr:uid="{00000000-0005-0000-0000-000020230000}"/>
    <cellStyle name="_전체공사내역서_전기내역서(유전자 보존원) 10" xfId="12232" xr:uid="{00000000-0005-0000-0000-000021230000}"/>
    <cellStyle name="_전체공사내역서_전기내역서(유전자 보존원) 11" xfId="11836" xr:uid="{00000000-0005-0000-0000-000022230000}"/>
    <cellStyle name="_전체공사내역서_전기내역서(유전자 보존원) 12" xfId="11706" xr:uid="{00000000-0005-0000-0000-000023230000}"/>
    <cellStyle name="_전체공사내역서_전기내역서(유전자 보존원) 13" xfId="11475" xr:uid="{00000000-0005-0000-0000-000024230000}"/>
    <cellStyle name="_전체공사내역서_전기내역서(유전자 보존원) 14" xfId="12696" xr:uid="{00000000-0005-0000-0000-000025230000}"/>
    <cellStyle name="_전체공사내역서_전기내역서(유전자 보존원) 15" xfId="12519" xr:uid="{00000000-0005-0000-0000-000026230000}"/>
    <cellStyle name="_전체공사내역서_전기내역서(유전자 보존원) 16" xfId="11503" xr:uid="{00000000-0005-0000-0000-000027230000}"/>
    <cellStyle name="_전체공사내역서_전기내역서(유전자 보존원) 17" xfId="12255" xr:uid="{00000000-0005-0000-0000-000028230000}"/>
    <cellStyle name="_전체공사내역서_전기내역서(유전자 보존원) 18" xfId="10789" xr:uid="{00000000-0005-0000-0000-000029230000}"/>
    <cellStyle name="_전체공사내역서_전기내역서(유전자 보존원) 19" xfId="10388" xr:uid="{00000000-0005-0000-0000-00002A230000}"/>
    <cellStyle name="_전체공사내역서_전기내역서(유전자 보존원) 2" xfId="10465" xr:uid="{00000000-0005-0000-0000-00002B230000}"/>
    <cellStyle name="_전체공사내역서_전기내역서(유전자 보존원) 20" xfId="11348" xr:uid="{00000000-0005-0000-0000-00002C230000}"/>
    <cellStyle name="_전체공사내역서_전기내역서(유전자 보존원) 21" xfId="13421" xr:uid="{00000000-0005-0000-0000-00002D230000}"/>
    <cellStyle name="_전체공사내역서_전기내역서(유전자 보존원) 22" xfId="12294" xr:uid="{00000000-0005-0000-0000-00002E230000}"/>
    <cellStyle name="_전체공사내역서_전기내역서(유전자 보존원) 23" xfId="13378" xr:uid="{00000000-0005-0000-0000-00002F230000}"/>
    <cellStyle name="_전체공사내역서_전기내역서(유전자 보존원) 24" xfId="10768" xr:uid="{00000000-0005-0000-0000-000030230000}"/>
    <cellStyle name="_전체공사내역서_전기내역서(유전자 보존원) 25" xfId="12836" xr:uid="{00000000-0005-0000-0000-000031230000}"/>
    <cellStyle name="_전체공사내역서_전기내역서(유전자 보존원) 3" xfId="10658" xr:uid="{00000000-0005-0000-0000-000032230000}"/>
    <cellStyle name="_전체공사내역서_전기내역서(유전자 보존원) 4" xfId="11898" xr:uid="{00000000-0005-0000-0000-000033230000}"/>
    <cellStyle name="_전체공사내역서_전기내역서(유전자 보존원) 5" xfId="9971" xr:uid="{00000000-0005-0000-0000-000034230000}"/>
    <cellStyle name="_전체공사내역서_전기내역서(유전자 보존원) 6" xfId="11829" xr:uid="{00000000-0005-0000-0000-000035230000}"/>
    <cellStyle name="_전체공사내역서_전기내역서(유전자 보존원) 7" xfId="9964" xr:uid="{00000000-0005-0000-0000-000036230000}"/>
    <cellStyle name="_전체공사내역서_전기내역서(유전자 보존원) 8" xfId="10154" xr:uid="{00000000-0005-0000-0000-000037230000}"/>
    <cellStyle name="_전체공사내역서_전기내역서(유전자 보존원) 9" xfId="12569" xr:uid="{00000000-0005-0000-0000-000038230000}"/>
    <cellStyle name="_전체공사내역서_전기내역서(전산교육관)" xfId="2260" xr:uid="{00000000-0005-0000-0000-000039230000}"/>
    <cellStyle name="_전체공사내역서_전기내역서(제동교)" xfId="2261" xr:uid="{00000000-0005-0000-0000-00003A230000}"/>
    <cellStyle name="_전체공사내역서_전기내역서(제동교) 2" xfId="6486" xr:uid="{00000000-0005-0000-0000-00003B230000}"/>
    <cellStyle name="_전체공사내역서_전기내역서(제동교) 2 2" xfId="6487" xr:uid="{00000000-0005-0000-0000-00003C230000}"/>
    <cellStyle name="_전체공사내역서_전기내역서(제주검역소)" xfId="2262" xr:uid="{00000000-0005-0000-0000-00003D230000}"/>
    <cellStyle name="_전체공사내역서_전기내역서(제주검역소) 2" xfId="6488" xr:uid="{00000000-0005-0000-0000-00003E230000}"/>
    <cellStyle name="_전체공사내역서_전기내역서(제주검역소) 2 2" xfId="6489" xr:uid="{00000000-0005-0000-0000-00003F230000}"/>
    <cellStyle name="_전체공사내역서_전기내역서(제주교대-사라교육관)" xfId="2263" xr:uid="{00000000-0005-0000-0000-000040230000}"/>
    <cellStyle name="_전체공사내역서_전기내역서(제주교대-사라교육관) 2" xfId="6490" xr:uid="{00000000-0005-0000-0000-000041230000}"/>
    <cellStyle name="_전체공사내역서_전기내역서(제주교대-사라교육관) 2 2" xfId="6491" xr:uid="{00000000-0005-0000-0000-000042230000}"/>
    <cellStyle name="_전체공사내역서_전기내역서(제주교대-전산교육관)" xfId="2264" xr:uid="{00000000-0005-0000-0000-000043230000}"/>
    <cellStyle name="_전체공사내역서_전기내역서(제주교대-전산교육관) 2" xfId="6492" xr:uid="{00000000-0005-0000-0000-000044230000}"/>
    <cellStyle name="_전체공사내역서_전기내역서(제주교대-전산교육관) 2 2" xfId="6493" xr:uid="{00000000-0005-0000-0000-000045230000}"/>
    <cellStyle name="_전체공사내역서_전기내역서(제주서중)" xfId="2265" xr:uid="{00000000-0005-0000-0000-000046230000}"/>
    <cellStyle name="_전체공사내역서_전기내역서(제주시교육청사)" xfId="2266" xr:uid="{00000000-0005-0000-0000-000047230000}"/>
    <cellStyle name="_전체공사내역서_전기내역서(제주시교육청사) 2" xfId="6494" xr:uid="{00000000-0005-0000-0000-000048230000}"/>
    <cellStyle name="_전체공사내역서_전기내역서(제주시교육청사) 2 2" xfId="6495" xr:uid="{00000000-0005-0000-0000-000049230000}"/>
    <cellStyle name="_전체공사내역서_전기내역서(제주중앙고)" xfId="2267" xr:uid="{00000000-0005-0000-0000-00004A230000}"/>
    <cellStyle name="_전체공사내역서_전기내역서(중문농협선과장)" xfId="2268" xr:uid="{00000000-0005-0000-0000-00004B230000}"/>
    <cellStyle name="_전체공사내역서_전기내역서(지구대기 관사)" xfId="2269" xr:uid="{00000000-0005-0000-0000-00004C230000}"/>
    <cellStyle name="_전체공사내역서_전기내역서(지구대기 관사) 2" xfId="6496" xr:uid="{00000000-0005-0000-0000-00004D230000}"/>
    <cellStyle name="_전체공사내역서_전기내역서(지구대기 관사) 2 2" xfId="6497" xr:uid="{00000000-0005-0000-0000-00004E230000}"/>
    <cellStyle name="_전체공사내역서_전기내역서(최종)-서귀포교" xfId="2270" xr:uid="{00000000-0005-0000-0000-00004F230000}"/>
    <cellStyle name="_전체공사내역서_전기내역서(최종)-서귀포교 2" xfId="6498" xr:uid="{00000000-0005-0000-0000-000050230000}"/>
    <cellStyle name="_전체공사내역서_전기내역서(최종)-서귀포교 2 2" xfId="6499" xr:uid="{00000000-0005-0000-0000-000051230000}"/>
    <cellStyle name="_전체공사내역서_전기내역서(탐라교육원 전기용량 증설공사)-1월단가" xfId="2271" xr:uid="{00000000-0005-0000-0000-000052230000}"/>
    <cellStyle name="_전체공사내역서_전기내역서(탐라교육원 전기용량 증설공사)-1월단가 2" xfId="6500" xr:uid="{00000000-0005-0000-0000-000053230000}"/>
    <cellStyle name="_전체공사내역서_전기내역서(탐라교육원 전기용량 증설공사)-1월단가 2 2" xfId="6501" xr:uid="{00000000-0005-0000-0000-000054230000}"/>
    <cellStyle name="_전체공사내역서_전기내역서(탐라교육원)" xfId="2272" xr:uid="{00000000-0005-0000-0000-000055230000}"/>
    <cellStyle name="_전체공사내역서_전기내역서(탐라교육원) 2" xfId="6502" xr:uid="{00000000-0005-0000-0000-000056230000}"/>
    <cellStyle name="_전체공사내역서_전기내역서(탐라교육원) 2 2" xfId="6503" xr:uid="{00000000-0005-0000-0000-000057230000}"/>
    <cellStyle name="_전체공사내역서_전기내역서(탐라교육원)-최종" xfId="2273" xr:uid="{00000000-0005-0000-0000-000058230000}"/>
    <cellStyle name="_전체공사내역서_전기내역서(탐라교육원)-최종 2" xfId="6504" xr:uid="{00000000-0005-0000-0000-000059230000}"/>
    <cellStyle name="_전체공사내역서_전기내역서(탐라교육원)-최종 2 2" xfId="6505" xr:uid="{00000000-0005-0000-0000-00005A230000}"/>
    <cellStyle name="_전체공사내역서_전기내역서(판포리마을회관)" xfId="2274" xr:uid="{00000000-0005-0000-0000-00005B230000}"/>
    <cellStyle name="_전체공사내역서_전기내역서(표선초-옥내소화전 장애인 연결통로)" xfId="2275" xr:uid="{00000000-0005-0000-0000-00005C230000}"/>
    <cellStyle name="_전체공사내역서_전기내역서(하나로마트)_변경후내역서 " xfId="6506" xr:uid="{00000000-0005-0000-0000-00005D230000}"/>
    <cellStyle name="_전체공사내역서_전기내역서(하례교 교실증축 및 화장실 대수선공사)" xfId="2276" xr:uid="{00000000-0005-0000-0000-00005E230000}"/>
    <cellStyle name="_전체공사내역서_전기내역서(하례교 교실증축 및 화장실 대수선공사) 2" xfId="6507" xr:uid="{00000000-0005-0000-0000-00005F230000}"/>
    <cellStyle name="_전체공사내역서_전기내역서(하례교 교실증축 및 화장실 대수선공사) 2 2" xfId="6508" xr:uid="{00000000-0005-0000-0000-000060230000}"/>
    <cellStyle name="_전체공사내역서_전기내역서(하례교 교실증축 및 화장실 대수선공사)_변경후내역서 " xfId="6509" xr:uid="{00000000-0005-0000-0000-000061230000}"/>
    <cellStyle name="_전체공사내역서_전기내역서(하례교)" xfId="2277" xr:uid="{00000000-0005-0000-0000-000062230000}"/>
    <cellStyle name="_전체공사내역서_전기내역서(하례교) 2" xfId="6510" xr:uid="{00000000-0005-0000-0000-000063230000}"/>
    <cellStyle name="_전체공사내역서_전기내역서(하례교) 2 2" xfId="6511" xr:uid="{00000000-0005-0000-0000-000064230000}"/>
    <cellStyle name="_전체공사내역서_전기내역서(한수풀 도서관)" xfId="2278" xr:uid="{00000000-0005-0000-0000-000065230000}"/>
    <cellStyle name="_전체공사내역서_전기내역서(한수풀 도서관) 2" xfId="6512" xr:uid="{00000000-0005-0000-0000-000066230000}"/>
    <cellStyle name="_전체공사내역서_전기내역서(한수풀 도서관) 2 2" xfId="6513" xr:uid="{00000000-0005-0000-0000-000067230000}"/>
    <cellStyle name="_전체공사내역서_전기내역서(홍익보육원)" xfId="2279" xr:uid="{00000000-0005-0000-0000-000068230000}"/>
    <cellStyle name="_전체공사내역서_전기내역서(홍익보육원) 2" xfId="6514" xr:uid="{00000000-0005-0000-0000-000069230000}"/>
    <cellStyle name="_전체공사내역서_전기내역서(홍익보육원) 2 2" xfId="6515" xr:uid="{00000000-0005-0000-0000-00006A230000}"/>
    <cellStyle name="_전체공사내역서_전기내역서1(위미중)" xfId="2280" xr:uid="{00000000-0005-0000-0000-00006B230000}"/>
    <cellStyle name="_전체공사내역서_전기내역서-전등간선변경" xfId="2281" xr:uid="{00000000-0005-0000-0000-00006C230000}"/>
    <cellStyle name="_전체공사내역서_전기내역서-전등간선변경 2" xfId="6516" xr:uid="{00000000-0005-0000-0000-00006D230000}"/>
    <cellStyle name="_전체공사내역서_전기내역서-전등간선변경 2 2" xfId="6517" xr:uid="{00000000-0005-0000-0000-00006E230000}"/>
    <cellStyle name="_전체공사내역서_전기산출서(야생동물보호센터)" xfId="2282" xr:uid="{00000000-0005-0000-0000-00006F230000}"/>
    <cellStyle name="_전체공사내역서_전기산출표" xfId="2283" xr:uid="{00000000-0005-0000-0000-000070230000}"/>
    <cellStyle name="_전체공사내역서_전기표지 및 산출서(절물)_변경후내역서 " xfId="6518" xr:uid="{00000000-0005-0000-0000-000071230000}"/>
    <cellStyle name="_전체공사내역서_제주항 연안여객터미널 승강설비 소방공사" xfId="2284" xr:uid="{00000000-0005-0000-0000-000072230000}"/>
    <cellStyle name="_전체공사내역서_조천리 경로당 전기내역서" xfId="2285" xr:uid="{00000000-0005-0000-0000-000073230000}"/>
    <cellStyle name="_전체공사내역서_조천리마을회관(야학당)전기내역서" xfId="2286" xr:uid="{00000000-0005-0000-0000-000074230000}"/>
    <cellStyle name="_전체공사내역서_조천리마을회관(야학당)통신내역서" xfId="2287" xr:uid="{00000000-0005-0000-0000-000075230000}"/>
    <cellStyle name="_전체공사내역서_조천중(전기내역서)최종 (1)" xfId="2288" xr:uid="{00000000-0005-0000-0000-000076230000}"/>
    <cellStyle name="_전체공사내역서_조천중(전기내역서)최종 (1) 2" xfId="6519" xr:uid="{00000000-0005-0000-0000-000077230000}"/>
    <cellStyle name="_전체공사내역서_조천중(전기내역서)최종 (1) 2 2" xfId="6520" xr:uid="{00000000-0005-0000-0000-000078230000}"/>
    <cellStyle name="_전체공사내역서_조천중(전기내역서)최종 (1)_변경후내역서 " xfId="6521" xr:uid="{00000000-0005-0000-0000-000079230000}"/>
    <cellStyle name="_전체공사내역서_주사랑 소방내역" xfId="2289" xr:uid="{00000000-0005-0000-0000-00007A230000}"/>
    <cellStyle name="_전체공사내역서_주사랑 소방내역 10" xfId="12791" xr:uid="{00000000-0005-0000-0000-00007B230000}"/>
    <cellStyle name="_전체공사내역서_주사랑 소방내역 11" xfId="10859" xr:uid="{00000000-0005-0000-0000-00007C230000}"/>
    <cellStyle name="_전체공사내역서_주사랑 소방내역 12" xfId="11768" xr:uid="{00000000-0005-0000-0000-00007D230000}"/>
    <cellStyle name="_전체공사내역서_주사랑 소방내역 13" xfId="13042" xr:uid="{00000000-0005-0000-0000-00007E230000}"/>
    <cellStyle name="_전체공사내역서_주사랑 소방내역 14" xfId="12767" xr:uid="{00000000-0005-0000-0000-00007F230000}"/>
    <cellStyle name="_전체공사내역서_주사랑 소방내역 15" xfId="10215" xr:uid="{00000000-0005-0000-0000-000080230000}"/>
    <cellStyle name="_전체공사내역서_주사랑 소방내역 16" xfId="12772" xr:uid="{00000000-0005-0000-0000-000081230000}"/>
    <cellStyle name="_전체공사내역서_주사랑 소방내역 17" xfId="12906" xr:uid="{00000000-0005-0000-0000-000082230000}"/>
    <cellStyle name="_전체공사내역서_주사랑 소방내역 18" xfId="12878" xr:uid="{00000000-0005-0000-0000-000083230000}"/>
    <cellStyle name="_전체공사내역서_주사랑 소방내역 19" xfId="13259" xr:uid="{00000000-0005-0000-0000-000084230000}"/>
    <cellStyle name="_전체공사내역서_주사랑 소방내역 2" xfId="10478" xr:uid="{00000000-0005-0000-0000-000085230000}"/>
    <cellStyle name="_전체공사내역서_주사랑 소방내역 20" xfId="12339" xr:uid="{00000000-0005-0000-0000-000086230000}"/>
    <cellStyle name="_전체공사내역서_주사랑 소방내역 21" xfId="10060" xr:uid="{00000000-0005-0000-0000-000087230000}"/>
    <cellStyle name="_전체공사내역서_주사랑 소방내역 22" xfId="10269" xr:uid="{00000000-0005-0000-0000-000088230000}"/>
    <cellStyle name="_전체공사내역서_주사랑 소방내역 23" xfId="10157" xr:uid="{00000000-0005-0000-0000-000089230000}"/>
    <cellStyle name="_전체공사내역서_주사랑 소방내역 24" xfId="12650" xr:uid="{00000000-0005-0000-0000-00008A230000}"/>
    <cellStyle name="_전체공사내역서_주사랑 소방내역 25" xfId="9726" xr:uid="{00000000-0005-0000-0000-00008B230000}"/>
    <cellStyle name="_전체공사내역서_주사랑 소방내역 3" xfId="12005" xr:uid="{00000000-0005-0000-0000-00008C230000}"/>
    <cellStyle name="_전체공사내역서_주사랑 소방내역 4" xfId="11902" xr:uid="{00000000-0005-0000-0000-00008D230000}"/>
    <cellStyle name="_전체공사내역서_주사랑 소방내역 5" xfId="10618" xr:uid="{00000000-0005-0000-0000-00008E230000}"/>
    <cellStyle name="_전체공사내역서_주사랑 소방내역 6" xfId="11232" xr:uid="{00000000-0005-0000-0000-00008F230000}"/>
    <cellStyle name="_전체공사내역서_주사랑 소방내역 7" xfId="10607" xr:uid="{00000000-0005-0000-0000-000090230000}"/>
    <cellStyle name="_전체공사내역서_주사랑 소방내역 8" xfId="11986" xr:uid="{00000000-0005-0000-0000-000091230000}"/>
    <cellStyle name="_전체공사내역서_주사랑 소방내역 9" xfId="11510" xr:uid="{00000000-0005-0000-0000-000092230000}"/>
    <cellStyle name="_전체공사내역서_주사랑요양원전기" xfId="2290" xr:uid="{00000000-0005-0000-0000-000093230000}"/>
    <cellStyle name="_전체공사내역서_주사랑요양원전기 2" xfId="6522" xr:uid="{00000000-0005-0000-0000-000094230000}"/>
    <cellStyle name="_전체공사내역서_주사랑요양원전기 2 2" xfId="6523" xr:uid="{00000000-0005-0000-0000-000095230000}"/>
    <cellStyle name="_전체공사내역서_청소년수련원 전기내역서" xfId="2291" xr:uid="{00000000-0005-0000-0000-000096230000}"/>
    <cellStyle name="_전체공사내역서_총괄집계표" xfId="2292" xr:uid="{00000000-0005-0000-0000-000097230000}"/>
    <cellStyle name="_전체공사내역서_추자교(전기내역서)최종" xfId="6524" xr:uid="{00000000-0005-0000-0000-000098230000}"/>
    <cellStyle name="_전체공사내역서_추자교(전기내역서)최종 2" xfId="6525" xr:uid="{00000000-0005-0000-0000-000099230000}"/>
    <cellStyle name="_전체공사내역서_추정공사비" xfId="2293" xr:uid="{00000000-0005-0000-0000-00009A230000}"/>
    <cellStyle name="_전체공사내역서_추정공사비 2" xfId="6526" xr:uid="{00000000-0005-0000-0000-00009B230000}"/>
    <cellStyle name="_전체공사내역서_추정공사비 2 2" xfId="6527" xr:uid="{00000000-0005-0000-0000-00009C230000}"/>
    <cellStyle name="_전체공사내역서_추정공사비전기내역서" xfId="2294" xr:uid="{00000000-0005-0000-0000-00009D230000}"/>
    <cellStyle name="_전체공사내역서_친환경 농업 증축전기공사" xfId="2295" xr:uid="{00000000-0005-0000-0000-00009E230000}"/>
    <cellStyle name="_전체공사내역서_친환경 농업 증축전기공사(전력간선)" xfId="2296" xr:uid="{00000000-0005-0000-0000-00009F230000}"/>
    <cellStyle name="_전체공사내역서_친환경농업 첨단연구센터 증축소방공사" xfId="2297" xr:uid="{00000000-0005-0000-0000-0000A0230000}"/>
    <cellStyle name="_전체공사내역서_태양광 내역서" xfId="2298" xr:uid="{00000000-0005-0000-0000-0000A1230000}"/>
    <cellStyle name="_전체공사내역서_태양광 내역서 10" xfId="10971" xr:uid="{00000000-0005-0000-0000-0000A2230000}"/>
    <cellStyle name="_전체공사내역서_태양광 내역서 11" xfId="10819" xr:uid="{00000000-0005-0000-0000-0000A3230000}"/>
    <cellStyle name="_전체공사내역서_태양광 내역서 12" xfId="11714" xr:uid="{00000000-0005-0000-0000-0000A4230000}"/>
    <cellStyle name="_전체공사내역서_태양광 내역서 13" xfId="12729" xr:uid="{00000000-0005-0000-0000-0000A5230000}"/>
    <cellStyle name="_전체공사내역서_태양광 내역서 14" xfId="11728" xr:uid="{00000000-0005-0000-0000-0000A6230000}"/>
    <cellStyle name="_전체공사내역서_태양광 내역서 15" xfId="11193" xr:uid="{00000000-0005-0000-0000-0000A7230000}"/>
    <cellStyle name="_전체공사내역서_태양광 내역서 16" xfId="11998" xr:uid="{00000000-0005-0000-0000-0000A8230000}"/>
    <cellStyle name="_전체공사내역서_태양광 내역서 17" xfId="10961" xr:uid="{00000000-0005-0000-0000-0000A9230000}"/>
    <cellStyle name="_전체공사내역서_태양광 내역서 18" xfId="13104" xr:uid="{00000000-0005-0000-0000-0000AA230000}"/>
    <cellStyle name="_전체공사내역서_태양광 내역서 19" xfId="12437" xr:uid="{00000000-0005-0000-0000-0000AB230000}"/>
    <cellStyle name="_전체공사내역서_태양광 내역서 2" xfId="10481" xr:uid="{00000000-0005-0000-0000-0000AC230000}"/>
    <cellStyle name="_전체공사내역서_태양광 내역서 20" xfId="12566" xr:uid="{00000000-0005-0000-0000-0000AD230000}"/>
    <cellStyle name="_전체공사내역서_태양광 내역서 21" xfId="12203" xr:uid="{00000000-0005-0000-0000-0000AE230000}"/>
    <cellStyle name="_전체공사내역서_태양광 내역서 22" xfId="11313" xr:uid="{00000000-0005-0000-0000-0000AF230000}"/>
    <cellStyle name="_전체공사내역서_태양광 내역서 23" xfId="12945" xr:uid="{00000000-0005-0000-0000-0000B0230000}"/>
    <cellStyle name="_전체공사내역서_태양광 내역서 24" xfId="12468" xr:uid="{00000000-0005-0000-0000-0000B1230000}"/>
    <cellStyle name="_전체공사내역서_태양광 내역서 25" xfId="11889" xr:uid="{00000000-0005-0000-0000-0000B2230000}"/>
    <cellStyle name="_전체공사내역서_태양광 내역서 3" xfId="12001" xr:uid="{00000000-0005-0000-0000-0000B3230000}"/>
    <cellStyle name="_전체공사내역서_태양광 내역서 4" xfId="9932" xr:uid="{00000000-0005-0000-0000-0000B4230000}"/>
    <cellStyle name="_전체공사내역서_태양광 내역서 5" xfId="11358" xr:uid="{00000000-0005-0000-0000-0000B5230000}"/>
    <cellStyle name="_전체공사내역서_태양광 내역서 6" xfId="12132" xr:uid="{00000000-0005-0000-0000-0000B6230000}"/>
    <cellStyle name="_전체공사내역서_태양광 내역서 7" xfId="12147" xr:uid="{00000000-0005-0000-0000-0000B7230000}"/>
    <cellStyle name="_전체공사내역서_태양광 내역서 8" xfId="10183" xr:uid="{00000000-0005-0000-0000-0000B8230000}"/>
    <cellStyle name="_전체공사내역서_태양광 내역서 9" xfId="12002" xr:uid="{00000000-0005-0000-0000-0000B9230000}"/>
    <cellStyle name="_전체공사내역서_태양광 내역서(15kW)" xfId="2299" xr:uid="{00000000-0005-0000-0000-0000BA230000}"/>
    <cellStyle name="_전체공사내역서_태양광 내역서(15kW) 10" xfId="9710" xr:uid="{00000000-0005-0000-0000-0000BB230000}"/>
    <cellStyle name="_전체공사내역서_태양광 내역서(15kW) 11" xfId="12999" xr:uid="{00000000-0005-0000-0000-0000BC230000}"/>
    <cellStyle name="_전체공사내역서_태양광 내역서(15kW) 12" xfId="10043" xr:uid="{00000000-0005-0000-0000-0000BD230000}"/>
    <cellStyle name="_전체공사내역서_태양광 내역서(15kW) 13" xfId="10542" xr:uid="{00000000-0005-0000-0000-0000BE230000}"/>
    <cellStyle name="_전체공사내역서_태양광 내역서(15kW) 14" xfId="11039" xr:uid="{00000000-0005-0000-0000-0000BF230000}"/>
    <cellStyle name="_전체공사내역서_태양광 내역서(15kW) 15" xfId="10044" xr:uid="{00000000-0005-0000-0000-0000C0230000}"/>
    <cellStyle name="_전체공사내역서_태양광 내역서(15kW) 16" xfId="11164" xr:uid="{00000000-0005-0000-0000-0000C1230000}"/>
    <cellStyle name="_전체공사내역서_태양광 내역서(15kW) 17" xfId="9786" xr:uid="{00000000-0005-0000-0000-0000C2230000}"/>
    <cellStyle name="_전체공사내역서_태양광 내역서(15kW) 18" xfId="11991" xr:uid="{00000000-0005-0000-0000-0000C3230000}"/>
    <cellStyle name="_전체공사내역서_태양광 내역서(15kW) 19" xfId="11315" xr:uid="{00000000-0005-0000-0000-0000C4230000}"/>
    <cellStyle name="_전체공사내역서_태양광 내역서(15kW) 2" xfId="10482" xr:uid="{00000000-0005-0000-0000-0000C5230000}"/>
    <cellStyle name="_전체공사내역서_태양광 내역서(15kW) 20" xfId="10479" xr:uid="{00000000-0005-0000-0000-0000C6230000}"/>
    <cellStyle name="_전체공사내역서_태양광 내역서(15kW) 21" xfId="10537" xr:uid="{00000000-0005-0000-0000-0000C7230000}"/>
    <cellStyle name="_전체공사내역서_태양광 내역서(15kW) 22" xfId="12347" xr:uid="{00000000-0005-0000-0000-0000C8230000}"/>
    <cellStyle name="_전체공사내역서_태양광 내역서(15kW) 23" xfId="12548" xr:uid="{00000000-0005-0000-0000-0000C9230000}"/>
    <cellStyle name="_전체공사내역서_태양광 내역서(15kW) 24" xfId="11114" xr:uid="{00000000-0005-0000-0000-0000CA230000}"/>
    <cellStyle name="_전체공사내역서_태양광 내역서(15kW) 25" xfId="9905" xr:uid="{00000000-0005-0000-0000-0000CB230000}"/>
    <cellStyle name="_전체공사내역서_태양광 내역서(15kW) 3" xfId="12000" xr:uid="{00000000-0005-0000-0000-0000CC230000}"/>
    <cellStyle name="_전체공사내역서_태양광 내역서(15kW) 4" xfId="11304" xr:uid="{00000000-0005-0000-0000-0000CD230000}"/>
    <cellStyle name="_전체공사내역서_태양광 내역서(15kW) 5" xfId="11582" xr:uid="{00000000-0005-0000-0000-0000CE230000}"/>
    <cellStyle name="_전체공사내역서_태양광 내역서(15kW) 6" xfId="11444" xr:uid="{00000000-0005-0000-0000-0000CF230000}"/>
    <cellStyle name="_전체공사내역서_태양광 내역서(15kW) 7" xfId="10843" xr:uid="{00000000-0005-0000-0000-0000D0230000}"/>
    <cellStyle name="_전체공사내역서_태양광 내역서(15kW) 8" xfId="10184" xr:uid="{00000000-0005-0000-0000-0000D1230000}"/>
    <cellStyle name="_전체공사내역서_태양광 내역서(15kW) 9" xfId="11509" xr:uid="{00000000-0005-0000-0000-0000D2230000}"/>
    <cellStyle name="_전체공사내역서_태양광 내역서(삼양동주민센터)" xfId="2300" xr:uid="{00000000-0005-0000-0000-0000D3230000}"/>
    <cellStyle name="_전체공사내역서_태양광 내역서(삼양동주민센터) 10" xfId="10185" xr:uid="{00000000-0005-0000-0000-0000D4230000}"/>
    <cellStyle name="_전체공사내역서_태양광 내역서(삼양동주민센터) 11" xfId="11337" xr:uid="{00000000-0005-0000-0000-0000D5230000}"/>
    <cellStyle name="_전체공사내역서_태양광 내역서(삼양동주민센터) 12" xfId="11892" xr:uid="{00000000-0005-0000-0000-0000D6230000}"/>
    <cellStyle name="_전체공사내역서_태양광 내역서(삼양동주민센터) 13" xfId="10324" xr:uid="{00000000-0005-0000-0000-0000D7230000}"/>
    <cellStyle name="_전체공사내역서_태양광 내역서(삼양동주민센터) 14" xfId="12801" xr:uid="{00000000-0005-0000-0000-0000D8230000}"/>
    <cellStyle name="_전체공사내역서_태양광 내역서(삼양동주민센터) 15" xfId="13028" xr:uid="{00000000-0005-0000-0000-0000D9230000}"/>
    <cellStyle name="_전체공사내역서_태양광 내역서(삼양동주민센터) 16" xfId="12100" xr:uid="{00000000-0005-0000-0000-0000DA230000}"/>
    <cellStyle name="_전체공사내역서_태양광 내역서(삼양동주민센터) 17" xfId="11875" xr:uid="{00000000-0005-0000-0000-0000DB230000}"/>
    <cellStyle name="_전체공사내역서_태양광 내역서(삼양동주민센터) 18" xfId="10352" xr:uid="{00000000-0005-0000-0000-0000DC230000}"/>
    <cellStyle name="_전체공사내역서_태양광 내역서(삼양동주민센터) 19" xfId="12046" xr:uid="{00000000-0005-0000-0000-0000DD230000}"/>
    <cellStyle name="_전체공사내역서_태양광 내역서(삼양동주민센터) 2" xfId="10483" xr:uid="{00000000-0005-0000-0000-0000DE230000}"/>
    <cellStyle name="_전체공사내역서_태양광 내역서(삼양동주민센터) 20" xfId="12489" xr:uid="{00000000-0005-0000-0000-0000DF230000}"/>
    <cellStyle name="_전체공사내역서_태양광 내역서(삼양동주민센터) 21" xfId="13287" xr:uid="{00000000-0005-0000-0000-0000E0230000}"/>
    <cellStyle name="_전체공사내역서_태양광 내역서(삼양동주민센터) 22" xfId="11459" xr:uid="{00000000-0005-0000-0000-0000E1230000}"/>
    <cellStyle name="_전체공사내역서_태양광 내역서(삼양동주민센터) 23" xfId="13387" xr:uid="{00000000-0005-0000-0000-0000E2230000}"/>
    <cellStyle name="_전체공사내역서_태양광 내역서(삼양동주민센터) 24" xfId="12420" xr:uid="{00000000-0005-0000-0000-0000E3230000}"/>
    <cellStyle name="_전체공사내역서_태양광 내역서(삼양동주민센터) 25" xfId="11218" xr:uid="{00000000-0005-0000-0000-0000E4230000}"/>
    <cellStyle name="_전체공사내역서_태양광 내역서(삼양동주민센터) 3" xfId="10648" xr:uid="{00000000-0005-0000-0000-0000E5230000}"/>
    <cellStyle name="_전체공사내역서_태양광 내역서(삼양동주민센터) 4" xfId="11903" xr:uid="{00000000-0005-0000-0000-0000E6230000}"/>
    <cellStyle name="_전체공사내역서_태양광 내역서(삼양동주민센터) 5" xfId="12634" xr:uid="{00000000-0005-0000-0000-0000E7230000}"/>
    <cellStyle name="_전체공사내역서_태양광 내역서(삼양동주민센터) 6" xfId="11445" xr:uid="{00000000-0005-0000-0000-0000E8230000}"/>
    <cellStyle name="_전체공사내역서_태양광 내역서(삼양동주민센터) 7" xfId="11791" xr:uid="{00000000-0005-0000-0000-0000E9230000}"/>
    <cellStyle name="_전체공사내역서_태양광 내역서(삼양동주민센터) 8" xfId="11987" xr:uid="{00000000-0005-0000-0000-0000EA230000}"/>
    <cellStyle name="_전체공사내역서_태양광 내역서(삼양동주민센터) 9" xfId="12864" xr:uid="{00000000-0005-0000-0000-0000EB230000}"/>
    <cellStyle name="_전체공사내역서_태양광 내역서(총괄-전기공사)" xfId="2301" xr:uid="{00000000-0005-0000-0000-0000EC230000}"/>
    <cellStyle name="_전체공사내역서_태양광 내역서(총괄-전기공사) 10" xfId="9723" xr:uid="{00000000-0005-0000-0000-0000ED230000}"/>
    <cellStyle name="_전체공사내역서_태양광 내역서(총괄-전기공사) 11" xfId="11024" xr:uid="{00000000-0005-0000-0000-0000EE230000}"/>
    <cellStyle name="_전체공사내역서_태양광 내역서(총괄-전기공사) 12" xfId="10836" xr:uid="{00000000-0005-0000-0000-0000EF230000}"/>
    <cellStyle name="_전체공사내역서_태양광 내역서(총괄-전기공사) 13" xfId="9861" xr:uid="{00000000-0005-0000-0000-0000F0230000}"/>
    <cellStyle name="_전체공사내역서_태양광 내역서(총괄-전기공사) 14" xfId="12931" xr:uid="{00000000-0005-0000-0000-0000F1230000}"/>
    <cellStyle name="_전체공사내역서_태양광 내역서(총괄-전기공사) 15" xfId="11492" xr:uid="{00000000-0005-0000-0000-0000F2230000}"/>
    <cellStyle name="_전체공사내역서_태양광 내역서(총괄-전기공사) 16" xfId="12173" xr:uid="{00000000-0005-0000-0000-0000F3230000}"/>
    <cellStyle name="_전체공사내역서_태양광 내역서(총괄-전기공사) 17" xfId="10902" xr:uid="{00000000-0005-0000-0000-0000F4230000}"/>
    <cellStyle name="_전체공사내역서_태양광 내역서(총괄-전기공사) 18" xfId="11361" xr:uid="{00000000-0005-0000-0000-0000F5230000}"/>
    <cellStyle name="_전체공사내역서_태양광 내역서(총괄-전기공사) 19" xfId="11201" xr:uid="{00000000-0005-0000-0000-0000F6230000}"/>
    <cellStyle name="_전체공사내역서_태양광 내역서(총괄-전기공사) 2" xfId="10484" xr:uid="{00000000-0005-0000-0000-0000F7230000}"/>
    <cellStyle name="_전체공사내역서_태양광 내역서(총괄-전기공사) 20" xfId="12539" xr:uid="{00000000-0005-0000-0000-0000F8230000}"/>
    <cellStyle name="_전체공사내역서_태양광 내역서(총괄-전기공사) 21" xfId="11125" xr:uid="{00000000-0005-0000-0000-0000F9230000}"/>
    <cellStyle name="_전체공사내역서_태양광 내역서(총괄-전기공사) 22" xfId="11732" xr:uid="{00000000-0005-0000-0000-0000FA230000}"/>
    <cellStyle name="_전체공사내역서_태양광 내역서(총괄-전기공사) 23" xfId="11819" xr:uid="{00000000-0005-0000-0000-0000FB230000}"/>
    <cellStyle name="_전체공사내역서_태양광 내역서(총괄-전기공사) 24" xfId="11681" xr:uid="{00000000-0005-0000-0000-0000FC230000}"/>
    <cellStyle name="_전체공사내역서_태양광 내역서(총괄-전기공사) 25" xfId="11489" xr:uid="{00000000-0005-0000-0000-0000FD230000}"/>
    <cellStyle name="_전체공사내역서_태양광 내역서(총괄-전기공사) 3" xfId="10647" xr:uid="{00000000-0005-0000-0000-0000FE230000}"/>
    <cellStyle name="_전체공사내역서_태양광 내역서(총괄-전기공사) 4" xfId="11305" xr:uid="{00000000-0005-0000-0000-0000FF230000}"/>
    <cellStyle name="_전체공사내역서_태양광 내역서(총괄-전기공사) 5" xfId="10200" xr:uid="{00000000-0005-0000-0000-000000240000}"/>
    <cellStyle name="_전체공사내역서_태양광 내역서(총괄-전기공사) 6" xfId="9697" xr:uid="{00000000-0005-0000-0000-000001240000}"/>
    <cellStyle name="_전체공사내역서_태양광 내역서(총괄-전기공사) 7" xfId="12144" xr:uid="{00000000-0005-0000-0000-000002240000}"/>
    <cellStyle name="_전체공사내역서_태양광 내역서(총괄-전기공사) 8" xfId="9729" xr:uid="{00000000-0005-0000-0000-000003240000}"/>
    <cellStyle name="_전체공사내역서_태양광 내역서(총괄-전기공사) 9" xfId="11044" xr:uid="{00000000-0005-0000-0000-000004240000}"/>
    <cellStyle name="_전체공사내역서_태양광산출서(친환경농업 연구센터)" xfId="2302" xr:uid="{00000000-0005-0000-0000-000005240000}"/>
    <cellStyle name="_전체공사내역서_태양광산출서(친환경농업 연구센터) 10" xfId="12585" xr:uid="{00000000-0005-0000-0000-000006240000}"/>
    <cellStyle name="_전체공사내역서_태양광산출서(친환경농업 연구센터) 11" xfId="10726" xr:uid="{00000000-0005-0000-0000-000007240000}"/>
    <cellStyle name="_전체공사내역서_태양광산출서(친환경농업 연구센터) 12" xfId="11443" xr:uid="{00000000-0005-0000-0000-000008240000}"/>
    <cellStyle name="_전체공사내역서_태양광산출서(친환경농업 연구센터) 13" xfId="12508" xr:uid="{00000000-0005-0000-0000-000009240000}"/>
    <cellStyle name="_전체공사내역서_태양광산출서(친환경농업 연구센터) 14" xfId="10642" xr:uid="{00000000-0005-0000-0000-00000A240000}"/>
    <cellStyle name="_전체공사내역서_태양광산출서(친환경농업 연구센터) 15" xfId="11190" xr:uid="{00000000-0005-0000-0000-00000B240000}"/>
    <cellStyle name="_전체공사내역서_태양광산출서(친환경농업 연구센터) 16" xfId="12844" xr:uid="{00000000-0005-0000-0000-00000C240000}"/>
    <cellStyle name="_전체공사내역서_태양광산출서(친환경농업 연구센터) 17" xfId="12771" xr:uid="{00000000-0005-0000-0000-00000D240000}"/>
    <cellStyle name="_전체공사내역서_태양광산출서(친환경농업 연구센터) 18" xfId="13234" xr:uid="{00000000-0005-0000-0000-00000E240000}"/>
    <cellStyle name="_전체공사내역서_태양광산출서(친환경농업 연구센터) 19" xfId="12662" xr:uid="{00000000-0005-0000-0000-00000F240000}"/>
    <cellStyle name="_전체공사내역서_태양광산출서(친환경농업 연구센터) 2" xfId="10485" xr:uid="{00000000-0005-0000-0000-000010240000}"/>
    <cellStyle name="_전체공사내역서_태양광산출서(친환경농업 연구센터) 20" xfId="11153" xr:uid="{00000000-0005-0000-0000-000011240000}"/>
    <cellStyle name="_전체공사내역서_태양광산출서(친환경농업 연구센터) 21" xfId="11352" xr:uid="{00000000-0005-0000-0000-000012240000}"/>
    <cellStyle name="_전체공사내역서_태양광산출서(친환경농업 연구센터) 22" xfId="12781" xr:uid="{00000000-0005-0000-0000-000013240000}"/>
    <cellStyle name="_전체공사내역서_태양광산출서(친환경농업 연구센터) 23" xfId="13079" xr:uid="{00000000-0005-0000-0000-000014240000}"/>
    <cellStyle name="_전체공사내역서_태양광산출서(친환경농업 연구센터) 24" xfId="10729" xr:uid="{00000000-0005-0000-0000-000015240000}"/>
    <cellStyle name="_전체공사내역서_태양광산출서(친환경농업 연구센터) 25" xfId="10401" xr:uid="{00000000-0005-0000-0000-000016240000}"/>
    <cellStyle name="_전체공사내역서_태양광산출서(친환경농업 연구센터) 3" xfId="11999" xr:uid="{00000000-0005-0000-0000-000017240000}"/>
    <cellStyle name="_전체공사내역서_태양광산출서(친환경농업 연구센터) 4" xfId="11306" xr:uid="{00000000-0005-0000-0000-000018240000}"/>
    <cellStyle name="_전체공사내역서_태양광산출서(친환경농업 연구센터) 5" xfId="11581" xr:uid="{00000000-0005-0000-0000-000019240000}"/>
    <cellStyle name="_전체공사내역서_태양광산출서(친환경농업 연구센터) 6" xfId="12605" xr:uid="{00000000-0005-0000-0000-00001A240000}"/>
    <cellStyle name="_전체공사내역서_태양광산출서(친환경농업 연구센터) 7" xfId="9962" xr:uid="{00000000-0005-0000-0000-00001B240000}"/>
    <cellStyle name="_전체공사내역서_태양광산출서(친환경농업 연구센터) 8" xfId="11235" xr:uid="{00000000-0005-0000-0000-00001C240000}"/>
    <cellStyle name="_전체공사내역서_태양광산출서(친환경농업 연구센터) 9" xfId="10565" xr:uid="{00000000-0005-0000-0000-00001D240000}"/>
    <cellStyle name="_전체공사내역서_토산교 도서실,교원편의실,연결복도 증축전기내역서" xfId="2303" xr:uid="{00000000-0005-0000-0000-00001E240000}"/>
    <cellStyle name="_전체공사내역서_통신" xfId="2304" xr:uid="{00000000-0005-0000-0000-00001F240000}"/>
    <cellStyle name="_전체공사내역서_통신 2" xfId="6528" xr:uid="{00000000-0005-0000-0000-000020240000}"/>
    <cellStyle name="_전체공사내역서_통신 2 2" xfId="6529" xr:uid="{00000000-0005-0000-0000-000021240000}"/>
    <cellStyle name="_전체공사내역서_통신(08.09)" xfId="2305" xr:uid="{00000000-0005-0000-0000-000022240000}"/>
    <cellStyle name="_전체공사내역서_통신(08.09) 2" xfId="6530" xr:uid="{00000000-0005-0000-0000-000023240000}"/>
    <cellStyle name="_전체공사내역서_통신(08.09) 2 2" xfId="6531" xr:uid="{00000000-0005-0000-0000-000024240000}"/>
    <cellStyle name="_전체공사내역서_통신내역 (안보교육관)" xfId="2306" xr:uid="{00000000-0005-0000-0000-000025240000}"/>
    <cellStyle name="_전체공사내역서_통신내역 (안보교육관-5월30일)" xfId="2307" xr:uid="{00000000-0005-0000-0000-000026240000}"/>
    <cellStyle name="_전체공사내역서_통신내역서" xfId="2308" xr:uid="{00000000-0005-0000-0000-000027240000}"/>
    <cellStyle name="_전체공사내역서_통신내역서(0304)" xfId="2309" xr:uid="{00000000-0005-0000-0000-000028240000}"/>
    <cellStyle name="_전체공사내역서_통신내역서(0315)" xfId="2310" xr:uid="{00000000-0005-0000-0000-000029240000}"/>
    <cellStyle name="_전체공사내역서_통신내역서(0502)" xfId="2311" xr:uid="{00000000-0005-0000-0000-00002A240000}"/>
    <cellStyle name="_전체공사내역서_통신내역서(감귤창고)" xfId="2312" xr:uid="{00000000-0005-0000-0000-00002B240000}"/>
    <cellStyle name="_전체공사내역서_통신내역서(감귤창고) 2" xfId="6532" xr:uid="{00000000-0005-0000-0000-00002C240000}"/>
    <cellStyle name="_전체공사내역서_통신내역서(감귤창고) 2 2" xfId="6533" xr:uid="{00000000-0005-0000-0000-00002D240000}"/>
    <cellStyle name="_전체공사내역서_통신내역서(경주시주민건강지원센터)" xfId="2313" xr:uid="{00000000-0005-0000-0000-00002E240000}"/>
    <cellStyle name="_전체공사내역서_통신내역서(경주시주민건강지원센터) 10" xfId="10583" xr:uid="{00000000-0005-0000-0000-00002F240000}"/>
    <cellStyle name="_전체공사내역서_통신내역서(경주시주민건강지원센터) 11" xfId="10858" xr:uid="{00000000-0005-0000-0000-000030240000}"/>
    <cellStyle name="_전체공사내역서_통신내역서(경주시주민건강지원센터) 12" xfId="11526" xr:uid="{00000000-0005-0000-0000-000031240000}"/>
    <cellStyle name="_전체공사내역서_통신내역서(경주시주민건강지원센터) 13" xfId="10606" xr:uid="{00000000-0005-0000-0000-000032240000}"/>
    <cellStyle name="_전체공사내역서_통신내역서(경주시주민건강지원센터) 14" xfId="10994" xr:uid="{00000000-0005-0000-0000-000033240000}"/>
    <cellStyle name="_전체공사내역서_통신내역서(경주시주민건강지원센터) 15" xfId="11108" xr:uid="{00000000-0005-0000-0000-000034240000}"/>
    <cellStyle name="_전체공사내역서_통신내역서(경주시주민건강지원센터) 16" xfId="12079" xr:uid="{00000000-0005-0000-0000-000035240000}"/>
    <cellStyle name="_전체공사내역서_통신내역서(경주시주민건강지원센터) 17" xfId="13156" xr:uid="{00000000-0005-0000-0000-000036240000}"/>
    <cellStyle name="_전체공사내역서_통신내역서(경주시주민건강지원센터) 18" xfId="11479" xr:uid="{00000000-0005-0000-0000-000037240000}"/>
    <cellStyle name="_전체공사내역서_통신내역서(경주시주민건강지원센터) 19" xfId="10684" xr:uid="{00000000-0005-0000-0000-000038240000}"/>
    <cellStyle name="_전체공사내역서_통신내역서(경주시주민건강지원센터) 2" xfId="10489" xr:uid="{00000000-0005-0000-0000-000039240000}"/>
    <cellStyle name="_전체공사내역서_통신내역서(경주시주민건강지원센터) 20" xfId="13295" xr:uid="{00000000-0005-0000-0000-00003A240000}"/>
    <cellStyle name="_전체공사내역서_통신내역서(경주시주민건강지원센터) 21" xfId="10556" xr:uid="{00000000-0005-0000-0000-00003B240000}"/>
    <cellStyle name="_전체공사내역서_통신내역서(경주시주민건강지원센터) 22" xfId="10205" xr:uid="{00000000-0005-0000-0000-00003C240000}"/>
    <cellStyle name="_전체공사내역서_통신내역서(경주시주민건강지원센터) 23" xfId="12299" xr:uid="{00000000-0005-0000-0000-00003D240000}"/>
    <cellStyle name="_전체공사내역서_통신내역서(경주시주민건강지원센터) 24" xfId="12542" xr:uid="{00000000-0005-0000-0000-00003E240000}"/>
    <cellStyle name="_전체공사내역서_통신내역서(경주시주민건강지원센터) 25" xfId="13450" xr:uid="{00000000-0005-0000-0000-00003F240000}"/>
    <cellStyle name="_전체공사내역서_통신내역서(경주시주민건강지원센터) 3" xfId="11996" xr:uid="{00000000-0005-0000-0000-000040240000}"/>
    <cellStyle name="_전체공사내역서_통신내역서(경주시주민건강지원센터) 4" xfId="10561" xr:uid="{00000000-0005-0000-0000-000041240000}"/>
    <cellStyle name="_전체공사내역서_통신내역서(경주시주민건강지원센터) 5" xfId="12632" xr:uid="{00000000-0005-0000-0000-000042240000}"/>
    <cellStyle name="_전체공사내역서_통신내역서(경주시주민건강지원센터) 6" xfId="10816" xr:uid="{00000000-0005-0000-0000-000043240000}"/>
    <cellStyle name="_전체공사내역서_통신내역서(경주시주민건강지원센터) 7" xfId="11245" xr:uid="{00000000-0005-0000-0000-000044240000}"/>
    <cellStyle name="_전체공사내역서_통신내역서(경주시주민건강지원센터) 8" xfId="12032" xr:uid="{00000000-0005-0000-0000-000045240000}"/>
    <cellStyle name="_전체공사내역서_통신내역서(경주시주민건강지원센터) 9" xfId="10953" xr:uid="{00000000-0005-0000-0000-000046240000}"/>
    <cellStyle name="_전체공사내역서_통신내역서(경주주민건강지원센터)" xfId="2314" xr:uid="{00000000-0005-0000-0000-000047240000}"/>
    <cellStyle name="_전체공사내역서_통신내역서(경주주민건강지원센터0531)" xfId="2315" xr:uid="{00000000-0005-0000-0000-000048240000}"/>
    <cellStyle name="_전체공사내역서_통신내역서(경주주민건강지원센터0531)1" xfId="2316" xr:uid="{00000000-0005-0000-0000-000049240000}"/>
    <cellStyle name="_전체공사내역서_통신내역서(고산초)" xfId="2317" xr:uid="{00000000-0005-0000-0000-00004A240000}"/>
    <cellStyle name="_전체공사내역서_통신내역서(공항초소)" xfId="2318" xr:uid="{00000000-0005-0000-0000-00004B240000}"/>
    <cellStyle name="_전체공사내역서_통신내역서(공항초소) 10" xfId="10494" xr:uid="{00000000-0005-0000-0000-00004C240000}"/>
    <cellStyle name="_전체공사내역서_통신내역서(공항초소) 11" xfId="10950" xr:uid="{00000000-0005-0000-0000-00004D240000}"/>
    <cellStyle name="_전체공사내역서_통신내역서(공항초소) 12" xfId="12035" xr:uid="{00000000-0005-0000-0000-00004E240000}"/>
    <cellStyle name="_전체공사내역서_통신내역서(공항초소) 13" xfId="12943" xr:uid="{00000000-0005-0000-0000-00004F240000}"/>
    <cellStyle name="_전체공사내역서_통신내역서(공항초소) 14" xfId="10395" xr:uid="{00000000-0005-0000-0000-000050240000}"/>
    <cellStyle name="_전체공사내역서_통신내역서(공항초소) 15" xfId="13155" xr:uid="{00000000-0005-0000-0000-000051240000}"/>
    <cellStyle name="_전체공사내역서_통신내역서(공항초소) 16" xfId="13015" xr:uid="{00000000-0005-0000-0000-000052240000}"/>
    <cellStyle name="_전체공사내역서_통신내역서(공항초소) 17" xfId="10758" xr:uid="{00000000-0005-0000-0000-000053240000}"/>
    <cellStyle name="_전체공사내역서_통신내역서(공항초소) 18" xfId="12981" xr:uid="{00000000-0005-0000-0000-000054240000}"/>
    <cellStyle name="_전체공사내역서_통신내역서(공항초소) 19" xfId="13201" xr:uid="{00000000-0005-0000-0000-000055240000}"/>
    <cellStyle name="_전체공사내역서_통신내역서(공항초소) 2" xfId="10493" xr:uid="{00000000-0005-0000-0000-000056240000}"/>
    <cellStyle name="_전체공사내역서_통신내역서(공항초소) 20" xfId="9968" xr:uid="{00000000-0005-0000-0000-000057240000}"/>
    <cellStyle name="_전체공사내역서_통신내역서(공항초소) 21" xfId="12254" xr:uid="{00000000-0005-0000-0000-000058240000}"/>
    <cellStyle name="_전체공사내역서_통신내역서(공항초소) 22" xfId="12862" xr:uid="{00000000-0005-0000-0000-000059240000}"/>
    <cellStyle name="_전체공사내역서_통신내역서(공항초소) 23" xfId="13244" xr:uid="{00000000-0005-0000-0000-00005A240000}"/>
    <cellStyle name="_전체공사내역서_통신내역서(공항초소) 24" xfId="9784" xr:uid="{00000000-0005-0000-0000-00005B240000}"/>
    <cellStyle name="_전체공사내역서_통신내역서(공항초소) 25" xfId="9800" xr:uid="{00000000-0005-0000-0000-00005C240000}"/>
    <cellStyle name="_전체공사내역서_통신내역서(공항초소) 3" xfId="10646" xr:uid="{00000000-0005-0000-0000-00005D240000}"/>
    <cellStyle name="_전체공사내역서_통신내역서(공항초소) 4" xfId="10562" xr:uid="{00000000-0005-0000-0000-00005E240000}"/>
    <cellStyle name="_전체공사내역서_통신내역서(공항초소) 5" xfId="10616" xr:uid="{00000000-0005-0000-0000-00005F240000}"/>
    <cellStyle name="_전체공사내역서_통신내역서(공항초소) 6" xfId="10057" xr:uid="{00000000-0005-0000-0000-000060240000}"/>
    <cellStyle name="_전체공사내역서_통신내역서(공항초소) 7" xfId="11840" xr:uid="{00000000-0005-0000-0000-000061240000}"/>
    <cellStyle name="_전체공사내역서_통신내역서(공항초소) 8" xfId="11302" xr:uid="{00000000-0005-0000-0000-000062240000}"/>
    <cellStyle name="_전체공사내역서_통신내역서(공항초소) 9" xfId="11042" xr:uid="{00000000-0005-0000-0000-000063240000}"/>
    <cellStyle name="_전체공사내역서_통신내역서(광양초)" xfId="2319" xr:uid="{00000000-0005-0000-0000-000064240000}"/>
    <cellStyle name="_전체공사내역서_통신내역서(다목적수련관 및 전기용량증설공사)0219-1월단가" xfId="2320" xr:uid="{00000000-0005-0000-0000-000065240000}"/>
    <cellStyle name="_전체공사내역서_통신내역서(대신중)-5차" xfId="2321" xr:uid="{00000000-0005-0000-0000-000066240000}"/>
    <cellStyle name="_전체공사내역서_통신내역서(대신중)-5차 2" xfId="6534" xr:uid="{00000000-0005-0000-0000-000067240000}"/>
    <cellStyle name="_전체공사내역서_통신내역서(대신중)-5차 2 2" xfId="6535" xr:uid="{00000000-0005-0000-0000-000068240000}"/>
    <cellStyle name="_전체공사내역서_통신내역서(도순교)" xfId="2322" xr:uid="{00000000-0005-0000-0000-000069240000}"/>
    <cellStyle name="_전체공사내역서_통신내역서(도순교) 2" xfId="6536" xr:uid="{00000000-0005-0000-0000-00006A240000}"/>
    <cellStyle name="_전체공사내역서_통신내역서(도순교) 2 2" xfId="6537" xr:uid="{00000000-0005-0000-0000-00006B240000}"/>
    <cellStyle name="_전체공사내역서_통신내역서(동홍초등학교 교실 및 E.V 증축공사)" xfId="2323" xr:uid="{00000000-0005-0000-0000-00006C240000}"/>
    <cellStyle name="_전체공사내역서_통신내역서(동홍초등학교 교실 및 E.V 증축공사) 2" xfId="6538" xr:uid="{00000000-0005-0000-0000-00006D240000}"/>
    <cellStyle name="_전체공사내역서_통신내역서(동홍초등학교 교실 및 E.V 증축공사) 2 2" xfId="6539" xr:uid="{00000000-0005-0000-0000-00006E240000}"/>
    <cellStyle name="_전체공사내역서_통신내역서(동홍초등학교 교실 및 E.V 증축공사)_변경후내역서 " xfId="6540" xr:uid="{00000000-0005-0000-0000-00006F240000}"/>
    <cellStyle name="_전체공사내역서_통신내역서(동홍초등학교 교실 및 E.V 증축공사)-최종" xfId="2324" xr:uid="{00000000-0005-0000-0000-000070240000}"/>
    <cellStyle name="_전체공사내역서_통신내역서(동홍초등학교 교실 및 E.V 증축공사)-최종 2" xfId="6541" xr:uid="{00000000-0005-0000-0000-000071240000}"/>
    <cellStyle name="_전체공사내역서_통신내역서(동홍초등학교 교실 및 E.V 증축공사)-최종 2 2" xfId="6542" xr:uid="{00000000-0005-0000-0000-000072240000}"/>
    <cellStyle name="_전체공사내역서_통신내역서(동홍초등학교 교실 및 E.V 증축공사)-최종_변경후내역서 " xfId="6543" xr:uid="{00000000-0005-0000-0000-000073240000}"/>
    <cellStyle name="_전체공사내역서_통신내역서(두모리마을회관)" xfId="2325" xr:uid="{00000000-0005-0000-0000-000074240000}"/>
    <cellStyle name="_전체공사내역서_통신내역서(문산시립어린이집)" xfId="2326" xr:uid="{00000000-0005-0000-0000-000075240000}"/>
    <cellStyle name="_전체공사내역서_통신내역서(문산어린이집)" xfId="2327" xr:uid="{00000000-0005-0000-0000-000076240000}"/>
    <cellStyle name="_전체공사내역서_통신내역서(변경전)" xfId="2328" xr:uid="{00000000-0005-0000-0000-000077240000}"/>
    <cellStyle name="_전체공사내역서_통신내역서(변경전) 10" xfId="11481" xr:uid="{00000000-0005-0000-0000-000078240000}"/>
    <cellStyle name="_전체공사내역서_통신내역서(변경전) 11" xfId="11488" xr:uid="{00000000-0005-0000-0000-000079240000}"/>
    <cellStyle name="_전체공사내역서_통신내역서(변경전) 12" xfId="12664" xr:uid="{00000000-0005-0000-0000-00007A240000}"/>
    <cellStyle name="_전체공사내역서_통신내역서(변경전) 13" xfId="11721" xr:uid="{00000000-0005-0000-0000-00007B240000}"/>
    <cellStyle name="_전체공사내역서_통신내역서(변경전) 14" xfId="12126" xr:uid="{00000000-0005-0000-0000-00007C240000}"/>
    <cellStyle name="_전체공사내역서_통신내역서(변경전) 15" xfId="11087" xr:uid="{00000000-0005-0000-0000-00007D240000}"/>
    <cellStyle name="_전체공사내역서_통신내역서(변경전) 16" xfId="12010" xr:uid="{00000000-0005-0000-0000-00007E240000}"/>
    <cellStyle name="_전체공사내역서_통신내역서(변경전) 17" xfId="13298" xr:uid="{00000000-0005-0000-0000-00007F240000}"/>
    <cellStyle name="_전체공사내역서_통신내역서(변경전) 18" xfId="12528" xr:uid="{00000000-0005-0000-0000-000080240000}"/>
    <cellStyle name="_전체공사내역서_통신내역서(변경전) 19" xfId="11483" xr:uid="{00000000-0005-0000-0000-000081240000}"/>
    <cellStyle name="_전체공사내역서_통신내역서(변경전) 2" xfId="10499" xr:uid="{00000000-0005-0000-0000-000082240000}"/>
    <cellStyle name="_전체공사내역서_통신내역서(변경전) 20" xfId="13006" xr:uid="{00000000-0005-0000-0000-000083240000}"/>
    <cellStyle name="_전체공사내역서_통신내역서(변경전) 21" xfId="13420" xr:uid="{00000000-0005-0000-0000-000084240000}"/>
    <cellStyle name="_전체공사내역서_통신내역서(변경전) 22" xfId="10954" xr:uid="{00000000-0005-0000-0000-000085240000}"/>
    <cellStyle name="_전체공사내역서_통신내역서(변경전) 23" xfId="11642" xr:uid="{00000000-0005-0000-0000-000086240000}"/>
    <cellStyle name="_전체공사내역서_통신내역서(변경전) 24" xfId="13345" xr:uid="{00000000-0005-0000-0000-000087240000}"/>
    <cellStyle name="_전체공사내역서_통신내역서(변경전) 25" xfId="13071" xr:uid="{00000000-0005-0000-0000-000088240000}"/>
    <cellStyle name="_전체공사내역서_통신내역서(변경전) 3" xfId="11992" xr:uid="{00000000-0005-0000-0000-000089240000}"/>
    <cellStyle name="_전체공사내역서_통신내역서(변경전) 4" xfId="10563" xr:uid="{00000000-0005-0000-0000-00008A240000}"/>
    <cellStyle name="_전체공사내역서_통신내역서(변경전) 5" xfId="11950" xr:uid="{00000000-0005-0000-0000-00008B240000}"/>
    <cellStyle name="_전체공사내역서_통신내역서(변경전) 6" xfId="10942" xr:uid="{00000000-0005-0000-0000-00008C240000}"/>
    <cellStyle name="_전체공사내역서_통신내역서(변경전) 7" xfId="11943" xr:uid="{00000000-0005-0000-0000-00008D240000}"/>
    <cellStyle name="_전체공사내역서_통신내역서(변경전) 8" xfId="10024" xr:uid="{00000000-0005-0000-0000-00008E240000}"/>
    <cellStyle name="_전체공사내역서_통신내역서(변경전) 9" xfId="11893" xr:uid="{00000000-0005-0000-0000-00008F240000}"/>
    <cellStyle name="_전체공사내역서_통신내역서(보성교)" xfId="2329" xr:uid="{00000000-0005-0000-0000-000090240000}"/>
    <cellStyle name="_전체공사내역서_통신내역서(보성교) 2" xfId="6544" xr:uid="{00000000-0005-0000-0000-000091240000}"/>
    <cellStyle name="_전체공사내역서_통신내역서(보성교) 2 2" xfId="6545" xr:uid="{00000000-0005-0000-0000-000092240000}"/>
    <cellStyle name="_전체공사내역서_통신내역서(서귀포공립보육시설)" xfId="2330" xr:uid="{00000000-0005-0000-0000-000093240000}"/>
    <cellStyle name="_전체공사내역서_통신내역서(서귀포공립보육시설) 2" xfId="6546" xr:uid="{00000000-0005-0000-0000-000094240000}"/>
    <cellStyle name="_전체공사내역서_통신내역서(서귀포공립보육시설) 2 2" xfId="6547" xr:uid="{00000000-0005-0000-0000-000095240000}"/>
    <cellStyle name="_전체공사내역서_통신내역서(서귀포시교육청사)" xfId="2331" xr:uid="{00000000-0005-0000-0000-000096240000}"/>
    <cellStyle name="_전체공사내역서_통신내역서(서귀포시교육청사) 2" xfId="6548" xr:uid="{00000000-0005-0000-0000-000097240000}"/>
    <cellStyle name="_전체공사내역서_통신내역서(서귀포시교육청사) 2 2" xfId="6549" xr:uid="{00000000-0005-0000-0000-000098240000}"/>
    <cellStyle name="_전체공사내역서_통신내역서(서귀포여고)" xfId="2332" xr:uid="{00000000-0005-0000-0000-000099240000}"/>
    <cellStyle name="_전체공사내역서_통신내역서(서귀포여고) 2" xfId="6550" xr:uid="{00000000-0005-0000-0000-00009A240000}"/>
    <cellStyle name="_전체공사내역서_통신내역서(서귀포여고) 2 2" xfId="6551" xr:uid="{00000000-0005-0000-0000-00009B240000}"/>
    <cellStyle name="_전체공사내역서_통신내역서(성산농협)" xfId="2333" xr:uid="{00000000-0005-0000-0000-00009C240000}"/>
    <cellStyle name="_전체공사내역서_통신내역서(성산농협)-주차관제산출" xfId="2334" xr:uid="{00000000-0005-0000-0000-00009D240000}"/>
    <cellStyle name="_전체공사내역서_통신내역서(안덕농협선과장)" xfId="2335" xr:uid="{00000000-0005-0000-0000-00009E240000}"/>
    <cellStyle name="_전체공사내역서_통신내역서(야생동물보호센터)" xfId="2336" xr:uid="{00000000-0005-0000-0000-00009F240000}"/>
    <cellStyle name="_전체공사내역서_통신내역서(영송학교 체육관)" xfId="2337" xr:uid="{00000000-0005-0000-0000-0000A0240000}"/>
    <cellStyle name="_전체공사내역서_통신내역서(예림-친환경)-1024" xfId="2338" xr:uid="{00000000-0005-0000-0000-0000A1240000}"/>
    <cellStyle name="_전체공사내역서_통신내역서(위미중)" xfId="2339" xr:uid="{00000000-0005-0000-0000-0000A2240000}"/>
    <cellStyle name="_전체공사내역서_통신내역서(제주교대-사라교육관)" xfId="2340" xr:uid="{00000000-0005-0000-0000-0000A3240000}"/>
    <cellStyle name="_전체공사내역서_통신내역서(제주서중)" xfId="2341" xr:uid="{00000000-0005-0000-0000-0000A4240000}"/>
    <cellStyle name="_전체공사내역서_통신내역서(제주시교육청사)" xfId="2342" xr:uid="{00000000-0005-0000-0000-0000A5240000}"/>
    <cellStyle name="_전체공사내역서_통신내역서(제주시교육청사) 2" xfId="6552" xr:uid="{00000000-0005-0000-0000-0000A6240000}"/>
    <cellStyle name="_전체공사내역서_통신내역서(제주시교육청사) 2 2" xfId="6553" xr:uid="{00000000-0005-0000-0000-0000A7240000}"/>
    <cellStyle name="_전체공사내역서_통신내역서(제주중앙고)" xfId="2343" xr:uid="{00000000-0005-0000-0000-0000A8240000}"/>
    <cellStyle name="_전체공사내역서_통신내역서(중문농협선과장)" xfId="2344" xr:uid="{00000000-0005-0000-0000-0000A9240000}"/>
    <cellStyle name="_전체공사내역서_통신내역서(지구대기 관사)" xfId="2345" xr:uid="{00000000-0005-0000-0000-0000AA240000}"/>
    <cellStyle name="_전체공사내역서_통신내역서(탐라교육원)0219-1월단가" xfId="2346" xr:uid="{00000000-0005-0000-0000-0000AB240000}"/>
    <cellStyle name="_전체공사내역서_통신내역서(탐라교육원)-최종" xfId="2347" xr:uid="{00000000-0005-0000-0000-0000AC240000}"/>
    <cellStyle name="_전체공사내역서_통신내역서(탐라교육원)-최종 2" xfId="6554" xr:uid="{00000000-0005-0000-0000-0000AD240000}"/>
    <cellStyle name="_전체공사내역서_통신내역서(탐라교육원)-최종 2 2" xfId="6555" xr:uid="{00000000-0005-0000-0000-0000AE240000}"/>
    <cellStyle name="_전체공사내역서_통신내역서(하귀어린이집)" xfId="2348" xr:uid="{00000000-0005-0000-0000-0000AF240000}"/>
    <cellStyle name="_전체공사내역서_통신내역서(하귀어린이집) 2" xfId="6556" xr:uid="{00000000-0005-0000-0000-0000B0240000}"/>
    <cellStyle name="_전체공사내역서_통신내역서(하귀어린이집) 2 2" xfId="6557" xr:uid="{00000000-0005-0000-0000-0000B1240000}"/>
    <cellStyle name="_전체공사내역서_통신내역서(하나로마트)_변경후내역서 " xfId="6558" xr:uid="{00000000-0005-0000-0000-0000B2240000}"/>
    <cellStyle name="_전체공사내역서_통신내역서(하례교 교실증축 및 화장실 대수선공사)" xfId="2349" xr:uid="{00000000-0005-0000-0000-0000B3240000}"/>
    <cellStyle name="_전체공사내역서_통신내역서(하례교 교실증축 및 화장실 대수선공사) 2" xfId="6559" xr:uid="{00000000-0005-0000-0000-0000B4240000}"/>
    <cellStyle name="_전체공사내역서_통신내역서(하례교 교실증축 및 화장실 대수선공사) 2 2" xfId="6560" xr:uid="{00000000-0005-0000-0000-0000B5240000}"/>
    <cellStyle name="_전체공사내역서_통신내역서(하례교 교실증축 및 화장실 대수선공사)_변경후내역서 " xfId="6561" xr:uid="{00000000-0005-0000-0000-0000B6240000}"/>
    <cellStyle name="_전체공사내역서_통신내역서(학생회관3층)" xfId="2350" xr:uid="{00000000-0005-0000-0000-0000B7240000}"/>
    <cellStyle name="_전체공사내역서_통신내역서(학생회관3층) 2" xfId="6562" xr:uid="{00000000-0005-0000-0000-0000B8240000}"/>
    <cellStyle name="_전체공사내역서_통신내역서(학생회관3층) 2 2" xfId="6563" xr:uid="{00000000-0005-0000-0000-0000B9240000}"/>
    <cellStyle name="_전체공사내역서_통신내역서(함덕해수욕장 종합관리동)1" xfId="2351" xr:uid="{00000000-0005-0000-0000-0000BA240000}"/>
    <cellStyle name="_전체공사내역서_통신내역서(함덕해수욕장 종합관리동)1 2" xfId="6564" xr:uid="{00000000-0005-0000-0000-0000BB240000}"/>
    <cellStyle name="_전체공사내역서_통신내역서(함덕해수욕장 종합관리동)1 2 2" xfId="6565" xr:uid="{00000000-0005-0000-0000-0000BC240000}"/>
    <cellStyle name="_전체공사내역서_통신내역서1" xfId="2352" xr:uid="{00000000-0005-0000-0000-0000BD240000}"/>
    <cellStyle name="_전체공사내역서_통신산출서(야생동물보호센터)" xfId="2353" xr:uid="{00000000-0005-0000-0000-0000BE240000}"/>
    <cellStyle name="_전체공사내역서_평안요양원 소방내역서" xfId="2354" xr:uid="{00000000-0005-0000-0000-0000BF240000}"/>
    <cellStyle name="_전체공사내역서_평안요양원 전기내역서" xfId="2355" xr:uid="{00000000-0005-0000-0000-0000C0240000}"/>
    <cellStyle name="_전체공사내역서_폐수처리장 전기간선설비공사 전기내역서" xfId="2356" xr:uid="{00000000-0005-0000-0000-0000C1240000}"/>
    <cellStyle name="_전체공사내역서_표선초 소방공사(최종)" xfId="2357" xr:uid="{00000000-0005-0000-0000-0000C2240000}"/>
    <cellStyle name="_전체공사내역서_표선초 장애인편의시설및 연결복도 증축 전기내역서" xfId="2358" xr:uid="{00000000-0005-0000-0000-0000C3240000}"/>
    <cellStyle name="_전체공사내역서_표선초 장애인편의시설및 연결복도 증축 전기내역서1" xfId="2359" xr:uid="{00000000-0005-0000-0000-0000C4240000}"/>
    <cellStyle name="_전체공사내역서_플러스마트 전기설비공사" xfId="2360" xr:uid="{00000000-0005-0000-0000-0000C5240000}"/>
    <cellStyle name="_전체공사내역서_플러스마트 전기설비공사 2" xfId="6566" xr:uid="{00000000-0005-0000-0000-0000C6240000}"/>
    <cellStyle name="_전체공사내역서_플러스마트 전기설비공사 2 2" xfId="6567" xr:uid="{00000000-0005-0000-0000-0000C7240000}"/>
    <cellStyle name="_전체공사내역서_현대아파트-소방" xfId="2361" xr:uid="{00000000-0005-0000-0000-0000C8240000}"/>
    <cellStyle name="_전체실행(현장)(자재비포함)" xfId="8458" xr:uid="{00000000-0005-0000-0000-0000C9240000}"/>
    <cellStyle name="_정문전기공사최종" xfId="8459" xr:uid="{00000000-0005-0000-0000-0000CA240000}"/>
    <cellStyle name="_제어반 견적서" xfId="8460" xr:uid="{00000000-0005-0000-0000-0000CB240000}"/>
    <cellStyle name="_조일(완료보고)-1차" xfId="8461" xr:uid="{00000000-0005-0000-0000-0000CC240000}"/>
    <cellStyle name="_주요자재집계표" xfId="8462" xr:uid="{00000000-0005-0000-0000-0000CD240000}"/>
    <cellStyle name="_주요자재집계표_주요자재집계표" xfId="8463" xr:uid="{00000000-0005-0000-0000-0000CE240000}"/>
    <cellStyle name="_주요자재집계표_포장공자재집계" xfId="8464" xr:uid="{00000000-0005-0000-0000-0000CF240000}"/>
    <cellStyle name="_준공금" xfId="8465" xr:uid="{00000000-0005-0000-0000-0000D0240000}"/>
    <cellStyle name="_중앙여중 " xfId="6568" xr:uid="{00000000-0005-0000-0000-0000D1240000}"/>
    <cellStyle name="_지장물 철거(2차)" xfId="8466" xr:uid="{00000000-0005-0000-0000-0000D2240000}"/>
    <cellStyle name="_지장물 철거(녹양)" xfId="8467" xr:uid="{00000000-0005-0000-0000-0000D3240000}"/>
    <cellStyle name="_지장물철거1차" xfId="8468" xr:uid="{00000000-0005-0000-0000-0000D4240000}"/>
    <cellStyle name="_지장물철거공사(대원로)" xfId="8469" xr:uid="{00000000-0005-0000-0000-0000D5240000}"/>
    <cellStyle name="_지정과제1분기실적(확정990408)" xfId="8470" xr:uid="{00000000-0005-0000-0000-0000D6240000}"/>
    <cellStyle name="_지정과제1분기실적(확정990408)_1" xfId="8471" xr:uid="{00000000-0005-0000-0000-0000D7240000}"/>
    <cellStyle name="_지정과제2차심의list" xfId="8472" xr:uid="{00000000-0005-0000-0000-0000D8240000}"/>
    <cellStyle name="_지정과제2차심의list_1" xfId="8473" xr:uid="{00000000-0005-0000-0000-0000D9240000}"/>
    <cellStyle name="_지정과제2차심의list_2" xfId="8474" xr:uid="{00000000-0005-0000-0000-0000DA240000}"/>
    <cellStyle name="_지정과제2차심의결과" xfId="8475" xr:uid="{00000000-0005-0000-0000-0000DB240000}"/>
    <cellStyle name="_지정과제2차심의결과(금액조정후최종)" xfId="8476" xr:uid="{00000000-0005-0000-0000-0000DC240000}"/>
    <cellStyle name="_지정과제2차심의결과(금액조정후최종)_1" xfId="8477" xr:uid="{00000000-0005-0000-0000-0000DD240000}"/>
    <cellStyle name="_지정과제2차심의결과(금액조정후최종)_1_경영개선실적보고(전주공장)" xfId="8478" xr:uid="{00000000-0005-0000-0000-0000DE240000}"/>
    <cellStyle name="_지정과제2차심의결과(금액조정후최종)_1_별첨1_2" xfId="8479" xr:uid="{00000000-0005-0000-0000-0000DF240000}"/>
    <cellStyle name="_지정과제2차심의결과(금액조정후최종)_1_제안과제집계표(공장전체)" xfId="8480" xr:uid="{00000000-0005-0000-0000-0000E0240000}"/>
    <cellStyle name="_지정과제2차심의결과(금액조정후최종)_경영개선실적보고(전주공장)" xfId="8481" xr:uid="{00000000-0005-0000-0000-0000E1240000}"/>
    <cellStyle name="_지정과제2차심의결과(금액조정후최종)_별첨1_2" xfId="8482" xr:uid="{00000000-0005-0000-0000-0000E2240000}"/>
    <cellStyle name="_지정과제2차심의결과(금액조정후최종)_제안과제집계표(공장전체)" xfId="8483" xr:uid="{00000000-0005-0000-0000-0000E3240000}"/>
    <cellStyle name="_지정과제2차심의결과_1" xfId="8484" xr:uid="{00000000-0005-0000-0000-0000E4240000}"/>
    <cellStyle name="_진안군마을하수통합 원가조사서" xfId="8485" xr:uid="{00000000-0005-0000-0000-0000E5240000}"/>
    <cellStyle name="_진해석동역(2공구)주공APT" xfId="8486" xr:uid="{00000000-0005-0000-0000-0000E6240000}"/>
    <cellStyle name="_집중관리(981231)" xfId="8487" xr:uid="{00000000-0005-0000-0000-0000E7240000}"/>
    <cellStyle name="_집중관리(981231)_1" xfId="8488" xr:uid="{00000000-0005-0000-0000-0000E8240000}"/>
    <cellStyle name="_집중관리(지정과제및 양식)" xfId="8489" xr:uid="{00000000-0005-0000-0000-0000E9240000}"/>
    <cellStyle name="_집중관리(지정과제및 양식)_1" xfId="8490" xr:uid="{00000000-0005-0000-0000-0000EA240000}"/>
    <cellStyle name="_집행(1)" xfId="8491" xr:uid="{00000000-0005-0000-0000-0000EB240000}"/>
    <cellStyle name="_집행(1)_송림로-토목물량산출서" xfId="8492" xr:uid="{00000000-0005-0000-0000-0000EC240000}"/>
    <cellStyle name="_집행(1)_인천설계예산서" xfId="8493" xr:uid="{00000000-0005-0000-0000-0000ED240000}"/>
    <cellStyle name="_집행(1)_인천설계예산서(수정분)" xfId="8494" xr:uid="{00000000-0005-0000-0000-0000EE240000}"/>
    <cellStyle name="_집행(1)_인천설계예산서(수정분)_송림로-토목물량산출서" xfId="8495" xr:uid="{00000000-0005-0000-0000-0000EF240000}"/>
    <cellStyle name="_집행(1)_인천설계예산서_송림로-토목물량산출서" xfId="8496" xr:uid="{00000000-0005-0000-0000-0000F0240000}"/>
    <cellStyle name="_집행(1)_추풍령" xfId="8497" xr:uid="{00000000-0005-0000-0000-0000F1240000}"/>
    <cellStyle name="_집행(1)_추풍령_송림로-토목물량산출서" xfId="8498" xr:uid="{00000000-0005-0000-0000-0000F2240000}"/>
    <cellStyle name="_집행(1)_추풍령_인천설계예산서" xfId="8499" xr:uid="{00000000-0005-0000-0000-0000F3240000}"/>
    <cellStyle name="_집행(1)_추풍령_인천설계예산서(수정분)" xfId="8500" xr:uid="{00000000-0005-0000-0000-0000F4240000}"/>
    <cellStyle name="_집행(1)_추풍령_인천설계예산서(수정분)_송림로-토목물량산출서" xfId="8501" xr:uid="{00000000-0005-0000-0000-0000F5240000}"/>
    <cellStyle name="_집행(1)_추풍령_인천설계예산서_송림로-토목물량산출서" xfId="8502" xr:uid="{00000000-0005-0000-0000-0000F6240000}"/>
    <cellStyle name="_집행(1)_추풍령-1" xfId="8503" xr:uid="{00000000-0005-0000-0000-0000F7240000}"/>
    <cellStyle name="_집행(1)_추풍령-1_송림로-토목물량산출서" xfId="8504" xr:uid="{00000000-0005-0000-0000-0000F8240000}"/>
    <cellStyle name="_집행(1)_추풍령-1_인천설계예산서" xfId="8505" xr:uid="{00000000-0005-0000-0000-0000F9240000}"/>
    <cellStyle name="_집행(1)_추풍령-1_인천설계예산서(수정분)" xfId="8506" xr:uid="{00000000-0005-0000-0000-0000FA240000}"/>
    <cellStyle name="_집행(1)_추풍령-1_인천설계예산서(수정분)_송림로-토목물량산출서" xfId="8507" xr:uid="{00000000-0005-0000-0000-0000FB240000}"/>
    <cellStyle name="_집행(1)_추풍령-1_인천설계예산서_송림로-토목물량산출서" xfId="8508" xr:uid="{00000000-0005-0000-0000-0000FC240000}"/>
    <cellStyle name="_집행(2)" xfId="8509" xr:uid="{00000000-0005-0000-0000-0000FD240000}"/>
    <cellStyle name="_집행(2)_송림로-토목물량산출서" xfId="8510" xr:uid="{00000000-0005-0000-0000-0000FE240000}"/>
    <cellStyle name="_집행(2)_인천설계예산서" xfId="8511" xr:uid="{00000000-0005-0000-0000-0000FF240000}"/>
    <cellStyle name="_집행(2)_인천설계예산서(수정분)" xfId="8512" xr:uid="{00000000-0005-0000-0000-000000250000}"/>
    <cellStyle name="_집행(2)_인천설계예산서(수정분)_송림로-토목물량산출서" xfId="8513" xr:uid="{00000000-0005-0000-0000-000001250000}"/>
    <cellStyle name="_집행(2)_인천설계예산서_송림로-토목물량산출서" xfId="8514" xr:uid="{00000000-0005-0000-0000-000002250000}"/>
    <cellStyle name="_집행(2)_추풍령" xfId="8515" xr:uid="{00000000-0005-0000-0000-000003250000}"/>
    <cellStyle name="_집행(2)_추풍령_송림로-토목물량산출서" xfId="8516" xr:uid="{00000000-0005-0000-0000-000004250000}"/>
    <cellStyle name="_집행(2)_추풍령_인천설계예산서" xfId="8517" xr:uid="{00000000-0005-0000-0000-000005250000}"/>
    <cellStyle name="_집행(2)_추풍령_인천설계예산서(수정분)" xfId="8518" xr:uid="{00000000-0005-0000-0000-000006250000}"/>
    <cellStyle name="_집행(2)_추풍령_인천설계예산서(수정분)_송림로-토목물량산출서" xfId="8519" xr:uid="{00000000-0005-0000-0000-000007250000}"/>
    <cellStyle name="_집행(2)_추풍령_인천설계예산서_송림로-토목물량산출서" xfId="8520" xr:uid="{00000000-0005-0000-0000-000008250000}"/>
    <cellStyle name="_집행(2)_추풍령-1" xfId="8521" xr:uid="{00000000-0005-0000-0000-000009250000}"/>
    <cellStyle name="_집행(2)_추풍령-1_송림로-토목물량산출서" xfId="8522" xr:uid="{00000000-0005-0000-0000-00000A250000}"/>
    <cellStyle name="_집행(2)_추풍령-1_인천설계예산서" xfId="8523" xr:uid="{00000000-0005-0000-0000-00000B250000}"/>
    <cellStyle name="_집행(2)_추풍령-1_인천설계예산서(수정분)" xfId="8524" xr:uid="{00000000-0005-0000-0000-00000C250000}"/>
    <cellStyle name="_집행(2)_추풍령-1_인천설계예산서(수정분)_송림로-토목물량산출서" xfId="8525" xr:uid="{00000000-0005-0000-0000-00000D250000}"/>
    <cellStyle name="_집행(2)_추풍령-1_인천설계예산서_송림로-토목물량산출서" xfId="8526" xr:uid="{00000000-0005-0000-0000-00000E250000}"/>
    <cellStyle name="_집행갑지 " xfId="8527" xr:uid="{00000000-0005-0000-0000-00000F250000}"/>
    <cellStyle name="_집행갑지 _송림로-토목물량산출서" xfId="8528" xr:uid="{00000000-0005-0000-0000-000010250000}"/>
    <cellStyle name="_집행갑지 _인천설계예산서" xfId="8529" xr:uid="{00000000-0005-0000-0000-000011250000}"/>
    <cellStyle name="_집행갑지 _인천설계예산서(수정분)" xfId="8530" xr:uid="{00000000-0005-0000-0000-000012250000}"/>
    <cellStyle name="_집행갑지 _인천설계예산서(수정분)_송림로-토목물량산출서" xfId="8531" xr:uid="{00000000-0005-0000-0000-000013250000}"/>
    <cellStyle name="_집행갑지 _인천설계예산서_송림로-토목물량산출서" xfId="8532" xr:uid="{00000000-0005-0000-0000-000014250000}"/>
    <cellStyle name="_차량기지설계변경내역서(대명최종)-1" xfId="8533" xr:uid="{00000000-0005-0000-0000-000015250000}"/>
    <cellStyle name="_천상정수장배출수처리시설내역서(05.6.9)" xfId="8534" xr:uid="{00000000-0005-0000-0000-000016250000}"/>
    <cellStyle name="_철거공(1공구)" xfId="8535" xr:uid="{00000000-0005-0000-0000-000017250000}"/>
    <cellStyle name="_철거공(2공구)" xfId="8536" xr:uid="{00000000-0005-0000-0000-000018250000}"/>
    <cellStyle name="_철골비교" xfId="2362" xr:uid="{00000000-0005-0000-0000-000019250000}"/>
    <cellStyle name="_총괄공사대갑 " xfId="2363" xr:uid="{00000000-0005-0000-0000-00001A250000}"/>
    <cellStyle name="_총괄내역서" xfId="2364" xr:uid="{00000000-0005-0000-0000-00001B250000}"/>
    <cellStyle name="_총괄내역서 10" xfId="10164" xr:uid="{00000000-0005-0000-0000-00001C250000}"/>
    <cellStyle name="_총괄내역서 11" xfId="11240" xr:uid="{00000000-0005-0000-0000-00001D250000}"/>
    <cellStyle name="_총괄내역서 12" xfId="12903" xr:uid="{00000000-0005-0000-0000-00001E250000}"/>
    <cellStyle name="_총괄내역서 13" xfId="10892" xr:uid="{00000000-0005-0000-0000-00001F250000}"/>
    <cellStyle name="_총괄내역서 14" xfId="10662" xr:uid="{00000000-0005-0000-0000-000020250000}"/>
    <cellStyle name="_총괄내역서 15" xfId="11593" xr:uid="{00000000-0005-0000-0000-000021250000}"/>
    <cellStyle name="_총괄내역서 16" xfId="11107" xr:uid="{00000000-0005-0000-0000-000022250000}"/>
    <cellStyle name="_총괄내역서 17" xfId="13251" xr:uid="{00000000-0005-0000-0000-000023250000}"/>
    <cellStyle name="_총괄내역서 18" xfId="13046" xr:uid="{00000000-0005-0000-0000-000024250000}"/>
    <cellStyle name="_총괄내역서 19" xfId="12830" xr:uid="{00000000-0005-0000-0000-000025250000}"/>
    <cellStyle name="_총괄내역서 2" xfId="6569" xr:uid="{00000000-0005-0000-0000-000026250000}"/>
    <cellStyle name="_총괄내역서 2 2" xfId="6570" xr:uid="{00000000-0005-0000-0000-000027250000}"/>
    <cellStyle name="_총괄내역서 20" xfId="12241" xr:uid="{00000000-0005-0000-0000-000028250000}"/>
    <cellStyle name="_총괄내역서 21" xfId="12376" xr:uid="{00000000-0005-0000-0000-000029250000}"/>
    <cellStyle name="_총괄내역서 22" xfId="10951" xr:uid="{00000000-0005-0000-0000-00002A250000}"/>
    <cellStyle name="_총괄내역서 23" xfId="12072" xr:uid="{00000000-0005-0000-0000-00002B250000}"/>
    <cellStyle name="_총괄내역서 24" xfId="12361" xr:uid="{00000000-0005-0000-0000-00002C250000}"/>
    <cellStyle name="_총괄내역서 25" xfId="10039" xr:uid="{00000000-0005-0000-0000-00002D250000}"/>
    <cellStyle name="_총괄내역서 26" xfId="11872" xr:uid="{00000000-0005-0000-0000-00002E250000}"/>
    <cellStyle name="_총괄내역서 3" xfId="10515" xr:uid="{00000000-0005-0000-0000-00002F250000}"/>
    <cellStyle name="_총괄내역서 4" xfId="11980" xr:uid="{00000000-0005-0000-0000-000030250000}"/>
    <cellStyle name="_총괄내역서 5" xfId="11909" xr:uid="{00000000-0005-0000-0000-000031250000}"/>
    <cellStyle name="_총괄내역서 6" xfId="12625" xr:uid="{00000000-0005-0000-0000-000032250000}"/>
    <cellStyle name="_총괄내역서 7" xfId="12134" xr:uid="{00000000-0005-0000-0000-000033250000}"/>
    <cellStyle name="_총괄내역서 8" xfId="12142" xr:uid="{00000000-0005-0000-0000-000034250000}"/>
    <cellStyle name="_총괄내역서 9" xfId="10068" xr:uid="{00000000-0005-0000-0000-000035250000}"/>
    <cellStyle name="_총괄내역서_0000" xfId="2365" xr:uid="{00000000-0005-0000-0000-000036250000}"/>
    <cellStyle name="_총괄내역서_0000 10" xfId="12645" xr:uid="{00000000-0005-0000-0000-000037250000}"/>
    <cellStyle name="_총괄내역서_0000 11" xfId="12957" xr:uid="{00000000-0005-0000-0000-000038250000}"/>
    <cellStyle name="_총괄내역서_0000 12" xfId="10610" xr:uid="{00000000-0005-0000-0000-000039250000}"/>
    <cellStyle name="_총괄내역서_0000 13" xfId="9953" xr:uid="{00000000-0005-0000-0000-00003A250000}"/>
    <cellStyle name="_총괄내역서_0000 14" xfId="12889" xr:uid="{00000000-0005-0000-0000-00003B250000}"/>
    <cellStyle name="_총괄내역서_0000 15" xfId="11185" xr:uid="{00000000-0005-0000-0000-00003C250000}"/>
    <cellStyle name="_총괄내역서_0000 16" xfId="13000" xr:uid="{00000000-0005-0000-0000-00003D250000}"/>
    <cellStyle name="_총괄내역서_0000 17" xfId="12816" xr:uid="{00000000-0005-0000-0000-00003E250000}"/>
    <cellStyle name="_총괄내역서_0000 18" xfId="11677" xr:uid="{00000000-0005-0000-0000-00003F250000}"/>
    <cellStyle name="_총괄내역서_0000 19" xfId="12344" xr:uid="{00000000-0005-0000-0000-000040250000}"/>
    <cellStyle name="_총괄내역서_0000 2" xfId="10516" xr:uid="{00000000-0005-0000-0000-000041250000}"/>
    <cellStyle name="_총괄내역서_0000 20" xfId="11169" xr:uid="{00000000-0005-0000-0000-000042250000}"/>
    <cellStyle name="_총괄내역서_0000 21" xfId="12356" xr:uid="{00000000-0005-0000-0000-000043250000}"/>
    <cellStyle name="_총괄내역서_0000 22" xfId="11446" xr:uid="{00000000-0005-0000-0000-000044250000}"/>
    <cellStyle name="_총괄내역서_0000 23" xfId="11722" xr:uid="{00000000-0005-0000-0000-000045250000}"/>
    <cellStyle name="_총괄내역서_0000 24" xfId="10122" xr:uid="{00000000-0005-0000-0000-000046250000}"/>
    <cellStyle name="_총괄내역서_0000 25" xfId="12300" xr:uid="{00000000-0005-0000-0000-000047250000}"/>
    <cellStyle name="_총괄내역서_0000 3" xfId="11979" xr:uid="{00000000-0005-0000-0000-000048250000}"/>
    <cellStyle name="_총괄내역서_0000 4" xfId="11314" xr:uid="{00000000-0005-0000-0000-000049250000}"/>
    <cellStyle name="_총괄내역서_0000 5" xfId="12624" xr:uid="{00000000-0005-0000-0000-00004A250000}"/>
    <cellStyle name="_총괄내역서_0000 6" xfId="12607" xr:uid="{00000000-0005-0000-0000-00004B250000}"/>
    <cellStyle name="_총괄내역서_0000 7" xfId="10136" xr:uid="{00000000-0005-0000-0000-00004C250000}"/>
    <cellStyle name="_총괄내역서_0000 8" xfId="12034" xr:uid="{00000000-0005-0000-0000-00004D250000}"/>
    <cellStyle name="_총괄내역서_0000 9" xfId="12407" xr:uid="{00000000-0005-0000-0000-00004E250000}"/>
    <cellStyle name="_총괄내역서_080930-01R_제주영송학교_체육관(치료교육센타)_증축_원격조명릴_설치공사-수정_CSI-7M" xfId="2366" xr:uid="{00000000-0005-0000-0000-00004F250000}"/>
    <cellStyle name="_총괄내역서_080930-01R_제주영송학교_체육관(치료교육센타)_증축_원격조명릴_설치공사-수정_CSI-7M 2" xfId="6571" xr:uid="{00000000-0005-0000-0000-000050250000}"/>
    <cellStyle name="_총괄내역서_080930-01R_제주영송학교_체육관(치료교육센타)_증축_원격조명릴_설치공사-수정_CSI-7M 2 2" xfId="6572" xr:uid="{00000000-0005-0000-0000-000051250000}"/>
    <cellStyle name="_총괄내역서_11내역서(서귀포시교육청사)" xfId="2367" xr:uid="{00000000-0005-0000-0000-000052250000}"/>
    <cellStyle name="_총괄내역서_11내역서(서귀포시교육청사) 2" xfId="6573" xr:uid="{00000000-0005-0000-0000-000053250000}"/>
    <cellStyle name="_총괄내역서_11내역서(서귀포시교육청사) 2 2" xfId="6574" xr:uid="{00000000-0005-0000-0000-000054250000}"/>
    <cellStyle name="_총괄내역서_2009년 일위대가(소방) (2월기준)" xfId="2368" xr:uid="{00000000-0005-0000-0000-000055250000}"/>
    <cellStyle name="_총괄내역서_2009년 일위대가(전기) (2월기준)" xfId="2369" xr:uid="{00000000-0005-0000-0000-000056250000}"/>
    <cellStyle name="_총괄내역서_2010년 일위대가(전기)-(3월기준)" xfId="2370" xr:uid="{00000000-0005-0000-0000-000057250000}"/>
    <cellStyle name="_총괄내역서_2010년 하반기노임단가" xfId="2371" xr:uid="{00000000-0005-0000-0000-000058250000}"/>
    <cellStyle name="_총괄내역서_2011년 상반기노임단가" xfId="2372" xr:uid="{00000000-0005-0000-0000-000059250000}"/>
    <cellStyle name="_총괄내역서_H변대 일위대가" xfId="2373" xr:uid="{00000000-0005-0000-0000-00005A250000}"/>
    <cellStyle name="_총괄내역서_가시보건진료소 전기내역서" xfId="2374" xr:uid="{00000000-0005-0000-0000-00005B250000}"/>
    <cellStyle name="_총괄내역서_감귤창고전기내역서" xfId="2375" xr:uid="{00000000-0005-0000-0000-00005C250000}"/>
    <cellStyle name="_총괄내역서_감귤창고전기내역서 2" xfId="6575" xr:uid="{00000000-0005-0000-0000-00005D250000}"/>
    <cellStyle name="_총괄내역서_감귤창고전기내역서 2 2" xfId="6576" xr:uid="{00000000-0005-0000-0000-00005E250000}"/>
    <cellStyle name="_총괄내역서_감귤창고전기산출서" xfId="2376" xr:uid="{00000000-0005-0000-0000-00005F250000}"/>
    <cellStyle name="_총괄내역서_감귤창고전기산출서 2" xfId="6577" xr:uid="{00000000-0005-0000-0000-000060250000}"/>
    <cellStyle name="_총괄내역서_감귤창고전기산출서 2 2" xfId="6578" xr:uid="{00000000-0005-0000-0000-000061250000}"/>
    <cellStyle name="_총괄내역서_광양초등학교(전기)내역서" xfId="2377" xr:uid="{00000000-0005-0000-0000-000062250000}"/>
    <cellStyle name="_총괄내역서_교래분교(전기내역서)최종-공종2" xfId="2378" xr:uid="{00000000-0005-0000-0000-000063250000}"/>
    <cellStyle name="_총괄내역서_교래분교(전기내역서)최종-공종2 2" xfId="6579" xr:uid="{00000000-0005-0000-0000-000064250000}"/>
    <cellStyle name="_총괄내역서_교래분교(전기내역서)최종-공종2 2 2" xfId="6580" xr:uid="{00000000-0005-0000-0000-000065250000}"/>
    <cellStyle name="_총괄내역서_구엄교(전기내역서)-0307" xfId="2379" xr:uid="{00000000-0005-0000-0000-000066250000}"/>
    <cellStyle name="_총괄내역서_구엄교(전기내역서)-0307 2" xfId="6581" xr:uid="{00000000-0005-0000-0000-000067250000}"/>
    <cellStyle name="_총괄내역서_구엄교(전기내역서)-0307 2 2" xfId="6582" xr:uid="{00000000-0005-0000-0000-000068250000}"/>
    <cellStyle name="_총괄내역서_구엄교(전기내역서)최종" xfId="2380" xr:uid="{00000000-0005-0000-0000-000069250000}"/>
    <cellStyle name="_총괄내역서_구엄교(전기내역서)최종 2" xfId="6583" xr:uid="{00000000-0005-0000-0000-00006A250000}"/>
    <cellStyle name="_총괄내역서_구엄교(전기내역서)최종 2 2" xfId="6584" xr:uid="{00000000-0005-0000-0000-00006B250000}"/>
    <cellStyle name="_총괄내역서_구엄교(전기내역서)최종_변경후내역서 " xfId="6585" xr:uid="{00000000-0005-0000-0000-00006C250000}"/>
    <cellStyle name="_총괄내역서_내역(전기)-예래교" xfId="2381" xr:uid="{00000000-0005-0000-0000-00006D250000}"/>
    <cellStyle name="_총괄내역서_내역(전기)-예래교 2" xfId="6586" xr:uid="{00000000-0005-0000-0000-00006E250000}"/>
    <cellStyle name="_총괄내역서_내역(전기)-예래교 2 2" xfId="6587" xr:uid="{00000000-0005-0000-0000-00006F250000}"/>
    <cellStyle name="_총괄내역서_내역(전기)-제주여중" xfId="2382" xr:uid="{00000000-0005-0000-0000-000070250000}"/>
    <cellStyle name="_총괄내역서_내역(전기)-제주여중 2" xfId="6588" xr:uid="{00000000-0005-0000-0000-000071250000}"/>
    <cellStyle name="_총괄내역서_내역(전기)-제주여중 2 2" xfId="6589" xr:uid="{00000000-0005-0000-0000-000072250000}"/>
    <cellStyle name="_총괄내역서_내역-동광분교" xfId="6590" xr:uid="{00000000-0005-0000-0000-000073250000}"/>
    <cellStyle name="_총괄내역서_내역-동광분교 2" xfId="6591" xr:uid="{00000000-0005-0000-0000-000074250000}"/>
    <cellStyle name="_총괄내역서_내역서" xfId="2383" xr:uid="{00000000-0005-0000-0000-000075250000}"/>
    <cellStyle name="_총괄내역서_내역서 2" xfId="6592" xr:uid="{00000000-0005-0000-0000-000076250000}"/>
    <cellStyle name="_총괄내역서_내역서 2 2" xfId="6593" xr:uid="{00000000-0005-0000-0000-000077250000}"/>
    <cellStyle name="_총괄내역서_내역서(0429)" xfId="2384" xr:uid="{00000000-0005-0000-0000-000078250000}"/>
    <cellStyle name="_총괄내역서_내역서(서귀포시교육청사)" xfId="2385" xr:uid="{00000000-0005-0000-0000-000079250000}"/>
    <cellStyle name="_총괄내역서_내역서(서귀포시교육청사) 2" xfId="6594" xr:uid="{00000000-0005-0000-0000-00007A250000}"/>
    <cellStyle name="_총괄내역서_내역서(서귀포시교육청사) 2 2" xfId="6595" xr:uid="{00000000-0005-0000-0000-00007B250000}"/>
    <cellStyle name="_총괄내역서_내역-신산초중" xfId="6596" xr:uid="{00000000-0005-0000-0000-00007C250000}"/>
    <cellStyle name="_총괄내역서_내역-신산초중 2" xfId="6597" xr:uid="{00000000-0005-0000-0000-00007D250000}"/>
    <cellStyle name="_총괄내역서_내역-외도교" xfId="6598" xr:uid="{00000000-0005-0000-0000-00007E250000}"/>
    <cellStyle name="_총괄내역서_내역-외도교 2" xfId="6599" xr:uid="{00000000-0005-0000-0000-00007F250000}"/>
    <cellStyle name="_총괄내역서_내역-재릉" xfId="6600" xr:uid="{00000000-0005-0000-0000-000080250000}"/>
    <cellStyle name="_총괄내역서_내역-재릉 2" xfId="6601" xr:uid="{00000000-0005-0000-0000-000081250000}"/>
    <cellStyle name="_총괄내역서_내역-제서교(흥산)" xfId="6602" xr:uid="{00000000-0005-0000-0000-000082250000}"/>
    <cellStyle name="_총괄내역서_내역-제서교(흥산) 2" xfId="6603" xr:uid="{00000000-0005-0000-0000-000083250000}"/>
    <cellStyle name="_총괄내역서_내역-추자중" xfId="6604" xr:uid="{00000000-0005-0000-0000-000084250000}"/>
    <cellStyle name="_총괄내역서_내역-추자중 2" xfId="6605" xr:uid="{00000000-0005-0000-0000-000085250000}"/>
    <cellStyle name="_총괄내역서_내역-추자초" xfId="6606" xr:uid="{00000000-0005-0000-0000-000086250000}"/>
    <cellStyle name="_총괄내역서_내역-추자초 2" xfId="6607" xr:uid="{00000000-0005-0000-0000-000087250000}"/>
    <cellStyle name="_총괄내역서_냉난방내역서(예림-친환경)" xfId="2386" xr:uid="{00000000-0005-0000-0000-000088250000}"/>
    <cellStyle name="_총괄내역서_노임단가(2009년하반기)" xfId="2387" xr:uid="{00000000-0005-0000-0000-000089250000}"/>
    <cellStyle name="_총괄내역서_노임단가(2010년상반기)" xfId="2388" xr:uid="{00000000-0005-0000-0000-00008A250000}"/>
    <cellStyle name="_총괄내역서_농협 전기내역서" xfId="2389" xr:uid="{00000000-0005-0000-0000-00008B250000}"/>
    <cellStyle name="_총괄내역서_단가비교(1월)" xfId="2390" xr:uid="{00000000-0005-0000-0000-00008C250000}"/>
    <cellStyle name="_총괄내역서_단가비교(1월) 2" xfId="6608" xr:uid="{00000000-0005-0000-0000-00008D250000}"/>
    <cellStyle name="_총괄내역서_단가비교(1월) 2 2" xfId="6609" xr:uid="{00000000-0005-0000-0000-00008E250000}"/>
    <cellStyle name="_총괄내역서_단가비교(1월)_변경후내역서 " xfId="6610" xr:uid="{00000000-0005-0000-0000-00008F250000}"/>
    <cellStyle name="_총괄내역서_대정중(전기내역서)-최종" xfId="6611" xr:uid="{00000000-0005-0000-0000-000090250000}"/>
    <cellStyle name="_총괄내역서_대정중(전기내역서)-최종 2" xfId="6612" xr:uid="{00000000-0005-0000-0000-000091250000}"/>
    <cellStyle name="_총괄내역서_대학동 전기내역서09" xfId="2391" xr:uid="{00000000-0005-0000-0000-000092250000}"/>
    <cellStyle name="_총괄내역서_대학동 통신내역서09" xfId="2392" xr:uid="{00000000-0005-0000-0000-000093250000}"/>
    <cellStyle name="_총괄내역서_더럭분교 내역서(0305)" xfId="6613" xr:uid="{00000000-0005-0000-0000-000094250000}"/>
    <cellStyle name="_총괄내역서_더럭분교 내역서(0305) 2" xfId="6614" xr:uid="{00000000-0005-0000-0000-000095250000}"/>
    <cellStyle name="_총괄내역서_도남교(전기내역서)" xfId="6615" xr:uid="{00000000-0005-0000-0000-000096250000}"/>
    <cellStyle name="_총괄내역서_도남교(전기내역서) 2" xfId="6616" xr:uid="{00000000-0005-0000-0000-000097250000}"/>
    <cellStyle name="_총괄내역서_도두봉화장실전기내역서" xfId="2393" xr:uid="{00000000-0005-0000-0000-000098250000}"/>
    <cellStyle name="_총괄내역서_동문공설시장 전기시설 보수공사" xfId="2394" xr:uid="{00000000-0005-0000-0000-000099250000}"/>
    <cellStyle name="_총괄내역서_동문공설시장 전기시설 보수공사(변경-2011.2.11)" xfId="2395" xr:uid="{00000000-0005-0000-0000-00009A250000}"/>
    <cellStyle name="_총괄내역서_동문시장 전기공사" xfId="2396" xr:uid="{00000000-0005-0000-0000-00009B250000}"/>
    <cellStyle name="_총괄내역서_동문시장 전기공사(최종)" xfId="2397" xr:uid="{00000000-0005-0000-0000-00009C250000}"/>
    <cellStyle name="_총괄내역서_동문시장 전기공사1" xfId="2398" xr:uid="{00000000-0005-0000-0000-00009D250000}"/>
    <cellStyle name="_총괄내역서_동문시장 차양시설 전기공사-11.18" xfId="2399" xr:uid="{00000000-0005-0000-0000-00009E250000}"/>
    <cellStyle name="_총괄내역서_변경후내역서 " xfId="6617" xr:uid="{00000000-0005-0000-0000-00009F250000}"/>
    <cellStyle name="_총괄내역서_별관동 총괄집계표" xfId="2400" xr:uid="{00000000-0005-0000-0000-0000A0250000}"/>
    <cellStyle name="_총괄내역서_보타리4449(70%)" xfId="2401" xr:uid="{00000000-0005-0000-0000-0000A1250000}"/>
    <cellStyle name="_총괄내역서_보타리4449(70%) 2" xfId="6618" xr:uid="{00000000-0005-0000-0000-0000A2250000}"/>
    <cellStyle name="_총괄내역서_보타리4449(70%) 2 2" xfId="6619" xr:uid="{00000000-0005-0000-0000-0000A3250000}"/>
    <cellStyle name="_총괄내역서_사본 - 전기내역서" xfId="2402" xr:uid="{00000000-0005-0000-0000-0000A4250000}"/>
    <cellStyle name="_총괄내역서_사본 - 전기내역서 2" xfId="6620" xr:uid="{00000000-0005-0000-0000-0000A5250000}"/>
    <cellStyle name="_총괄내역서_사본 - 전기내역서 2 2" xfId="6621" xr:uid="{00000000-0005-0000-0000-0000A6250000}"/>
    <cellStyle name="_총괄내역서_삼양원통신(08.07)" xfId="2403" xr:uid="{00000000-0005-0000-0000-0000A7250000}"/>
    <cellStyle name="_총괄내역서_삼양원통신(08.07) 2" xfId="6622" xr:uid="{00000000-0005-0000-0000-0000A8250000}"/>
    <cellStyle name="_총괄내역서_삼양원통신(08.07) 2 2" xfId="6623" xr:uid="{00000000-0005-0000-0000-0000A9250000}"/>
    <cellStyle name="_총괄내역서_삼양전기" xfId="2404" xr:uid="{00000000-0005-0000-0000-0000AA250000}"/>
    <cellStyle name="_총괄내역서_삼양전기 2" xfId="6624" xr:uid="{00000000-0005-0000-0000-0000AB250000}"/>
    <cellStyle name="_총괄내역서_삼양전기 2 2" xfId="6625" xr:uid="{00000000-0005-0000-0000-0000AC250000}"/>
    <cellStyle name="_총괄내역서_상명리저온저장고 통신내역서" xfId="2405" xr:uid="{00000000-0005-0000-0000-0000AD250000}"/>
    <cellStyle name="_총괄내역서_서귀중앙여중  전기내역서(최종)" xfId="2406" xr:uid="{00000000-0005-0000-0000-0000AE250000}"/>
    <cellStyle name="_총괄내역서_서귀중앙여중  전기내역서(최종)1" xfId="2407" xr:uid="{00000000-0005-0000-0000-0000AF250000}"/>
    <cellStyle name="_총괄내역서_서귀중앙여중 어학실 증축 전기내역서" xfId="2408" xr:uid="{00000000-0005-0000-0000-0000B0250000}"/>
    <cellStyle name="_총괄내역서_서귀중앙여중 어학실증축 통신내역서" xfId="2409" xr:uid="{00000000-0005-0000-0000-0000B1250000}"/>
    <cellStyle name="_총괄내역서_서귀중앙여중 통신내역서(대수선-어학실)" xfId="2410" xr:uid="{00000000-0005-0000-0000-0000B2250000}"/>
    <cellStyle name="_총괄내역서_서귀중앙여중 통신내역서(최종)" xfId="2411" xr:uid="{00000000-0005-0000-0000-0000B3250000}"/>
    <cellStyle name="_총괄내역서_서귀초교(전기내역서)-최종" xfId="2412" xr:uid="{00000000-0005-0000-0000-0000B4250000}"/>
    <cellStyle name="_총괄내역서_서귀초교(전기내역서)-최종 2" xfId="6626" xr:uid="{00000000-0005-0000-0000-0000B5250000}"/>
    <cellStyle name="_총괄내역서_서귀초교(전기내역서)-최종 2 2" xfId="6627" xr:uid="{00000000-0005-0000-0000-0000B6250000}"/>
    <cellStyle name="_총괄내역서_서귀포경찰서 중동지구대 전기공사" xfId="2413" xr:uid="{00000000-0005-0000-0000-0000B7250000}"/>
    <cellStyle name="_총괄내역서_서귀포경찰서 중동지구대 전기공사 2" xfId="6628" xr:uid="{00000000-0005-0000-0000-0000B8250000}"/>
    <cellStyle name="_총괄내역서_서귀포경찰서 중동지구대 전기공사 2 2" xfId="6629" xr:uid="{00000000-0005-0000-0000-0000B9250000}"/>
    <cellStyle name="_총괄내역서_서귀포경찰서 중동지구대 통신공사" xfId="2414" xr:uid="{00000000-0005-0000-0000-0000BA250000}"/>
    <cellStyle name="_총괄내역서_세화중(전기내역서)-0305" xfId="2415" xr:uid="{00000000-0005-0000-0000-0000BB250000}"/>
    <cellStyle name="_총괄내역서_세화중(전기내역서)-0305 2" xfId="6630" xr:uid="{00000000-0005-0000-0000-0000BC250000}"/>
    <cellStyle name="_총괄내역서_세화중(전기내역서)-0305 2 2" xfId="6631" xr:uid="{00000000-0005-0000-0000-0000BD250000}"/>
    <cellStyle name="_총괄내역서_세화중(전기내역서)-0305_변경후내역서 " xfId="6632" xr:uid="{00000000-0005-0000-0000-0000BE250000}"/>
    <cellStyle name="_총괄내역서_소방" xfId="2416" xr:uid="{00000000-0005-0000-0000-0000BF250000}"/>
    <cellStyle name="_총괄내역서_소방 2" xfId="6633" xr:uid="{00000000-0005-0000-0000-0000C0250000}"/>
    <cellStyle name="_총괄내역서_소방 2 2" xfId="6634" xr:uid="{00000000-0005-0000-0000-0000C1250000}"/>
    <cellStyle name="_총괄내역서_소방내역서" xfId="2417" xr:uid="{00000000-0005-0000-0000-0000C2250000}"/>
    <cellStyle name="_총괄내역서_소방내역서(도순교)" xfId="2418" xr:uid="{00000000-0005-0000-0000-0000C3250000}"/>
    <cellStyle name="_총괄내역서_소방내역서(도순교) 2" xfId="6635" xr:uid="{00000000-0005-0000-0000-0000C4250000}"/>
    <cellStyle name="_총괄내역서_소방내역서(도순교) 2 2" xfId="6636" xr:uid="{00000000-0005-0000-0000-0000C5250000}"/>
    <cellStyle name="_총괄내역서_소방내역서(동홍초등학교 교실 및 E.V 증축공사)" xfId="2419" xr:uid="{00000000-0005-0000-0000-0000C6250000}"/>
    <cellStyle name="_총괄내역서_소방내역서(동홍초등학교 교실 및 E.V 증축공사) 2" xfId="6637" xr:uid="{00000000-0005-0000-0000-0000C7250000}"/>
    <cellStyle name="_총괄내역서_소방내역서(동홍초등학교 교실 및 E.V 증축공사) 2 2" xfId="6638" xr:uid="{00000000-0005-0000-0000-0000C8250000}"/>
    <cellStyle name="_총괄내역서_소방내역서(동홍초등학교 교실 및 E.V 증축공사)_변경후내역서 " xfId="6639" xr:uid="{00000000-0005-0000-0000-0000C9250000}"/>
    <cellStyle name="_총괄내역서_소방내역서(동홍초등학교 교실 및 E.V 증축공사)-정광수" xfId="2420" xr:uid="{00000000-0005-0000-0000-0000CA250000}"/>
    <cellStyle name="_총괄내역서_소방내역서(동홍초등학교 교실 및 E.V 증축공사)-정광수 2" xfId="6640" xr:uid="{00000000-0005-0000-0000-0000CB250000}"/>
    <cellStyle name="_총괄내역서_소방내역서(동홍초등학교 교실 및 E.V 증축공사)-정광수 2 2" xfId="6641" xr:uid="{00000000-0005-0000-0000-0000CC250000}"/>
    <cellStyle name="_총괄내역서_소방내역서(동홍초등학교 교실 및 E.V 증축공사)-정광수_변경후내역서 " xfId="6642" xr:uid="{00000000-0005-0000-0000-0000CD250000}"/>
    <cellStyle name="_총괄내역서_소방내역서(삼성교)" xfId="2421" xr:uid="{00000000-0005-0000-0000-0000CE250000}"/>
    <cellStyle name="_총괄내역서_소방내역서(삼성교) 2" xfId="6643" xr:uid="{00000000-0005-0000-0000-0000CF250000}"/>
    <cellStyle name="_총괄내역서_소방내역서(삼성교) 2 2" xfId="6644" xr:uid="{00000000-0005-0000-0000-0000D0250000}"/>
    <cellStyle name="_총괄내역서_소방내역서(서귀포공립보육시설)" xfId="2422" xr:uid="{00000000-0005-0000-0000-0000D1250000}"/>
    <cellStyle name="_총괄내역서_소방내역서(서귀포공립보육시설) 2" xfId="6645" xr:uid="{00000000-0005-0000-0000-0000D2250000}"/>
    <cellStyle name="_총괄내역서_소방내역서(서귀포공립보육시설) 2 2" xfId="6646" xr:uid="{00000000-0005-0000-0000-0000D3250000}"/>
    <cellStyle name="_총괄내역서_소방내역서(영평교)" xfId="2423" xr:uid="{00000000-0005-0000-0000-0000D4250000}"/>
    <cellStyle name="_총괄내역서_소방내역서(영평교) 2" xfId="6647" xr:uid="{00000000-0005-0000-0000-0000D5250000}"/>
    <cellStyle name="_총괄내역서_소방내역서(영평교) 2 2" xfId="6648" xr:uid="{00000000-0005-0000-0000-0000D6250000}"/>
    <cellStyle name="_총괄내역서_소방내역서(하례교 교실증축 및 화장실 대수선공사)" xfId="2424" xr:uid="{00000000-0005-0000-0000-0000D7250000}"/>
    <cellStyle name="_총괄내역서_소방내역서(하례교 교실증축 및 화장실 대수선공사) 2" xfId="6649" xr:uid="{00000000-0005-0000-0000-0000D8250000}"/>
    <cellStyle name="_총괄내역서_소방내역서(하례교 교실증축 및 화장실 대수선공사) 2 2" xfId="6650" xr:uid="{00000000-0005-0000-0000-0000D9250000}"/>
    <cellStyle name="_총괄내역서_소방내역서(하례교 교실증축 및 화장실 대수선공사)_변경후내역서 " xfId="6651" xr:uid="{00000000-0005-0000-0000-0000DA250000}"/>
    <cellStyle name="_총괄내역서_소방내역서(하례교)" xfId="2425" xr:uid="{00000000-0005-0000-0000-0000DB250000}"/>
    <cellStyle name="_총괄내역서_소방내역서(하례교) 2" xfId="6652" xr:uid="{00000000-0005-0000-0000-0000DC250000}"/>
    <cellStyle name="_총괄내역서_소방내역서(하례교) 2 2" xfId="6653" xr:uid="{00000000-0005-0000-0000-0000DD250000}"/>
    <cellStyle name="_총괄내역서_소방산출서(친환경농업 연구센터)" xfId="2426" xr:uid="{00000000-0005-0000-0000-0000DE250000}"/>
    <cellStyle name="_총괄내역서_소방전기 내역서(표선초-옥내소화전 장애인 연결통로)" xfId="2427" xr:uid="{00000000-0005-0000-0000-0000DF250000}"/>
    <cellStyle name="_총괄내역서_소방전기내역서(감귤박TMR제조시설)" xfId="2428" xr:uid="{00000000-0005-0000-0000-0000E0250000}"/>
    <cellStyle name="_총괄내역서_소방전기내역서(감귤박TMR제조시설) 2" xfId="6654" xr:uid="{00000000-0005-0000-0000-0000E1250000}"/>
    <cellStyle name="_총괄내역서_소방전기내역서(감귤박TMR제조시설) 2 2" xfId="6655" xr:uid="{00000000-0005-0000-0000-0000E2250000}"/>
    <cellStyle name="_총괄내역서_송죽원세탁실" xfId="2429" xr:uid="{00000000-0005-0000-0000-0000E3250000}"/>
    <cellStyle name="_총괄내역서_송죽원세탁실 2" xfId="6656" xr:uid="{00000000-0005-0000-0000-0000E4250000}"/>
    <cellStyle name="_총괄내역서_송죽원세탁실 2 2" xfId="6657" xr:uid="{00000000-0005-0000-0000-0000E5250000}"/>
    <cellStyle name="_총괄내역서_수변전실" xfId="6658" xr:uid="{00000000-0005-0000-0000-0000E6250000}"/>
    <cellStyle name="_총괄내역서_수변전실 2" xfId="6659" xr:uid="{00000000-0005-0000-0000-0000E7250000}"/>
    <cellStyle name="_총괄내역서_안보교육관" xfId="2430" xr:uid="{00000000-0005-0000-0000-0000E8250000}"/>
    <cellStyle name="_총괄내역서_애월교(전기내역서)-0307" xfId="2431" xr:uid="{00000000-0005-0000-0000-0000E9250000}"/>
    <cellStyle name="_총괄내역서_애월교(전기내역서)-0307 2" xfId="6660" xr:uid="{00000000-0005-0000-0000-0000EA250000}"/>
    <cellStyle name="_총괄내역서_애월교(전기내역서)-0307 2 2" xfId="6661" xr:uid="{00000000-0005-0000-0000-0000EB250000}"/>
    <cellStyle name="_총괄내역서_애월교(전기내역서)-0307_변경후내역서 " xfId="6662" xr:uid="{00000000-0005-0000-0000-0000EC250000}"/>
    <cellStyle name="_총괄내역서_애월교(전기내역서)최종" xfId="2432" xr:uid="{00000000-0005-0000-0000-0000ED250000}"/>
    <cellStyle name="_총괄내역서_애월교(전기내역서)최종 2" xfId="6663" xr:uid="{00000000-0005-0000-0000-0000EE250000}"/>
    <cellStyle name="_총괄내역서_애월교(전기내역서)최종 2 2" xfId="6664" xr:uid="{00000000-0005-0000-0000-0000EF250000}"/>
    <cellStyle name="_총괄내역서_애월교(전기내역서)최종_변경후내역서 " xfId="6665" xr:uid="{00000000-0005-0000-0000-0000F0250000}"/>
    <cellStyle name="_총괄내역서_애월중(전기내역서)최종" xfId="2433" xr:uid="{00000000-0005-0000-0000-0000F1250000}"/>
    <cellStyle name="_총괄내역서_애월중(전기내역서)최종 2" xfId="6666" xr:uid="{00000000-0005-0000-0000-0000F2250000}"/>
    <cellStyle name="_총괄내역서_애월중(전기내역서)최종 2 2" xfId="6667" xr:uid="{00000000-0005-0000-0000-0000F3250000}"/>
    <cellStyle name="_총괄내역서_애월중(전기내역서)최종_변경후내역서 " xfId="6668" xr:uid="{00000000-0005-0000-0000-0000F4250000}"/>
    <cellStyle name="_총괄내역서_액상음료 자동포장라인 구축공사 전기내역서(2011.04.25)" xfId="2434" xr:uid="{00000000-0005-0000-0000-0000F5250000}"/>
    <cellStyle name="_총괄내역서_액상음료 자동포장라인 구축공사 전기내역서(변경0324)" xfId="2435" xr:uid="{00000000-0005-0000-0000-0000F6250000}"/>
    <cellStyle name="_총괄내역서_어린이집 소방내역" xfId="2436" xr:uid="{00000000-0005-0000-0000-0000F7250000}"/>
    <cellStyle name="_총괄내역서_에너지절약형지하공기를이용히트펌프냉난방시설전기내역서" xfId="2437" xr:uid="{00000000-0005-0000-0000-0000F8250000}"/>
    <cellStyle name="_총괄내역서_에너지절약형지하공기를이용히트펌프냉난방시설전기내역서1" xfId="2438" xr:uid="{00000000-0005-0000-0000-0000F9250000}"/>
    <cellStyle name="_총괄내역서_연산홍A.P.T관리실 전기내역서" xfId="2439" xr:uid="{00000000-0005-0000-0000-0000FA250000}"/>
    <cellStyle name="_총괄내역서_영평동창고 전기내역서" xfId="2440" xr:uid="{00000000-0005-0000-0000-0000FB250000}"/>
    <cellStyle name="_총괄내역서_외도동창고전기" xfId="2441" xr:uid="{00000000-0005-0000-0000-0000FC250000}"/>
    <cellStyle name="_총괄내역서_외도동창고전기 2" xfId="6669" xr:uid="{00000000-0005-0000-0000-0000FD250000}"/>
    <cellStyle name="_총괄내역서_외도동창고전기 2 2" xfId="6670" xr:uid="{00000000-0005-0000-0000-0000FE250000}"/>
    <cellStyle name="_총괄내역서_외도동창고통신" xfId="2442" xr:uid="{00000000-0005-0000-0000-0000FF250000}"/>
    <cellStyle name="_총괄내역서_외도동창고통신 2" xfId="6671" xr:uid="{00000000-0005-0000-0000-000000260000}"/>
    <cellStyle name="_총괄내역서_외도동창고통신 2 2" xfId="6672" xr:uid="{00000000-0005-0000-0000-000001260000}"/>
    <cellStyle name="_총괄내역서_우도땅콩 전기내역서09" xfId="2443" xr:uid="{00000000-0005-0000-0000-000002260000}"/>
    <cellStyle name="_총괄내역서_위미 게이트볼장 전기내역서" xfId="2444" xr:uid="{00000000-0005-0000-0000-000003260000}"/>
    <cellStyle name="_총괄내역서_위미 게이트볼장 전기내역서 2" xfId="6673" xr:uid="{00000000-0005-0000-0000-000004260000}"/>
    <cellStyle name="_총괄내역서_위미 게이트볼장 전기내역서 2 2" xfId="6674" xr:uid="{00000000-0005-0000-0000-000005260000}"/>
    <cellStyle name="_총괄내역서_위미중 교실 대수선 및 급식동개축,연결복도 증축통신내역서" xfId="2445" xr:uid="{00000000-0005-0000-0000-000006260000}"/>
    <cellStyle name="_총괄내역서_위미중 옥내소화전설치 소방공사" xfId="2446" xr:uid="{00000000-0005-0000-0000-000007260000}"/>
    <cellStyle name="_총괄내역서_위미중 옥내소화전설치 소방공사 2" xfId="6675" xr:uid="{00000000-0005-0000-0000-000008260000}"/>
    <cellStyle name="_총괄내역서_위미중 옥내소화전설치 소방공사 2 2" xfId="6676" xr:uid="{00000000-0005-0000-0000-000009260000}"/>
    <cellStyle name="_총괄내역서_음식업협회 전기내역서" xfId="2447" xr:uid="{00000000-0005-0000-0000-00000A260000}"/>
    <cellStyle name="_총괄내역서_일위" xfId="2448" xr:uid="{00000000-0005-0000-0000-00000B260000}"/>
    <cellStyle name="_총괄내역서_일위 2" xfId="6677" xr:uid="{00000000-0005-0000-0000-00000C260000}"/>
    <cellStyle name="_총괄내역서_일위 2 2" xfId="6678" xr:uid="{00000000-0005-0000-0000-00000D260000}"/>
    <cellStyle name="_총괄내역서_일위_변경후내역서 " xfId="6679" xr:uid="{00000000-0005-0000-0000-00000E260000}"/>
    <cellStyle name="_총괄내역서_일위대가" xfId="2449" xr:uid="{00000000-0005-0000-0000-00000F260000}"/>
    <cellStyle name="_총괄내역서_일위대가 2" xfId="6680" xr:uid="{00000000-0005-0000-0000-000010260000}"/>
    <cellStyle name="_총괄내역서_일위대가 2 2" xfId="6681" xr:uid="{00000000-0005-0000-0000-000011260000}"/>
    <cellStyle name="_총괄내역서_일위대가(AV설비)" xfId="2450" xr:uid="{00000000-0005-0000-0000-000012260000}"/>
    <cellStyle name="_총괄내역서_일위대가(관로터파기,도로절단포장)" xfId="2451" xr:uid="{00000000-0005-0000-0000-000013260000}"/>
    <cellStyle name="_총괄내역서_일위대가(도로절단)" xfId="2452" xr:uid="{00000000-0005-0000-0000-000014260000}"/>
    <cellStyle name="_총괄내역서_일위대가_변경후내역서 " xfId="6682" xr:uid="{00000000-0005-0000-0000-000015260000}"/>
    <cellStyle name="_총괄내역서_일위대가1" xfId="2453" xr:uid="{00000000-0005-0000-0000-000016260000}"/>
    <cellStyle name="_총괄내역서_일위대가-SAMPLE" xfId="2454" xr:uid="{00000000-0005-0000-0000-000017260000}"/>
    <cellStyle name="_총괄내역서_일위대가-SAMPLE 2" xfId="6683" xr:uid="{00000000-0005-0000-0000-000018260000}"/>
    <cellStyle name="_총괄내역서_일위대가-SAMPLE 2 2" xfId="6684" xr:uid="{00000000-0005-0000-0000-000019260000}"/>
    <cellStyle name="_총괄내역서_장전노인복지시설 전기내역서" xfId="2455" xr:uid="{00000000-0005-0000-0000-00001A260000}"/>
    <cellStyle name="_총괄내역서_장전노인정 전기내역서" xfId="2456" xr:uid="{00000000-0005-0000-0000-00001B260000}"/>
    <cellStyle name="_총괄내역서_재활원 전기내역서최종" xfId="2457" xr:uid="{00000000-0005-0000-0000-00001C260000}"/>
    <cellStyle name="_총괄내역서_저지리어린이집 통신 내역" xfId="2458" xr:uid="{00000000-0005-0000-0000-00001D260000}"/>
    <cellStyle name="_총괄내역서_저지리어린이집-소방" xfId="2459" xr:uid="{00000000-0005-0000-0000-00001E260000}"/>
    <cellStyle name="_총괄내역서_전11" xfId="2460" xr:uid="{00000000-0005-0000-0000-00001F260000}"/>
    <cellStyle name="_총괄내역서_전11 2" xfId="6685" xr:uid="{00000000-0005-0000-0000-000020260000}"/>
    <cellStyle name="_총괄내역서_전11 2 2" xfId="6686" xr:uid="{00000000-0005-0000-0000-000021260000}"/>
    <cellStyle name="_총괄내역서_전기" xfId="2461" xr:uid="{00000000-0005-0000-0000-000022260000}"/>
    <cellStyle name="_총괄내역서_전기 2" xfId="6687" xr:uid="{00000000-0005-0000-0000-000023260000}"/>
    <cellStyle name="_총괄내역서_전기 2 2" xfId="6688" xr:uid="{00000000-0005-0000-0000-000024260000}"/>
    <cellStyle name="_총괄내역서_전기 내역서(실과교육관)" xfId="2462" xr:uid="{00000000-0005-0000-0000-000025260000}"/>
    <cellStyle name="_총괄내역서_전기 일위대가(아라교)" xfId="2463" xr:uid="{00000000-0005-0000-0000-000026260000}"/>
    <cellStyle name="_총괄내역서_전기 일위대가(아라교) 2" xfId="6689" xr:uid="{00000000-0005-0000-0000-000027260000}"/>
    <cellStyle name="_총괄내역서_전기 일위대가(아라교) 2 2" xfId="6690" xr:uid="{00000000-0005-0000-0000-000028260000}"/>
    <cellStyle name="_총괄내역서_전기(8.9)" xfId="2464" xr:uid="{00000000-0005-0000-0000-000029260000}"/>
    <cellStyle name="_총괄내역서_전기(8.9) 2" xfId="6691" xr:uid="{00000000-0005-0000-0000-00002A260000}"/>
    <cellStyle name="_총괄내역서_전기(8.9) 2 2" xfId="6692" xr:uid="{00000000-0005-0000-0000-00002B260000}"/>
    <cellStyle name="_총괄내역서_전기내역 (안보교육관)" xfId="2465" xr:uid="{00000000-0005-0000-0000-00002C260000}"/>
    <cellStyle name="_총괄내역서_전기내역 (안보교육관) 2" xfId="6693" xr:uid="{00000000-0005-0000-0000-00002D260000}"/>
    <cellStyle name="_총괄내역서_전기내역 (안보교육관) 2 2" xfId="6694" xr:uid="{00000000-0005-0000-0000-00002E260000}"/>
    <cellStyle name="_총괄내역서_전기내역서" xfId="2466" xr:uid="{00000000-0005-0000-0000-00002F260000}"/>
    <cellStyle name="_총괄내역서_전기내역서 1서홍동주민센터(본관동1층)" xfId="2467" xr:uid="{00000000-0005-0000-0000-000030260000}"/>
    <cellStyle name="_총괄내역서_전기내역서 2" xfId="6695" xr:uid="{00000000-0005-0000-0000-000031260000}"/>
    <cellStyle name="_총괄내역서_전기내역서 2 2" xfId="6696" xr:uid="{00000000-0005-0000-0000-000032260000}"/>
    <cellStyle name="_총괄내역서_전기내역서 서홍동주민센터(별관동)" xfId="2468" xr:uid="{00000000-0005-0000-0000-000033260000}"/>
    <cellStyle name="_총괄내역서_전기내역서 서홍동주민센터(별관동1층)" xfId="2469" xr:uid="{00000000-0005-0000-0000-000034260000}"/>
    <cellStyle name="_총괄내역서_전기내역서 서홍동주민센터(본관동)" xfId="2470" xr:uid="{00000000-0005-0000-0000-000035260000}"/>
    <cellStyle name="_총괄내역서_전기내역서 서홍동주민센터(본관동) 10" xfId="10186" xr:uid="{00000000-0005-0000-0000-000036260000}"/>
    <cellStyle name="_총괄내역서_전기내역서 서홍동주민센터(본관동) 11" xfId="12774" xr:uid="{00000000-0005-0000-0000-000037260000}"/>
    <cellStyle name="_총괄내역서_전기내역서 서홍동주민센터(본관동) 12" xfId="9974" xr:uid="{00000000-0005-0000-0000-000038260000}"/>
    <cellStyle name="_총괄내역서_전기내역서 서홍동주민센터(본관동) 13" xfId="10744" xr:uid="{00000000-0005-0000-0000-000039260000}"/>
    <cellStyle name="_총괄내역서_전기내역서 서홍동주민센터(본관동) 14" xfId="12661" xr:uid="{00000000-0005-0000-0000-00003A260000}"/>
    <cellStyle name="_총괄내역서_전기내역서 서홍동주민센터(본관동) 15" xfId="10255" xr:uid="{00000000-0005-0000-0000-00003B260000}"/>
    <cellStyle name="_총괄내역서_전기내역서 서홍동주민센터(본관동) 16" xfId="13211" xr:uid="{00000000-0005-0000-0000-00003C260000}"/>
    <cellStyle name="_총괄내역서_전기내역서 서홍동주민센터(본관동) 17" xfId="9915" xr:uid="{00000000-0005-0000-0000-00003D260000}"/>
    <cellStyle name="_총괄내역서_전기내역서 서홍동주민센터(본관동) 18" xfId="12102" xr:uid="{00000000-0005-0000-0000-00003E260000}"/>
    <cellStyle name="_총괄내역서_전기내역서 서홍동주민센터(본관동) 19" xfId="13321" xr:uid="{00000000-0005-0000-0000-00003F260000}"/>
    <cellStyle name="_총괄내역서_전기내역서 서홍동주민센터(본관동) 2" xfId="10552" xr:uid="{00000000-0005-0000-0000-000040260000}"/>
    <cellStyle name="_총괄내역서_전기내역서 서홍동주민센터(본관동) 20" xfId="10105" xr:uid="{00000000-0005-0000-0000-000041260000}"/>
    <cellStyle name="_총괄내역서_전기내역서 서홍동주민센터(본관동) 21" xfId="11431" xr:uid="{00000000-0005-0000-0000-000042260000}"/>
    <cellStyle name="_총괄내역서_전기내역서 서홍동주민센터(본관동) 22" xfId="13235" xr:uid="{00000000-0005-0000-0000-000043260000}"/>
    <cellStyle name="_총괄내역서_전기내역서 서홍동주민센터(본관동) 23" xfId="9896" xr:uid="{00000000-0005-0000-0000-000044260000}"/>
    <cellStyle name="_총괄내역서_전기내역서 서홍동주민센터(본관동) 24" xfId="13020" xr:uid="{00000000-0005-0000-0000-000045260000}"/>
    <cellStyle name="_총괄내역서_전기내역서 서홍동주민센터(본관동) 25" xfId="11874" xr:uid="{00000000-0005-0000-0000-000046260000}"/>
    <cellStyle name="_총괄내역서_전기내역서 서홍동주민센터(본관동) 3" xfId="10621" xr:uid="{00000000-0005-0000-0000-000047260000}"/>
    <cellStyle name="_총괄내역서_전기내역서 서홍동주민센터(본관동) 4" xfId="11926" xr:uid="{00000000-0005-0000-0000-000048260000}"/>
    <cellStyle name="_총괄내역서_전기내역서 서홍동주민센터(본관동) 5" xfId="11342" xr:uid="{00000000-0005-0000-0000-000049260000}"/>
    <cellStyle name="_총괄내역서_전기내역서 서홍동주민센터(본관동) 6" xfId="10066" xr:uid="{00000000-0005-0000-0000-00004A260000}"/>
    <cellStyle name="_총괄내역서_전기내역서 서홍동주민센터(본관동) 7" xfId="12618" xr:uid="{00000000-0005-0000-0000-00004B260000}"/>
    <cellStyle name="_총괄내역서_전기내역서 서홍동주민센터(본관동) 8" xfId="11618" xr:uid="{00000000-0005-0000-0000-00004C260000}"/>
    <cellStyle name="_총괄내역서_전기내역서 서홍동주민센터(본관동) 9" xfId="12793" xr:uid="{00000000-0005-0000-0000-00004D260000}"/>
    <cellStyle name="_총괄내역서_전기내역서 서홍동주민센터(본관동1층)" xfId="2471" xr:uid="{00000000-0005-0000-0000-00004E260000}"/>
    <cellStyle name="_총괄내역서_전기내역서 서홍동주민센터(본관동2층)" xfId="2472" xr:uid="{00000000-0005-0000-0000-00004F260000}"/>
    <cellStyle name="_총괄내역서_전기내역서 서홍동주민센터(본관동3층)" xfId="2473" xr:uid="{00000000-0005-0000-0000-000050260000}"/>
    <cellStyle name="_총괄내역서_전기내역서 서홍동주민센터(본관동지하층)" xfId="2474" xr:uid="{00000000-0005-0000-0000-000051260000}"/>
    <cellStyle name="_총괄내역서_전기내역서 서홍동주민센터(지하층)" xfId="2475" xr:uid="{00000000-0005-0000-0000-000052260000}"/>
    <cellStyle name="_총괄내역서_전기내역서 서홍동주민센터1(본관동1층)" xfId="2476" xr:uid="{00000000-0005-0000-0000-000053260000}"/>
    <cellStyle name="_총괄내역서_전기내역서 성산제조업소" xfId="2477" xr:uid="{00000000-0005-0000-0000-000054260000}"/>
    <cellStyle name="_총괄내역서_전기내역서(0407)" xfId="2478" xr:uid="{00000000-0005-0000-0000-000055260000}"/>
    <cellStyle name="_총괄내역서_전기내역서(6.02)" xfId="2479" xr:uid="{00000000-0005-0000-0000-000056260000}"/>
    <cellStyle name="_총괄내역서_전기내역서(6.08)" xfId="2480" xr:uid="{00000000-0005-0000-0000-000057260000}"/>
    <cellStyle name="_총괄내역서_전기내역서(감귤박TMR제조시설)-설계변경" xfId="2481" xr:uid="{00000000-0005-0000-0000-000058260000}"/>
    <cellStyle name="_총괄내역서_전기내역서(감귤박TMR제조시설)-설계변경 2" xfId="6697" xr:uid="{00000000-0005-0000-0000-000059260000}"/>
    <cellStyle name="_총괄내역서_전기내역서(감귤박TMR제조시설)-설계변경 2 2" xfId="6698" xr:uid="{00000000-0005-0000-0000-00005A260000}"/>
    <cellStyle name="_총괄내역서_전기내역서(감귤연구소)" xfId="2482" xr:uid="{00000000-0005-0000-0000-00005B260000}"/>
    <cellStyle name="_총괄내역서_전기내역서(경주주민건강지원센터)" xfId="2483" xr:uid="{00000000-0005-0000-0000-00005C260000}"/>
    <cellStyle name="_총괄내역서_전기내역서(경주주민건강지원센터)-동력불리" xfId="2484" xr:uid="{00000000-0005-0000-0000-00005D260000}"/>
    <cellStyle name="_총괄내역서_전기내역서(고산초)" xfId="2485" xr:uid="{00000000-0005-0000-0000-00005E260000}"/>
    <cellStyle name="_총괄내역서_전기내역서(곽금교)" xfId="2486" xr:uid="{00000000-0005-0000-0000-00005F260000}"/>
    <cellStyle name="_총괄내역서_전기내역서(곽금교) 2" xfId="6699" xr:uid="{00000000-0005-0000-0000-000060260000}"/>
    <cellStyle name="_총괄내역서_전기내역서(곽금교) 2 2" xfId="6700" xr:uid="{00000000-0005-0000-0000-000061260000}"/>
    <cellStyle name="_총괄내역서_전기내역서(곽금교)_전기내역서(동화교)" xfId="2487" xr:uid="{00000000-0005-0000-0000-000062260000}"/>
    <cellStyle name="_총괄내역서_전기내역서(곽금교)_전기내역서(동화교) 2" xfId="6701" xr:uid="{00000000-0005-0000-0000-000063260000}"/>
    <cellStyle name="_총괄내역서_전기내역서(곽금교)_전기내역서(동화교) 2 2" xfId="6702" xr:uid="{00000000-0005-0000-0000-000064260000}"/>
    <cellStyle name="_총괄내역서_전기내역서(금악교-0516최종)" xfId="2488" xr:uid="{00000000-0005-0000-0000-000065260000}"/>
    <cellStyle name="_총괄내역서_전기내역서(금악교-0516최종) 2" xfId="6703" xr:uid="{00000000-0005-0000-0000-000066260000}"/>
    <cellStyle name="_총괄내역서_전기내역서(금악교-0516최종) 2 2" xfId="6704" xr:uid="{00000000-0005-0000-0000-000067260000}"/>
    <cellStyle name="_총괄내역서_전기내역서(금악교-에어컨)" xfId="2489" xr:uid="{00000000-0005-0000-0000-000068260000}"/>
    <cellStyle name="_총괄내역서_전기내역서(금악교-에어컨) 2" xfId="6705" xr:uid="{00000000-0005-0000-0000-000069260000}"/>
    <cellStyle name="_총괄내역서_전기내역서(금악교-에어컨) 2 2" xfId="6706" xr:uid="{00000000-0005-0000-0000-00006A260000}"/>
    <cellStyle name="_총괄내역서_전기내역서(대신중)-6차" xfId="2490" xr:uid="{00000000-0005-0000-0000-00006B260000}"/>
    <cellStyle name="_총괄내역서_전기내역서(대신중)-6차 2" xfId="6707" xr:uid="{00000000-0005-0000-0000-00006C260000}"/>
    <cellStyle name="_총괄내역서_전기내역서(대신중)-6차 2 2" xfId="6708" xr:uid="{00000000-0005-0000-0000-00006D260000}"/>
    <cellStyle name="_총괄내역서_전기내역서(동홍초등학교 교실 및 E.V 증축공사)" xfId="2491" xr:uid="{00000000-0005-0000-0000-00006E260000}"/>
    <cellStyle name="_총괄내역서_전기내역서(동홍초등학교 교실 및 E.V 증축공사) 2" xfId="6709" xr:uid="{00000000-0005-0000-0000-00006F260000}"/>
    <cellStyle name="_총괄내역서_전기내역서(동홍초등학교 교실 및 E.V 증축공사) 2 2" xfId="6710" xr:uid="{00000000-0005-0000-0000-000070260000}"/>
    <cellStyle name="_총괄내역서_전기내역서(동홍초등학교 교실 및 E.V 증축공사)_변경후내역서 " xfId="6711" xr:uid="{00000000-0005-0000-0000-000071260000}"/>
    <cellStyle name="_총괄내역서_전기내역서(동홍초등학교 교실 및 E.V 증축공사)-정광수" xfId="2492" xr:uid="{00000000-0005-0000-0000-000072260000}"/>
    <cellStyle name="_총괄내역서_전기내역서(동홍초등학교 교실 및 E.V 증축공사)-정광수 2" xfId="6712" xr:uid="{00000000-0005-0000-0000-000073260000}"/>
    <cellStyle name="_총괄내역서_전기내역서(동홍초등학교 교실 및 E.V 증축공사)-정광수 2 2" xfId="6713" xr:uid="{00000000-0005-0000-0000-000074260000}"/>
    <cellStyle name="_총괄내역서_전기내역서(동홍초등학교 교실 및 E.V 증축공사)-정광수_변경후내역서 " xfId="6714" xr:uid="{00000000-0005-0000-0000-000075260000}"/>
    <cellStyle name="_총괄내역서_전기내역서(동홍초등학교 교실 및 E.V 증축공사)-최종" xfId="2493" xr:uid="{00000000-0005-0000-0000-000076260000}"/>
    <cellStyle name="_총괄내역서_전기내역서(동홍초등학교 교실 및 E.V 증축공사)-최종 2" xfId="6715" xr:uid="{00000000-0005-0000-0000-000077260000}"/>
    <cellStyle name="_총괄내역서_전기내역서(동홍초등학교 교실 및 E.V 증축공사)-최종 2 2" xfId="6716" xr:uid="{00000000-0005-0000-0000-000078260000}"/>
    <cellStyle name="_총괄내역서_전기내역서(동홍초등학교 교실 및 E.V 증축공사)-최종_변경후내역서 " xfId="6717" xr:uid="{00000000-0005-0000-0000-000079260000}"/>
    <cellStyle name="_총괄내역서_전기내역서(동화교-최종)" xfId="2494" xr:uid="{00000000-0005-0000-0000-00007A260000}"/>
    <cellStyle name="_총괄내역서_전기내역서(동화교-최종) 2" xfId="6718" xr:uid="{00000000-0005-0000-0000-00007B260000}"/>
    <cellStyle name="_총괄내역서_전기내역서(동화교-최종) 2 2" xfId="6719" xr:uid="{00000000-0005-0000-0000-00007C260000}"/>
    <cellStyle name="_총괄내역서_전기내역서(문산시립어린이집)" xfId="2495" xr:uid="{00000000-0005-0000-0000-00007D260000}"/>
    <cellStyle name="_총괄내역서_전기내역서(변경)" xfId="2496" xr:uid="{00000000-0005-0000-0000-00007E260000}"/>
    <cellStyle name="_총괄내역서_전기내역서(변경10월20일)" xfId="2497" xr:uid="{00000000-0005-0000-0000-00007F260000}"/>
    <cellStyle name="_총괄내역서_전기내역서(사라교육관)" xfId="2498" xr:uid="{00000000-0005-0000-0000-000080260000}"/>
    <cellStyle name="_총괄내역서_전기내역서(사라교육관) 2" xfId="6720" xr:uid="{00000000-0005-0000-0000-000081260000}"/>
    <cellStyle name="_총괄내역서_전기내역서(사라교육관) 2 2" xfId="6721" xr:uid="{00000000-0005-0000-0000-000082260000}"/>
    <cellStyle name="_총괄내역서_전기내역서(삼성교)" xfId="2499" xr:uid="{00000000-0005-0000-0000-000083260000}"/>
    <cellStyle name="_총괄내역서_전기내역서(삼성교) 2" xfId="6722" xr:uid="{00000000-0005-0000-0000-000084260000}"/>
    <cellStyle name="_총괄내역서_전기내역서(삼성교) 2 2" xfId="6723" xr:uid="{00000000-0005-0000-0000-000085260000}"/>
    <cellStyle name="_총괄내역서_전기내역서(삼성교)최종" xfId="2500" xr:uid="{00000000-0005-0000-0000-000086260000}"/>
    <cellStyle name="_총괄내역서_전기내역서(삼성초)-6.10" xfId="2501" xr:uid="{00000000-0005-0000-0000-000087260000}"/>
    <cellStyle name="_총괄내역서_전기내역서(삼성초)-6.11" xfId="2502" xr:uid="{00000000-0005-0000-0000-000088260000}"/>
    <cellStyle name="_총괄내역서_전기내역서(삼양동사무소)" xfId="2503" xr:uid="{00000000-0005-0000-0000-000089260000}"/>
    <cellStyle name="_총괄내역서_전기내역서(삼양동사무소) 2" xfId="6724" xr:uid="{00000000-0005-0000-0000-00008A260000}"/>
    <cellStyle name="_총괄내역서_전기내역서(삼양동사무소) 2 2" xfId="6725" xr:uid="{00000000-0005-0000-0000-00008B260000}"/>
    <cellStyle name="_총괄내역서_전기내역서(삼양동사무소)-1차분" xfId="2504" xr:uid="{00000000-0005-0000-0000-00008C260000}"/>
    <cellStyle name="_총괄내역서_전기내역서(삼양동사무소)-1차분 2" xfId="6726" xr:uid="{00000000-0005-0000-0000-00008D260000}"/>
    <cellStyle name="_총괄내역서_전기내역서(삼양동사무소)-1차분 2 2" xfId="6727" xr:uid="{00000000-0005-0000-0000-00008E260000}"/>
    <cellStyle name="_총괄내역서_전기내역서(서귀포공립보육시설)" xfId="2505" xr:uid="{00000000-0005-0000-0000-00008F260000}"/>
    <cellStyle name="_총괄내역서_전기내역서(서귀포공립보육시설) 2" xfId="6728" xr:uid="{00000000-0005-0000-0000-000090260000}"/>
    <cellStyle name="_총괄내역서_전기내역서(서귀포공립보육시설) 2 2" xfId="6729" xr:uid="{00000000-0005-0000-0000-000091260000}"/>
    <cellStyle name="_총괄내역서_전기내역서(서귀포시교육청사)" xfId="2506" xr:uid="{00000000-0005-0000-0000-000092260000}"/>
    <cellStyle name="_총괄내역서_전기내역서(서귀포시교육청사) 2" xfId="6730" xr:uid="{00000000-0005-0000-0000-000093260000}"/>
    <cellStyle name="_총괄내역서_전기내역서(서귀포시교육청사) 2 2" xfId="6731" xr:uid="{00000000-0005-0000-0000-000094260000}"/>
    <cellStyle name="_총괄내역서_전기내역서(실과교육관)" xfId="2507" xr:uid="{00000000-0005-0000-0000-000095260000}"/>
    <cellStyle name="_총괄내역서_전기내역서(아라교)" xfId="2508" xr:uid="{00000000-0005-0000-0000-000096260000}"/>
    <cellStyle name="_총괄내역서_전기내역서(아라교) 2" xfId="6732" xr:uid="{00000000-0005-0000-0000-000097260000}"/>
    <cellStyle name="_총괄내역서_전기내역서(아라교) 2 2" xfId="6733" xr:uid="{00000000-0005-0000-0000-000098260000}"/>
    <cellStyle name="_총괄내역서_전기내역서(안덕농협선과장)" xfId="2509" xr:uid="{00000000-0005-0000-0000-000099260000}"/>
    <cellStyle name="_총괄내역서_전기내역서(야생동물보호센터)" xfId="2510" xr:uid="{00000000-0005-0000-0000-00009A260000}"/>
    <cellStyle name="_총괄내역서_전기내역서(연평초,중)" xfId="2511" xr:uid="{00000000-0005-0000-0000-00009B260000}"/>
    <cellStyle name="_총괄내역서_전기내역서(연평초,중) 2" xfId="6734" xr:uid="{00000000-0005-0000-0000-00009C260000}"/>
    <cellStyle name="_총괄내역서_전기내역서(연평초,중) 2 2" xfId="6735" xr:uid="{00000000-0005-0000-0000-00009D260000}"/>
    <cellStyle name="_총괄내역서_전기내역서(연평초중고)" xfId="2512" xr:uid="{00000000-0005-0000-0000-00009E260000}"/>
    <cellStyle name="_총괄내역서_전기내역서(연평초중고) 2" xfId="6736" xr:uid="{00000000-0005-0000-0000-00009F260000}"/>
    <cellStyle name="_총괄내역서_전기내역서(연평초중고) 2 2" xfId="6737" xr:uid="{00000000-0005-0000-0000-0000A0260000}"/>
    <cellStyle name="_총괄내역서_전기내역서(영송학교 체육관)" xfId="2513" xr:uid="{00000000-0005-0000-0000-0000A1260000}"/>
    <cellStyle name="_총괄내역서_전기내역서(영송학교 체육관) 2" xfId="6738" xr:uid="{00000000-0005-0000-0000-0000A2260000}"/>
    <cellStyle name="_총괄내역서_전기내역서(영송학교 체육관) 2 2" xfId="6739" xr:uid="{00000000-0005-0000-0000-0000A3260000}"/>
    <cellStyle name="_총괄내역서_전기내역서(영지학교 전기설비공사)" xfId="2514" xr:uid="{00000000-0005-0000-0000-0000A4260000}"/>
    <cellStyle name="_총괄내역서_전기내역서(영지학교 전기설비공사) 2" xfId="6740" xr:uid="{00000000-0005-0000-0000-0000A5260000}"/>
    <cellStyle name="_총괄내역서_전기내역서(영지학교 전기설비공사) 2 2" xfId="6741" xr:uid="{00000000-0005-0000-0000-0000A6260000}"/>
    <cellStyle name="_총괄내역서_전기내역서(영평교)" xfId="2515" xr:uid="{00000000-0005-0000-0000-0000A7260000}"/>
    <cellStyle name="_총괄내역서_전기내역서(영평교) 2" xfId="6742" xr:uid="{00000000-0005-0000-0000-0000A8260000}"/>
    <cellStyle name="_총괄내역서_전기내역서(영평교) 2 2" xfId="6743" xr:uid="{00000000-0005-0000-0000-0000A9260000}"/>
    <cellStyle name="_총괄내역서_전기내역서(영평교)-최종" xfId="2516" xr:uid="{00000000-0005-0000-0000-0000AA260000}"/>
    <cellStyle name="_총괄내역서_전기내역서(영평교)-최종 2" xfId="6744" xr:uid="{00000000-0005-0000-0000-0000AB260000}"/>
    <cellStyle name="_총괄내역서_전기내역서(영평교)-최종 2 2" xfId="6745" xr:uid="{00000000-0005-0000-0000-0000AC260000}"/>
    <cellStyle name="_총괄내역서_전기내역서(온성학교)" xfId="2517" xr:uid="{00000000-0005-0000-0000-0000AD260000}"/>
    <cellStyle name="_총괄내역서_전기내역서(온성학교) 2" xfId="6746" xr:uid="{00000000-0005-0000-0000-0000AE260000}"/>
    <cellStyle name="_총괄내역서_전기내역서(온성학교) 2 2" xfId="6747" xr:uid="{00000000-0005-0000-0000-0000AF260000}"/>
    <cellStyle name="_총괄내역서_전기내역서(온성학교)_변경후내역서 " xfId="6748" xr:uid="{00000000-0005-0000-0000-0000B0260000}"/>
    <cellStyle name="_총괄내역서_전기내역서(위미교)" xfId="2518" xr:uid="{00000000-0005-0000-0000-0000B1260000}"/>
    <cellStyle name="_총괄내역서_전기내역서(위미교) 2" xfId="6749" xr:uid="{00000000-0005-0000-0000-0000B2260000}"/>
    <cellStyle name="_총괄내역서_전기내역서(위미교) 2 2" xfId="6750" xr:uid="{00000000-0005-0000-0000-0000B3260000}"/>
    <cellStyle name="_총괄내역서_전기내역서(위미교)-70" xfId="2519" xr:uid="{00000000-0005-0000-0000-0000B4260000}"/>
    <cellStyle name="_총괄내역서_전기내역서(위미교)-70 2" xfId="6751" xr:uid="{00000000-0005-0000-0000-0000B5260000}"/>
    <cellStyle name="_총괄내역서_전기내역서(위미교)-70 2 2" xfId="6752" xr:uid="{00000000-0005-0000-0000-0000B6260000}"/>
    <cellStyle name="_총괄내역서_전기내역서(위미중)" xfId="2520" xr:uid="{00000000-0005-0000-0000-0000B7260000}"/>
    <cellStyle name="_총괄내역서_전기내역서(유전자 보존원)" xfId="2521" xr:uid="{00000000-0005-0000-0000-0000B8260000}"/>
    <cellStyle name="_총괄내역서_전기내역서(유전자 보존원) 10" xfId="10782" xr:uid="{00000000-0005-0000-0000-0000B9260000}"/>
    <cellStyle name="_총괄내역서_전기내역서(유전자 보존원) 11" xfId="12631" xr:uid="{00000000-0005-0000-0000-0000BA260000}"/>
    <cellStyle name="_총괄내역서_전기내역서(유전자 보존원) 12" xfId="11056" xr:uid="{00000000-0005-0000-0000-0000BB260000}"/>
    <cellStyle name="_총괄내역서_전기내역서(유전자 보존원) 13" xfId="10035" xr:uid="{00000000-0005-0000-0000-0000BC260000}"/>
    <cellStyle name="_총괄내역서_전기내역서(유전자 보존원) 14" xfId="12246" xr:uid="{00000000-0005-0000-0000-0000BD260000}"/>
    <cellStyle name="_총괄내역서_전기내역서(유전자 보존원) 15" xfId="13158" xr:uid="{00000000-0005-0000-0000-0000BE260000}"/>
    <cellStyle name="_총괄내역서_전기내역서(유전자 보존원) 16" xfId="10397" xr:uid="{00000000-0005-0000-0000-0000BF260000}"/>
    <cellStyle name="_총괄내역서_전기내역서(유전자 보존원) 17" xfId="12388" xr:uid="{00000000-0005-0000-0000-0000C0260000}"/>
    <cellStyle name="_총괄내역서_전기내역서(유전자 보존원) 18" xfId="12623" xr:uid="{00000000-0005-0000-0000-0000C1260000}"/>
    <cellStyle name="_총괄내역서_전기내역서(유전자 보존원) 19" xfId="13281" xr:uid="{00000000-0005-0000-0000-0000C2260000}"/>
    <cellStyle name="_총괄내역서_전기내역서(유전자 보존원) 2" xfId="10570" xr:uid="{00000000-0005-0000-0000-0000C3260000}"/>
    <cellStyle name="_총괄내역서_전기내역서(유전자 보존원) 20" xfId="12671" xr:uid="{00000000-0005-0000-0000-0000C4260000}"/>
    <cellStyle name="_총괄내역서_전기내역서(유전자 보존원) 21" xfId="12717" xr:uid="{00000000-0005-0000-0000-0000C5260000}"/>
    <cellStyle name="_총괄내역서_전기내역서(유전자 보존원) 22" xfId="10405" xr:uid="{00000000-0005-0000-0000-0000C6260000}"/>
    <cellStyle name="_총괄내역서_전기내역서(유전자 보존원) 23" xfId="12381" xr:uid="{00000000-0005-0000-0000-0000C7260000}"/>
    <cellStyle name="_총괄내역서_전기내역서(유전자 보존원) 24" xfId="12971" xr:uid="{00000000-0005-0000-0000-0000C8260000}"/>
    <cellStyle name="_총괄내역서_전기내역서(유전자 보존원) 25" xfId="13335" xr:uid="{00000000-0005-0000-0000-0000C9260000}"/>
    <cellStyle name="_총괄내역서_전기내역서(유전자 보존원) 3" xfId="11946" xr:uid="{00000000-0005-0000-0000-0000CA260000}"/>
    <cellStyle name="_총괄내역서_전기내역서(유전자 보존원) 4" xfId="11932" xr:uid="{00000000-0005-0000-0000-0000CB260000}"/>
    <cellStyle name="_총괄내역서_전기내역서(유전자 보존원) 5" xfId="10190" xr:uid="{00000000-0005-0000-0000-0000CC260000}"/>
    <cellStyle name="_총괄내역서_전기내역서(유전자 보존원) 6" xfId="11215" xr:uid="{00000000-0005-0000-0000-0000CD260000}"/>
    <cellStyle name="_총괄내역서_전기내역서(유전자 보존원) 7" xfId="11837" xr:uid="{00000000-0005-0000-0000-0000CE260000}"/>
    <cellStyle name="_총괄내역서_전기내역서(유전자 보존원) 8" xfId="10644" xr:uid="{00000000-0005-0000-0000-0000CF260000}"/>
    <cellStyle name="_총괄내역서_전기내역서(유전자 보존원) 9" xfId="10133" xr:uid="{00000000-0005-0000-0000-0000D0260000}"/>
    <cellStyle name="_총괄내역서_전기내역서(전산교육관)" xfId="2522" xr:uid="{00000000-0005-0000-0000-0000D1260000}"/>
    <cellStyle name="_총괄내역서_전기내역서(제동교)" xfId="2523" xr:uid="{00000000-0005-0000-0000-0000D2260000}"/>
    <cellStyle name="_총괄내역서_전기내역서(제동교) 2" xfId="6753" xr:uid="{00000000-0005-0000-0000-0000D3260000}"/>
    <cellStyle name="_총괄내역서_전기내역서(제동교) 2 2" xfId="6754" xr:uid="{00000000-0005-0000-0000-0000D4260000}"/>
    <cellStyle name="_총괄내역서_전기내역서(제주검역소)" xfId="2524" xr:uid="{00000000-0005-0000-0000-0000D5260000}"/>
    <cellStyle name="_총괄내역서_전기내역서(제주검역소) 2" xfId="6755" xr:uid="{00000000-0005-0000-0000-0000D6260000}"/>
    <cellStyle name="_총괄내역서_전기내역서(제주검역소) 2 2" xfId="6756" xr:uid="{00000000-0005-0000-0000-0000D7260000}"/>
    <cellStyle name="_총괄내역서_전기내역서(제주교대-사라교육관)" xfId="2525" xr:uid="{00000000-0005-0000-0000-0000D8260000}"/>
    <cellStyle name="_총괄내역서_전기내역서(제주교대-사라교육관) 2" xfId="6757" xr:uid="{00000000-0005-0000-0000-0000D9260000}"/>
    <cellStyle name="_총괄내역서_전기내역서(제주교대-사라교육관) 2 2" xfId="6758" xr:uid="{00000000-0005-0000-0000-0000DA260000}"/>
    <cellStyle name="_총괄내역서_전기내역서(제주교대-전산교육관)" xfId="2526" xr:uid="{00000000-0005-0000-0000-0000DB260000}"/>
    <cellStyle name="_총괄내역서_전기내역서(제주교대-전산교육관) 2" xfId="6759" xr:uid="{00000000-0005-0000-0000-0000DC260000}"/>
    <cellStyle name="_총괄내역서_전기내역서(제주교대-전산교육관) 2 2" xfId="6760" xr:uid="{00000000-0005-0000-0000-0000DD260000}"/>
    <cellStyle name="_총괄내역서_전기내역서(제주서중)" xfId="2527" xr:uid="{00000000-0005-0000-0000-0000DE260000}"/>
    <cellStyle name="_총괄내역서_전기내역서(제주시교육청사)" xfId="2528" xr:uid="{00000000-0005-0000-0000-0000DF260000}"/>
    <cellStyle name="_총괄내역서_전기내역서(제주시교육청사) 2" xfId="6761" xr:uid="{00000000-0005-0000-0000-0000E0260000}"/>
    <cellStyle name="_총괄내역서_전기내역서(제주시교육청사) 2 2" xfId="6762" xr:uid="{00000000-0005-0000-0000-0000E1260000}"/>
    <cellStyle name="_총괄내역서_전기내역서(제주중앙고)" xfId="2529" xr:uid="{00000000-0005-0000-0000-0000E2260000}"/>
    <cellStyle name="_총괄내역서_전기내역서(중문농협선과장)" xfId="2530" xr:uid="{00000000-0005-0000-0000-0000E3260000}"/>
    <cellStyle name="_총괄내역서_전기내역서(지구대기 관사)" xfId="2531" xr:uid="{00000000-0005-0000-0000-0000E4260000}"/>
    <cellStyle name="_총괄내역서_전기내역서(지구대기 관사) 2" xfId="6763" xr:uid="{00000000-0005-0000-0000-0000E5260000}"/>
    <cellStyle name="_총괄내역서_전기내역서(지구대기 관사) 2 2" xfId="6764" xr:uid="{00000000-0005-0000-0000-0000E6260000}"/>
    <cellStyle name="_총괄내역서_전기내역서(최종)-서귀포교" xfId="2532" xr:uid="{00000000-0005-0000-0000-0000E7260000}"/>
    <cellStyle name="_총괄내역서_전기내역서(최종)-서귀포교 2" xfId="6765" xr:uid="{00000000-0005-0000-0000-0000E8260000}"/>
    <cellStyle name="_총괄내역서_전기내역서(최종)-서귀포교 2 2" xfId="6766" xr:uid="{00000000-0005-0000-0000-0000E9260000}"/>
    <cellStyle name="_총괄내역서_전기내역서(탐라교육원 전기용량 증설공사)-1월단가" xfId="2533" xr:uid="{00000000-0005-0000-0000-0000EA260000}"/>
    <cellStyle name="_총괄내역서_전기내역서(탐라교육원 전기용량 증설공사)-1월단가 2" xfId="6767" xr:uid="{00000000-0005-0000-0000-0000EB260000}"/>
    <cellStyle name="_총괄내역서_전기내역서(탐라교육원 전기용량 증설공사)-1월단가 2 2" xfId="6768" xr:uid="{00000000-0005-0000-0000-0000EC260000}"/>
    <cellStyle name="_총괄내역서_전기내역서(탐라교육원)" xfId="2534" xr:uid="{00000000-0005-0000-0000-0000ED260000}"/>
    <cellStyle name="_총괄내역서_전기내역서(탐라교육원) 2" xfId="6769" xr:uid="{00000000-0005-0000-0000-0000EE260000}"/>
    <cellStyle name="_총괄내역서_전기내역서(탐라교육원) 2 2" xfId="6770" xr:uid="{00000000-0005-0000-0000-0000EF260000}"/>
    <cellStyle name="_총괄내역서_전기내역서(탐라교육원)-최종" xfId="2535" xr:uid="{00000000-0005-0000-0000-0000F0260000}"/>
    <cellStyle name="_총괄내역서_전기내역서(탐라교육원)-최종 2" xfId="6771" xr:uid="{00000000-0005-0000-0000-0000F1260000}"/>
    <cellStyle name="_총괄내역서_전기내역서(탐라교육원)-최종 2 2" xfId="6772" xr:uid="{00000000-0005-0000-0000-0000F2260000}"/>
    <cellStyle name="_총괄내역서_전기내역서(판포리마을회관)" xfId="2536" xr:uid="{00000000-0005-0000-0000-0000F3260000}"/>
    <cellStyle name="_총괄내역서_전기내역서(표선초-옥내소화전 장애인 연결통로)" xfId="2537" xr:uid="{00000000-0005-0000-0000-0000F4260000}"/>
    <cellStyle name="_총괄내역서_전기내역서(하나로마트)_변경후내역서 " xfId="6773" xr:uid="{00000000-0005-0000-0000-0000F5260000}"/>
    <cellStyle name="_총괄내역서_전기내역서(하례교 교실증축 및 화장실 대수선공사)" xfId="2538" xr:uid="{00000000-0005-0000-0000-0000F6260000}"/>
    <cellStyle name="_총괄내역서_전기내역서(하례교 교실증축 및 화장실 대수선공사) 2" xfId="6774" xr:uid="{00000000-0005-0000-0000-0000F7260000}"/>
    <cellStyle name="_총괄내역서_전기내역서(하례교 교실증축 및 화장실 대수선공사) 2 2" xfId="6775" xr:uid="{00000000-0005-0000-0000-0000F8260000}"/>
    <cellStyle name="_총괄내역서_전기내역서(하례교 교실증축 및 화장실 대수선공사)_변경후내역서 " xfId="6776" xr:uid="{00000000-0005-0000-0000-0000F9260000}"/>
    <cellStyle name="_총괄내역서_전기내역서(하례교)" xfId="2539" xr:uid="{00000000-0005-0000-0000-0000FA260000}"/>
    <cellStyle name="_총괄내역서_전기내역서(하례교) 2" xfId="6777" xr:uid="{00000000-0005-0000-0000-0000FB260000}"/>
    <cellStyle name="_총괄내역서_전기내역서(하례교) 2 2" xfId="6778" xr:uid="{00000000-0005-0000-0000-0000FC260000}"/>
    <cellStyle name="_총괄내역서_전기내역서(한수풀 도서관)" xfId="2540" xr:uid="{00000000-0005-0000-0000-0000FD260000}"/>
    <cellStyle name="_총괄내역서_전기내역서(한수풀 도서관) 2" xfId="6779" xr:uid="{00000000-0005-0000-0000-0000FE260000}"/>
    <cellStyle name="_총괄내역서_전기내역서(한수풀 도서관) 2 2" xfId="6780" xr:uid="{00000000-0005-0000-0000-0000FF260000}"/>
    <cellStyle name="_총괄내역서_전기내역서(홍익보육원)" xfId="2541" xr:uid="{00000000-0005-0000-0000-000000270000}"/>
    <cellStyle name="_총괄내역서_전기내역서(홍익보육원) 2" xfId="6781" xr:uid="{00000000-0005-0000-0000-000001270000}"/>
    <cellStyle name="_총괄내역서_전기내역서(홍익보육원) 2 2" xfId="6782" xr:uid="{00000000-0005-0000-0000-000002270000}"/>
    <cellStyle name="_총괄내역서_전기내역서1(위미중)" xfId="2542" xr:uid="{00000000-0005-0000-0000-000003270000}"/>
    <cellStyle name="_총괄내역서_전기내역서-전등간선변경" xfId="2543" xr:uid="{00000000-0005-0000-0000-000004270000}"/>
    <cellStyle name="_총괄내역서_전기내역서-전등간선변경 2" xfId="6783" xr:uid="{00000000-0005-0000-0000-000005270000}"/>
    <cellStyle name="_총괄내역서_전기내역서-전등간선변경 2 2" xfId="6784" xr:uid="{00000000-0005-0000-0000-000006270000}"/>
    <cellStyle name="_총괄내역서_전기산출서(야생동물보호센터)" xfId="2544" xr:uid="{00000000-0005-0000-0000-000007270000}"/>
    <cellStyle name="_총괄내역서_전기산출표" xfId="2545" xr:uid="{00000000-0005-0000-0000-000008270000}"/>
    <cellStyle name="_총괄내역서_전기표지 및 산출서(절물)_변경후내역서 " xfId="6785" xr:uid="{00000000-0005-0000-0000-000009270000}"/>
    <cellStyle name="_총괄내역서_제주항 연안여객터미널 승강설비 소방공사" xfId="2546" xr:uid="{00000000-0005-0000-0000-00000A270000}"/>
    <cellStyle name="_총괄내역서_조천리 경로당 전기내역서" xfId="2547" xr:uid="{00000000-0005-0000-0000-00000B270000}"/>
    <cellStyle name="_총괄내역서_조천리마을회관(야학당)전기내역서" xfId="2548" xr:uid="{00000000-0005-0000-0000-00000C270000}"/>
    <cellStyle name="_총괄내역서_조천리마을회관(야학당)통신내역서" xfId="2549" xr:uid="{00000000-0005-0000-0000-00000D270000}"/>
    <cellStyle name="_총괄내역서_조천중(전기내역서)최종 (1)" xfId="2550" xr:uid="{00000000-0005-0000-0000-00000E270000}"/>
    <cellStyle name="_총괄내역서_조천중(전기내역서)최종 (1) 2" xfId="6786" xr:uid="{00000000-0005-0000-0000-00000F270000}"/>
    <cellStyle name="_총괄내역서_조천중(전기내역서)최종 (1) 2 2" xfId="6787" xr:uid="{00000000-0005-0000-0000-000010270000}"/>
    <cellStyle name="_총괄내역서_조천중(전기내역서)최종 (1)_변경후내역서 " xfId="6788" xr:uid="{00000000-0005-0000-0000-000011270000}"/>
    <cellStyle name="_총괄내역서_주사랑 소방내역" xfId="2551" xr:uid="{00000000-0005-0000-0000-000012270000}"/>
    <cellStyle name="_총괄내역서_주사랑 소방내역 10" xfId="9702" xr:uid="{00000000-0005-0000-0000-000013270000}"/>
    <cellStyle name="_총괄내역서_주사랑 소방내역 11" xfId="9914" xr:uid="{00000000-0005-0000-0000-000014270000}"/>
    <cellStyle name="_총괄내역서_주사랑 소방내역 12" xfId="9956" xr:uid="{00000000-0005-0000-0000-000015270000}"/>
    <cellStyle name="_총괄내역서_주사랑 소방내역 13" xfId="12944" xr:uid="{00000000-0005-0000-0000-000016270000}"/>
    <cellStyle name="_총괄내역서_주사랑 소방내역 14" xfId="11672" xr:uid="{00000000-0005-0000-0000-000017270000}"/>
    <cellStyle name="_총괄내역서_주사랑 소방내역 15" xfId="12522" xr:uid="{00000000-0005-0000-0000-000018270000}"/>
    <cellStyle name="_총괄내역서_주사랑 소방내역 16" xfId="13247" xr:uid="{00000000-0005-0000-0000-000019270000}"/>
    <cellStyle name="_총괄내역서_주사랑 소방내역 17" xfId="10676" xr:uid="{00000000-0005-0000-0000-00001A270000}"/>
    <cellStyle name="_총괄내역서_주사랑 소방내역 18" xfId="13246" xr:uid="{00000000-0005-0000-0000-00001B270000}"/>
    <cellStyle name="_총괄내역서_주사랑 소방내역 19" xfId="13359" xr:uid="{00000000-0005-0000-0000-00001C270000}"/>
    <cellStyle name="_총괄내역서_주사랑 소방내역 2" xfId="10585" xr:uid="{00000000-0005-0000-0000-00001D270000}"/>
    <cellStyle name="_총괄내역서_주사랑 소방내역 20" xfId="12305" xr:uid="{00000000-0005-0000-0000-00001E270000}"/>
    <cellStyle name="_총괄내역서_주사랑 소방내역 21" xfId="11165" xr:uid="{00000000-0005-0000-0000-00001F270000}"/>
    <cellStyle name="_총괄내역서_주사랑 소방내역 22" xfId="11117" xr:uid="{00000000-0005-0000-0000-000020270000}"/>
    <cellStyle name="_총괄내역서_주사랑 소방내역 23" xfId="13279" xr:uid="{00000000-0005-0000-0000-000021270000}"/>
    <cellStyle name="_총괄내역서_주사랑 소방내역 24" xfId="12237" xr:uid="{00000000-0005-0000-0000-000022270000}"/>
    <cellStyle name="_총괄내역서_주사랑 소방내역 25" xfId="10890" xr:uid="{00000000-0005-0000-0000-000023270000}"/>
    <cellStyle name="_총괄내역서_주사랑 소방내역 3" xfId="11942" xr:uid="{00000000-0005-0000-0000-000024270000}"/>
    <cellStyle name="_총괄내역서_주사랑 소방내역 4" xfId="10586" xr:uid="{00000000-0005-0000-0000-000025270000}"/>
    <cellStyle name="_총괄내역서_주사랑 소방내역 5" xfId="10593" xr:uid="{00000000-0005-0000-0000-000026270000}"/>
    <cellStyle name="_총괄내역서_주사랑 소방내역 6" xfId="12615" xr:uid="{00000000-0005-0000-0000-000027270000}"/>
    <cellStyle name="_총괄내역서_주사랑 소방내역 7" xfId="10827" xr:uid="{00000000-0005-0000-0000-000028270000}"/>
    <cellStyle name="_총괄내역서_주사랑 소방내역 8" xfId="11564" xr:uid="{00000000-0005-0000-0000-000029270000}"/>
    <cellStyle name="_총괄내역서_주사랑 소방내역 9" xfId="12901" xr:uid="{00000000-0005-0000-0000-00002A270000}"/>
    <cellStyle name="_총괄내역서_주사랑요양원전기" xfId="2552" xr:uid="{00000000-0005-0000-0000-00002B270000}"/>
    <cellStyle name="_총괄내역서_주사랑요양원전기 2" xfId="6789" xr:uid="{00000000-0005-0000-0000-00002C270000}"/>
    <cellStyle name="_총괄내역서_주사랑요양원전기 2 2" xfId="6790" xr:uid="{00000000-0005-0000-0000-00002D270000}"/>
    <cellStyle name="_총괄내역서_청소년수련원 전기내역서" xfId="2553" xr:uid="{00000000-0005-0000-0000-00002E270000}"/>
    <cellStyle name="_총괄내역서_총괄집계표" xfId="2554" xr:uid="{00000000-0005-0000-0000-00002F270000}"/>
    <cellStyle name="_총괄내역서_추자교(전기내역서)최종" xfId="6791" xr:uid="{00000000-0005-0000-0000-000030270000}"/>
    <cellStyle name="_총괄내역서_추자교(전기내역서)최종 2" xfId="6792" xr:uid="{00000000-0005-0000-0000-000031270000}"/>
    <cellStyle name="_총괄내역서_추정공사비" xfId="2555" xr:uid="{00000000-0005-0000-0000-000032270000}"/>
    <cellStyle name="_총괄내역서_추정공사비 2" xfId="6793" xr:uid="{00000000-0005-0000-0000-000033270000}"/>
    <cellStyle name="_총괄내역서_추정공사비 2 2" xfId="6794" xr:uid="{00000000-0005-0000-0000-000034270000}"/>
    <cellStyle name="_총괄내역서_추정공사비전기내역서" xfId="2556" xr:uid="{00000000-0005-0000-0000-000035270000}"/>
    <cellStyle name="_총괄내역서_친환경 농업 증축전기공사" xfId="2557" xr:uid="{00000000-0005-0000-0000-000036270000}"/>
    <cellStyle name="_총괄내역서_친환경 농업 증축전기공사(전력간선)" xfId="2558" xr:uid="{00000000-0005-0000-0000-000037270000}"/>
    <cellStyle name="_총괄내역서_친환경농업 첨단연구센터 증축소방공사" xfId="2559" xr:uid="{00000000-0005-0000-0000-000038270000}"/>
    <cellStyle name="_총괄내역서_태양광 내역서" xfId="2560" xr:uid="{00000000-0005-0000-0000-000039270000}"/>
    <cellStyle name="_총괄내역서_태양광 내역서 10" xfId="11453" xr:uid="{00000000-0005-0000-0000-00003A270000}"/>
    <cellStyle name="_총괄내역서_태양광 내역서 11" xfId="12374" xr:uid="{00000000-0005-0000-0000-00003B270000}"/>
    <cellStyle name="_총괄내역서_태양광 내역서 12" xfId="10546" xr:uid="{00000000-0005-0000-0000-00003C270000}"/>
    <cellStyle name="_총괄내역서_태양광 내역서 13" xfId="9724" xr:uid="{00000000-0005-0000-0000-00003D270000}"/>
    <cellStyle name="_총괄내역서_태양광 내역서 14" xfId="9703" xr:uid="{00000000-0005-0000-0000-00003E270000}"/>
    <cellStyle name="_총괄내역서_태양광 내역서 15" xfId="10679" xr:uid="{00000000-0005-0000-0000-00003F270000}"/>
    <cellStyle name="_총괄내역서_태양광 내역서 16" xfId="11930" xr:uid="{00000000-0005-0000-0000-000040270000}"/>
    <cellStyle name="_총괄내역서_태양광 내역서 17" xfId="10141" xr:uid="{00000000-0005-0000-0000-000041270000}"/>
    <cellStyle name="_총괄내역서_태양광 내역서 18" xfId="10369" xr:uid="{00000000-0005-0000-0000-000042270000}"/>
    <cellStyle name="_총괄내역서_태양광 내역서 19" xfId="12414" xr:uid="{00000000-0005-0000-0000-000043270000}"/>
    <cellStyle name="_총괄내역서_태양광 내역서 2" xfId="10594" xr:uid="{00000000-0005-0000-0000-000044270000}"/>
    <cellStyle name="_총괄내역서_태양광 내역서 20" xfId="10471" xr:uid="{00000000-0005-0000-0000-000045270000}"/>
    <cellStyle name="_총괄내역서_태양광 내역서 21" xfId="12579" xr:uid="{00000000-0005-0000-0000-000046270000}"/>
    <cellStyle name="_총괄내역서_태양광 내역서 22" xfId="12710" xr:uid="{00000000-0005-0000-0000-000047270000}"/>
    <cellStyle name="_총괄내역서_태양광 내역서 23" xfId="12261" xr:uid="{00000000-0005-0000-0000-000048270000}"/>
    <cellStyle name="_총괄내역서_태양광 내역서 24" xfId="10541" xr:uid="{00000000-0005-0000-0000-000049270000}"/>
    <cellStyle name="_총괄내역서_태양광 내역서 25" xfId="12924" xr:uid="{00000000-0005-0000-0000-00004A270000}"/>
    <cellStyle name="_총괄내역서_태양광 내역서 3" xfId="11940" xr:uid="{00000000-0005-0000-0000-00004B270000}"/>
    <cellStyle name="_총괄내역서_태양광 내역서 4" xfId="10590" xr:uid="{00000000-0005-0000-0000-00004C270000}"/>
    <cellStyle name="_총괄내역서_태양광 내역서 5" xfId="11563" xr:uid="{00000000-0005-0000-0000-00004D270000}"/>
    <cellStyle name="_총괄내역서_태양광 내역서 6" xfId="11937" xr:uid="{00000000-0005-0000-0000-00004E270000}"/>
    <cellStyle name="_총괄내역서_태양광 내역서 7" xfId="10418" xr:uid="{00000000-0005-0000-0000-00004F270000}"/>
    <cellStyle name="_총괄내역서_태양광 내역서 8" xfId="10252" xr:uid="{00000000-0005-0000-0000-000050270000}"/>
    <cellStyle name="_총괄내역서_태양광 내역서 9" xfId="10681" xr:uid="{00000000-0005-0000-0000-000051270000}"/>
    <cellStyle name="_총괄내역서_태양광 내역서(15kW)" xfId="2561" xr:uid="{00000000-0005-0000-0000-000052270000}"/>
    <cellStyle name="_총괄내역서_태양광 내역서(15kW) 10" xfId="10682" xr:uid="{00000000-0005-0000-0000-000053270000}"/>
    <cellStyle name="_총괄내역서_태양광 내역서(15kW) 11" xfId="12900" xr:uid="{00000000-0005-0000-0000-000054270000}"/>
    <cellStyle name="_총괄내역서_태양광 내역서(15kW) 12" xfId="10972" xr:uid="{00000000-0005-0000-0000-000055270000}"/>
    <cellStyle name="_총괄내역서_태양광 내역서(15kW) 13" xfId="11555" xr:uid="{00000000-0005-0000-0000-000056270000}"/>
    <cellStyle name="_총괄내역서_태양광 내역서(15kW) 14" xfId="10731" xr:uid="{00000000-0005-0000-0000-000057270000}"/>
    <cellStyle name="_총괄내역서_태양광 내역서(15kW) 15" xfId="11870" xr:uid="{00000000-0005-0000-0000-000058270000}"/>
    <cellStyle name="_총괄내역서_태양광 내역서(15kW) 16" xfId="11577" xr:uid="{00000000-0005-0000-0000-000059270000}"/>
    <cellStyle name="_총괄내역서_태양광 내역서(15kW) 17" xfId="10925" xr:uid="{00000000-0005-0000-0000-00005A270000}"/>
    <cellStyle name="_총괄내역서_태양광 내역서(15kW) 18" xfId="10636" xr:uid="{00000000-0005-0000-0000-00005B270000}"/>
    <cellStyle name="_총괄내역서_태양광 내역서(15kW) 19" xfId="10203" xr:uid="{00000000-0005-0000-0000-00005C270000}"/>
    <cellStyle name="_총괄내역서_태양광 내역서(15kW) 2" xfId="10595" xr:uid="{00000000-0005-0000-0000-00005D270000}"/>
    <cellStyle name="_총괄내역서_태양광 내역서(15kW) 20" xfId="13296" xr:uid="{00000000-0005-0000-0000-00005E270000}"/>
    <cellStyle name="_총괄내역서_태양광 내역서(15kW) 21" xfId="9810" xr:uid="{00000000-0005-0000-0000-00005F270000}"/>
    <cellStyle name="_총괄내역서_태양광 내역서(15kW) 22" xfId="10837" xr:uid="{00000000-0005-0000-0000-000060270000}"/>
    <cellStyle name="_총괄내역서_태양광 내역서(15kW) 23" xfId="10222" xr:uid="{00000000-0005-0000-0000-000061270000}"/>
    <cellStyle name="_총괄내역서_태양광 내역서(15kW) 24" xfId="12445" xr:uid="{00000000-0005-0000-0000-000062270000}"/>
    <cellStyle name="_총괄내역서_태양광 내역서(15kW) 25" xfId="10620" xr:uid="{00000000-0005-0000-0000-000063270000}"/>
    <cellStyle name="_총괄내역서_태양광 내역서(15kW) 3" xfId="10589" xr:uid="{00000000-0005-0000-0000-000064270000}"/>
    <cellStyle name="_총괄내역서_태양광 내역서(15kW) 4" xfId="10591" xr:uid="{00000000-0005-0000-0000-000065270000}"/>
    <cellStyle name="_총괄내역서_태양광 내역서(15kW) 5" xfId="11936" xr:uid="{00000000-0005-0000-0000-000066270000}"/>
    <cellStyle name="_총괄내역서_태양광 내역서(15kW) 6" xfId="10587" xr:uid="{00000000-0005-0000-0000-000067270000}"/>
    <cellStyle name="_총괄내역서_태양광 내역서(15kW) 7" xfId="11785" xr:uid="{00000000-0005-0000-0000-000068270000}"/>
    <cellStyle name="_총괄내역서_태양광 내역서(15kW) 8" xfId="11993" xr:uid="{00000000-0005-0000-0000-000069270000}"/>
    <cellStyle name="_총괄내역서_태양광 내역서(15kW) 9" xfId="12138" xr:uid="{00000000-0005-0000-0000-00006A270000}"/>
    <cellStyle name="_총괄내역서_태양광 내역서(삼양동주민센터)" xfId="2562" xr:uid="{00000000-0005-0000-0000-00006B270000}"/>
    <cellStyle name="_총괄내역서_태양광 내역서(삼양동주민센터) 10" xfId="10419" xr:uid="{00000000-0005-0000-0000-00006C270000}"/>
    <cellStyle name="_총괄내역서_태양광 내역서(삼양동주민센터) 11" xfId="10990" xr:uid="{00000000-0005-0000-0000-00006D270000}"/>
    <cellStyle name="_총괄내역서_태양광 내역서(삼양동주민센터) 12" xfId="11630" xr:uid="{00000000-0005-0000-0000-00006E270000}"/>
    <cellStyle name="_총괄내역서_태양광 내역서(삼양동주민센터) 13" xfId="9727" xr:uid="{00000000-0005-0000-0000-00006F270000}"/>
    <cellStyle name="_총괄내역서_태양광 내역서(삼양동주민센터) 14" xfId="12038" xr:uid="{00000000-0005-0000-0000-000070270000}"/>
    <cellStyle name="_총괄내역서_태양광 내역서(삼양동주민센터) 15" xfId="12765" xr:uid="{00000000-0005-0000-0000-000071270000}"/>
    <cellStyle name="_총괄내역서_태양광 내역서(삼양동주민센터) 16" xfId="11472" xr:uid="{00000000-0005-0000-0000-000072270000}"/>
    <cellStyle name="_총괄내역서_태양광 내역서(삼양동주민센터) 17" xfId="9933" xr:uid="{00000000-0005-0000-0000-000073270000}"/>
    <cellStyle name="_총괄내역서_태양광 내역서(삼양동주민센터) 18" xfId="10480" xr:uid="{00000000-0005-0000-0000-000074270000}"/>
    <cellStyle name="_총괄내역서_태양광 내역서(삼양동주민센터) 19" xfId="13189" xr:uid="{00000000-0005-0000-0000-000075270000}"/>
    <cellStyle name="_총괄내역서_태양광 내역서(삼양동주민센터) 2" xfId="10596" xr:uid="{00000000-0005-0000-0000-000076270000}"/>
    <cellStyle name="_총괄내역서_태양광 내역서(삼양동주민센터) 20" xfId="13019" xr:uid="{00000000-0005-0000-0000-000077270000}"/>
    <cellStyle name="_총괄내역서_태양광 내역서(삼양동주민센터) 21" xfId="9816" xr:uid="{00000000-0005-0000-0000-000078270000}"/>
    <cellStyle name="_총괄내역서_태양광 내역서(삼양동주민센터) 22" xfId="11730" xr:uid="{00000000-0005-0000-0000-000079270000}"/>
    <cellStyle name="_총괄내역서_태양광 내역서(삼양동주민센터) 23" xfId="9943" xr:uid="{00000000-0005-0000-0000-00007A270000}"/>
    <cellStyle name="_총괄내역서_태양광 내역서(삼양동주민센터) 24" xfId="11420" xr:uid="{00000000-0005-0000-0000-00007B270000}"/>
    <cellStyle name="_총괄내역서_태양광 내역서(삼양동주민센터) 25" xfId="12251" xr:uid="{00000000-0005-0000-0000-00007C270000}"/>
    <cellStyle name="_총괄내역서_태양광 내역서(삼양동주민센터) 3" xfId="11939" xr:uid="{00000000-0005-0000-0000-00007D270000}"/>
    <cellStyle name="_총괄내역서_태양광 내역서(삼양동주민센터) 4" xfId="10592" xr:uid="{00000000-0005-0000-0000-00007E270000}"/>
    <cellStyle name="_총괄내역서_태양광 내역서(삼양동주민센터) 5" xfId="9955" xr:uid="{00000000-0005-0000-0000-00007F270000}"/>
    <cellStyle name="_총괄내역서_태양광 내역서(삼양동주민센터) 6" xfId="10948" xr:uid="{00000000-0005-0000-0000-000080270000}"/>
    <cellStyle name="_총괄내역서_태양광 내역서(삼양동주민센터) 7" xfId="10946" xr:uid="{00000000-0005-0000-0000-000081270000}"/>
    <cellStyle name="_총괄내역서_태양광 내역서(삼양동주민센터) 8" xfId="11454" xr:uid="{00000000-0005-0000-0000-000082270000}"/>
    <cellStyle name="_총괄내역서_태양광 내역서(삼양동주민센터) 9" xfId="9913" xr:uid="{00000000-0005-0000-0000-000083270000}"/>
    <cellStyle name="_총괄내역서_태양광 내역서(총괄-전기공사)" xfId="2563" xr:uid="{00000000-0005-0000-0000-000084270000}"/>
    <cellStyle name="_총괄내역서_태양광 내역서(총괄-전기공사) 10" xfId="12514" xr:uid="{00000000-0005-0000-0000-000085270000}"/>
    <cellStyle name="_총괄내역서_태양광 내역서(총괄-전기공사) 11" xfId="11072" xr:uid="{00000000-0005-0000-0000-000086270000}"/>
    <cellStyle name="_총괄내역서_태양광 내역서(총괄-전기공사) 12" xfId="10530" xr:uid="{00000000-0005-0000-0000-000087270000}"/>
    <cellStyle name="_총괄내역서_태양광 내역서(총괄-전기공사) 13" xfId="12882" xr:uid="{00000000-0005-0000-0000-000088270000}"/>
    <cellStyle name="_총괄내역서_태양광 내역서(총괄-전기공사) 14" xfId="11671" xr:uid="{00000000-0005-0000-0000-000089270000}"/>
    <cellStyle name="_총괄내역서_태양광 내역서(총괄-전기공사) 15" xfId="13212" xr:uid="{00000000-0005-0000-0000-00008A270000}"/>
    <cellStyle name="_총괄내역서_태양광 내역서(총괄-전기공사) 16" xfId="10718" xr:uid="{00000000-0005-0000-0000-00008B270000}"/>
    <cellStyle name="_총괄내역서_태양광 내역서(총괄-전기공사) 17" xfId="11693" xr:uid="{00000000-0005-0000-0000-00008C270000}"/>
    <cellStyle name="_총괄내역서_태양광 내역서(총괄-전기공사) 18" xfId="10065" xr:uid="{00000000-0005-0000-0000-00008D270000}"/>
    <cellStyle name="_총괄내역서_태양광 내역서(총괄-전기공사) 19" xfId="13110" xr:uid="{00000000-0005-0000-0000-00008E270000}"/>
    <cellStyle name="_총괄내역서_태양광 내역서(총괄-전기공사) 2" xfId="10597" xr:uid="{00000000-0005-0000-0000-00008F270000}"/>
    <cellStyle name="_총괄내역서_태양광 내역서(총괄-전기공사) 20" xfId="10330" xr:uid="{00000000-0005-0000-0000-000090270000}"/>
    <cellStyle name="_총괄내역서_태양광 내역서(총괄-전기공사) 21" xfId="13128" xr:uid="{00000000-0005-0000-0000-000091270000}"/>
    <cellStyle name="_총괄내역서_태양광 내역서(총괄-전기공사) 22" xfId="9704" xr:uid="{00000000-0005-0000-0000-000092270000}"/>
    <cellStyle name="_총괄내역서_태양광 내역서(총괄-전기공사) 23" xfId="13344" xr:uid="{00000000-0005-0000-0000-000093270000}"/>
    <cellStyle name="_총괄내역서_태양광 내역서(총괄-전기공사) 24" xfId="11848" xr:uid="{00000000-0005-0000-0000-000094270000}"/>
    <cellStyle name="_총괄내역서_태양광 내역서(총괄-전기공사) 25" xfId="13072" xr:uid="{00000000-0005-0000-0000-000095270000}"/>
    <cellStyle name="_총괄내역서_태양광 내역서(총괄-전기공사) 3" xfId="11938" xr:uid="{00000000-0005-0000-0000-000096270000}"/>
    <cellStyle name="_총괄내역서_태양광 내역서(총괄-전기공사) 4" xfId="11335" xr:uid="{00000000-0005-0000-0000-000097270000}"/>
    <cellStyle name="_총괄내역서_태양광 내역서(총괄-전기공사) 5" xfId="10188" xr:uid="{00000000-0005-0000-0000-000098270000}"/>
    <cellStyle name="_총괄내역서_태양광 내역서(총괄-전기공사) 6" xfId="10949" xr:uid="{00000000-0005-0000-0000-000099270000}"/>
    <cellStyle name="_총괄내역서_태양광 내역서(총괄-전기공사) 7" xfId="12792" xr:uid="{00000000-0005-0000-0000-00009A270000}"/>
    <cellStyle name="_총괄내역서_태양광 내역서(총괄-전기공사) 8" xfId="11632" xr:uid="{00000000-0005-0000-0000-00009B270000}"/>
    <cellStyle name="_총괄내역서_태양광 내역서(총괄-전기공사) 9" xfId="10009" xr:uid="{00000000-0005-0000-0000-00009C270000}"/>
    <cellStyle name="_총괄내역서_태양광산출서(친환경농업 연구센터)" xfId="2564" xr:uid="{00000000-0005-0000-0000-00009D270000}"/>
    <cellStyle name="_총괄내역서_태양광산출서(친환경농업 연구센터) 10" xfId="11016" xr:uid="{00000000-0005-0000-0000-00009E270000}"/>
    <cellStyle name="_총괄내역서_태양광산출서(친환경농업 연구센터) 11" xfId="10374" xr:uid="{00000000-0005-0000-0000-00009F270000}"/>
    <cellStyle name="_총괄내역서_태양광산출서(친환경농업 연구센터) 12" xfId="10001" xr:uid="{00000000-0005-0000-0000-0000A0270000}"/>
    <cellStyle name="_총괄내역서_태양광산출서(친환경농업 연구센터) 13" xfId="11419" xr:uid="{00000000-0005-0000-0000-0000A1270000}"/>
    <cellStyle name="_총괄내역서_태양광산출서(친환경농업 연구센터) 14" xfId="10206" xr:uid="{00000000-0005-0000-0000-0000A2270000}"/>
    <cellStyle name="_총괄내역서_태양광산출서(친환경농업 연구센터) 15" xfId="11391" xr:uid="{00000000-0005-0000-0000-0000A3270000}"/>
    <cellStyle name="_총괄내역서_태양광산출서(친환경농업 연구센터) 16" xfId="13245" xr:uid="{00000000-0005-0000-0000-0000A4270000}"/>
    <cellStyle name="_총괄내역서_태양광산출서(친환경농업 연구센터) 17" xfId="12725" xr:uid="{00000000-0005-0000-0000-0000A5270000}"/>
    <cellStyle name="_총괄내역서_태양광산출서(친환경농업 연구센터) 18" xfId="13132" xr:uid="{00000000-0005-0000-0000-0000A6270000}"/>
    <cellStyle name="_총괄내역서_태양광산출서(친환경농업 연구센터) 19" xfId="11508" xr:uid="{00000000-0005-0000-0000-0000A7270000}"/>
    <cellStyle name="_총괄내역서_태양광산출서(친환경농업 연구센터) 2" xfId="10598" xr:uid="{00000000-0005-0000-0000-0000A8270000}"/>
    <cellStyle name="_총괄내역서_태양광산출서(친환경농업 연구센터) 20" xfId="12581" xr:uid="{00000000-0005-0000-0000-0000A9270000}"/>
    <cellStyle name="_총괄내역서_태양광산출서(친환경농업 연구센터) 21" xfId="13388" xr:uid="{00000000-0005-0000-0000-0000AA270000}"/>
    <cellStyle name="_총괄내역서_태양광산출서(친환경농업 연구센터) 22" xfId="11619" xr:uid="{00000000-0005-0000-0000-0000AB270000}"/>
    <cellStyle name="_총괄내역서_태양광산출서(친환경농업 연구센터) 23" xfId="13322" xr:uid="{00000000-0005-0000-0000-0000AC270000}"/>
    <cellStyle name="_총괄내역서_태양광산출서(친환경농업 연구센터) 24" xfId="9859" xr:uid="{00000000-0005-0000-0000-0000AD270000}"/>
    <cellStyle name="_총괄내역서_태양광산출서(친환경농업 연구센터) 25" xfId="13197" xr:uid="{00000000-0005-0000-0000-0000AE270000}"/>
    <cellStyle name="_총괄내역서_태양광산출서(친환경농업 연구센터) 3" xfId="10588" xr:uid="{00000000-0005-0000-0000-0000AF270000}"/>
    <cellStyle name="_총괄내역서_태양광산출서(친환경농업 연구센터) 4" xfId="9957" xr:uid="{00000000-0005-0000-0000-0000B0270000}"/>
    <cellStyle name="_총괄내역서_태양광산출서(친환경농업 연구센터) 5" xfId="10187" xr:uid="{00000000-0005-0000-0000-0000B1270000}"/>
    <cellStyle name="_총괄내역서_태양광산출서(친환경농업 연구센터) 6" xfId="11941" xr:uid="{00000000-0005-0000-0000-0000B2270000}"/>
    <cellStyle name="_총괄내역서_태양광산출서(친환경농업 연구센터) 7" xfId="11784" xr:uid="{00000000-0005-0000-0000-0000B3270000}"/>
    <cellStyle name="_총괄내역서_태양광산출서(친환경농업 연구센터) 8" xfId="11994" xr:uid="{00000000-0005-0000-0000-0000B4270000}"/>
    <cellStyle name="_총괄내역서_태양광산출서(친환경농업 연구센터) 9" xfId="10947" xr:uid="{00000000-0005-0000-0000-0000B5270000}"/>
    <cellStyle name="_총괄내역서_토산교 도서실,교원편의실,연결복도 증축전기내역서" xfId="2565" xr:uid="{00000000-0005-0000-0000-0000B6270000}"/>
    <cellStyle name="_총괄내역서_통신" xfId="2566" xr:uid="{00000000-0005-0000-0000-0000B7270000}"/>
    <cellStyle name="_총괄내역서_통신 2" xfId="6795" xr:uid="{00000000-0005-0000-0000-0000B8270000}"/>
    <cellStyle name="_총괄내역서_통신 2 2" xfId="6796" xr:uid="{00000000-0005-0000-0000-0000B9270000}"/>
    <cellStyle name="_총괄내역서_통신(08.09)" xfId="2567" xr:uid="{00000000-0005-0000-0000-0000BA270000}"/>
    <cellStyle name="_총괄내역서_통신(08.09) 2" xfId="6797" xr:uid="{00000000-0005-0000-0000-0000BB270000}"/>
    <cellStyle name="_총괄내역서_통신(08.09) 2 2" xfId="6798" xr:uid="{00000000-0005-0000-0000-0000BC270000}"/>
    <cellStyle name="_총괄내역서_통신내역 (안보교육관)" xfId="2568" xr:uid="{00000000-0005-0000-0000-0000BD270000}"/>
    <cellStyle name="_총괄내역서_통신내역 (안보교육관-5월30일)" xfId="2569" xr:uid="{00000000-0005-0000-0000-0000BE270000}"/>
    <cellStyle name="_총괄내역서_통신내역서" xfId="2570" xr:uid="{00000000-0005-0000-0000-0000BF270000}"/>
    <cellStyle name="_총괄내역서_통신내역서(0304)" xfId="2571" xr:uid="{00000000-0005-0000-0000-0000C0270000}"/>
    <cellStyle name="_총괄내역서_통신내역서(0315)" xfId="2572" xr:uid="{00000000-0005-0000-0000-0000C1270000}"/>
    <cellStyle name="_총괄내역서_통신내역서(0502)" xfId="2573" xr:uid="{00000000-0005-0000-0000-0000C2270000}"/>
    <cellStyle name="_총괄내역서_통신내역서(감귤창고)" xfId="2574" xr:uid="{00000000-0005-0000-0000-0000C3270000}"/>
    <cellStyle name="_총괄내역서_통신내역서(감귤창고) 2" xfId="6799" xr:uid="{00000000-0005-0000-0000-0000C4270000}"/>
    <cellStyle name="_총괄내역서_통신내역서(감귤창고) 2 2" xfId="6800" xr:uid="{00000000-0005-0000-0000-0000C5270000}"/>
    <cellStyle name="_총괄내역서_통신내역서(경주시주민건강지원센터)" xfId="2575" xr:uid="{00000000-0005-0000-0000-0000C6270000}"/>
    <cellStyle name="_총괄내역서_통신내역서(경주시주민건강지원센터) 10" xfId="9969" xr:uid="{00000000-0005-0000-0000-0000C7270000}"/>
    <cellStyle name="_총괄내역서_통신내역서(경주시주민건강지원센터) 11" xfId="11057" xr:uid="{00000000-0005-0000-0000-0000C8270000}"/>
    <cellStyle name="_총괄내역서_통신내역서(경주시주민건강지원센터) 12" xfId="12266" xr:uid="{00000000-0005-0000-0000-0000C9270000}"/>
    <cellStyle name="_총괄내역서_통신내역서(경주시주민건강지원센터) 13" xfId="12921" xr:uid="{00000000-0005-0000-0000-0000CA270000}"/>
    <cellStyle name="_총괄내역서_통신내역서(경주시주민건강지원센터) 14" xfId="12030" xr:uid="{00000000-0005-0000-0000-0000CB270000}"/>
    <cellStyle name="_총괄내역서_통신내역서(경주시주민건강지원센터) 15" xfId="9719" xr:uid="{00000000-0005-0000-0000-0000CC270000}"/>
    <cellStyle name="_총괄내역서_통신내역서(경주시주민건강지원센터) 16" xfId="12868" xr:uid="{00000000-0005-0000-0000-0000CD270000}"/>
    <cellStyle name="_총괄내역서_통신내역서(경주시주민건강지원센터) 17" xfId="11461" xr:uid="{00000000-0005-0000-0000-0000CE270000}"/>
    <cellStyle name="_총괄내역서_통신내역서(경주시주민건강지원센터) 18" xfId="11675" xr:uid="{00000000-0005-0000-0000-0000CF270000}"/>
    <cellStyle name="_총괄내역서_통신내역서(경주시주민건강지원센터) 19" xfId="11379" xr:uid="{00000000-0005-0000-0000-0000D0270000}"/>
    <cellStyle name="_총괄내역서_통신내역서(경주시주민건강지원센터) 2" xfId="10605" xr:uid="{00000000-0005-0000-0000-0000D1270000}"/>
    <cellStyle name="_총괄내역서_통신내역서(경주시주민건강지원센터) 20" xfId="13078" xr:uid="{00000000-0005-0000-0000-0000D2270000}"/>
    <cellStyle name="_총괄내역서_통신내역서(경주시주민건강지원센터) 21" xfId="12984" xr:uid="{00000000-0005-0000-0000-0000D3270000}"/>
    <cellStyle name="_총괄내역서_통신내역서(경주시주민건강지원센터) 22" xfId="12730" xr:uid="{00000000-0005-0000-0000-0000D4270000}"/>
    <cellStyle name="_총괄내역서_통신내역서(경주시주민건강지원센터) 23" xfId="11261" xr:uid="{00000000-0005-0000-0000-0000D5270000}"/>
    <cellStyle name="_총괄내역서_통신내역서(경주시주민건강지원센터) 24" xfId="9986" xr:uid="{00000000-0005-0000-0000-0000D6270000}"/>
    <cellStyle name="_총괄내역서_통신내역서(경주시주민건강지원센터) 25" xfId="13440" xr:uid="{00000000-0005-0000-0000-0000D7270000}"/>
    <cellStyle name="_총괄내역서_통신내역서(경주시주민건강지원센터) 3" xfId="10581" xr:uid="{00000000-0005-0000-0000-0000D8270000}"/>
    <cellStyle name="_총괄내역서_통신내역서(경주시주민건강지원센터) 4" xfId="11338" xr:uid="{00000000-0005-0000-0000-0000D9270000}"/>
    <cellStyle name="_총괄내역서_통신내역서(경주시주민건강지원센터) 5" xfId="10582" xr:uid="{00000000-0005-0000-0000-0000DA270000}"/>
    <cellStyle name="_총괄내역서_통신내역서(경주시주민건강지원센터) 6" xfId="10599" xr:uid="{00000000-0005-0000-0000-0000DB270000}"/>
    <cellStyle name="_총괄내역서_통신내역서(경주시주민건강지원센터) 7" xfId="10945" xr:uid="{00000000-0005-0000-0000-0000DC270000}"/>
    <cellStyle name="_총괄내역서_통신내역서(경주시주민건강지원센터) 8" xfId="12036" xr:uid="{00000000-0005-0000-0000-0000DD270000}"/>
    <cellStyle name="_총괄내역서_통신내역서(경주시주민건강지원센터) 9" xfId="10094" xr:uid="{00000000-0005-0000-0000-0000DE270000}"/>
    <cellStyle name="_총괄내역서_통신내역서(경주주민건강지원센터)" xfId="2576" xr:uid="{00000000-0005-0000-0000-0000DF270000}"/>
    <cellStyle name="_총괄내역서_통신내역서(경주주민건강지원센터0531)" xfId="2577" xr:uid="{00000000-0005-0000-0000-0000E0270000}"/>
    <cellStyle name="_총괄내역서_통신내역서(경주주민건강지원센터0531)1" xfId="2578" xr:uid="{00000000-0005-0000-0000-0000E1270000}"/>
    <cellStyle name="_총괄내역서_통신내역서(고산초)" xfId="2579" xr:uid="{00000000-0005-0000-0000-0000E2270000}"/>
    <cellStyle name="_총괄내역서_통신내역서(공항초소)" xfId="2580" xr:uid="{00000000-0005-0000-0000-0000E3270000}"/>
    <cellStyle name="_총괄내역서_통신내역서(공항초소) 10" xfId="9958" xr:uid="{00000000-0005-0000-0000-0000E4270000}"/>
    <cellStyle name="_총괄내역서_통신내역서(공항초소) 11" xfId="10162" xr:uid="{00000000-0005-0000-0000-0000E5270000}"/>
    <cellStyle name="_총괄내역서_통신내역서(공항초소) 12" xfId="11471" xr:uid="{00000000-0005-0000-0000-0000E6270000}"/>
    <cellStyle name="_총괄내역서_통신내역서(공항초소) 13" xfId="10572" xr:uid="{00000000-0005-0000-0000-0000E7270000}"/>
    <cellStyle name="_총괄내역서_통신내역서(공항초소) 14" xfId="13160" xr:uid="{00000000-0005-0000-0000-0000E8270000}"/>
    <cellStyle name="_총괄내역서_통신내역서(공항초소) 15" xfId="12861" xr:uid="{00000000-0005-0000-0000-0000E9270000}"/>
    <cellStyle name="_총괄내역서_통신내역서(공항초소) 16" xfId="12869" xr:uid="{00000000-0005-0000-0000-0000EA270000}"/>
    <cellStyle name="_총괄내역서_통신내역서(공항초소) 17" xfId="12073" xr:uid="{00000000-0005-0000-0000-0000EB270000}"/>
    <cellStyle name="_총괄내역서_통신내역서(공항초소) 18" xfId="12970" xr:uid="{00000000-0005-0000-0000-0000EC270000}"/>
    <cellStyle name="_총괄내역서_통신내역서(공항초소) 19" xfId="10571" xr:uid="{00000000-0005-0000-0000-0000ED270000}"/>
    <cellStyle name="_총괄내역서_통신내역서(공항초소) 2" xfId="10609" xr:uid="{00000000-0005-0000-0000-0000EE270000}"/>
    <cellStyle name="_총괄내역서_통신내역서(공항초소) 20" xfId="11159" xr:uid="{00000000-0005-0000-0000-0000EF270000}"/>
    <cellStyle name="_총괄내역서_통신내역서(공항초소) 21" xfId="12233" xr:uid="{00000000-0005-0000-0000-0000F0270000}"/>
    <cellStyle name="_총괄내역서_통신내역서(공항초소) 22" xfId="11933" xr:uid="{00000000-0005-0000-0000-0000F1270000}"/>
    <cellStyle name="_총괄내역서_통신내역서(공항초소) 23" xfId="13306" xr:uid="{00000000-0005-0000-0000-0000F2270000}"/>
    <cellStyle name="_총괄내역서_통신내역서(공항초소) 24" xfId="11997" xr:uid="{00000000-0005-0000-0000-0000F3270000}"/>
    <cellStyle name="_총괄내역서_통신내역서(공항초소) 25" xfId="11322" xr:uid="{00000000-0005-0000-0000-0000F4270000}"/>
    <cellStyle name="_총괄내역서_통신내역서(공항초소) 3" xfId="11934" xr:uid="{00000000-0005-0000-0000-0000F5270000}"/>
    <cellStyle name="_총괄내역서_통신내역서(공항초소) 4" xfId="10602" xr:uid="{00000000-0005-0000-0000-0000F6270000}"/>
    <cellStyle name="_총괄내역서_통신내역서(공항초소) 5" xfId="10580" xr:uid="{00000000-0005-0000-0000-0000F7270000}"/>
    <cellStyle name="_총괄내역서_통신내역서(공항초소) 6" xfId="10828" xr:uid="{00000000-0005-0000-0000-0000F8270000}"/>
    <cellStyle name="_총괄내역서_통신내역서(공항초소) 7" xfId="10944" xr:uid="{00000000-0005-0000-0000-0000F9270000}"/>
    <cellStyle name="_총괄내역서_통신내역서(공항초소) 8" xfId="11216" xr:uid="{00000000-0005-0000-0000-0000FA270000}"/>
    <cellStyle name="_총괄내역서_통신내역서(공항초소) 9" xfId="11040" xr:uid="{00000000-0005-0000-0000-0000FB270000}"/>
    <cellStyle name="_총괄내역서_통신내역서(광양초)" xfId="2581" xr:uid="{00000000-0005-0000-0000-0000FC270000}"/>
    <cellStyle name="_총괄내역서_통신내역서(다목적수련관 및 전기용량증설공사)0219-1월단가" xfId="2582" xr:uid="{00000000-0005-0000-0000-0000FD270000}"/>
    <cellStyle name="_총괄내역서_통신내역서(대신중)-5차" xfId="2583" xr:uid="{00000000-0005-0000-0000-0000FE270000}"/>
    <cellStyle name="_총괄내역서_통신내역서(대신중)-5차 2" xfId="6801" xr:uid="{00000000-0005-0000-0000-0000FF270000}"/>
    <cellStyle name="_총괄내역서_통신내역서(대신중)-5차 2 2" xfId="6802" xr:uid="{00000000-0005-0000-0000-000000280000}"/>
    <cellStyle name="_총괄내역서_통신내역서(도순교)" xfId="2584" xr:uid="{00000000-0005-0000-0000-000001280000}"/>
    <cellStyle name="_총괄내역서_통신내역서(도순교) 2" xfId="6803" xr:uid="{00000000-0005-0000-0000-000002280000}"/>
    <cellStyle name="_총괄내역서_통신내역서(도순교) 2 2" xfId="6804" xr:uid="{00000000-0005-0000-0000-000003280000}"/>
    <cellStyle name="_총괄내역서_통신내역서(동홍초등학교 교실 및 E.V 증축공사)" xfId="2585" xr:uid="{00000000-0005-0000-0000-000004280000}"/>
    <cellStyle name="_총괄내역서_통신내역서(동홍초등학교 교실 및 E.V 증축공사) 2" xfId="6805" xr:uid="{00000000-0005-0000-0000-000005280000}"/>
    <cellStyle name="_총괄내역서_통신내역서(동홍초등학교 교실 및 E.V 증축공사) 2 2" xfId="6806" xr:uid="{00000000-0005-0000-0000-000006280000}"/>
    <cellStyle name="_총괄내역서_통신내역서(동홍초등학교 교실 및 E.V 증축공사)_변경후내역서 " xfId="6807" xr:uid="{00000000-0005-0000-0000-000007280000}"/>
    <cellStyle name="_총괄내역서_통신내역서(동홍초등학교 교실 및 E.V 증축공사)-최종" xfId="2586" xr:uid="{00000000-0005-0000-0000-000008280000}"/>
    <cellStyle name="_총괄내역서_통신내역서(동홍초등학교 교실 및 E.V 증축공사)-최종 2" xfId="6808" xr:uid="{00000000-0005-0000-0000-000009280000}"/>
    <cellStyle name="_총괄내역서_통신내역서(동홍초등학교 교실 및 E.V 증축공사)-최종 2 2" xfId="6809" xr:uid="{00000000-0005-0000-0000-00000A280000}"/>
    <cellStyle name="_총괄내역서_통신내역서(동홍초등학교 교실 및 E.V 증축공사)-최종_변경후내역서 " xfId="6810" xr:uid="{00000000-0005-0000-0000-00000B280000}"/>
    <cellStyle name="_총괄내역서_통신내역서(두모리마을회관)" xfId="2587" xr:uid="{00000000-0005-0000-0000-00000C280000}"/>
    <cellStyle name="_총괄내역서_통신내역서(문산시립어린이집)" xfId="2588" xr:uid="{00000000-0005-0000-0000-00000D280000}"/>
    <cellStyle name="_총괄내역서_통신내역서(문산어린이집)" xfId="2589" xr:uid="{00000000-0005-0000-0000-00000E280000}"/>
    <cellStyle name="_총괄내역서_통신내역서(변경전)" xfId="2590" xr:uid="{00000000-0005-0000-0000-00000F280000}"/>
    <cellStyle name="_총괄내역서_통신내역서(변경전) 10" xfId="11336" xr:uid="{00000000-0005-0000-0000-000010280000}"/>
    <cellStyle name="_총괄내역서_통신내역서(변경전) 11" xfId="10132" xr:uid="{00000000-0005-0000-0000-000011280000}"/>
    <cellStyle name="_총괄내역서_통신내역서(변경전) 12" xfId="9733" xr:uid="{00000000-0005-0000-0000-000012280000}"/>
    <cellStyle name="_총괄내역서_통신내역서(변경전) 13" xfId="12526" xr:uid="{00000000-0005-0000-0000-000013280000}"/>
    <cellStyle name="_총괄내역서_통신내역서(변경전) 14" xfId="13157" xr:uid="{00000000-0005-0000-0000-000014280000}"/>
    <cellStyle name="_총괄내역서_통신내역서(변경전) 15" xfId="10862" xr:uid="{00000000-0005-0000-0000-000015280000}"/>
    <cellStyle name="_총괄내역서_통신내역서(변경전) 16" xfId="13243" xr:uid="{00000000-0005-0000-0000-000016280000}"/>
    <cellStyle name="_총괄내역서_통신내역서(변경전) 17" xfId="11418" xr:uid="{00000000-0005-0000-0000-000017280000}"/>
    <cellStyle name="_총괄내역서_통신내역서(변경전) 18" xfId="11520" xr:uid="{00000000-0005-0000-0000-000018280000}"/>
    <cellStyle name="_총괄내역서_통신내역서(변경전) 19" xfId="13358" xr:uid="{00000000-0005-0000-0000-000019280000}"/>
    <cellStyle name="_총괄내역서_통신내역서(변경전) 2" xfId="10613" xr:uid="{00000000-0005-0000-0000-00001A280000}"/>
    <cellStyle name="_총괄내역서_통신내역서(변경전) 20" xfId="10987" xr:uid="{00000000-0005-0000-0000-00001B280000}"/>
    <cellStyle name="_총괄내역서_통신내역서(변경전) 21" xfId="10755" xr:uid="{00000000-0005-0000-0000-00001C280000}"/>
    <cellStyle name="_총괄내역서_통신내역서(변경전) 22" xfId="13269" xr:uid="{00000000-0005-0000-0000-00001D280000}"/>
    <cellStyle name="_총괄내역서_통신내역서(변경전) 23" xfId="12352" xr:uid="{00000000-0005-0000-0000-00001E280000}"/>
    <cellStyle name="_총괄내역서_통신내역서(변경전) 24" xfId="10960" xr:uid="{00000000-0005-0000-0000-00001F280000}"/>
    <cellStyle name="_총괄내역서_통신내역서(변경전) 25" xfId="10396" xr:uid="{00000000-0005-0000-0000-000020280000}"/>
    <cellStyle name="_총괄내역서_통신내역서(변경전) 3" xfId="11931" xr:uid="{00000000-0005-0000-0000-000021280000}"/>
    <cellStyle name="_총괄내역서_통신내역서(변경전) 4" xfId="10604" xr:uid="{00000000-0005-0000-0000-000022280000}"/>
    <cellStyle name="_총괄내역서_통신내역서(변경전) 5" xfId="12611" xr:uid="{00000000-0005-0000-0000-000023280000}"/>
    <cellStyle name="_총괄내역서_통신내역서(변경전) 6" xfId="10829" xr:uid="{00000000-0005-0000-0000-000024280000}"/>
    <cellStyle name="_총괄내역서_통신내역서(변경전) 7" xfId="11935" xr:uid="{00000000-0005-0000-0000-000025280000}"/>
    <cellStyle name="_총괄내역서_통신내역서(변경전) 8" xfId="11455" xr:uid="{00000000-0005-0000-0000-000026280000}"/>
    <cellStyle name="_총괄내역서_통신내역서(변경전) 9" xfId="10161" xr:uid="{00000000-0005-0000-0000-000027280000}"/>
    <cellStyle name="_총괄내역서_통신내역서(보성교)" xfId="2591" xr:uid="{00000000-0005-0000-0000-000028280000}"/>
    <cellStyle name="_총괄내역서_통신내역서(보성교) 2" xfId="6811" xr:uid="{00000000-0005-0000-0000-000029280000}"/>
    <cellStyle name="_총괄내역서_통신내역서(보성교) 2 2" xfId="6812" xr:uid="{00000000-0005-0000-0000-00002A280000}"/>
    <cellStyle name="_총괄내역서_통신내역서(서귀포공립보육시설)" xfId="2592" xr:uid="{00000000-0005-0000-0000-00002B280000}"/>
    <cellStyle name="_총괄내역서_통신내역서(서귀포공립보육시설) 2" xfId="6813" xr:uid="{00000000-0005-0000-0000-00002C280000}"/>
    <cellStyle name="_총괄내역서_통신내역서(서귀포공립보육시설) 2 2" xfId="6814" xr:uid="{00000000-0005-0000-0000-00002D280000}"/>
    <cellStyle name="_총괄내역서_통신내역서(서귀포시교육청사)" xfId="2593" xr:uid="{00000000-0005-0000-0000-00002E280000}"/>
    <cellStyle name="_총괄내역서_통신내역서(서귀포시교육청사) 2" xfId="6815" xr:uid="{00000000-0005-0000-0000-00002F280000}"/>
    <cellStyle name="_총괄내역서_통신내역서(서귀포시교육청사) 2 2" xfId="6816" xr:uid="{00000000-0005-0000-0000-000030280000}"/>
    <cellStyle name="_총괄내역서_통신내역서(서귀포여고)" xfId="2594" xr:uid="{00000000-0005-0000-0000-000031280000}"/>
    <cellStyle name="_총괄내역서_통신내역서(서귀포여고) 2" xfId="6817" xr:uid="{00000000-0005-0000-0000-000032280000}"/>
    <cellStyle name="_총괄내역서_통신내역서(서귀포여고) 2 2" xfId="6818" xr:uid="{00000000-0005-0000-0000-000033280000}"/>
    <cellStyle name="_총괄내역서_통신내역서(성산농협)" xfId="2595" xr:uid="{00000000-0005-0000-0000-000034280000}"/>
    <cellStyle name="_총괄내역서_통신내역서(성산농협)-주차관제산출" xfId="2596" xr:uid="{00000000-0005-0000-0000-000035280000}"/>
    <cellStyle name="_총괄내역서_통신내역서(안덕농협선과장)" xfId="2597" xr:uid="{00000000-0005-0000-0000-000036280000}"/>
    <cellStyle name="_총괄내역서_통신내역서(야생동물보호센터)" xfId="2598" xr:uid="{00000000-0005-0000-0000-000037280000}"/>
    <cellStyle name="_총괄내역서_통신내역서(영송학교 체육관)" xfId="2599" xr:uid="{00000000-0005-0000-0000-000038280000}"/>
    <cellStyle name="_총괄내역서_통신내역서(예림-친환경)-1024" xfId="2600" xr:uid="{00000000-0005-0000-0000-000039280000}"/>
    <cellStyle name="_총괄내역서_통신내역서(위미중)" xfId="2601" xr:uid="{00000000-0005-0000-0000-00003A280000}"/>
    <cellStyle name="_총괄내역서_통신내역서(제주교대-사라교육관)" xfId="2602" xr:uid="{00000000-0005-0000-0000-00003B280000}"/>
    <cellStyle name="_총괄내역서_통신내역서(제주서중)" xfId="2603" xr:uid="{00000000-0005-0000-0000-00003C280000}"/>
    <cellStyle name="_총괄내역서_통신내역서(제주시교육청사)" xfId="2604" xr:uid="{00000000-0005-0000-0000-00003D280000}"/>
    <cellStyle name="_총괄내역서_통신내역서(제주시교육청사) 2" xfId="6819" xr:uid="{00000000-0005-0000-0000-00003E280000}"/>
    <cellStyle name="_총괄내역서_통신내역서(제주시교육청사) 2 2" xfId="6820" xr:uid="{00000000-0005-0000-0000-00003F280000}"/>
    <cellStyle name="_총괄내역서_통신내역서(제주중앙고)" xfId="2605" xr:uid="{00000000-0005-0000-0000-000040280000}"/>
    <cellStyle name="_총괄내역서_통신내역서(중문농협선과장)" xfId="2606" xr:uid="{00000000-0005-0000-0000-000041280000}"/>
    <cellStyle name="_총괄내역서_통신내역서(지구대기 관사)" xfId="2607" xr:uid="{00000000-0005-0000-0000-000042280000}"/>
    <cellStyle name="_총괄내역서_통신내역서(탐라교육원)0219-1월단가" xfId="2608" xr:uid="{00000000-0005-0000-0000-000043280000}"/>
    <cellStyle name="_총괄내역서_통신내역서(탐라교육원)-최종" xfId="2609" xr:uid="{00000000-0005-0000-0000-000044280000}"/>
    <cellStyle name="_총괄내역서_통신내역서(탐라교육원)-최종 2" xfId="6821" xr:uid="{00000000-0005-0000-0000-000045280000}"/>
    <cellStyle name="_총괄내역서_통신내역서(탐라교육원)-최종 2 2" xfId="6822" xr:uid="{00000000-0005-0000-0000-000046280000}"/>
    <cellStyle name="_총괄내역서_통신내역서(하귀어린이집)" xfId="2610" xr:uid="{00000000-0005-0000-0000-000047280000}"/>
    <cellStyle name="_총괄내역서_통신내역서(하귀어린이집) 2" xfId="6823" xr:uid="{00000000-0005-0000-0000-000048280000}"/>
    <cellStyle name="_총괄내역서_통신내역서(하귀어린이집) 2 2" xfId="6824" xr:uid="{00000000-0005-0000-0000-000049280000}"/>
    <cellStyle name="_총괄내역서_통신내역서(하나로마트)_변경후내역서 " xfId="6825" xr:uid="{00000000-0005-0000-0000-00004A280000}"/>
    <cellStyle name="_총괄내역서_통신내역서(하례교 교실증축 및 화장실 대수선공사)" xfId="2611" xr:uid="{00000000-0005-0000-0000-00004B280000}"/>
    <cellStyle name="_총괄내역서_통신내역서(하례교 교실증축 및 화장실 대수선공사) 2" xfId="6826" xr:uid="{00000000-0005-0000-0000-00004C280000}"/>
    <cellStyle name="_총괄내역서_통신내역서(하례교 교실증축 및 화장실 대수선공사) 2 2" xfId="6827" xr:uid="{00000000-0005-0000-0000-00004D280000}"/>
    <cellStyle name="_총괄내역서_통신내역서(하례교 교실증축 및 화장실 대수선공사)_변경후내역서 " xfId="6828" xr:uid="{00000000-0005-0000-0000-00004E280000}"/>
    <cellStyle name="_총괄내역서_통신내역서(학생회관3층)" xfId="2612" xr:uid="{00000000-0005-0000-0000-00004F280000}"/>
    <cellStyle name="_총괄내역서_통신내역서(학생회관3층) 2" xfId="6829" xr:uid="{00000000-0005-0000-0000-000050280000}"/>
    <cellStyle name="_총괄내역서_통신내역서(학생회관3층) 2 2" xfId="6830" xr:uid="{00000000-0005-0000-0000-000051280000}"/>
    <cellStyle name="_총괄내역서_통신내역서(함덕해수욕장 종합관리동)1" xfId="2613" xr:uid="{00000000-0005-0000-0000-000052280000}"/>
    <cellStyle name="_총괄내역서_통신내역서(함덕해수욕장 종합관리동)1 2" xfId="6831" xr:uid="{00000000-0005-0000-0000-000053280000}"/>
    <cellStyle name="_총괄내역서_통신내역서(함덕해수욕장 종합관리동)1 2 2" xfId="6832" xr:uid="{00000000-0005-0000-0000-000054280000}"/>
    <cellStyle name="_총괄내역서_통신내역서1" xfId="2614" xr:uid="{00000000-0005-0000-0000-000055280000}"/>
    <cellStyle name="_총괄내역서_통신산출서(야생동물보호센터)" xfId="2615" xr:uid="{00000000-0005-0000-0000-000056280000}"/>
    <cellStyle name="_총괄내역서_평안요양원 소방내역서" xfId="2616" xr:uid="{00000000-0005-0000-0000-000057280000}"/>
    <cellStyle name="_총괄내역서_평안요양원 전기내역서" xfId="2617" xr:uid="{00000000-0005-0000-0000-000058280000}"/>
    <cellStyle name="_총괄내역서_폐수처리장 전기간선설비공사 전기내역서" xfId="2618" xr:uid="{00000000-0005-0000-0000-000059280000}"/>
    <cellStyle name="_총괄내역서_표선초 소방공사(최종)" xfId="2619" xr:uid="{00000000-0005-0000-0000-00005A280000}"/>
    <cellStyle name="_총괄내역서_표선초 장애인편의시설및 연결복도 증축 전기내역서" xfId="2620" xr:uid="{00000000-0005-0000-0000-00005B280000}"/>
    <cellStyle name="_총괄내역서_표선초 장애인편의시설및 연결복도 증축 전기내역서1" xfId="2621" xr:uid="{00000000-0005-0000-0000-00005C280000}"/>
    <cellStyle name="_총괄내역서_플러스마트 전기설비공사" xfId="2622" xr:uid="{00000000-0005-0000-0000-00005D280000}"/>
    <cellStyle name="_총괄내역서_플러스마트 전기설비공사 2" xfId="6833" xr:uid="{00000000-0005-0000-0000-00005E280000}"/>
    <cellStyle name="_총괄내역서_플러스마트 전기설비공사 2 2" xfId="6834" xr:uid="{00000000-0005-0000-0000-00005F280000}"/>
    <cellStyle name="_총괄내역서_현대아파트-소방" xfId="2623" xr:uid="{00000000-0005-0000-0000-000060280000}"/>
    <cellStyle name="_총괄대갑내역서(0327)" xfId="2624" xr:uid="{00000000-0005-0000-0000-000061280000}"/>
    <cellStyle name="_최초계약내역" xfId="8537" xr:uid="{00000000-0005-0000-0000-000062280000}"/>
    <cellStyle name="_추가견적서" xfId="2625" xr:uid="{00000000-0005-0000-0000-000063280000}"/>
    <cellStyle name="_추가견적서 10" xfId="12406" xr:uid="{00000000-0005-0000-0000-000064280000}"/>
    <cellStyle name="_추가견적서 11" xfId="12431" xr:uid="{00000000-0005-0000-0000-000065280000}"/>
    <cellStyle name="_추가견적서 12" xfId="10409" xr:uid="{00000000-0005-0000-0000-000066280000}"/>
    <cellStyle name="_추가견적서 13" xfId="9961" xr:uid="{00000000-0005-0000-0000-000067280000}"/>
    <cellStyle name="_추가견적서 14" xfId="10433" xr:uid="{00000000-0005-0000-0000-000068280000}"/>
    <cellStyle name="_추가견적서 15" xfId="10303" xr:uid="{00000000-0005-0000-0000-000069280000}"/>
    <cellStyle name="_추가견적서 16" xfId="11528" xr:uid="{00000000-0005-0000-0000-00006A280000}"/>
    <cellStyle name="_추가견적서 17" xfId="10626" xr:uid="{00000000-0005-0000-0000-00006B280000}"/>
    <cellStyle name="_추가견적서 18" xfId="10693" xr:uid="{00000000-0005-0000-0000-00006C280000}"/>
    <cellStyle name="_추가견적서 19" xfId="10191" xr:uid="{00000000-0005-0000-0000-00006D280000}"/>
    <cellStyle name="_추가견적서 2" xfId="6835" xr:uid="{00000000-0005-0000-0000-00006E280000}"/>
    <cellStyle name="_추가견적서 2 2" xfId="6836" xr:uid="{00000000-0005-0000-0000-00006F280000}"/>
    <cellStyle name="_추가견적서 20" xfId="13248" xr:uid="{00000000-0005-0000-0000-000070280000}"/>
    <cellStyle name="_추가견적서 21" xfId="11622" xr:uid="{00000000-0005-0000-0000-000071280000}"/>
    <cellStyle name="_추가견적서 22" xfId="10189" xr:uid="{00000000-0005-0000-0000-000072280000}"/>
    <cellStyle name="_추가견적서 23" xfId="12525" xr:uid="{00000000-0005-0000-0000-000073280000}"/>
    <cellStyle name="_추가견적서 24" xfId="13105" xr:uid="{00000000-0005-0000-0000-000074280000}"/>
    <cellStyle name="_추가견적서 25" xfId="13417" xr:uid="{00000000-0005-0000-0000-000075280000}"/>
    <cellStyle name="_추가견적서 26" xfId="11417" xr:uid="{00000000-0005-0000-0000-000076280000}"/>
    <cellStyle name="_추가견적서 3" xfId="10623" xr:uid="{00000000-0005-0000-0000-000077280000}"/>
    <cellStyle name="_추가견적서 4" xfId="11924" xr:uid="{00000000-0005-0000-0000-000078280000}"/>
    <cellStyle name="_추가견적서 5" xfId="9966" xr:uid="{00000000-0005-0000-0000-000079280000}"/>
    <cellStyle name="_추가견적서 6" xfId="12609" xr:uid="{00000000-0005-0000-0000-00007A280000}"/>
    <cellStyle name="_추가견적서 7" xfId="12620" xr:uid="{00000000-0005-0000-0000-00007B280000}"/>
    <cellStyle name="_추가견적서 8" xfId="9863" xr:uid="{00000000-0005-0000-0000-00007C280000}"/>
    <cellStyle name="_추가견적서 9" xfId="12850" xr:uid="{00000000-0005-0000-0000-00007D280000}"/>
    <cellStyle name="_추가견적서_0000" xfId="2626" xr:uid="{00000000-0005-0000-0000-00007E280000}"/>
    <cellStyle name="_추가견적서_0000 10" xfId="9878" xr:uid="{00000000-0005-0000-0000-00007F280000}"/>
    <cellStyle name="_추가견적서_0000 11" xfId="12997" xr:uid="{00000000-0005-0000-0000-000080280000}"/>
    <cellStyle name="_추가견적서_0000 12" xfId="10326" xr:uid="{00000000-0005-0000-0000-000081280000}"/>
    <cellStyle name="_추가견적서_0000 13" xfId="13099" xr:uid="{00000000-0005-0000-0000-000082280000}"/>
    <cellStyle name="_추가견적서_0000 14" xfId="11392" xr:uid="{00000000-0005-0000-0000-000083280000}"/>
    <cellStyle name="_추가견적서_0000 15" xfId="10963" xr:uid="{00000000-0005-0000-0000-000084280000}"/>
    <cellStyle name="_추가견적서_0000 16" xfId="9865" xr:uid="{00000000-0005-0000-0000-000085280000}"/>
    <cellStyle name="_추가견적서_0000 17" xfId="11547" xr:uid="{00000000-0005-0000-0000-000086280000}"/>
    <cellStyle name="_추가견적서_0000 18" xfId="10645" xr:uid="{00000000-0005-0000-0000-000087280000}"/>
    <cellStyle name="_추가견적서_0000 19" xfId="12390" xr:uid="{00000000-0005-0000-0000-000088280000}"/>
    <cellStyle name="_추가견적서_0000 2" xfId="10624" xr:uid="{00000000-0005-0000-0000-000089280000}"/>
    <cellStyle name="_추가견적서_0000 20" xfId="11899" xr:uid="{00000000-0005-0000-0000-00008A280000}"/>
    <cellStyle name="_추가견적서_0000 21" xfId="11423" xr:uid="{00000000-0005-0000-0000-00008B280000}"/>
    <cellStyle name="_추가견적서_0000 22" xfId="13346" xr:uid="{00000000-0005-0000-0000-00008C280000}"/>
    <cellStyle name="_추가견적서_0000 23" xfId="9884" xr:uid="{00000000-0005-0000-0000-00008D280000}"/>
    <cellStyle name="_추가견적서_0000 24" xfId="10279" xr:uid="{00000000-0005-0000-0000-00008E280000}"/>
    <cellStyle name="_추가견적서_0000 25" xfId="12910" xr:uid="{00000000-0005-0000-0000-00008F280000}"/>
    <cellStyle name="_추가견적서_0000 3" xfId="10573" xr:uid="{00000000-0005-0000-0000-000090280000}"/>
    <cellStyle name="_추가견적서_0000 4" xfId="11345" xr:uid="{00000000-0005-0000-0000-000091280000}"/>
    <cellStyle name="_추가견적서_0000 5" xfId="9952" xr:uid="{00000000-0005-0000-0000-000092280000}"/>
    <cellStyle name="_추가견적서_0000 6" xfId="10833" xr:uid="{00000000-0005-0000-0000-000093280000}"/>
    <cellStyle name="_추가견적서_0000 7" xfId="10417" xr:uid="{00000000-0005-0000-0000-000094280000}"/>
    <cellStyle name="_추가견적서_0000 8" xfId="10253" xr:uid="{00000000-0005-0000-0000-000095280000}"/>
    <cellStyle name="_추가견적서_0000 9" xfId="12492" xr:uid="{00000000-0005-0000-0000-000096280000}"/>
    <cellStyle name="_추가견적서_080930-01R_제주영송학교_체육관(치료교육센타)_증축_원격조명릴_설치공사-수정_CSI-7M" xfId="2627" xr:uid="{00000000-0005-0000-0000-000097280000}"/>
    <cellStyle name="_추가견적서_080930-01R_제주영송학교_체육관(치료교육센타)_증축_원격조명릴_설치공사-수정_CSI-7M 2" xfId="6837" xr:uid="{00000000-0005-0000-0000-000098280000}"/>
    <cellStyle name="_추가견적서_080930-01R_제주영송학교_체육관(치료교육센타)_증축_원격조명릴_설치공사-수정_CSI-7M 2 2" xfId="6838" xr:uid="{00000000-0005-0000-0000-000099280000}"/>
    <cellStyle name="_추가견적서_11내역서(서귀포시교육청사)" xfId="2628" xr:uid="{00000000-0005-0000-0000-00009A280000}"/>
    <cellStyle name="_추가견적서_11내역서(서귀포시교육청사) 2" xfId="6839" xr:uid="{00000000-0005-0000-0000-00009B280000}"/>
    <cellStyle name="_추가견적서_11내역서(서귀포시교육청사) 2 2" xfId="6840" xr:uid="{00000000-0005-0000-0000-00009C280000}"/>
    <cellStyle name="_추가견적서_2009년 일위대가(소방) (2월기준)" xfId="2629" xr:uid="{00000000-0005-0000-0000-00009D280000}"/>
    <cellStyle name="_추가견적서_2009년 일위대가(전기) (2월기준)" xfId="2630" xr:uid="{00000000-0005-0000-0000-00009E280000}"/>
    <cellStyle name="_추가견적서_2010년 일위대가(전기)-(3월기준)" xfId="2631" xr:uid="{00000000-0005-0000-0000-00009F280000}"/>
    <cellStyle name="_추가견적서_2010년 하반기노임단가" xfId="2632" xr:uid="{00000000-0005-0000-0000-0000A0280000}"/>
    <cellStyle name="_추가견적서_2011년 상반기노임단가" xfId="2633" xr:uid="{00000000-0005-0000-0000-0000A1280000}"/>
    <cellStyle name="_추가견적서_H변대 일위대가" xfId="2634" xr:uid="{00000000-0005-0000-0000-0000A2280000}"/>
    <cellStyle name="_추가견적서_가시보건진료소 전기내역서" xfId="2635" xr:uid="{00000000-0005-0000-0000-0000A3280000}"/>
    <cellStyle name="_추가견적서_감귤창고전기내역서" xfId="2636" xr:uid="{00000000-0005-0000-0000-0000A4280000}"/>
    <cellStyle name="_추가견적서_감귤창고전기내역서 2" xfId="6841" xr:uid="{00000000-0005-0000-0000-0000A5280000}"/>
    <cellStyle name="_추가견적서_감귤창고전기내역서 2 2" xfId="6842" xr:uid="{00000000-0005-0000-0000-0000A6280000}"/>
    <cellStyle name="_추가견적서_감귤창고전기산출서" xfId="2637" xr:uid="{00000000-0005-0000-0000-0000A7280000}"/>
    <cellStyle name="_추가견적서_감귤창고전기산출서 2" xfId="6843" xr:uid="{00000000-0005-0000-0000-0000A8280000}"/>
    <cellStyle name="_추가견적서_감귤창고전기산출서 2 2" xfId="6844" xr:uid="{00000000-0005-0000-0000-0000A9280000}"/>
    <cellStyle name="_추가견적서_광양초등학교(전기)내역서" xfId="2638" xr:uid="{00000000-0005-0000-0000-0000AA280000}"/>
    <cellStyle name="_추가견적서_교래분교(전기내역서)최종-공종2" xfId="2639" xr:uid="{00000000-0005-0000-0000-0000AB280000}"/>
    <cellStyle name="_추가견적서_교래분교(전기내역서)최종-공종2 2" xfId="6845" xr:uid="{00000000-0005-0000-0000-0000AC280000}"/>
    <cellStyle name="_추가견적서_교래분교(전기내역서)최종-공종2 2 2" xfId="6846" xr:uid="{00000000-0005-0000-0000-0000AD280000}"/>
    <cellStyle name="_추가견적서_구엄교(전기내역서)-0307" xfId="2640" xr:uid="{00000000-0005-0000-0000-0000AE280000}"/>
    <cellStyle name="_추가견적서_구엄교(전기내역서)-0307 2" xfId="6847" xr:uid="{00000000-0005-0000-0000-0000AF280000}"/>
    <cellStyle name="_추가견적서_구엄교(전기내역서)-0307 2 2" xfId="6848" xr:uid="{00000000-0005-0000-0000-0000B0280000}"/>
    <cellStyle name="_추가견적서_구엄교(전기내역서)최종" xfId="2641" xr:uid="{00000000-0005-0000-0000-0000B1280000}"/>
    <cellStyle name="_추가견적서_구엄교(전기내역서)최종 2" xfId="6849" xr:uid="{00000000-0005-0000-0000-0000B2280000}"/>
    <cellStyle name="_추가견적서_구엄교(전기내역서)최종 2 2" xfId="6850" xr:uid="{00000000-0005-0000-0000-0000B3280000}"/>
    <cellStyle name="_추가견적서_구엄교(전기내역서)최종_변경후내역서 " xfId="6851" xr:uid="{00000000-0005-0000-0000-0000B4280000}"/>
    <cellStyle name="_추가견적서_내역(전기)-예래교" xfId="2642" xr:uid="{00000000-0005-0000-0000-0000B5280000}"/>
    <cellStyle name="_추가견적서_내역(전기)-예래교 2" xfId="6852" xr:uid="{00000000-0005-0000-0000-0000B6280000}"/>
    <cellStyle name="_추가견적서_내역(전기)-예래교 2 2" xfId="6853" xr:uid="{00000000-0005-0000-0000-0000B7280000}"/>
    <cellStyle name="_추가견적서_내역(전기)-제주여중" xfId="2643" xr:uid="{00000000-0005-0000-0000-0000B8280000}"/>
    <cellStyle name="_추가견적서_내역(전기)-제주여중 2" xfId="6854" xr:uid="{00000000-0005-0000-0000-0000B9280000}"/>
    <cellStyle name="_추가견적서_내역(전기)-제주여중 2 2" xfId="6855" xr:uid="{00000000-0005-0000-0000-0000BA280000}"/>
    <cellStyle name="_추가견적서_내역-동광분교" xfId="6856" xr:uid="{00000000-0005-0000-0000-0000BB280000}"/>
    <cellStyle name="_추가견적서_내역-동광분교 2" xfId="6857" xr:uid="{00000000-0005-0000-0000-0000BC280000}"/>
    <cellStyle name="_추가견적서_내역서" xfId="2644" xr:uid="{00000000-0005-0000-0000-0000BD280000}"/>
    <cellStyle name="_추가견적서_내역서 2" xfId="6858" xr:uid="{00000000-0005-0000-0000-0000BE280000}"/>
    <cellStyle name="_추가견적서_내역서 2 2" xfId="6859" xr:uid="{00000000-0005-0000-0000-0000BF280000}"/>
    <cellStyle name="_추가견적서_내역서(0429)" xfId="2645" xr:uid="{00000000-0005-0000-0000-0000C0280000}"/>
    <cellStyle name="_추가견적서_내역서(서귀포시교육청사)" xfId="2646" xr:uid="{00000000-0005-0000-0000-0000C1280000}"/>
    <cellStyle name="_추가견적서_내역서(서귀포시교육청사) 2" xfId="6860" xr:uid="{00000000-0005-0000-0000-0000C2280000}"/>
    <cellStyle name="_추가견적서_내역서(서귀포시교육청사) 2 2" xfId="6861" xr:uid="{00000000-0005-0000-0000-0000C3280000}"/>
    <cellStyle name="_추가견적서_내역-신산초중" xfId="6862" xr:uid="{00000000-0005-0000-0000-0000C4280000}"/>
    <cellStyle name="_추가견적서_내역-신산초중 2" xfId="6863" xr:uid="{00000000-0005-0000-0000-0000C5280000}"/>
    <cellStyle name="_추가견적서_내역-외도교" xfId="6864" xr:uid="{00000000-0005-0000-0000-0000C6280000}"/>
    <cellStyle name="_추가견적서_내역-외도교 2" xfId="6865" xr:uid="{00000000-0005-0000-0000-0000C7280000}"/>
    <cellStyle name="_추가견적서_내역-재릉" xfId="6866" xr:uid="{00000000-0005-0000-0000-0000C8280000}"/>
    <cellStyle name="_추가견적서_내역-재릉 2" xfId="6867" xr:uid="{00000000-0005-0000-0000-0000C9280000}"/>
    <cellStyle name="_추가견적서_내역-제서교(흥산)" xfId="6868" xr:uid="{00000000-0005-0000-0000-0000CA280000}"/>
    <cellStyle name="_추가견적서_내역-제서교(흥산) 2" xfId="6869" xr:uid="{00000000-0005-0000-0000-0000CB280000}"/>
    <cellStyle name="_추가견적서_내역-추자중" xfId="6870" xr:uid="{00000000-0005-0000-0000-0000CC280000}"/>
    <cellStyle name="_추가견적서_내역-추자중 2" xfId="6871" xr:uid="{00000000-0005-0000-0000-0000CD280000}"/>
    <cellStyle name="_추가견적서_내역-추자초" xfId="6872" xr:uid="{00000000-0005-0000-0000-0000CE280000}"/>
    <cellStyle name="_추가견적서_내역-추자초 2" xfId="6873" xr:uid="{00000000-0005-0000-0000-0000CF280000}"/>
    <cellStyle name="_추가견적서_냉난방내역서(예림-친환경)" xfId="2647" xr:uid="{00000000-0005-0000-0000-0000D0280000}"/>
    <cellStyle name="_추가견적서_노임단가(2009년하반기)" xfId="2648" xr:uid="{00000000-0005-0000-0000-0000D1280000}"/>
    <cellStyle name="_추가견적서_노임단가(2010년상반기)" xfId="2649" xr:uid="{00000000-0005-0000-0000-0000D2280000}"/>
    <cellStyle name="_추가견적서_농협 전기내역서" xfId="2650" xr:uid="{00000000-0005-0000-0000-0000D3280000}"/>
    <cellStyle name="_추가견적서_단가비교(1월)" xfId="2651" xr:uid="{00000000-0005-0000-0000-0000D4280000}"/>
    <cellStyle name="_추가견적서_단가비교(1월) 2" xfId="6874" xr:uid="{00000000-0005-0000-0000-0000D5280000}"/>
    <cellStyle name="_추가견적서_단가비교(1월) 2 2" xfId="6875" xr:uid="{00000000-0005-0000-0000-0000D6280000}"/>
    <cellStyle name="_추가견적서_단가비교(1월)_변경후내역서 " xfId="6876" xr:uid="{00000000-0005-0000-0000-0000D7280000}"/>
    <cellStyle name="_추가견적서_대정중(전기내역서)-최종" xfId="6877" xr:uid="{00000000-0005-0000-0000-0000D8280000}"/>
    <cellStyle name="_추가견적서_대정중(전기내역서)-최종 2" xfId="6878" xr:uid="{00000000-0005-0000-0000-0000D9280000}"/>
    <cellStyle name="_추가견적서_대학동 전기내역서09" xfId="2652" xr:uid="{00000000-0005-0000-0000-0000DA280000}"/>
    <cellStyle name="_추가견적서_대학동 통신내역서09" xfId="2653" xr:uid="{00000000-0005-0000-0000-0000DB280000}"/>
    <cellStyle name="_추가견적서_더럭분교 내역서(0305)" xfId="6879" xr:uid="{00000000-0005-0000-0000-0000DC280000}"/>
    <cellStyle name="_추가견적서_더럭분교 내역서(0305) 2" xfId="6880" xr:uid="{00000000-0005-0000-0000-0000DD280000}"/>
    <cellStyle name="_추가견적서_도남교(전기내역서)" xfId="6881" xr:uid="{00000000-0005-0000-0000-0000DE280000}"/>
    <cellStyle name="_추가견적서_도남교(전기내역서) 2" xfId="6882" xr:uid="{00000000-0005-0000-0000-0000DF280000}"/>
    <cellStyle name="_추가견적서_도두봉화장실전기내역서" xfId="2654" xr:uid="{00000000-0005-0000-0000-0000E0280000}"/>
    <cellStyle name="_추가견적서_동문공설시장 전기시설 보수공사" xfId="2655" xr:uid="{00000000-0005-0000-0000-0000E1280000}"/>
    <cellStyle name="_추가견적서_동문공설시장 전기시설 보수공사(변경-2011.2.11)" xfId="2656" xr:uid="{00000000-0005-0000-0000-0000E2280000}"/>
    <cellStyle name="_추가견적서_동문시장 전기공사" xfId="2657" xr:uid="{00000000-0005-0000-0000-0000E3280000}"/>
    <cellStyle name="_추가견적서_동문시장 전기공사(최종)" xfId="2658" xr:uid="{00000000-0005-0000-0000-0000E4280000}"/>
    <cellStyle name="_추가견적서_동문시장 전기공사1" xfId="2659" xr:uid="{00000000-0005-0000-0000-0000E5280000}"/>
    <cellStyle name="_추가견적서_동문시장 차양시설 전기공사-11.18" xfId="2660" xr:uid="{00000000-0005-0000-0000-0000E6280000}"/>
    <cellStyle name="_추가견적서_변경후내역서 " xfId="6883" xr:uid="{00000000-0005-0000-0000-0000E7280000}"/>
    <cellStyle name="_추가견적서_별관동 총괄집계표" xfId="2661" xr:uid="{00000000-0005-0000-0000-0000E8280000}"/>
    <cellStyle name="_추가견적서_보타리4449(70%)" xfId="2662" xr:uid="{00000000-0005-0000-0000-0000E9280000}"/>
    <cellStyle name="_추가견적서_보타리4449(70%) 2" xfId="6884" xr:uid="{00000000-0005-0000-0000-0000EA280000}"/>
    <cellStyle name="_추가견적서_보타리4449(70%) 2 2" xfId="6885" xr:uid="{00000000-0005-0000-0000-0000EB280000}"/>
    <cellStyle name="_추가견적서_사본 - 전기내역서" xfId="2663" xr:uid="{00000000-0005-0000-0000-0000EC280000}"/>
    <cellStyle name="_추가견적서_사본 - 전기내역서 2" xfId="6886" xr:uid="{00000000-0005-0000-0000-0000ED280000}"/>
    <cellStyle name="_추가견적서_사본 - 전기내역서 2 2" xfId="6887" xr:uid="{00000000-0005-0000-0000-0000EE280000}"/>
    <cellStyle name="_추가견적서_삼양원통신(08.07)" xfId="2664" xr:uid="{00000000-0005-0000-0000-0000EF280000}"/>
    <cellStyle name="_추가견적서_삼양원통신(08.07) 2" xfId="6888" xr:uid="{00000000-0005-0000-0000-0000F0280000}"/>
    <cellStyle name="_추가견적서_삼양원통신(08.07) 2 2" xfId="6889" xr:uid="{00000000-0005-0000-0000-0000F1280000}"/>
    <cellStyle name="_추가견적서_삼양전기" xfId="2665" xr:uid="{00000000-0005-0000-0000-0000F2280000}"/>
    <cellStyle name="_추가견적서_삼양전기 2" xfId="6890" xr:uid="{00000000-0005-0000-0000-0000F3280000}"/>
    <cellStyle name="_추가견적서_삼양전기 2 2" xfId="6891" xr:uid="{00000000-0005-0000-0000-0000F4280000}"/>
    <cellStyle name="_추가견적서_상명리저온저장고 통신내역서" xfId="2666" xr:uid="{00000000-0005-0000-0000-0000F5280000}"/>
    <cellStyle name="_추가견적서_서귀중앙여중  전기내역서(최종)" xfId="2667" xr:uid="{00000000-0005-0000-0000-0000F6280000}"/>
    <cellStyle name="_추가견적서_서귀중앙여중  전기내역서(최종)1" xfId="2668" xr:uid="{00000000-0005-0000-0000-0000F7280000}"/>
    <cellStyle name="_추가견적서_서귀중앙여중 어학실 증축 전기내역서" xfId="2669" xr:uid="{00000000-0005-0000-0000-0000F8280000}"/>
    <cellStyle name="_추가견적서_서귀중앙여중 어학실증축 통신내역서" xfId="2670" xr:uid="{00000000-0005-0000-0000-0000F9280000}"/>
    <cellStyle name="_추가견적서_서귀중앙여중 통신내역서(대수선-어학실)" xfId="2671" xr:uid="{00000000-0005-0000-0000-0000FA280000}"/>
    <cellStyle name="_추가견적서_서귀중앙여중 통신내역서(최종)" xfId="2672" xr:uid="{00000000-0005-0000-0000-0000FB280000}"/>
    <cellStyle name="_추가견적서_서귀초교(전기내역서)-최종" xfId="2673" xr:uid="{00000000-0005-0000-0000-0000FC280000}"/>
    <cellStyle name="_추가견적서_서귀초교(전기내역서)-최종 2" xfId="6892" xr:uid="{00000000-0005-0000-0000-0000FD280000}"/>
    <cellStyle name="_추가견적서_서귀초교(전기내역서)-최종 2 2" xfId="6893" xr:uid="{00000000-0005-0000-0000-0000FE280000}"/>
    <cellStyle name="_추가견적서_서귀포경찰서 중동지구대 전기공사" xfId="2674" xr:uid="{00000000-0005-0000-0000-0000FF280000}"/>
    <cellStyle name="_추가견적서_서귀포경찰서 중동지구대 전기공사 2" xfId="6894" xr:uid="{00000000-0005-0000-0000-000000290000}"/>
    <cellStyle name="_추가견적서_서귀포경찰서 중동지구대 전기공사 2 2" xfId="6895" xr:uid="{00000000-0005-0000-0000-000001290000}"/>
    <cellStyle name="_추가견적서_서귀포경찰서 중동지구대 통신공사" xfId="2675" xr:uid="{00000000-0005-0000-0000-000002290000}"/>
    <cellStyle name="_추가견적서_세화중(전기내역서)-0305" xfId="2676" xr:uid="{00000000-0005-0000-0000-000003290000}"/>
    <cellStyle name="_추가견적서_세화중(전기내역서)-0305 2" xfId="6896" xr:uid="{00000000-0005-0000-0000-000004290000}"/>
    <cellStyle name="_추가견적서_세화중(전기내역서)-0305 2 2" xfId="6897" xr:uid="{00000000-0005-0000-0000-000005290000}"/>
    <cellStyle name="_추가견적서_세화중(전기내역서)-0305_변경후내역서 " xfId="6898" xr:uid="{00000000-0005-0000-0000-000006290000}"/>
    <cellStyle name="_추가견적서_소방" xfId="2677" xr:uid="{00000000-0005-0000-0000-000007290000}"/>
    <cellStyle name="_추가견적서_소방 2" xfId="6899" xr:uid="{00000000-0005-0000-0000-000008290000}"/>
    <cellStyle name="_추가견적서_소방 2 2" xfId="6900" xr:uid="{00000000-0005-0000-0000-000009290000}"/>
    <cellStyle name="_추가견적서_소방내역서" xfId="2678" xr:uid="{00000000-0005-0000-0000-00000A290000}"/>
    <cellStyle name="_추가견적서_소방내역서(도순교)" xfId="2679" xr:uid="{00000000-0005-0000-0000-00000B290000}"/>
    <cellStyle name="_추가견적서_소방내역서(도순교) 2" xfId="6901" xr:uid="{00000000-0005-0000-0000-00000C290000}"/>
    <cellStyle name="_추가견적서_소방내역서(도순교) 2 2" xfId="6902" xr:uid="{00000000-0005-0000-0000-00000D290000}"/>
    <cellStyle name="_추가견적서_소방내역서(동홍초등학교 교실 및 E.V 증축공사)" xfId="2680" xr:uid="{00000000-0005-0000-0000-00000E290000}"/>
    <cellStyle name="_추가견적서_소방내역서(동홍초등학교 교실 및 E.V 증축공사) 2" xfId="6903" xr:uid="{00000000-0005-0000-0000-00000F290000}"/>
    <cellStyle name="_추가견적서_소방내역서(동홍초등학교 교실 및 E.V 증축공사) 2 2" xfId="6904" xr:uid="{00000000-0005-0000-0000-000010290000}"/>
    <cellStyle name="_추가견적서_소방내역서(동홍초등학교 교실 및 E.V 증축공사)_변경후내역서 " xfId="6905" xr:uid="{00000000-0005-0000-0000-000011290000}"/>
    <cellStyle name="_추가견적서_소방내역서(동홍초등학교 교실 및 E.V 증축공사)-정광수" xfId="2681" xr:uid="{00000000-0005-0000-0000-000012290000}"/>
    <cellStyle name="_추가견적서_소방내역서(동홍초등학교 교실 및 E.V 증축공사)-정광수 2" xfId="6906" xr:uid="{00000000-0005-0000-0000-000013290000}"/>
    <cellStyle name="_추가견적서_소방내역서(동홍초등학교 교실 및 E.V 증축공사)-정광수 2 2" xfId="6907" xr:uid="{00000000-0005-0000-0000-000014290000}"/>
    <cellStyle name="_추가견적서_소방내역서(동홍초등학교 교실 및 E.V 증축공사)-정광수_변경후내역서 " xfId="6908" xr:uid="{00000000-0005-0000-0000-000015290000}"/>
    <cellStyle name="_추가견적서_소방내역서(삼성교)" xfId="2682" xr:uid="{00000000-0005-0000-0000-000016290000}"/>
    <cellStyle name="_추가견적서_소방내역서(삼성교) 2" xfId="6909" xr:uid="{00000000-0005-0000-0000-000017290000}"/>
    <cellStyle name="_추가견적서_소방내역서(삼성교) 2 2" xfId="6910" xr:uid="{00000000-0005-0000-0000-000018290000}"/>
    <cellStyle name="_추가견적서_소방내역서(서귀포공립보육시설)" xfId="2683" xr:uid="{00000000-0005-0000-0000-000019290000}"/>
    <cellStyle name="_추가견적서_소방내역서(서귀포공립보육시설) 2" xfId="6911" xr:uid="{00000000-0005-0000-0000-00001A290000}"/>
    <cellStyle name="_추가견적서_소방내역서(서귀포공립보육시설) 2 2" xfId="6912" xr:uid="{00000000-0005-0000-0000-00001B290000}"/>
    <cellStyle name="_추가견적서_소방내역서(영평교)" xfId="2684" xr:uid="{00000000-0005-0000-0000-00001C290000}"/>
    <cellStyle name="_추가견적서_소방내역서(영평교) 2" xfId="6913" xr:uid="{00000000-0005-0000-0000-00001D290000}"/>
    <cellStyle name="_추가견적서_소방내역서(영평교) 2 2" xfId="6914" xr:uid="{00000000-0005-0000-0000-00001E290000}"/>
    <cellStyle name="_추가견적서_소방내역서(하례교 교실증축 및 화장실 대수선공사)" xfId="2685" xr:uid="{00000000-0005-0000-0000-00001F290000}"/>
    <cellStyle name="_추가견적서_소방내역서(하례교 교실증축 및 화장실 대수선공사) 2" xfId="6915" xr:uid="{00000000-0005-0000-0000-000020290000}"/>
    <cellStyle name="_추가견적서_소방내역서(하례교 교실증축 및 화장실 대수선공사) 2 2" xfId="6916" xr:uid="{00000000-0005-0000-0000-000021290000}"/>
    <cellStyle name="_추가견적서_소방내역서(하례교 교실증축 및 화장실 대수선공사)_변경후내역서 " xfId="6917" xr:uid="{00000000-0005-0000-0000-000022290000}"/>
    <cellStyle name="_추가견적서_소방내역서(하례교)" xfId="2686" xr:uid="{00000000-0005-0000-0000-000023290000}"/>
    <cellStyle name="_추가견적서_소방내역서(하례교) 2" xfId="6918" xr:uid="{00000000-0005-0000-0000-000024290000}"/>
    <cellStyle name="_추가견적서_소방내역서(하례교) 2 2" xfId="6919" xr:uid="{00000000-0005-0000-0000-000025290000}"/>
    <cellStyle name="_추가견적서_소방산출서(친환경농업 연구센터)" xfId="2687" xr:uid="{00000000-0005-0000-0000-000026290000}"/>
    <cellStyle name="_추가견적서_소방전기 내역서(표선초-옥내소화전 장애인 연결통로)" xfId="2688" xr:uid="{00000000-0005-0000-0000-000027290000}"/>
    <cellStyle name="_추가견적서_소방전기내역서(감귤박TMR제조시설)" xfId="2689" xr:uid="{00000000-0005-0000-0000-000028290000}"/>
    <cellStyle name="_추가견적서_소방전기내역서(감귤박TMR제조시설) 2" xfId="6920" xr:uid="{00000000-0005-0000-0000-000029290000}"/>
    <cellStyle name="_추가견적서_소방전기내역서(감귤박TMR제조시설) 2 2" xfId="6921" xr:uid="{00000000-0005-0000-0000-00002A290000}"/>
    <cellStyle name="_추가견적서_송죽원세탁실" xfId="2690" xr:uid="{00000000-0005-0000-0000-00002B290000}"/>
    <cellStyle name="_추가견적서_송죽원세탁실 2" xfId="6922" xr:uid="{00000000-0005-0000-0000-00002C290000}"/>
    <cellStyle name="_추가견적서_송죽원세탁실 2 2" xfId="6923" xr:uid="{00000000-0005-0000-0000-00002D290000}"/>
    <cellStyle name="_추가견적서_수변전실" xfId="6924" xr:uid="{00000000-0005-0000-0000-00002E290000}"/>
    <cellStyle name="_추가견적서_수변전실 2" xfId="6925" xr:uid="{00000000-0005-0000-0000-00002F290000}"/>
    <cellStyle name="_추가견적서_안보교육관" xfId="2691" xr:uid="{00000000-0005-0000-0000-000030290000}"/>
    <cellStyle name="_추가견적서_애월교(전기내역서)-0307" xfId="2692" xr:uid="{00000000-0005-0000-0000-000031290000}"/>
    <cellStyle name="_추가견적서_애월교(전기내역서)-0307 2" xfId="6926" xr:uid="{00000000-0005-0000-0000-000032290000}"/>
    <cellStyle name="_추가견적서_애월교(전기내역서)-0307 2 2" xfId="6927" xr:uid="{00000000-0005-0000-0000-000033290000}"/>
    <cellStyle name="_추가견적서_애월교(전기내역서)-0307_변경후내역서 " xfId="6928" xr:uid="{00000000-0005-0000-0000-000034290000}"/>
    <cellStyle name="_추가견적서_애월교(전기내역서)최종" xfId="2693" xr:uid="{00000000-0005-0000-0000-000035290000}"/>
    <cellStyle name="_추가견적서_애월교(전기내역서)최종 2" xfId="6929" xr:uid="{00000000-0005-0000-0000-000036290000}"/>
    <cellStyle name="_추가견적서_애월교(전기내역서)최종 2 2" xfId="6930" xr:uid="{00000000-0005-0000-0000-000037290000}"/>
    <cellStyle name="_추가견적서_애월교(전기내역서)최종_변경후내역서 " xfId="6931" xr:uid="{00000000-0005-0000-0000-000038290000}"/>
    <cellStyle name="_추가견적서_애월중(전기내역서)최종" xfId="2694" xr:uid="{00000000-0005-0000-0000-000039290000}"/>
    <cellStyle name="_추가견적서_애월중(전기내역서)최종 2" xfId="6932" xr:uid="{00000000-0005-0000-0000-00003A290000}"/>
    <cellStyle name="_추가견적서_애월중(전기내역서)최종 2 2" xfId="6933" xr:uid="{00000000-0005-0000-0000-00003B290000}"/>
    <cellStyle name="_추가견적서_애월중(전기내역서)최종_변경후내역서 " xfId="6934" xr:uid="{00000000-0005-0000-0000-00003C290000}"/>
    <cellStyle name="_추가견적서_액상음료 자동포장라인 구축공사 전기내역서(2011.04.25)" xfId="2695" xr:uid="{00000000-0005-0000-0000-00003D290000}"/>
    <cellStyle name="_추가견적서_액상음료 자동포장라인 구축공사 전기내역서(변경0324)" xfId="2696" xr:uid="{00000000-0005-0000-0000-00003E290000}"/>
    <cellStyle name="_추가견적서_어린이집 소방내역" xfId="2697" xr:uid="{00000000-0005-0000-0000-00003F290000}"/>
    <cellStyle name="_추가견적서_에너지절약형지하공기를이용히트펌프냉난방시설전기내역서" xfId="2698" xr:uid="{00000000-0005-0000-0000-000040290000}"/>
    <cellStyle name="_추가견적서_에너지절약형지하공기를이용히트펌프냉난방시설전기내역서1" xfId="2699" xr:uid="{00000000-0005-0000-0000-000041290000}"/>
    <cellStyle name="_추가견적서_연산홍A.P.T관리실 전기내역서" xfId="2700" xr:uid="{00000000-0005-0000-0000-000042290000}"/>
    <cellStyle name="_추가견적서_영평동창고 전기내역서" xfId="2701" xr:uid="{00000000-0005-0000-0000-000043290000}"/>
    <cellStyle name="_추가견적서_외도동창고전기" xfId="2702" xr:uid="{00000000-0005-0000-0000-000044290000}"/>
    <cellStyle name="_추가견적서_외도동창고전기 2" xfId="6935" xr:uid="{00000000-0005-0000-0000-000045290000}"/>
    <cellStyle name="_추가견적서_외도동창고전기 2 2" xfId="6936" xr:uid="{00000000-0005-0000-0000-000046290000}"/>
    <cellStyle name="_추가견적서_외도동창고통신" xfId="2703" xr:uid="{00000000-0005-0000-0000-000047290000}"/>
    <cellStyle name="_추가견적서_외도동창고통신 2" xfId="6937" xr:uid="{00000000-0005-0000-0000-000048290000}"/>
    <cellStyle name="_추가견적서_외도동창고통신 2 2" xfId="6938" xr:uid="{00000000-0005-0000-0000-000049290000}"/>
    <cellStyle name="_추가견적서_우도땅콩 전기내역서09" xfId="2704" xr:uid="{00000000-0005-0000-0000-00004A290000}"/>
    <cellStyle name="_추가견적서_위미 게이트볼장 전기내역서" xfId="2705" xr:uid="{00000000-0005-0000-0000-00004B290000}"/>
    <cellStyle name="_추가견적서_위미 게이트볼장 전기내역서 2" xfId="6939" xr:uid="{00000000-0005-0000-0000-00004C290000}"/>
    <cellStyle name="_추가견적서_위미 게이트볼장 전기내역서 2 2" xfId="6940" xr:uid="{00000000-0005-0000-0000-00004D290000}"/>
    <cellStyle name="_추가견적서_위미중 교실 대수선 및 급식동개축,연결복도 증축통신내역서" xfId="2706" xr:uid="{00000000-0005-0000-0000-00004E290000}"/>
    <cellStyle name="_추가견적서_위미중 옥내소화전설치 소방공사" xfId="2707" xr:uid="{00000000-0005-0000-0000-00004F290000}"/>
    <cellStyle name="_추가견적서_위미중 옥내소화전설치 소방공사 2" xfId="6941" xr:uid="{00000000-0005-0000-0000-000050290000}"/>
    <cellStyle name="_추가견적서_위미중 옥내소화전설치 소방공사 2 2" xfId="6942" xr:uid="{00000000-0005-0000-0000-000051290000}"/>
    <cellStyle name="_추가견적서_음식업협회 전기내역서" xfId="2708" xr:uid="{00000000-0005-0000-0000-000052290000}"/>
    <cellStyle name="_추가견적서_일위" xfId="2709" xr:uid="{00000000-0005-0000-0000-000053290000}"/>
    <cellStyle name="_추가견적서_일위 2" xfId="6943" xr:uid="{00000000-0005-0000-0000-000054290000}"/>
    <cellStyle name="_추가견적서_일위 2 2" xfId="6944" xr:uid="{00000000-0005-0000-0000-000055290000}"/>
    <cellStyle name="_추가견적서_일위_변경후내역서 " xfId="6945" xr:uid="{00000000-0005-0000-0000-000056290000}"/>
    <cellStyle name="_추가견적서_일위대가" xfId="2710" xr:uid="{00000000-0005-0000-0000-000057290000}"/>
    <cellStyle name="_추가견적서_일위대가 2" xfId="6946" xr:uid="{00000000-0005-0000-0000-000058290000}"/>
    <cellStyle name="_추가견적서_일위대가 2 2" xfId="6947" xr:uid="{00000000-0005-0000-0000-000059290000}"/>
    <cellStyle name="_추가견적서_일위대가(AV설비)" xfId="2711" xr:uid="{00000000-0005-0000-0000-00005A290000}"/>
    <cellStyle name="_추가견적서_일위대가(관로터파기,도로절단포장)" xfId="2712" xr:uid="{00000000-0005-0000-0000-00005B290000}"/>
    <cellStyle name="_추가견적서_일위대가(도로절단)" xfId="2713" xr:uid="{00000000-0005-0000-0000-00005C290000}"/>
    <cellStyle name="_추가견적서_일위대가_변경후내역서 " xfId="6948" xr:uid="{00000000-0005-0000-0000-00005D290000}"/>
    <cellStyle name="_추가견적서_일위대가1" xfId="2714" xr:uid="{00000000-0005-0000-0000-00005E290000}"/>
    <cellStyle name="_추가견적서_일위대가-SAMPLE" xfId="2715" xr:uid="{00000000-0005-0000-0000-00005F290000}"/>
    <cellStyle name="_추가견적서_일위대가-SAMPLE 2" xfId="6949" xr:uid="{00000000-0005-0000-0000-000060290000}"/>
    <cellStyle name="_추가견적서_일위대가-SAMPLE 2 2" xfId="6950" xr:uid="{00000000-0005-0000-0000-000061290000}"/>
    <cellStyle name="_추가견적서_장전노인복지시설 전기내역서" xfId="2716" xr:uid="{00000000-0005-0000-0000-000062290000}"/>
    <cellStyle name="_추가견적서_장전노인정 전기내역서" xfId="2717" xr:uid="{00000000-0005-0000-0000-000063290000}"/>
    <cellStyle name="_추가견적서_재활원 전기내역서최종" xfId="2718" xr:uid="{00000000-0005-0000-0000-000064290000}"/>
    <cellStyle name="_추가견적서_저지리어린이집 통신 내역" xfId="2719" xr:uid="{00000000-0005-0000-0000-000065290000}"/>
    <cellStyle name="_추가견적서_저지리어린이집-소방" xfId="2720" xr:uid="{00000000-0005-0000-0000-000066290000}"/>
    <cellStyle name="_추가견적서_전11" xfId="2721" xr:uid="{00000000-0005-0000-0000-000067290000}"/>
    <cellStyle name="_추가견적서_전11 2" xfId="6951" xr:uid="{00000000-0005-0000-0000-000068290000}"/>
    <cellStyle name="_추가견적서_전11 2 2" xfId="6952" xr:uid="{00000000-0005-0000-0000-000069290000}"/>
    <cellStyle name="_추가견적서_전기" xfId="2722" xr:uid="{00000000-0005-0000-0000-00006A290000}"/>
    <cellStyle name="_추가견적서_전기 2" xfId="6953" xr:uid="{00000000-0005-0000-0000-00006B290000}"/>
    <cellStyle name="_추가견적서_전기 2 2" xfId="6954" xr:uid="{00000000-0005-0000-0000-00006C290000}"/>
    <cellStyle name="_추가견적서_전기 내역서(실과교육관)" xfId="2723" xr:uid="{00000000-0005-0000-0000-00006D290000}"/>
    <cellStyle name="_추가견적서_전기 일위대가(아라교)" xfId="2724" xr:uid="{00000000-0005-0000-0000-00006E290000}"/>
    <cellStyle name="_추가견적서_전기 일위대가(아라교) 2" xfId="6955" xr:uid="{00000000-0005-0000-0000-00006F290000}"/>
    <cellStyle name="_추가견적서_전기 일위대가(아라교) 2 2" xfId="6956" xr:uid="{00000000-0005-0000-0000-000070290000}"/>
    <cellStyle name="_추가견적서_전기(8.9)" xfId="2725" xr:uid="{00000000-0005-0000-0000-000071290000}"/>
    <cellStyle name="_추가견적서_전기(8.9) 2" xfId="6957" xr:uid="{00000000-0005-0000-0000-000072290000}"/>
    <cellStyle name="_추가견적서_전기(8.9) 2 2" xfId="6958" xr:uid="{00000000-0005-0000-0000-000073290000}"/>
    <cellStyle name="_추가견적서_전기내역 (안보교육관)" xfId="2726" xr:uid="{00000000-0005-0000-0000-000074290000}"/>
    <cellStyle name="_추가견적서_전기내역 (안보교육관) 2" xfId="6959" xr:uid="{00000000-0005-0000-0000-000075290000}"/>
    <cellStyle name="_추가견적서_전기내역 (안보교육관) 2 2" xfId="6960" xr:uid="{00000000-0005-0000-0000-000076290000}"/>
    <cellStyle name="_추가견적서_전기내역서" xfId="2727" xr:uid="{00000000-0005-0000-0000-000077290000}"/>
    <cellStyle name="_추가견적서_전기내역서 1서홍동주민센터(본관동1층)" xfId="2728" xr:uid="{00000000-0005-0000-0000-000078290000}"/>
    <cellStyle name="_추가견적서_전기내역서 2" xfId="6961" xr:uid="{00000000-0005-0000-0000-000079290000}"/>
    <cellStyle name="_추가견적서_전기내역서 2 2" xfId="6962" xr:uid="{00000000-0005-0000-0000-00007A290000}"/>
    <cellStyle name="_추가견적서_전기내역서 서홍동주민센터(별관동)" xfId="2729" xr:uid="{00000000-0005-0000-0000-00007B290000}"/>
    <cellStyle name="_추가견적서_전기내역서 서홍동주민센터(별관동1층)" xfId="2730" xr:uid="{00000000-0005-0000-0000-00007C290000}"/>
    <cellStyle name="_추가견적서_전기내역서 서홍동주민센터(본관동)" xfId="2731" xr:uid="{00000000-0005-0000-0000-00007D290000}"/>
    <cellStyle name="_추가견적서_전기내역서 서홍동주민센터(본관동) 10" xfId="11078" xr:uid="{00000000-0005-0000-0000-00007E290000}"/>
    <cellStyle name="_추가견적서_전기내역서 서홍동주민센터(본관동) 11" xfId="10814" xr:uid="{00000000-0005-0000-0000-00007F290000}"/>
    <cellStyle name="_추가견적서_전기내역서 서홍동주민센터(본관동) 12" xfId="12677" xr:uid="{00000000-0005-0000-0000-000080290000}"/>
    <cellStyle name="_추가견적서_전기내역서 서홍동주민센터(본관동) 13" xfId="12828" xr:uid="{00000000-0005-0000-0000-000081290000}"/>
    <cellStyle name="_추가견적서_전기내역서 서홍동주민센터(본관동) 14" xfId="11710" xr:uid="{00000000-0005-0000-0000-000082290000}"/>
    <cellStyle name="_추가견적서_전기내역서 서홍동주민센터(본관동) 15" xfId="12372" xr:uid="{00000000-0005-0000-0000-000083290000}"/>
    <cellStyle name="_추가견적서_전기내역서 서홍동주민센터(본관동) 16" xfId="10671" xr:uid="{00000000-0005-0000-0000-000084290000}"/>
    <cellStyle name="_추가견적서_전기내역서 서홍동주민센터(본관동) 17" xfId="13120" xr:uid="{00000000-0005-0000-0000-000085290000}"/>
    <cellStyle name="_추가견적서_전기내역서 서홍동주민센터(본관동) 18" xfId="10103" xr:uid="{00000000-0005-0000-0000-000086290000}"/>
    <cellStyle name="_추가견적서_전기내역서 서홍동주민센터(본관동) 19" xfId="13181" xr:uid="{00000000-0005-0000-0000-000087290000}"/>
    <cellStyle name="_추가견적서_전기내역서 서홍동주민센터(본관동) 2" xfId="10664" xr:uid="{00000000-0005-0000-0000-000088290000}"/>
    <cellStyle name="_추가견적서_전기내역서 서홍동주민센터(본관동) 20" xfId="12502" xr:uid="{00000000-0005-0000-0000-000089290000}"/>
    <cellStyle name="_추가견적서_전기내역서 서홍동주민센터(본관동) 21" xfId="12596" xr:uid="{00000000-0005-0000-0000-00008A290000}"/>
    <cellStyle name="_추가견적서_전기내역서 서홍동주민센터(본관동) 22" xfId="9781" xr:uid="{00000000-0005-0000-0000-00008B290000}"/>
    <cellStyle name="_추가견적서_전기내역서 서홍동주민센터(본관동) 23" xfId="10274" xr:uid="{00000000-0005-0000-0000-00008C290000}"/>
    <cellStyle name="_추가견적서_전기내역서 서홍동주민센터(본관동) 24" xfId="12892" xr:uid="{00000000-0005-0000-0000-00008D290000}"/>
    <cellStyle name="_추가견적서_전기내역서 서홍동주민센터(본관동) 25" xfId="12752" xr:uid="{00000000-0005-0000-0000-00008E290000}"/>
    <cellStyle name="_추가견적서_전기내역서 서홍동주민센터(본관동) 3" xfId="10555" xr:uid="{00000000-0005-0000-0000-00008F290000}"/>
    <cellStyle name="_추가견적서_전기내역서 서홍동주민센터(본관동) 4" xfId="11366" xr:uid="{00000000-0005-0000-0000-000090290000}"/>
    <cellStyle name="_추가견적서_전기내역서 서홍동주민센터(본관동) 5" xfId="11330" xr:uid="{00000000-0005-0000-0000-000091290000}"/>
    <cellStyle name="_추가견적서_전기내역서 서홍동주민센터(본관동) 6" xfId="11566" xr:uid="{00000000-0005-0000-0000-000092290000}"/>
    <cellStyle name="_추가견적서_전기내역서 서홍동주민센터(본관동) 7" xfId="10182" xr:uid="{00000000-0005-0000-0000-000093290000}"/>
    <cellStyle name="_추가견적서_전기내역서 서홍동주민센터(본관동) 8" xfId="10603" xr:uid="{00000000-0005-0000-0000-000094290000}"/>
    <cellStyle name="_추가견적서_전기내역서 서홍동주민센터(본관동) 9" xfId="11498" xr:uid="{00000000-0005-0000-0000-000095290000}"/>
    <cellStyle name="_추가견적서_전기내역서 서홍동주민센터(본관동1층)" xfId="2732" xr:uid="{00000000-0005-0000-0000-000096290000}"/>
    <cellStyle name="_추가견적서_전기내역서 서홍동주민센터(본관동2층)" xfId="2733" xr:uid="{00000000-0005-0000-0000-000097290000}"/>
    <cellStyle name="_추가견적서_전기내역서 서홍동주민센터(본관동3층)" xfId="2734" xr:uid="{00000000-0005-0000-0000-000098290000}"/>
    <cellStyle name="_추가견적서_전기내역서 서홍동주민센터(본관동지하층)" xfId="2735" xr:uid="{00000000-0005-0000-0000-000099290000}"/>
    <cellStyle name="_추가견적서_전기내역서 서홍동주민센터(지하층)" xfId="2736" xr:uid="{00000000-0005-0000-0000-00009A290000}"/>
    <cellStyle name="_추가견적서_전기내역서 서홍동주민센터1(본관동1층)" xfId="2737" xr:uid="{00000000-0005-0000-0000-00009B290000}"/>
    <cellStyle name="_추가견적서_전기내역서 성산제조업소" xfId="2738" xr:uid="{00000000-0005-0000-0000-00009C290000}"/>
    <cellStyle name="_추가견적서_전기내역서(0407)" xfId="2739" xr:uid="{00000000-0005-0000-0000-00009D290000}"/>
    <cellStyle name="_추가견적서_전기내역서(6.02)" xfId="2740" xr:uid="{00000000-0005-0000-0000-00009E290000}"/>
    <cellStyle name="_추가견적서_전기내역서(6.08)" xfId="2741" xr:uid="{00000000-0005-0000-0000-00009F290000}"/>
    <cellStyle name="_추가견적서_전기내역서(감귤박TMR제조시설)-설계변경" xfId="2742" xr:uid="{00000000-0005-0000-0000-0000A0290000}"/>
    <cellStyle name="_추가견적서_전기내역서(감귤박TMR제조시설)-설계변경 2" xfId="6963" xr:uid="{00000000-0005-0000-0000-0000A1290000}"/>
    <cellStyle name="_추가견적서_전기내역서(감귤박TMR제조시설)-설계변경 2 2" xfId="6964" xr:uid="{00000000-0005-0000-0000-0000A2290000}"/>
    <cellStyle name="_추가견적서_전기내역서(감귤연구소)" xfId="2743" xr:uid="{00000000-0005-0000-0000-0000A3290000}"/>
    <cellStyle name="_추가견적서_전기내역서(경주주민건강지원센터)" xfId="2744" xr:uid="{00000000-0005-0000-0000-0000A4290000}"/>
    <cellStyle name="_추가견적서_전기내역서(경주주민건강지원센터)-동력불리" xfId="2745" xr:uid="{00000000-0005-0000-0000-0000A5290000}"/>
    <cellStyle name="_추가견적서_전기내역서(고산초)" xfId="2746" xr:uid="{00000000-0005-0000-0000-0000A6290000}"/>
    <cellStyle name="_추가견적서_전기내역서(곽금교)" xfId="2747" xr:uid="{00000000-0005-0000-0000-0000A7290000}"/>
    <cellStyle name="_추가견적서_전기내역서(곽금교) 2" xfId="6965" xr:uid="{00000000-0005-0000-0000-0000A8290000}"/>
    <cellStyle name="_추가견적서_전기내역서(곽금교) 2 2" xfId="6966" xr:uid="{00000000-0005-0000-0000-0000A9290000}"/>
    <cellStyle name="_추가견적서_전기내역서(곽금교)_전기내역서(동화교)" xfId="2748" xr:uid="{00000000-0005-0000-0000-0000AA290000}"/>
    <cellStyle name="_추가견적서_전기내역서(곽금교)_전기내역서(동화교) 2" xfId="6967" xr:uid="{00000000-0005-0000-0000-0000AB290000}"/>
    <cellStyle name="_추가견적서_전기내역서(곽금교)_전기내역서(동화교) 2 2" xfId="6968" xr:uid="{00000000-0005-0000-0000-0000AC290000}"/>
    <cellStyle name="_추가견적서_전기내역서(금악교-0516최종)" xfId="2749" xr:uid="{00000000-0005-0000-0000-0000AD290000}"/>
    <cellStyle name="_추가견적서_전기내역서(금악교-0516최종) 2" xfId="6969" xr:uid="{00000000-0005-0000-0000-0000AE290000}"/>
    <cellStyle name="_추가견적서_전기내역서(금악교-0516최종) 2 2" xfId="6970" xr:uid="{00000000-0005-0000-0000-0000AF290000}"/>
    <cellStyle name="_추가견적서_전기내역서(금악교-에어컨)" xfId="2750" xr:uid="{00000000-0005-0000-0000-0000B0290000}"/>
    <cellStyle name="_추가견적서_전기내역서(금악교-에어컨) 2" xfId="6971" xr:uid="{00000000-0005-0000-0000-0000B1290000}"/>
    <cellStyle name="_추가견적서_전기내역서(금악교-에어컨) 2 2" xfId="6972" xr:uid="{00000000-0005-0000-0000-0000B2290000}"/>
    <cellStyle name="_추가견적서_전기내역서(대신중)-6차" xfId="2751" xr:uid="{00000000-0005-0000-0000-0000B3290000}"/>
    <cellStyle name="_추가견적서_전기내역서(대신중)-6차 2" xfId="6973" xr:uid="{00000000-0005-0000-0000-0000B4290000}"/>
    <cellStyle name="_추가견적서_전기내역서(대신중)-6차 2 2" xfId="6974" xr:uid="{00000000-0005-0000-0000-0000B5290000}"/>
    <cellStyle name="_추가견적서_전기내역서(동홍초등학교 교실 및 E.V 증축공사)" xfId="2752" xr:uid="{00000000-0005-0000-0000-0000B6290000}"/>
    <cellStyle name="_추가견적서_전기내역서(동홍초등학교 교실 및 E.V 증축공사) 2" xfId="6975" xr:uid="{00000000-0005-0000-0000-0000B7290000}"/>
    <cellStyle name="_추가견적서_전기내역서(동홍초등학교 교실 및 E.V 증축공사) 2 2" xfId="6976" xr:uid="{00000000-0005-0000-0000-0000B8290000}"/>
    <cellStyle name="_추가견적서_전기내역서(동홍초등학교 교실 및 E.V 증축공사)_변경후내역서 " xfId="6977" xr:uid="{00000000-0005-0000-0000-0000B9290000}"/>
    <cellStyle name="_추가견적서_전기내역서(동홍초등학교 교실 및 E.V 증축공사)-정광수" xfId="2753" xr:uid="{00000000-0005-0000-0000-0000BA290000}"/>
    <cellStyle name="_추가견적서_전기내역서(동홍초등학교 교실 및 E.V 증축공사)-정광수 2" xfId="6978" xr:uid="{00000000-0005-0000-0000-0000BB290000}"/>
    <cellStyle name="_추가견적서_전기내역서(동홍초등학교 교실 및 E.V 증축공사)-정광수 2 2" xfId="6979" xr:uid="{00000000-0005-0000-0000-0000BC290000}"/>
    <cellStyle name="_추가견적서_전기내역서(동홍초등학교 교실 및 E.V 증축공사)-정광수_변경후내역서 " xfId="6980" xr:uid="{00000000-0005-0000-0000-0000BD290000}"/>
    <cellStyle name="_추가견적서_전기내역서(동홍초등학교 교실 및 E.V 증축공사)-최종" xfId="2754" xr:uid="{00000000-0005-0000-0000-0000BE290000}"/>
    <cellStyle name="_추가견적서_전기내역서(동홍초등학교 교실 및 E.V 증축공사)-최종 2" xfId="6981" xr:uid="{00000000-0005-0000-0000-0000BF290000}"/>
    <cellStyle name="_추가견적서_전기내역서(동홍초등학교 교실 및 E.V 증축공사)-최종 2 2" xfId="6982" xr:uid="{00000000-0005-0000-0000-0000C0290000}"/>
    <cellStyle name="_추가견적서_전기내역서(동홍초등학교 교실 및 E.V 증축공사)-최종_변경후내역서 " xfId="6983" xr:uid="{00000000-0005-0000-0000-0000C1290000}"/>
    <cellStyle name="_추가견적서_전기내역서(동화교-최종)" xfId="2755" xr:uid="{00000000-0005-0000-0000-0000C2290000}"/>
    <cellStyle name="_추가견적서_전기내역서(동화교-최종) 2" xfId="6984" xr:uid="{00000000-0005-0000-0000-0000C3290000}"/>
    <cellStyle name="_추가견적서_전기내역서(동화교-최종) 2 2" xfId="6985" xr:uid="{00000000-0005-0000-0000-0000C4290000}"/>
    <cellStyle name="_추가견적서_전기내역서(문산시립어린이집)" xfId="2756" xr:uid="{00000000-0005-0000-0000-0000C5290000}"/>
    <cellStyle name="_추가견적서_전기내역서(변경)" xfId="2757" xr:uid="{00000000-0005-0000-0000-0000C6290000}"/>
    <cellStyle name="_추가견적서_전기내역서(변경10월20일)" xfId="2758" xr:uid="{00000000-0005-0000-0000-0000C7290000}"/>
    <cellStyle name="_추가견적서_전기내역서(사라교육관)" xfId="2759" xr:uid="{00000000-0005-0000-0000-0000C8290000}"/>
    <cellStyle name="_추가견적서_전기내역서(사라교육관) 2" xfId="6986" xr:uid="{00000000-0005-0000-0000-0000C9290000}"/>
    <cellStyle name="_추가견적서_전기내역서(사라교육관) 2 2" xfId="6987" xr:uid="{00000000-0005-0000-0000-0000CA290000}"/>
    <cellStyle name="_추가견적서_전기내역서(삼성교)" xfId="2760" xr:uid="{00000000-0005-0000-0000-0000CB290000}"/>
    <cellStyle name="_추가견적서_전기내역서(삼성교) 2" xfId="6988" xr:uid="{00000000-0005-0000-0000-0000CC290000}"/>
    <cellStyle name="_추가견적서_전기내역서(삼성교) 2 2" xfId="6989" xr:uid="{00000000-0005-0000-0000-0000CD290000}"/>
    <cellStyle name="_추가견적서_전기내역서(삼성교)최종" xfId="2761" xr:uid="{00000000-0005-0000-0000-0000CE290000}"/>
    <cellStyle name="_추가견적서_전기내역서(삼성초)-6.10" xfId="2762" xr:uid="{00000000-0005-0000-0000-0000CF290000}"/>
    <cellStyle name="_추가견적서_전기내역서(삼성초)-6.11" xfId="2763" xr:uid="{00000000-0005-0000-0000-0000D0290000}"/>
    <cellStyle name="_추가견적서_전기내역서(삼양동사무소)" xfId="2764" xr:uid="{00000000-0005-0000-0000-0000D1290000}"/>
    <cellStyle name="_추가견적서_전기내역서(삼양동사무소) 2" xfId="6990" xr:uid="{00000000-0005-0000-0000-0000D2290000}"/>
    <cellStyle name="_추가견적서_전기내역서(삼양동사무소) 2 2" xfId="6991" xr:uid="{00000000-0005-0000-0000-0000D3290000}"/>
    <cellStyle name="_추가견적서_전기내역서(삼양동사무소)-1차분" xfId="2765" xr:uid="{00000000-0005-0000-0000-0000D4290000}"/>
    <cellStyle name="_추가견적서_전기내역서(삼양동사무소)-1차분 2" xfId="6992" xr:uid="{00000000-0005-0000-0000-0000D5290000}"/>
    <cellStyle name="_추가견적서_전기내역서(삼양동사무소)-1차분 2 2" xfId="6993" xr:uid="{00000000-0005-0000-0000-0000D6290000}"/>
    <cellStyle name="_추가견적서_전기내역서(서귀포공립보육시설)" xfId="2766" xr:uid="{00000000-0005-0000-0000-0000D7290000}"/>
    <cellStyle name="_추가견적서_전기내역서(서귀포공립보육시설) 2" xfId="6994" xr:uid="{00000000-0005-0000-0000-0000D8290000}"/>
    <cellStyle name="_추가견적서_전기내역서(서귀포공립보육시설) 2 2" xfId="6995" xr:uid="{00000000-0005-0000-0000-0000D9290000}"/>
    <cellStyle name="_추가견적서_전기내역서(서귀포시교육청사)" xfId="2767" xr:uid="{00000000-0005-0000-0000-0000DA290000}"/>
    <cellStyle name="_추가견적서_전기내역서(서귀포시교육청사) 2" xfId="6996" xr:uid="{00000000-0005-0000-0000-0000DB290000}"/>
    <cellStyle name="_추가견적서_전기내역서(서귀포시교육청사) 2 2" xfId="6997" xr:uid="{00000000-0005-0000-0000-0000DC290000}"/>
    <cellStyle name="_추가견적서_전기내역서(실과교육관)" xfId="2768" xr:uid="{00000000-0005-0000-0000-0000DD290000}"/>
    <cellStyle name="_추가견적서_전기내역서(아라교)" xfId="2769" xr:uid="{00000000-0005-0000-0000-0000DE290000}"/>
    <cellStyle name="_추가견적서_전기내역서(아라교) 2" xfId="6998" xr:uid="{00000000-0005-0000-0000-0000DF290000}"/>
    <cellStyle name="_추가견적서_전기내역서(아라교) 2 2" xfId="6999" xr:uid="{00000000-0005-0000-0000-0000E0290000}"/>
    <cellStyle name="_추가견적서_전기내역서(안덕농협선과장)" xfId="2770" xr:uid="{00000000-0005-0000-0000-0000E1290000}"/>
    <cellStyle name="_추가견적서_전기내역서(야생동물보호센터)" xfId="2771" xr:uid="{00000000-0005-0000-0000-0000E2290000}"/>
    <cellStyle name="_추가견적서_전기내역서(연평초,중)" xfId="2772" xr:uid="{00000000-0005-0000-0000-0000E3290000}"/>
    <cellStyle name="_추가견적서_전기내역서(연평초,중) 2" xfId="7000" xr:uid="{00000000-0005-0000-0000-0000E4290000}"/>
    <cellStyle name="_추가견적서_전기내역서(연평초,중) 2 2" xfId="7001" xr:uid="{00000000-0005-0000-0000-0000E5290000}"/>
    <cellStyle name="_추가견적서_전기내역서(연평초중고)" xfId="2773" xr:uid="{00000000-0005-0000-0000-0000E6290000}"/>
    <cellStyle name="_추가견적서_전기내역서(연평초중고) 2" xfId="7002" xr:uid="{00000000-0005-0000-0000-0000E7290000}"/>
    <cellStyle name="_추가견적서_전기내역서(연평초중고) 2 2" xfId="7003" xr:uid="{00000000-0005-0000-0000-0000E8290000}"/>
    <cellStyle name="_추가견적서_전기내역서(영송학교 체육관)" xfId="2774" xr:uid="{00000000-0005-0000-0000-0000E9290000}"/>
    <cellStyle name="_추가견적서_전기내역서(영송학교 체육관) 2" xfId="7004" xr:uid="{00000000-0005-0000-0000-0000EA290000}"/>
    <cellStyle name="_추가견적서_전기내역서(영송학교 체육관) 2 2" xfId="7005" xr:uid="{00000000-0005-0000-0000-0000EB290000}"/>
    <cellStyle name="_추가견적서_전기내역서(영지학교 전기설비공사)" xfId="2775" xr:uid="{00000000-0005-0000-0000-0000EC290000}"/>
    <cellStyle name="_추가견적서_전기내역서(영지학교 전기설비공사) 2" xfId="7006" xr:uid="{00000000-0005-0000-0000-0000ED290000}"/>
    <cellStyle name="_추가견적서_전기내역서(영지학교 전기설비공사) 2 2" xfId="7007" xr:uid="{00000000-0005-0000-0000-0000EE290000}"/>
    <cellStyle name="_추가견적서_전기내역서(영평교)" xfId="2776" xr:uid="{00000000-0005-0000-0000-0000EF290000}"/>
    <cellStyle name="_추가견적서_전기내역서(영평교) 2" xfId="7008" xr:uid="{00000000-0005-0000-0000-0000F0290000}"/>
    <cellStyle name="_추가견적서_전기내역서(영평교) 2 2" xfId="7009" xr:uid="{00000000-0005-0000-0000-0000F1290000}"/>
    <cellStyle name="_추가견적서_전기내역서(영평교)-최종" xfId="2777" xr:uid="{00000000-0005-0000-0000-0000F2290000}"/>
    <cellStyle name="_추가견적서_전기내역서(영평교)-최종 2" xfId="7010" xr:uid="{00000000-0005-0000-0000-0000F3290000}"/>
    <cellStyle name="_추가견적서_전기내역서(영평교)-최종 2 2" xfId="7011" xr:uid="{00000000-0005-0000-0000-0000F4290000}"/>
    <cellStyle name="_추가견적서_전기내역서(온성학교)" xfId="2778" xr:uid="{00000000-0005-0000-0000-0000F5290000}"/>
    <cellStyle name="_추가견적서_전기내역서(온성학교) 2" xfId="7012" xr:uid="{00000000-0005-0000-0000-0000F6290000}"/>
    <cellStyle name="_추가견적서_전기내역서(온성학교) 2 2" xfId="7013" xr:uid="{00000000-0005-0000-0000-0000F7290000}"/>
    <cellStyle name="_추가견적서_전기내역서(온성학교)_변경후내역서 " xfId="7014" xr:uid="{00000000-0005-0000-0000-0000F8290000}"/>
    <cellStyle name="_추가견적서_전기내역서(위미교)" xfId="2779" xr:uid="{00000000-0005-0000-0000-0000F9290000}"/>
    <cellStyle name="_추가견적서_전기내역서(위미교) 2" xfId="7015" xr:uid="{00000000-0005-0000-0000-0000FA290000}"/>
    <cellStyle name="_추가견적서_전기내역서(위미교) 2 2" xfId="7016" xr:uid="{00000000-0005-0000-0000-0000FB290000}"/>
    <cellStyle name="_추가견적서_전기내역서(위미교)-70" xfId="2780" xr:uid="{00000000-0005-0000-0000-0000FC290000}"/>
    <cellStyle name="_추가견적서_전기내역서(위미교)-70 2" xfId="7017" xr:uid="{00000000-0005-0000-0000-0000FD290000}"/>
    <cellStyle name="_추가견적서_전기내역서(위미교)-70 2 2" xfId="7018" xr:uid="{00000000-0005-0000-0000-0000FE290000}"/>
    <cellStyle name="_추가견적서_전기내역서(위미중)" xfId="2781" xr:uid="{00000000-0005-0000-0000-0000FF290000}"/>
    <cellStyle name="_추가견적서_전기내역서(유전자 보존원)" xfId="2782" xr:uid="{00000000-0005-0000-0000-0000002A0000}"/>
    <cellStyle name="_추가견적서_전기내역서(유전자 보존원) 10" xfId="11018" xr:uid="{00000000-0005-0000-0000-0000012A0000}"/>
    <cellStyle name="_추가견적서_전기내역서(유전자 보존원) 11" xfId="10805" xr:uid="{00000000-0005-0000-0000-0000022A0000}"/>
    <cellStyle name="_추가견적서_전기내역서(유전자 보존원) 12" xfId="12162" xr:uid="{00000000-0005-0000-0000-0000032A0000}"/>
    <cellStyle name="_추가견적서_전기내역서(유전자 보존원) 13" xfId="11782" xr:uid="{00000000-0005-0000-0000-0000042A0000}"/>
    <cellStyle name="_추가견적서_전기내역서(유전자 보존원) 14" xfId="9983" xr:uid="{00000000-0005-0000-0000-0000052A0000}"/>
    <cellStyle name="_추가견적서_전기내역서(유전자 보존원) 15" xfId="11698" xr:uid="{00000000-0005-0000-0000-0000062A0000}"/>
    <cellStyle name="_추가견적서_전기내역서(유전자 보존원) 16" xfId="11408" xr:uid="{00000000-0005-0000-0000-0000072A0000}"/>
    <cellStyle name="_추가견적서_전기내역서(유전자 보존원) 17" xfId="9833" xr:uid="{00000000-0005-0000-0000-0000082A0000}"/>
    <cellStyle name="_추가견적서_전기내역서(유전자 보존원) 18" xfId="10430" xr:uid="{00000000-0005-0000-0000-0000092A0000}"/>
    <cellStyle name="_추가견적서_전기내역서(유전자 보존원) 19" xfId="11252" xr:uid="{00000000-0005-0000-0000-00000A2A0000}"/>
    <cellStyle name="_추가견적서_전기내역서(유전자 보존원) 2" xfId="10689" xr:uid="{00000000-0005-0000-0000-00000B2A0000}"/>
    <cellStyle name="_추가견적서_전기내역서(유전자 보존원) 20" xfId="13329" xr:uid="{00000000-0005-0000-0000-00000C2A0000}"/>
    <cellStyle name="_추가견적서_전기내역서(유전자 보존원) 21" xfId="13415" xr:uid="{00000000-0005-0000-0000-00000D2A0000}"/>
    <cellStyle name="_추가견적서_전기내역서(유전자 보존원) 22" xfId="11090" xr:uid="{00000000-0005-0000-0000-00000E2A0000}"/>
    <cellStyle name="_추가견적서_전기내역서(유전자 보존원) 23" xfId="12693" xr:uid="{00000000-0005-0000-0000-00000F2A0000}"/>
    <cellStyle name="_추가견적서_전기내역서(유전자 보존원) 24" xfId="10381" xr:uid="{00000000-0005-0000-0000-0000102A0000}"/>
    <cellStyle name="_추가견적서_전기내역서(유전자 보존원) 25" xfId="12883" xr:uid="{00000000-0005-0000-0000-0000112A0000}"/>
    <cellStyle name="_추가견적서_전기내역서(유전자 보존원) 3" xfId="10545" xr:uid="{00000000-0005-0000-0000-0000122A0000}"/>
    <cellStyle name="_추가견적서_전기내역서(유전자 보존원) 4" xfId="9975" xr:uid="{00000000-0005-0000-0000-0000132A0000}"/>
    <cellStyle name="_추가견적서_전기내역서(유전자 보존원) 5" xfId="11920" xr:uid="{00000000-0005-0000-0000-0000142A0000}"/>
    <cellStyle name="_추가견적서_전기내역서(유전자 보존원) 6" xfId="11346" xr:uid="{00000000-0005-0000-0000-0000152A0000}"/>
    <cellStyle name="_추가견적서_전기내역서(유전자 보존원) 7" xfId="10823" xr:uid="{00000000-0005-0000-0000-0000162A0000}"/>
    <cellStyle name="_추가견적서_전기내역서(유전자 보존원) 8" xfId="12740" xr:uid="{00000000-0005-0000-0000-0000172A0000}"/>
    <cellStyle name="_추가견적서_전기내역서(유전자 보존원) 9" xfId="11891" xr:uid="{00000000-0005-0000-0000-0000182A0000}"/>
    <cellStyle name="_추가견적서_전기내역서(전산교육관)" xfId="2783" xr:uid="{00000000-0005-0000-0000-0000192A0000}"/>
    <cellStyle name="_추가견적서_전기내역서(제동교)" xfId="2784" xr:uid="{00000000-0005-0000-0000-00001A2A0000}"/>
    <cellStyle name="_추가견적서_전기내역서(제동교) 2" xfId="7019" xr:uid="{00000000-0005-0000-0000-00001B2A0000}"/>
    <cellStyle name="_추가견적서_전기내역서(제동교) 2 2" xfId="7020" xr:uid="{00000000-0005-0000-0000-00001C2A0000}"/>
    <cellStyle name="_추가견적서_전기내역서(제주검역소)" xfId="2785" xr:uid="{00000000-0005-0000-0000-00001D2A0000}"/>
    <cellStyle name="_추가견적서_전기내역서(제주검역소) 2" xfId="7021" xr:uid="{00000000-0005-0000-0000-00001E2A0000}"/>
    <cellStyle name="_추가견적서_전기내역서(제주검역소) 2 2" xfId="7022" xr:uid="{00000000-0005-0000-0000-00001F2A0000}"/>
    <cellStyle name="_추가견적서_전기내역서(제주교대-사라교육관)" xfId="2786" xr:uid="{00000000-0005-0000-0000-0000202A0000}"/>
    <cellStyle name="_추가견적서_전기내역서(제주교대-사라교육관) 2" xfId="7023" xr:uid="{00000000-0005-0000-0000-0000212A0000}"/>
    <cellStyle name="_추가견적서_전기내역서(제주교대-사라교육관) 2 2" xfId="7024" xr:uid="{00000000-0005-0000-0000-0000222A0000}"/>
    <cellStyle name="_추가견적서_전기내역서(제주교대-전산교육관)" xfId="2787" xr:uid="{00000000-0005-0000-0000-0000232A0000}"/>
    <cellStyle name="_추가견적서_전기내역서(제주교대-전산교육관) 2" xfId="7025" xr:uid="{00000000-0005-0000-0000-0000242A0000}"/>
    <cellStyle name="_추가견적서_전기내역서(제주교대-전산교육관) 2 2" xfId="7026" xr:uid="{00000000-0005-0000-0000-0000252A0000}"/>
    <cellStyle name="_추가견적서_전기내역서(제주서중)" xfId="2788" xr:uid="{00000000-0005-0000-0000-0000262A0000}"/>
    <cellStyle name="_추가견적서_전기내역서(제주시교육청사)" xfId="2789" xr:uid="{00000000-0005-0000-0000-0000272A0000}"/>
    <cellStyle name="_추가견적서_전기내역서(제주시교육청사) 2" xfId="7027" xr:uid="{00000000-0005-0000-0000-0000282A0000}"/>
    <cellStyle name="_추가견적서_전기내역서(제주시교육청사) 2 2" xfId="7028" xr:uid="{00000000-0005-0000-0000-0000292A0000}"/>
    <cellStyle name="_추가견적서_전기내역서(제주중앙고)" xfId="2790" xr:uid="{00000000-0005-0000-0000-00002A2A0000}"/>
    <cellStyle name="_추가견적서_전기내역서(중문농협선과장)" xfId="2791" xr:uid="{00000000-0005-0000-0000-00002B2A0000}"/>
    <cellStyle name="_추가견적서_전기내역서(지구대기 관사)" xfId="2792" xr:uid="{00000000-0005-0000-0000-00002C2A0000}"/>
    <cellStyle name="_추가견적서_전기내역서(지구대기 관사) 2" xfId="7029" xr:uid="{00000000-0005-0000-0000-00002D2A0000}"/>
    <cellStyle name="_추가견적서_전기내역서(지구대기 관사) 2 2" xfId="7030" xr:uid="{00000000-0005-0000-0000-00002E2A0000}"/>
    <cellStyle name="_추가견적서_전기내역서(최종)-서귀포교" xfId="2793" xr:uid="{00000000-0005-0000-0000-00002F2A0000}"/>
    <cellStyle name="_추가견적서_전기내역서(최종)-서귀포교 2" xfId="7031" xr:uid="{00000000-0005-0000-0000-0000302A0000}"/>
    <cellStyle name="_추가견적서_전기내역서(최종)-서귀포교 2 2" xfId="7032" xr:uid="{00000000-0005-0000-0000-0000312A0000}"/>
    <cellStyle name="_추가견적서_전기내역서(탐라교육원 전기용량 증설공사)-1월단가" xfId="2794" xr:uid="{00000000-0005-0000-0000-0000322A0000}"/>
    <cellStyle name="_추가견적서_전기내역서(탐라교육원 전기용량 증설공사)-1월단가 2" xfId="7033" xr:uid="{00000000-0005-0000-0000-0000332A0000}"/>
    <cellStyle name="_추가견적서_전기내역서(탐라교육원 전기용량 증설공사)-1월단가 2 2" xfId="7034" xr:uid="{00000000-0005-0000-0000-0000342A0000}"/>
    <cellStyle name="_추가견적서_전기내역서(탐라교육원)" xfId="2795" xr:uid="{00000000-0005-0000-0000-0000352A0000}"/>
    <cellStyle name="_추가견적서_전기내역서(탐라교육원) 2" xfId="7035" xr:uid="{00000000-0005-0000-0000-0000362A0000}"/>
    <cellStyle name="_추가견적서_전기내역서(탐라교육원) 2 2" xfId="7036" xr:uid="{00000000-0005-0000-0000-0000372A0000}"/>
    <cellStyle name="_추가견적서_전기내역서(탐라교육원)-최종" xfId="2796" xr:uid="{00000000-0005-0000-0000-0000382A0000}"/>
    <cellStyle name="_추가견적서_전기내역서(탐라교육원)-최종 2" xfId="7037" xr:uid="{00000000-0005-0000-0000-0000392A0000}"/>
    <cellStyle name="_추가견적서_전기내역서(탐라교육원)-최종 2 2" xfId="7038" xr:uid="{00000000-0005-0000-0000-00003A2A0000}"/>
    <cellStyle name="_추가견적서_전기내역서(판포리마을회관)" xfId="2797" xr:uid="{00000000-0005-0000-0000-00003B2A0000}"/>
    <cellStyle name="_추가견적서_전기내역서(표선초-옥내소화전 장애인 연결통로)" xfId="2798" xr:uid="{00000000-0005-0000-0000-00003C2A0000}"/>
    <cellStyle name="_추가견적서_전기내역서(하나로마트)_변경후내역서 " xfId="7039" xr:uid="{00000000-0005-0000-0000-00003D2A0000}"/>
    <cellStyle name="_추가견적서_전기내역서(하례교 교실증축 및 화장실 대수선공사)" xfId="2799" xr:uid="{00000000-0005-0000-0000-00003E2A0000}"/>
    <cellStyle name="_추가견적서_전기내역서(하례교 교실증축 및 화장실 대수선공사) 2" xfId="7040" xr:uid="{00000000-0005-0000-0000-00003F2A0000}"/>
    <cellStyle name="_추가견적서_전기내역서(하례교 교실증축 및 화장실 대수선공사) 2 2" xfId="7041" xr:uid="{00000000-0005-0000-0000-0000402A0000}"/>
    <cellStyle name="_추가견적서_전기내역서(하례교 교실증축 및 화장실 대수선공사)_변경후내역서 " xfId="7042" xr:uid="{00000000-0005-0000-0000-0000412A0000}"/>
    <cellStyle name="_추가견적서_전기내역서(하례교)" xfId="2800" xr:uid="{00000000-0005-0000-0000-0000422A0000}"/>
    <cellStyle name="_추가견적서_전기내역서(하례교) 2" xfId="7043" xr:uid="{00000000-0005-0000-0000-0000432A0000}"/>
    <cellStyle name="_추가견적서_전기내역서(하례교) 2 2" xfId="7044" xr:uid="{00000000-0005-0000-0000-0000442A0000}"/>
    <cellStyle name="_추가견적서_전기내역서(한수풀 도서관)" xfId="2801" xr:uid="{00000000-0005-0000-0000-0000452A0000}"/>
    <cellStyle name="_추가견적서_전기내역서(한수풀 도서관) 2" xfId="7045" xr:uid="{00000000-0005-0000-0000-0000462A0000}"/>
    <cellStyle name="_추가견적서_전기내역서(한수풀 도서관) 2 2" xfId="7046" xr:uid="{00000000-0005-0000-0000-0000472A0000}"/>
    <cellStyle name="_추가견적서_전기내역서(홍익보육원)" xfId="2802" xr:uid="{00000000-0005-0000-0000-0000482A0000}"/>
    <cellStyle name="_추가견적서_전기내역서(홍익보육원) 2" xfId="7047" xr:uid="{00000000-0005-0000-0000-0000492A0000}"/>
    <cellStyle name="_추가견적서_전기내역서(홍익보육원) 2 2" xfId="7048" xr:uid="{00000000-0005-0000-0000-00004A2A0000}"/>
    <cellStyle name="_추가견적서_전기내역서1(위미중)" xfId="2803" xr:uid="{00000000-0005-0000-0000-00004B2A0000}"/>
    <cellStyle name="_추가견적서_전기내역서-전등간선변경" xfId="2804" xr:uid="{00000000-0005-0000-0000-00004C2A0000}"/>
    <cellStyle name="_추가견적서_전기내역서-전등간선변경 2" xfId="7049" xr:uid="{00000000-0005-0000-0000-00004D2A0000}"/>
    <cellStyle name="_추가견적서_전기내역서-전등간선변경 2 2" xfId="7050" xr:uid="{00000000-0005-0000-0000-00004E2A0000}"/>
    <cellStyle name="_추가견적서_전기산출서(야생동물보호센터)" xfId="2805" xr:uid="{00000000-0005-0000-0000-00004F2A0000}"/>
    <cellStyle name="_추가견적서_전기산출표" xfId="2806" xr:uid="{00000000-0005-0000-0000-0000502A0000}"/>
    <cellStyle name="_추가견적서_전기표지 및 산출서(절물)_변경후내역서 " xfId="7051" xr:uid="{00000000-0005-0000-0000-0000512A0000}"/>
    <cellStyle name="_추가견적서_제주항 연안여객터미널 승강설비 소방공사" xfId="2807" xr:uid="{00000000-0005-0000-0000-0000522A0000}"/>
    <cellStyle name="_추가견적서_조천리 경로당 전기내역서" xfId="2808" xr:uid="{00000000-0005-0000-0000-0000532A0000}"/>
    <cellStyle name="_추가견적서_조천리마을회관(야학당)전기내역서" xfId="2809" xr:uid="{00000000-0005-0000-0000-0000542A0000}"/>
    <cellStyle name="_추가견적서_조천리마을회관(야학당)통신내역서" xfId="2810" xr:uid="{00000000-0005-0000-0000-0000552A0000}"/>
    <cellStyle name="_추가견적서_조천중(전기내역서)최종 (1)" xfId="2811" xr:uid="{00000000-0005-0000-0000-0000562A0000}"/>
    <cellStyle name="_추가견적서_조천중(전기내역서)최종 (1) 2" xfId="7052" xr:uid="{00000000-0005-0000-0000-0000572A0000}"/>
    <cellStyle name="_추가견적서_조천중(전기내역서)최종 (1) 2 2" xfId="7053" xr:uid="{00000000-0005-0000-0000-0000582A0000}"/>
    <cellStyle name="_추가견적서_조천중(전기내역서)최종 (1)_변경후내역서 " xfId="7054" xr:uid="{00000000-0005-0000-0000-0000592A0000}"/>
    <cellStyle name="_추가견적서_주사랑 소방내역" xfId="2812" xr:uid="{00000000-0005-0000-0000-00005A2A0000}"/>
    <cellStyle name="_추가견적서_주사랑 소방내역 10" xfId="10894" xr:uid="{00000000-0005-0000-0000-00005B2A0000}"/>
    <cellStyle name="_추가견적서_주사랑 소방내역 11" xfId="11438" xr:uid="{00000000-0005-0000-0000-00005C2A0000}"/>
    <cellStyle name="_추가견적서_주사랑 소방내역 12" xfId="11663" xr:uid="{00000000-0005-0000-0000-00005D2A0000}"/>
    <cellStyle name="_추가견적서_주사랑 소방내역 13" xfId="12484" xr:uid="{00000000-0005-0000-0000-00005E2A0000}"/>
    <cellStyle name="_추가견적서_주사랑 소방내역 14" xfId="12080" xr:uid="{00000000-0005-0000-0000-00005F2A0000}"/>
    <cellStyle name="_추가견적서_주사랑 소방내역 15" xfId="11652" xr:uid="{00000000-0005-0000-0000-0000602A0000}"/>
    <cellStyle name="_추가견적서_주사랑 소방내역 16" xfId="10195" xr:uid="{00000000-0005-0000-0000-0000612A0000}"/>
    <cellStyle name="_추가견적서_주사랑 소방내역 17" xfId="10267" xr:uid="{00000000-0005-0000-0000-0000622A0000}"/>
    <cellStyle name="_추가견적서_주사랑 소방내역 18" xfId="13262" xr:uid="{00000000-0005-0000-0000-0000632A0000}"/>
    <cellStyle name="_추가견적서_주사랑 소방내역 19" xfId="9788" xr:uid="{00000000-0005-0000-0000-0000642A0000}"/>
    <cellStyle name="_추가견적서_주사랑 소방내역 2" xfId="10701" xr:uid="{00000000-0005-0000-0000-0000652A0000}"/>
    <cellStyle name="_추가견적서_주사랑 소방내역 20" xfId="11655" xr:uid="{00000000-0005-0000-0000-0000662A0000}"/>
    <cellStyle name="_추가견적서_주사랑 소방내역 21" xfId="11226" xr:uid="{00000000-0005-0000-0000-0000672A0000}"/>
    <cellStyle name="_추가견적서_주사랑 소방내역 22" xfId="10914" xr:uid="{00000000-0005-0000-0000-0000682A0000}"/>
    <cellStyle name="_추가견적서_주사랑 소방내역 23" xfId="12516" xr:uid="{00000000-0005-0000-0000-0000692A0000}"/>
    <cellStyle name="_추가견적서_주사랑 소방내역 24" xfId="10051" xr:uid="{00000000-0005-0000-0000-00006A2A0000}"/>
    <cellStyle name="_추가견적서_주사랑 소방내역 25" xfId="11925" xr:uid="{00000000-0005-0000-0000-00006B2A0000}"/>
    <cellStyle name="_추가견적서_주사랑 소방내역 3" xfId="11881" xr:uid="{00000000-0005-0000-0000-00006C2A0000}"/>
    <cellStyle name="_추가견적서_주사랑 소방내역 4" xfId="9977" xr:uid="{00000000-0005-0000-0000-00006D2A0000}"/>
    <cellStyle name="_추가견적서_주사랑 소방내역 5" xfId="11326" xr:uid="{00000000-0005-0000-0000-00006E2A0000}"/>
    <cellStyle name="_추가견적서_주사랑 소방내역 6" xfId="11570" xr:uid="{00000000-0005-0000-0000-00006F2A0000}"/>
    <cellStyle name="_추가견적서_주사랑 소방내역 7" xfId="10063" xr:uid="{00000000-0005-0000-0000-0000702A0000}"/>
    <cellStyle name="_추가견적서_주사랑 소방내역 8" xfId="10346" xr:uid="{00000000-0005-0000-0000-0000712A0000}"/>
    <cellStyle name="_추가견적서_주사랑 소방내역 9" xfId="12404" xr:uid="{00000000-0005-0000-0000-0000722A0000}"/>
    <cellStyle name="_추가견적서_주사랑요양원전기" xfId="2813" xr:uid="{00000000-0005-0000-0000-0000732A0000}"/>
    <cellStyle name="_추가견적서_주사랑요양원전기 2" xfId="7055" xr:uid="{00000000-0005-0000-0000-0000742A0000}"/>
    <cellStyle name="_추가견적서_주사랑요양원전기 2 2" xfId="7056" xr:uid="{00000000-0005-0000-0000-0000752A0000}"/>
    <cellStyle name="_추가견적서_청소년수련원 전기내역서" xfId="2814" xr:uid="{00000000-0005-0000-0000-0000762A0000}"/>
    <cellStyle name="_추가견적서_총괄집계표" xfId="2815" xr:uid="{00000000-0005-0000-0000-0000772A0000}"/>
    <cellStyle name="_추가견적서_추자교(전기내역서)최종" xfId="7057" xr:uid="{00000000-0005-0000-0000-0000782A0000}"/>
    <cellStyle name="_추가견적서_추자교(전기내역서)최종 2" xfId="7058" xr:uid="{00000000-0005-0000-0000-0000792A0000}"/>
    <cellStyle name="_추가견적서_추정공사비" xfId="2816" xr:uid="{00000000-0005-0000-0000-00007A2A0000}"/>
    <cellStyle name="_추가견적서_추정공사비 2" xfId="7059" xr:uid="{00000000-0005-0000-0000-00007B2A0000}"/>
    <cellStyle name="_추가견적서_추정공사비 2 2" xfId="7060" xr:uid="{00000000-0005-0000-0000-00007C2A0000}"/>
    <cellStyle name="_추가견적서_추정공사비전기내역서" xfId="2817" xr:uid="{00000000-0005-0000-0000-00007D2A0000}"/>
    <cellStyle name="_추가견적서_친환경 농업 증축전기공사" xfId="2818" xr:uid="{00000000-0005-0000-0000-00007E2A0000}"/>
    <cellStyle name="_추가견적서_친환경 농업 증축전기공사(전력간선)" xfId="2819" xr:uid="{00000000-0005-0000-0000-00007F2A0000}"/>
    <cellStyle name="_추가견적서_친환경농업 첨단연구센터 증축소방공사" xfId="2820" xr:uid="{00000000-0005-0000-0000-0000802A0000}"/>
    <cellStyle name="_추가견적서_태양광 내역서" xfId="2821" xr:uid="{00000000-0005-0000-0000-0000812A0000}"/>
    <cellStyle name="_추가견적서_태양광 내역서 10" xfId="10365" xr:uid="{00000000-0005-0000-0000-0000822A0000}"/>
    <cellStyle name="_추가견적서_태양광 내역서 11" xfId="12995" xr:uid="{00000000-0005-0000-0000-0000832A0000}"/>
    <cellStyle name="_추가견적서_태양광 내역서 12" xfId="10657" xr:uid="{00000000-0005-0000-0000-0000842A0000}"/>
    <cellStyle name="_추가견적서_태양광 내역서 13" xfId="12888" xr:uid="{00000000-0005-0000-0000-0000852A0000}"/>
    <cellStyle name="_추가견적서_태양광 내역서 14" xfId="10142" xr:uid="{00000000-0005-0000-0000-0000862A0000}"/>
    <cellStyle name="_추가견적서_태양광 내역서 15" xfId="12898" xr:uid="{00000000-0005-0000-0000-0000872A0000}"/>
    <cellStyle name="_추가견적서_태양광 내역서 16" xfId="12796" xr:uid="{00000000-0005-0000-0000-0000882A0000}"/>
    <cellStyle name="_추가견적서_태양광 내역서 17" xfId="11482" xr:uid="{00000000-0005-0000-0000-0000892A0000}"/>
    <cellStyle name="_추가견적서_태양광 내역서 18" xfId="13185" xr:uid="{00000000-0005-0000-0000-00008A2A0000}"/>
    <cellStyle name="_추가견적서_태양광 내역서 19" xfId="12893" xr:uid="{00000000-0005-0000-0000-00008B2A0000}"/>
    <cellStyle name="_추가견적서_태양광 내역서 2" xfId="10708" xr:uid="{00000000-0005-0000-0000-00008C2A0000}"/>
    <cellStyle name="_추가견적서_태양광 내역서 20" xfId="11088" xr:uid="{00000000-0005-0000-0000-00008D2A0000}"/>
    <cellStyle name="_추가견적서_태양광 내역서 21" xfId="12690" xr:uid="{00000000-0005-0000-0000-00008E2A0000}"/>
    <cellStyle name="_추가견적서_태양광 내역서 22" xfId="11198" xr:uid="{00000000-0005-0000-0000-00008F2A0000}"/>
    <cellStyle name="_추가견적서_태양광 내역서 23" xfId="10448" xr:uid="{00000000-0005-0000-0000-0000902A0000}"/>
    <cellStyle name="_추가견적서_태양광 내역서 24" xfId="12691" xr:uid="{00000000-0005-0000-0000-0000912A0000}"/>
    <cellStyle name="_추가견적서_태양광 내역서 25" xfId="12383" xr:uid="{00000000-0005-0000-0000-0000922A0000}"/>
    <cellStyle name="_추가견적서_태양광 내역서 3" xfId="10536" xr:uid="{00000000-0005-0000-0000-0000932A0000}"/>
    <cellStyle name="_추가견적서_태양광 내역서 4" xfId="11371" xr:uid="{00000000-0005-0000-0000-0000942A0000}"/>
    <cellStyle name="_추가견적서_태양광 내역서 5" xfId="11916" xr:uid="{00000000-0005-0000-0000-0000952A0000}"/>
    <cellStyle name="_추가견적서_태양광 내역서 6" xfId="12621" xr:uid="{00000000-0005-0000-0000-0000962A0000}"/>
    <cellStyle name="_추가견적서_태양광 내역서 7" xfId="11780" xr:uid="{00000000-0005-0000-0000-0000972A0000}"/>
    <cellStyle name="_추가견적서_태양광 내역서 8" xfId="12495" xr:uid="{00000000-0005-0000-0000-0000982A0000}"/>
    <cellStyle name="_추가견적서_태양광 내역서 9" xfId="12403" xr:uid="{00000000-0005-0000-0000-0000992A0000}"/>
    <cellStyle name="_추가견적서_태양광 내역서(15kW)" xfId="2822" xr:uid="{00000000-0005-0000-0000-00009A2A0000}"/>
    <cellStyle name="_추가견적서_태양광 내역서(15kW) 10" xfId="12939" xr:uid="{00000000-0005-0000-0000-00009B2A0000}"/>
    <cellStyle name="_추가견적서_태양광 내역서(15kW) 11" xfId="12885" xr:uid="{00000000-0005-0000-0000-00009C2A0000}"/>
    <cellStyle name="_추가견적서_태양광 내역서(15kW) 12" xfId="12966" xr:uid="{00000000-0005-0000-0000-00009D2A0000}"/>
    <cellStyle name="_추가견적서_태양광 내역서(15kW) 13" xfId="11575" xr:uid="{00000000-0005-0000-0000-00009E2A0000}"/>
    <cellStyle name="_추가견적서_태양광 내역서(15kW) 14" xfId="12676" xr:uid="{00000000-0005-0000-0000-00009F2A0000}"/>
    <cellStyle name="_추가견적서_태양광 내역서(15kW) 15" xfId="11750" xr:uid="{00000000-0005-0000-0000-0000A02A0000}"/>
    <cellStyle name="_추가견적서_태양광 내역서(15kW) 16" xfId="11450" xr:uid="{00000000-0005-0000-0000-0000A12A0000}"/>
    <cellStyle name="_추가견적서_태양광 내역서(15kW) 17" xfId="10240" xr:uid="{00000000-0005-0000-0000-0000A22A0000}"/>
    <cellStyle name="_추가견적서_태양광 내역서(15kW) 18" xfId="11885" xr:uid="{00000000-0005-0000-0000-0000A32A0000}"/>
    <cellStyle name="_추가견적서_태양광 내역서(15kW) 19" xfId="12229" xr:uid="{00000000-0005-0000-0000-0000A42A0000}"/>
    <cellStyle name="_추가견적서_태양광 내역서(15kW) 2" xfId="10709" xr:uid="{00000000-0005-0000-0000-0000A52A0000}"/>
    <cellStyle name="_추가견적서_태양광 내역서(15kW) 20" xfId="9813" xr:uid="{00000000-0005-0000-0000-0000A62A0000}"/>
    <cellStyle name="_추가견적서_태양광 내역서(15kW) 21" xfId="12264" xr:uid="{00000000-0005-0000-0000-0000A72A0000}"/>
    <cellStyle name="_추가견적서_태양광 내역서(15kW) 22" xfId="11403" xr:uid="{00000000-0005-0000-0000-0000A82A0000}"/>
    <cellStyle name="_추가견적서_태양광 내역서(15kW) 23" xfId="11948" xr:uid="{00000000-0005-0000-0000-0000A92A0000}"/>
    <cellStyle name="_추가견적서_태양광 내역서(15kW) 24" xfId="11863" xr:uid="{00000000-0005-0000-0000-0000AA2A0000}"/>
    <cellStyle name="_추가견적서_태양광 내역서(15kW) 25" xfId="12689" xr:uid="{00000000-0005-0000-0000-0000AB2A0000}"/>
    <cellStyle name="_추가견적서_태양광 내역서(15kW) 3" xfId="11879" xr:uid="{00000000-0005-0000-0000-0000AC2A0000}"/>
    <cellStyle name="_추가견적서_태양광 내역서(15kW) 4" xfId="11372" xr:uid="{00000000-0005-0000-0000-0000AD2A0000}"/>
    <cellStyle name="_추가견적서_태양광 내역서(15kW) 5" xfId="11324" xr:uid="{00000000-0005-0000-0000-0000AE2A0000}"/>
    <cellStyle name="_추가견적서_태양광 내역서(15kW) 6" xfId="10855" xr:uid="{00000000-0005-0000-0000-0000AF2A0000}"/>
    <cellStyle name="_추가견적서_태양광 내역서(15kW) 7" xfId="9700" xr:uid="{00000000-0005-0000-0000-0000B02A0000}"/>
    <cellStyle name="_추가견적서_태양광 내역서(15kW) 8" xfId="10135" xr:uid="{00000000-0005-0000-0000-0000B12A0000}"/>
    <cellStyle name="_추가견적서_태양광 내역서(15kW) 9" xfId="10908" xr:uid="{00000000-0005-0000-0000-0000B22A0000}"/>
    <cellStyle name="_추가견적서_태양광 내역서(삼양동주민센터)" xfId="2823" xr:uid="{00000000-0005-0000-0000-0000B32A0000}"/>
    <cellStyle name="_추가견적서_태양광 내역서(삼양동주민센터) 10" xfId="11744" xr:uid="{00000000-0005-0000-0000-0000B42A0000}"/>
    <cellStyle name="_추가견적서_태양광 내역서(삼양동주민센터) 11" xfId="12277" xr:uid="{00000000-0005-0000-0000-0000B52A0000}"/>
    <cellStyle name="_추가견적서_태양광 내역서(삼양동주민센터) 12" xfId="12518" xr:uid="{00000000-0005-0000-0000-0000B62A0000}"/>
    <cellStyle name="_추가견적서_태양광 내역서(삼양동주민센터) 13" xfId="10152" xr:uid="{00000000-0005-0000-0000-0000B72A0000}"/>
    <cellStyle name="_추가견적서_태양광 내역서(삼양동주민센터) 14" xfId="12558" xr:uid="{00000000-0005-0000-0000-0000B82A0000}"/>
    <cellStyle name="_추가견적서_태양광 내역서(삼양동주민센터) 15" xfId="10354" xr:uid="{00000000-0005-0000-0000-0000B92A0000}"/>
    <cellStyle name="_추가견적서_태양광 내역서(삼양동주민센터) 16" xfId="12304" xr:uid="{00000000-0005-0000-0000-0000BA2A0000}"/>
    <cellStyle name="_추가견적서_태양광 내역서(삼양동주민센터) 17" xfId="12860" xr:uid="{00000000-0005-0000-0000-0000BB2A0000}"/>
    <cellStyle name="_추가견적서_태양광 내역서(삼양동주민센터) 18" xfId="9826" xr:uid="{00000000-0005-0000-0000-0000BC2A0000}"/>
    <cellStyle name="_추가견적서_태양광 내역서(삼양동주민센터) 19" xfId="11021" xr:uid="{00000000-0005-0000-0000-0000BD2A0000}"/>
    <cellStyle name="_추가견적서_태양광 내역서(삼양동주민센터) 2" xfId="10710" xr:uid="{00000000-0005-0000-0000-0000BE2A0000}"/>
    <cellStyle name="_추가견적서_태양광 내역서(삼양동주민센터) 20" xfId="10264" xr:uid="{00000000-0005-0000-0000-0000BF2A0000}"/>
    <cellStyle name="_추가견적서_태양광 내역서(삼양동주민센터) 21" xfId="10517" xr:uid="{00000000-0005-0000-0000-0000C02A0000}"/>
    <cellStyle name="_추가견적서_태양광 내역서(삼양동주민센터) 22" xfId="12092" xr:uid="{00000000-0005-0000-0000-0000C12A0000}"/>
    <cellStyle name="_추가견적서_태양광 내역서(삼양동주민센터) 23" xfId="10666" xr:uid="{00000000-0005-0000-0000-0000C22A0000}"/>
    <cellStyle name="_추가견적서_태양광 내역서(삼양동주민센터) 24" xfId="13473" xr:uid="{00000000-0005-0000-0000-0000C32A0000}"/>
    <cellStyle name="_추가견적서_태양광 내역서(삼양동주민센터) 25" xfId="13048" xr:uid="{00000000-0005-0000-0000-0000C42A0000}"/>
    <cellStyle name="_추가견적서_태양광 내역서(삼양동주민센터) 3" xfId="11878" xr:uid="{00000000-0005-0000-0000-0000C52A0000}"/>
    <cellStyle name="_추가견적서_태양광 내역서(삼양동주민센터) 4" xfId="11373" xr:uid="{00000000-0005-0000-0000-0000C62A0000}"/>
    <cellStyle name="_추가견적서_태양광 내역서(삼양동주민센터) 5" xfId="11323" xr:uid="{00000000-0005-0000-0000-0000C72A0000}"/>
    <cellStyle name="_추가견적서_태양광 내역서(삼양동주민센터) 6" xfId="12457" xr:uid="{00000000-0005-0000-0000-0000C82A0000}"/>
    <cellStyle name="_추가견적서_태양광 내역서(삼양동주민센터) 7" xfId="12546" xr:uid="{00000000-0005-0000-0000-0000C92A0000}"/>
    <cellStyle name="_추가견적서_태양광 내역서(삼양동주민센터) 8" xfId="10497" xr:uid="{00000000-0005-0000-0000-0000CA2A0000}"/>
    <cellStyle name="_추가견적서_태양광 내역서(삼양동주민센터) 9" xfId="12292" xr:uid="{00000000-0005-0000-0000-0000CB2A0000}"/>
    <cellStyle name="_추가견적서_태양광 내역서(총괄-전기공사)" xfId="2824" xr:uid="{00000000-0005-0000-0000-0000CC2A0000}"/>
    <cellStyle name="_추가견적서_태양광 내역서(총괄-전기공사) 10" xfId="11428" xr:uid="{00000000-0005-0000-0000-0000CD2A0000}"/>
    <cellStyle name="_추가견적서_태양광 내역서(총괄-전기공사) 11" xfId="12059" xr:uid="{00000000-0005-0000-0000-0000CE2A0000}"/>
    <cellStyle name="_추가견적서_태양광 내역서(총괄-전기공사) 12" xfId="12875" xr:uid="{00000000-0005-0000-0000-0000CF2A0000}"/>
    <cellStyle name="_추가견적서_태양광 내역서(총괄-전기공사) 13" xfId="10216" xr:uid="{00000000-0005-0000-0000-0000D02A0000}"/>
    <cellStyle name="_추가견적서_태양광 내역서(총괄-전기공사) 14" xfId="11109" xr:uid="{00000000-0005-0000-0000-0000D12A0000}"/>
    <cellStyle name="_추가견적서_태양광 내역서(총괄-전기공사) 15" xfId="10333" xr:uid="{00000000-0005-0000-0000-0000D22A0000}"/>
    <cellStyle name="_추가견적서_태양광 내역서(총괄-전기공사) 16" xfId="10056" xr:uid="{00000000-0005-0000-0000-0000D32A0000}"/>
    <cellStyle name="_추가견적서_태양광 내역서(총괄-전기공사) 17" xfId="11439" xr:uid="{00000000-0005-0000-0000-0000D42A0000}"/>
    <cellStyle name="_추가견적서_태양광 내역서(총괄-전기공사) 18" xfId="11500" xr:uid="{00000000-0005-0000-0000-0000D52A0000}"/>
    <cellStyle name="_추가견적서_태양광 내역서(총괄-전기공사) 19" xfId="12463" xr:uid="{00000000-0005-0000-0000-0000D62A0000}"/>
    <cellStyle name="_추가견적서_태양광 내역서(총괄-전기공사) 2" xfId="10711" xr:uid="{00000000-0005-0000-0000-0000D72A0000}"/>
    <cellStyle name="_추가견적서_태양광 내역서(총괄-전기공사) 20" xfId="12494" xr:uid="{00000000-0005-0000-0000-0000D82A0000}"/>
    <cellStyle name="_추가견적서_태양광 내역서(총괄-전기공사) 21" xfId="12471" xr:uid="{00000000-0005-0000-0000-0000D92A0000}"/>
    <cellStyle name="_추가견적서_태양광 내역서(총괄-전기공사) 22" xfId="11409" xr:uid="{00000000-0005-0000-0000-0000DA2A0000}"/>
    <cellStyle name="_추가견적서_태양광 내역서(총괄-전기공사) 23" xfId="13373" xr:uid="{00000000-0005-0000-0000-0000DB2A0000}"/>
    <cellStyle name="_추가견적서_태양광 내역서(총괄-전기공사) 24" xfId="13495" xr:uid="{00000000-0005-0000-0000-0000DC2A0000}"/>
    <cellStyle name="_추가견적서_태양광 내역서(총괄-전기공사) 25" xfId="12334" xr:uid="{00000000-0005-0000-0000-0000DD2A0000}"/>
    <cellStyle name="_추가견적서_태양광 내역서(총괄-전기공사) 3" xfId="10535" xr:uid="{00000000-0005-0000-0000-0000DE2A0000}"/>
    <cellStyle name="_추가견적서_태양광 내역서(총괄-전기공사) 4" xfId="11374" xr:uid="{00000000-0005-0000-0000-0000DF2A0000}"/>
    <cellStyle name="_추가견적서_태양광 내역서(총괄-전기공사) 5" xfId="12600" xr:uid="{00000000-0005-0000-0000-0000E02A0000}"/>
    <cellStyle name="_추가견적서_태양광 내역서(총괄-전기공사) 6" xfId="9707" xr:uid="{00000000-0005-0000-0000-0000E12A0000}"/>
    <cellStyle name="_추가견적서_태양광 내역서(총괄-전기공사) 7" xfId="9750" xr:uid="{00000000-0005-0000-0000-0000E22A0000}"/>
    <cellStyle name="_추가견적서_태양광 내역서(총괄-전기공사) 8" xfId="10422" xr:uid="{00000000-0005-0000-0000-0000E32A0000}"/>
    <cellStyle name="_추가견적서_태양광 내역서(총괄-전기공사) 9" xfId="11238" xr:uid="{00000000-0005-0000-0000-0000E42A0000}"/>
    <cellStyle name="_추가견적서_태양광산출서(친환경농업 연구센터)" xfId="2825" xr:uid="{00000000-0005-0000-0000-0000E52A0000}"/>
    <cellStyle name="_추가견적서_태양광산출서(친환경농업 연구센터) 10" xfId="9743" xr:uid="{00000000-0005-0000-0000-0000E62A0000}"/>
    <cellStyle name="_추가견적서_태양광산출서(친환경농업 연구센터) 11" xfId="11958" xr:uid="{00000000-0005-0000-0000-0000E72A0000}"/>
    <cellStyle name="_추가견적서_태양광산출서(친환경농업 연구센터) 12" xfId="12159" xr:uid="{00000000-0005-0000-0000-0000E82A0000}"/>
    <cellStyle name="_추가견적서_태양광산출서(친환경농업 연구센터) 13" xfId="10151" xr:uid="{00000000-0005-0000-0000-0000E92A0000}"/>
    <cellStyle name="_추가견적서_태양광산출서(친환경농업 연구센터) 14" xfId="12543" xr:uid="{00000000-0005-0000-0000-0000EA2A0000}"/>
    <cellStyle name="_추가견적서_태양광산출서(친환경농업 연구센터) 15" xfId="11522" xr:uid="{00000000-0005-0000-0000-0000EB2A0000}"/>
    <cellStyle name="_추가견적서_태양광산출서(친환경농업 연구센터) 16" xfId="11538" xr:uid="{00000000-0005-0000-0000-0000EC2A0000}"/>
    <cellStyle name="_추가견적서_태양광산출서(친환경농업 연구센터) 17" xfId="12622" xr:uid="{00000000-0005-0000-0000-0000ED2A0000}"/>
    <cellStyle name="_추가견적서_태양광산출서(친환경농업 연구센터) 18" xfId="10368" xr:uid="{00000000-0005-0000-0000-0000EE2A0000}"/>
    <cellStyle name="_추가견적서_태양광산출서(친환경농업 연구센터) 19" xfId="12240" xr:uid="{00000000-0005-0000-0000-0000EF2A0000}"/>
    <cellStyle name="_추가견적서_태양광산출서(친환경농업 연구센터) 2" xfId="10712" xr:uid="{00000000-0005-0000-0000-0000F02A0000}"/>
    <cellStyle name="_추가견적서_태양광산출서(친환경농업 연구센터) 20" xfId="9803" xr:uid="{00000000-0005-0000-0000-0000F12A0000}"/>
    <cellStyle name="_추가견적서_태양광산출서(친환경농업 연구센터) 21" xfId="13063" xr:uid="{00000000-0005-0000-0000-0000F22A0000}"/>
    <cellStyle name="_추가견적서_태양광산출서(친환경농업 연구센터) 22" xfId="12719" xr:uid="{00000000-0005-0000-0000-0000F32A0000}"/>
    <cellStyle name="_추가견적서_태양광산출서(친환경농업 연구센터) 23" xfId="13187" xr:uid="{00000000-0005-0000-0000-0000F42A0000}"/>
    <cellStyle name="_추가견적서_태양광산출서(친환경농업 연구센터) 24" xfId="10559" xr:uid="{00000000-0005-0000-0000-0000F52A0000}"/>
    <cellStyle name="_추가견적서_태양광산출서(친환경농업 연구센터) 25" xfId="12603" xr:uid="{00000000-0005-0000-0000-0000F62A0000}"/>
    <cellStyle name="_추가견적서_태양광산출서(친환경농업 연구센터) 3" xfId="10534" xr:uid="{00000000-0005-0000-0000-0000F72A0000}"/>
    <cellStyle name="_추가견적서_태양광산출서(친환경농업 연구센터) 4" xfId="11963" xr:uid="{00000000-0005-0000-0000-0000F82A0000}"/>
    <cellStyle name="_추가견적서_태양광산출서(친환경농업 연구센터) 5" xfId="11551" xr:uid="{00000000-0005-0000-0000-0000F92A0000}"/>
    <cellStyle name="_추가견적서_태양광산출서(친환경농업 연구센터) 6" xfId="11947" xr:uid="{00000000-0005-0000-0000-0000FA2A0000}"/>
    <cellStyle name="_추가견적서_태양광산출서(친환경농업 연구센터) 7" xfId="10062" xr:uid="{00000000-0005-0000-0000-0000FB2A0000}"/>
    <cellStyle name="_추가견적서_태양광산출서(친환경농업 연구센터) 8" xfId="12497" xr:uid="{00000000-0005-0000-0000-0000FC2A0000}"/>
    <cellStyle name="_추가견적서_태양광산출서(친환경농업 연구센터) 9" xfId="11036" xr:uid="{00000000-0005-0000-0000-0000FD2A0000}"/>
    <cellStyle name="_추가견적서_토산교 도서실,교원편의실,연결복도 증축전기내역서" xfId="2826" xr:uid="{00000000-0005-0000-0000-0000FE2A0000}"/>
    <cellStyle name="_추가견적서_통신" xfId="2827" xr:uid="{00000000-0005-0000-0000-0000FF2A0000}"/>
    <cellStyle name="_추가견적서_통신 2" xfId="7061" xr:uid="{00000000-0005-0000-0000-0000002B0000}"/>
    <cellStyle name="_추가견적서_통신 2 2" xfId="7062" xr:uid="{00000000-0005-0000-0000-0000012B0000}"/>
    <cellStyle name="_추가견적서_통신(08.09)" xfId="2828" xr:uid="{00000000-0005-0000-0000-0000022B0000}"/>
    <cellStyle name="_추가견적서_통신(08.09) 2" xfId="7063" xr:uid="{00000000-0005-0000-0000-0000032B0000}"/>
    <cellStyle name="_추가견적서_통신(08.09) 2 2" xfId="7064" xr:uid="{00000000-0005-0000-0000-0000042B0000}"/>
    <cellStyle name="_추가견적서_통신내역 (안보교육관)" xfId="2829" xr:uid="{00000000-0005-0000-0000-0000052B0000}"/>
    <cellStyle name="_추가견적서_통신내역 (안보교육관-5월30일)" xfId="2830" xr:uid="{00000000-0005-0000-0000-0000062B0000}"/>
    <cellStyle name="_추가견적서_통신내역서" xfId="2831" xr:uid="{00000000-0005-0000-0000-0000072B0000}"/>
    <cellStyle name="_추가견적서_통신내역서(0304)" xfId="2832" xr:uid="{00000000-0005-0000-0000-0000082B0000}"/>
    <cellStyle name="_추가견적서_통신내역서(0315)" xfId="2833" xr:uid="{00000000-0005-0000-0000-0000092B0000}"/>
    <cellStyle name="_추가견적서_통신내역서(0502)" xfId="2834" xr:uid="{00000000-0005-0000-0000-00000A2B0000}"/>
    <cellStyle name="_추가견적서_통신내역서(감귤창고)" xfId="2835" xr:uid="{00000000-0005-0000-0000-00000B2B0000}"/>
    <cellStyle name="_추가견적서_통신내역서(감귤창고) 2" xfId="7065" xr:uid="{00000000-0005-0000-0000-00000C2B0000}"/>
    <cellStyle name="_추가견적서_통신내역서(감귤창고) 2 2" xfId="7066" xr:uid="{00000000-0005-0000-0000-00000D2B0000}"/>
    <cellStyle name="_추가견적서_통신내역서(경주시주민건강지원센터)" xfId="2836" xr:uid="{00000000-0005-0000-0000-00000E2B0000}"/>
    <cellStyle name="_추가견적서_통신내역서(경주시주민건강지원센터) 10" xfId="11960" xr:uid="{00000000-0005-0000-0000-00000F2B0000}"/>
    <cellStyle name="_추가견적서_통신내역서(경주시주민건강지원센터) 11" xfId="12276" xr:uid="{00000000-0005-0000-0000-0000102B0000}"/>
    <cellStyle name="_추가견적서_통신내역서(경주시주민건강지원센터) 12" xfId="12967" xr:uid="{00000000-0005-0000-0000-0000112B0000}"/>
    <cellStyle name="_추가견적서_통신내역서(경주시주민건강지원센터) 13" xfId="11574" xr:uid="{00000000-0005-0000-0000-0000122B0000}"/>
    <cellStyle name="_추가견적서_통신내역서(경주시주민건강지원센터) 14" xfId="11855" xr:uid="{00000000-0005-0000-0000-0000132B0000}"/>
    <cellStyle name="_추가견적서_통신내역서(경주시주민건강지원센터) 15" xfId="12115" xr:uid="{00000000-0005-0000-0000-0000142B0000}"/>
    <cellStyle name="_추가견적서_통신내역서(경주시주민건강지원센터) 16" xfId="11263" xr:uid="{00000000-0005-0000-0000-0000152B0000}"/>
    <cellStyle name="_추가견적서_통신내역서(경주시주민건강지원센터) 17" xfId="9718" xr:uid="{00000000-0005-0000-0000-0000162B0000}"/>
    <cellStyle name="_추가견적서_통신내역서(경주시주민건강지원센터) 18" xfId="11026" xr:uid="{00000000-0005-0000-0000-0000172B0000}"/>
    <cellStyle name="_추가견적서_통신내역서(경주시주민건강지원센터) 19" xfId="11254" xr:uid="{00000000-0005-0000-0000-0000182B0000}"/>
    <cellStyle name="_추가견적서_통신내역서(경주시주민건강지원센터) 2" xfId="10719" xr:uid="{00000000-0005-0000-0000-0000192B0000}"/>
    <cellStyle name="_추가견적서_통신내역서(경주시주민건강지원센터) 20" xfId="10691" xr:uid="{00000000-0005-0000-0000-00001A2B0000}"/>
    <cellStyle name="_추가견적서_통신내역서(경주시주민건강지원센터) 21" xfId="11103" xr:uid="{00000000-0005-0000-0000-00001B2B0000}"/>
    <cellStyle name="_추가견적서_통신내역서(경주시주민건강지원센터) 22" xfId="10158" xr:uid="{00000000-0005-0000-0000-00001C2B0000}"/>
    <cellStyle name="_추가견적서_통신내역서(경주시주민건강지원센터) 23" xfId="13117" xr:uid="{00000000-0005-0000-0000-00001D2B0000}"/>
    <cellStyle name="_추가견적서_통신내역서(경주시주민건강지원센터) 24" xfId="11726" xr:uid="{00000000-0005-0000-0000-00001E2B0000}"/>
    <cellStyle name="_추가견적서_통신내역서(경주시주민건강지원센터) 25" xfId="13441" xr:uid="{00000000-0005-0000-0000-00001F2B0000}"/>
    <cellStyle name="_추가견적서_통신내역서(경주시주민건강지원센터) 3" xfId="10531" xr:uid="{00000000-0005-0000-0000-0000202B0000}"/>
    <cellStyle name="_추가견적서_통신내역서(경주시주민건강지원센터) 4" xfId="9981" xr:uid="{00000000-0005-0000-0000-0000212B0000}"/>
    <cellStyle name="_추가견적서_통신내역서(경주시주민건강지원센터) 5" xfId="11321" xr:uid="{00000000-0005-0000-0000-0000222B0000}"/>
    <cellStyle name="_추가견적서_통신내역서(경주시주민건강지원센터) 6" xfId="11832" xr:uid="{00000000-0005-0000-0000-0000232B0000}"/>
    <cellStyle name="_추가견적서_통신내역서(경주시주민건강지원센터) 7" xfId="11779" xr:uid="{00000000-0005-0000-0000-0000242B0000}"/>
    <cellStyle name="_추가견적서_통신내역서(경주시주민건강지원센터) 8" xfId="10347" xr:uid="{00000000-0005-0000-0000-0000252B0000}"/>
    <cellStyle name="_추가견적서_통신내역서(경주시주민건강지원센터) 9" xfId="10643" xr:uid="{00000000-0005-0000-0000-0000262B0000}"/>
    <cellStyle name="_추가견적서_통신내역서(경주주민건강지원센터)" xfId="2837" xr:uid="{00000000-0005-0000-0000-0000272B0000}"/>
    <cellStyle name="_추가견적서_통신내역서(경주주민건강지원센터0531)" xfId="2838" xr:uid="{00000000-0005-0000-0000-0000282B0000}"/>
    <cellStyle name="_추가견적서_통신내역서(경주주민건강지원센터0531)1" xfId="2839" xr:uid="{00000000-0005-0000-0000-0000292B0000}"/>
    <cellStyle name="_추가견적서_통신내역서(고산초)" xfId="2840" xr:uid="{00000000-0005-0000-0000-00002A2B0000}"/>
    <cellStyle name="_추가견적서_통신내역서(공항초소)" xfId="2841" xr:uid="{00000000-0005-0000-0000-00002B2B0000}"/>
    <cellStyle name="_추가견적서_통신내역서(공항초소) 10" xfId="10442" xr:uid="{00000000-0005-0000-0000-00002C2B0000}"/>
    <cellStyle name="_추가견적서_통신내역서(공항초소) 11" xfId="11161" xr:uid="{00000000-0005-0000-0000-00002D2B0000}"/>
    <cellStyle name="_추가견적서_통신내역서(공항초소) 12" xfId="11664" xr:uid="{00000000-0005-0000-0000-00002E2B0000}"/>
    <cellStyle name="_추가견적서_통신내역서(공항초소) 13" xfId="12788" xr:uid="{00000000-0005-0000-0000-00002F2B0000}"/>
    <cellStyle name="_추가견적서_통신내역서(공항초소) 14" xfId="10110" xr:uid="{00000000-0005-0000-0000-0000302B0000}"/>
    <cellStyle name="_추가견적서_통신내역서(공항초소) 15" xfId="10962" xr:uid="{00000000-0005-0000-0000-0000312B0000}"/>
    <cellStyle name="_추가견적서_통신내역서(공항초소) 16" xfId="12202" xr:uid="{00000000-0005-0000-0000-0000322B0000}"/>
    <cellStyle name="_추가견적서_통신내역서(공항초소) 17" xfId="11390" xr:uid="{00000000-0005-0000-0000-0000332B0000}"/>
    <cellStyle name="_추가견적서_통신내역서(공항초소) 18" xfId="13263" xr:uid="{00000000-0005-0000-0000-0000342B0000}"/>
    <cellStyle name="_추가견적서_통신내역서(공항초소) 19" xfId="10784" xr:uid="{00000000-0005-0000-0000-0000352B0000}"/>
    <cellStyle name="_추가견적서_통신내역서(공항초소) 2" xfId="10722" xr:uid="{00000000-0005-0000-0000-0000362B0000}"/>
    <cellStyle name="_추가견적서_통신내역서(공항초소) 20" xfId="11644" xr:uid="{00000000-0005-0000-0000-0000372B0000}"/>
    <cellStyle name="_추가견적서_통신내역서(공항초소) 21" xfId="11228" xr:uid="{00000000-0005-0000-0000-0000382B0000}"/>
    <cellStyle name="_추가견적서_통신내역서(공항초소) 22" xfId="13301" xr:uid="{00000000-0005-0000-0000-0000392B0000}"/>
    <cellStyle name="_추가견적서_통신내역서(공항초소) 23" xfId="10140" xr:uid="{00000000-0005-0000-0000-00003A2B0000}"/>
    <cellStyle name="_추가견적서_통신내역서(공항초소) 24" xfId="10521" xr:uid="{00000000-0005-0000-0000-00003B2B0000}"/>
    <cellStyle name="_추가견적서_통신내역서(공항초소) 25" xfId="10313" xr:uid="{00000000-0005-0000-0000-00003C2B0000}"/>
    <cellStyle name="_추가견적서_통신내역서(공항초소) 3" xfId="11873" xr:uid="{00000000-0005-0000-0000-00003D2B0000}"/>
    <cellStyle name="_추가견적서_통신내역서(공항초소) 4" xfId="9982" xr:uid="{00000000-0005-0000-0000-00003E2B0000}"/>
    <cellStyle name="_추가견적서_통신내역서(공항초소) 5" xfId="12597" xr:uid="{00000000-0005-0000-0000-00003F2B0000}"/>
    <cellStyle name="_추가견적서_통신내역서(공항초소) 6" xfId="11464" xr:uid="{00000000-0005-0000-0000-0000402B0000}"/>
    <cellStyle name="_추가견적서_통신내역서(공항초소) 7" xfId="12545" xr:uid="{00000000-0005-0000-0000-0000412B0000}"/>
    <cellStyle name="_추가견적서_통신내역서(공항초소) 8" xfId="10686" xr:uid="{00000000-0005-0000-0000-0000422B0000}"/>
    <cellStyle name="_추가견적서_통신내역서(공항초소) 9" xfId="9906" xr:uid="{00000000-0005-0000-0000-0000432B0000}"/>
    <cellStyle name="_추가견적서_통신내역서(광양초)" xfId="2842" xr:uid="{00000000-0005-0000-0000-0000442B0000}"/>
    <cellStyle name="_추가견적서_통신내역서(다목적수련관 및 전기용량증설공사)0219-1월단가" xfId="2843" xr:uid="{00000000-0005-0000-0000-0000452B0000}"/>
    <cellStyle name="_추가견적서_통신내역서(대신중)-5차" xfId="2844" xr:uid="{00000000-0005-0000-0000-0000462B0000}"/>
    <cellStyle name="_추가견적서_통신내역서(대신중)-5차 2" xfId="7067" xr:uid="{00000000-0005-0000-0000-0000472B0000}"/>
    <cellStyle name="_추가견적서_통신내역서(대신중)-5차 2 2" xfId="7068" xr:uid="{00000000-0005-0000-0000-0000482B0000}"/>
    <cellStyle name="_추가견적서_통신내역서(도순교)" xfId="2845" xr:uid="{00000000-0005-0000-0000-0000492B0000}"/>
    <cellStyle name="_추가견적서_통신내역서(도순교) 2" xfId="7069" xr:uid="{00000000-0005-0000-0000-00004A2B0000}"/>
    <cellStyle name="_추가견적서_통신내역서(도순교) 2 2" xfId="7070" xr:uid="{00000000-0005-0000-0000-00004B2B0000}"/>
    <cellStyle name="_추가견적서_통신내역서(동홍초등학교 교실 및 E.V 증축공사)" xfId="2846" xr:uid="{00000000-0005-0000-0000-00004C2B0000}"/>
    <cellStyle name="_추가견적서_통신내역서(동홍초등학교 교실 및 E.V 증축공사) 2" xfId="7071" xr:uid="{00000000-0005-0000-0000-00004D2B0000}"/>
    <cellStyle name="_추가견적서_통신내역서(동홍초등학교 교실 및 E.V 증축공사) 2 2" xfId="7072" xr:uid="{00000000-0005-0000-0000-00004E2B0000}"/>
    <cellStyle name="_추가견적서_통신내역서(동홍초등학교 교실 및 E.V 증축공사)_변경후내역서 " xfId="7073" xr:uid="{00000000-0005-0000-0000-00004F2B0000}"/>
    <cellStyle name="_추가견적서_통신내역서(동홍초등학교 교실 및 E.V 증축공사)-최종" xfId="2847" xr:uid="{00000000-0005-0000-0000-0000502B0000}"/>
    <cellStyle name="_추가견적서_통신내역서(동홍초등학교 교실 및 E.V 증축공사)-최종 2" xfId="7074" xr:uid="{00000000-0005-0000-0000-0000512B0000}"/>
    <cellStyle name="_추가견적서_통신내역서(동홍초등학교 교실 및 E.V 증축공사)-최종 2 2" xfId="7075" xr:uid="{00000000-0005-0000-0000-0000522B0000}"/>
    <cellStyle name="_추가견적서_통신내역서(동홍초등학교 교실 및 E.V 증축공사)-최종_변경후내역서 " xfId="7076" xr:uid="{00000000-0005-0000-0000-0000532B0000}"/>
    <cellStyle name="_추가견적서_통신내역서(두모리마을회관)" xfId="2848" xr:uid="{00000000-0005-0000-0000-0000542B0000}"/>
    <cellStyle name="_추가견적서_통신내역서(문산시립어린이집)" xfId="2849" xr:uid="{00000000-0005-0000-0000-0000552B0000}"/>
    <cellStyle name="_추가견적서_통신내역서(문산어린이집)" xfId="2850" xr:uid="{00000000-0005-0000-0000-0000562B0000}"/>
    <cellStyle name="_추가견적서_통신내역서(변경전)" xfId="2851" xr:uid="{00000000-0005-0000-0000-0000572B0000}"/>
    <cellStyle name="_추가견적서_통신내역서(변경전) 10" xfId="9898" xr:uid="{00000000-0005-0000-0000-0000582B0000}"/>
    <cellStyle name="_추가견적서_통신내역서(변경전) 11" xfId="10724" xr:uid="{00000000-0005-0000-0000-0000592B0000}"/>
    <cellStyle name="_추가견적서_통신내역서(변경전) 12" xfId="12968" xr:uid="{00000000-0005-0000-0000-00005A2B0000}"/>
    <cellStyle name="_추가견적서_통신내역서(변경전) 13" xfId="11406" xr:uid="{00000000-0005-0000-0000-00005B2B0000}"/>
    <cellStyle name="_추가견적서_통신내역서(변경전) 14" xfId="11110" xr:uid="{00000000-0005-0000-0000-00005C2B0000}"/>
    <cellStyle name="_추가견적서_통신내역서(변경전) 15" xfId="10238" xr:uid="{00000000-0005-0000-0000-00005D2B0000}"/>
    <cellStyle name="_추가견적서_통신내역서(변경전) 16" xfId="12805" xr:uid="{00000000-0005-0000-0000-00005E2B0000}"/>
    <cellStyle name="_추가견적서_통신내역서(변경전) 17" xfId="11171" xr:uid="{00000000-0005-0000-0000-00005F2B0000}"/>
    <cellStyle name="_추가견적서_통신내역서(변경전) 18" xfId="10611" xr:uid="{00000000-0005-0000-0000-0000602B0000}"/>
    <cellStyle name="_추가견적서_통신내역서(변경전) 19" xfId="9773" xr:uid="{00000000-0005-0000-0000-0000612B0000}"/>
    <cellStyle name="_추가견적서_통신내역서(변경전) 2" xfId="10727" xr:uid="{00000000-0005-0000-0000-0000622B0000}"/>
    <cellStyle name="_추가견적서_통신내역서(변경전) 20" xfId="10870" xr:uid="{00000000-0005-0000-0000-0000632B0000}"/>
    <cellStyle name="_추가견적서_통신내역서(변경전) 21" xfId="12109" xr:uid="{00000000-0005-0000-0000-0000642B0000}"/>
    <cellStyle name="_추가견적서_통신내역서(변경전) 22" xfId="10936" xr:uid="{00000000-0005-0000-0000-0000652B0000}"/>
    <cellStyle name="_추가견적서_통신내역서(변경전) 23" xfId="11058" xr:uid="{00000000-0005-0000-0000-0000662B0000}"/>
    <cellStyle name="_추가견적서_통신내역서(변경전) 24" xfId="12025" xr:uid="{00000000-0005-0000-0000-0000672B0000}"/>
    <cellStyle name="_추가견적서_통신내역서(변경전) 25" xfId="12349" xr:uid="{00000000-0005-0000-0000-0000682B0000}"/>
    <cellStyle name="_추가견적서_통신내역서(변경전) 3" xfId="11869" xr:uid="{00000000-0005-0000-0000-0000692B0000}"/>
    <cellStyle name="_추가견적서_통신내역서(변경전) 4" xfId="9985" xr:uid="{00000000-0005-0000-0000-00006A2B0000}"/>
    <cellStyle name="_추가견적서_통신내역서(변경전) 5" xfId="11914" xr:uid="{00000000-0005-0000-0000-00006B2B0000}"/>
    <cellStyle name="_추가견적서_통신내역서(변경전) 6" xfId="10964" xr:uid="{00000000-0005-0000-0000-00006C2B0000}"/>
    <cellStyle name="_추가견적서_통신내역서(변경전) 7" xfId="9699" xr:uid="{00000000-0005-0000-0000-00006D2B0000}"/>
    <cellStyle name="_추가견적서_통신내역서(변경전) 8" xfId="12554" xr:uid="{00000000-0005-0000-0000-00006E2B0000}"/>
    <cellStyle name="_추가견적서_통신내역서(변경전) 9" xfId="12897" xr:uid="{00000000-0005-0000-0000-00006F2B0000}"/>
    <cellStyle name="_추가견적서_통신내역서(보성교)" xfId="2852" xr:uid="{00000000-0005-0000-0000-0000702B0000}"/>
    <cellStyle name="_추가견적서_통신내역서(보성교) 2" xfId="7077" xr:uid="{00000000-0005-0000-0000-0000712B0000}"/>
    <cellStyle name="_추가견적서_통신내역서(보성교) 2 2" xfId="7078" xr:uid="{00000000-0005-0000-0000-0000722B0000}"/>
    <cellStyle name="_추가견적서_통신내역서(서귀포공립보육시설)" xfId="2853" xr:uid="{00000000-0005-0000-0000-0000732B0000}"/>
    <cellStyle name="_추가견적서_통신내역서(서귀포공립보육시설) 2" xfId="7079" xr:uid="{00000000-0005-0000-0000-0000742B0000}"/>
    <cellStyle name="_추가견적서_통신내역서(서귀포공립보육시설) 2 2" xfId="7080" xr:uid="{00000000-0005-0000-0000-0000752B0000}"/>
    <cellStyle name="_추가견적서_통신내역서(서귀포시교육청사)" xfId="2854" xr:uid="{00000000-0005-0000-0000-0000762B0000}"/>
    <cellStyle name="_추가견적서_통신내역서(서귀포시교육청사) 2" xfId="7081" xr:uid="{00000000-0005-0000-0000-0000772B0000}"/>
    <cellStyle name="_추가견적서_통신내역서(서귀포시교육청사) 2 2" xfId="7082" xr:uid="{00000000-0005-0000-0000-0000782B0000}"/>
    <cellStyle name="_추가견적서_통신내역서(서귀포여고)" xfId="2855" xr:uid="{00000000-0005-0000-0000-0000792B0000}"/>
    <cellStyle name="_추가견적서_통신내역서(서귀포여고) 2" xfId="7083" xr:uid="{00000000-0005-0000-0000-00007A2B0000}"/>
    <cellStyle name="_추가견적서_통신내역서(서귀포여고) 2 2" xfId="7084" xr:uid="{00000000-0005-0000-0000-00007B2B0000}"/>
    <cellStyle name="_추가견적서_통신내역서(성산농협)" xfId="2856" xr:uid="{00000000-0005-0000-0000-00007C2B0000}"/>
    <cellStyle name="_추가견적서_통신내역서(성산농협)-주차관제산출" xfId="2857" xr:uid="{00000000-0005-0000-0000-00007D2B0000}"/>
    <cellStyle name="_추가견적서_통신내역서(안덕농협선과장)" xfId="2858" xr:uid="{00000000-0005-0000-0000-00007E2B0000}"/>
    <cellStyle name="_추가견적서_통신내역서(야생동물보호센터)" xfId="2859" xr:uid="{00000000-0005-0000-0000-00007F2B0000}"/>
    <cellStyle name="_추가견적서_통신내역서(영송학교 체육관)" xfId="2860" xr:uid="{00000000-0005-0000-0000-0000802B0000}"/>
    <cellStyle name="_추가견적서_통신내역서(예림-친환경)-1024" xfId="2861" xr:uid="{00000000-0005-0000-0000-0000812B0000}"/>
    <cellStyle name="_추가견적서_통신내역서(위미중)" xfId="2862" xr:uid="{00000000-0005-0000-0000-0000822B0000}"/>
    <cellStyle name="_추가견적서_통신내역서(제주교대-사라교육관)" xfId="2863" xr:uid="{00000000-0005-0000-0000-0000832B0000}"/>
    <cellStyle name="_추가견적서_통신내역서(제주서중)" xfId="2864" xr:uid="{00000000-0005-0000-0000-0000842B0000}"/>
    <cellStyle name="_추가견적서_통신내역서(제주시교육청사)" xfId="2865" xr:uid="{00000000-0005-0000-0000-0000852B0000}"/>
    <cellStyle name="_추가견적서_통신내역서(제주시교육청사) 2" xfId="7085" xr:uid="{00000000-0005-0000-0000-0000862B0000}"/>
    <cellStyle name="_추가견적서_통신내역서(제주시교육청사) 2 2" xfId="7086" xr:uid="{00000000-0005-0000-0000-0000872B0000}"/>
    <cellStyle name="_추가견적서_통신내역서(제주중앙고)" xfId="2866" xr:uid="{00000000-0005-0000-0000-0000882B0000}"/>
    <cellStyle name="_추가견적서_통신내역서(중문농협선과장)" xfId="2867" xr:uid="{00000000-0005-0000-0000-0000892B0000}"/>
    <cellStyle name="_추가견적서_통신내역서(지구대기 관사)" xfId="2868" xr:uid="{00000000-0005-0000-0000-00008A2B0000}"/>
    <cellStyle name="_추가견적서_통신내역서(탐라교육원)0219-1월단가" xfId="2869" xr:uid="{00000000-0005-0000-0000-00008B2B0000}"/>
    <cellStyle name="_추가견적서_통신내역서(탐라교육원)-최종" xfId="2870" xr:uid="{00000000-0005-0000-0000-00008C2B0000}"/>
    <cellStyle name="_추가견적서_통신내역서(탐라교육원)-최종 2" xfId="7087" xr:uid="{00000000-0005-0000-0000-00008D2B0000}"/>
    <cellStyle name="_추가견적서_통신내역서(탐라교육원)-최종 2 2" xfId="7088" xr:uid="{00000000-0005-0000-0000-00008E2B0000}"/>
    <cellStyle name="_추가견적서_통신내역서(하귀어린이집)" xfId="2871" xr:uid="{00000000-0005-0000-0000-00008F2B0000}"/>
    <cellStyle name="_추가견적서_통신내역서(하귀어린이집) 2" xfId="7089" xr:uid="{00000000-0005-0000-0000-0000902B0000}"/>
    <cellStyle name="_추가견적서_통신내역서(하귀어린이집) 2 2" xfId="7090" xr:uid="{00000000-0005-0000-0000-0000912B0000}"/>
    <cellStyle name="_추가견적서_통신내역서(하나로마트)_변경후내역서 " xfId="7091" xr:uid="{00000000-0005-0000-0000-0000922B0000}"/>
    <cellStyle name="_추가견적서_통신내역서(하례교 교실증축 및 화장실 대수선공사)" xfId="2872" xr:uid="{00000000-0005-0000-0000-0000932B0000}"/>
    <cellStyle name="_추가견적서_통신내역서(하례교 교실증축 및 화장실 대수선공사) 2" xfId="7092" xr:uid="{00000000-0005-0000-0000-0000942B0000}"/>
    <cellStyle name="_추가견적서_통신내역서(하례교 교실증축 및 화장실 대수선공사) 2 2" xfId="7093" xr:uid="{00000000-0005-0000-0000-0000952B0000}"/>
    <cellStyle name="_추가견적서_통신내역서(하례교 교실증축 및 화장실 대수선공사)_변경후내역서 " xfId="7094" xr:uid="{00000000-0005-0000-0000-0000962B0000}"/>
    <cellStyle name="_추가견적서_통신내역서(학생회관3층)" xfId="2873" xr:uid="{00000000-0005-0000-0000-0000972B0000}"/>
    <cellStyle name="_추가견적서_통신내역서(학생회관3층) 2" xfId="7095" xr:uid="{00000000-0005-0000-0000-0000982B0000}"/>
    <cellStyle name="_추가견적서_통신내역서(학생회관3층) 2 2" xfId="7096" xr:uid="{00000000-0005-0000-0000-0000992B0000}"/>
    <cellStyle name="_추가견적서_통신내역서(함덕해수욕장 종합관리동)1" xfId="2874" xr:uid="{00000000-0005-0000-0000-00009A2B0000}"/>
    <cellStyle name="_추가견적서_통신내역서(함덕해수욕장 종합관리동)1 2" xfId="7097" xr:uid="{00000000-0005-0000-0000-00009B2B0000}"/>
    <cellStyle name="_추가견적서_통신내역서(함덕해수욕장 종합관리동)1 2 2" xfId="7098" xr:uid="{00000000-0005-0000-0000-00009C2B0000}"/>
    <cellStyle name="_추가견적서_통신내역서1" xfId="2875" xr:uid="{00000000-0005-0000-0000-00009D2B0000}"/>
    <cellStyle name="_추가견적서_통신산출서(야생동물보호센터)" xfId="2876" xr:uid="{00000000-0005-0000-0000-00009E2B0000}"/>
    <cellStyle name="_추가견적서_평안요양원 소방내역서" xfId="2877" xr:uid="{00000000-0005-0000-0000-00009F2B0000}"/>
    <cellStyle name="_추가견적서_평안요양원 전기내역서" xfId="2878" xr:uid="{00000000-0005-0000-0000-0000A02B0000}"/>
    <cellStyle name="_추가견적서_폐수처리장 전기간선설비공사 전기내역서" xfId="2879" xr:uid="{00000000-0005-0000-0000-0000A12B0000}"/>
    <cellStyle name="_추가견적서_표선초 소방공사(최종)" xfId="2880" xr:uid="{00000000-0005-0000-0000-0000A22B0000}"/>
    <cellStyle name="_추가견적서_표선초 장애인편의시설및 연결복도 증축 전기내역서" xfId="2881" xr:uid="{00000000-0005-0000-0000-0000A32B0000}"/>
    <cellStyle name="_추가견적서_표선초 장애인편의시설및 연결복도 증축 전기내역서1" xfId="2882" xr:uid="{00000000-0005-0000-0000-0000A42B0000}"/>
    <cellStyle name="_추가견적서_플러스마트 전기설비공사" xfId="2883" xr:uid="{00000000-0005-0000-0000-0000A52B0000}"/>
    <cellStyle name="_추가견적서_플러스마트 전기설비공사 2" xfId="7099" xr:uid="{00000000-0005-0000-0000-0000A62B0000}"/>
    <cellStyle name="_추가견적서_플러스마트 전기설비공사 2 2" xfId="7100" xr:uid="{00000000-0005-0000-0000-0000A72B0000}"/>
    <cellStyle name="_추가견적서_현대아파트-소방" xfId="2884" xr:uid="{00000000-0005-0000-0000-0000A82B0000}"/>
    <cellStyle name="_추곡" xfId="8538" xr:uid="{00000000-0005-0000-0000-0000A92B0000}"/>
    <cellStyle name="_추곡_라멘교 토공" xfId="8539" xr:uid="{00000000-0005-0000-0000-0000AA2B0000}"/>
    <cellStyle name="_추곡_추곡" xfId="8540" xr:uid="{00000000-0005-0000-0000-0000AB2B0000}"/>
    <cellStyle name="_추곡_추곡_라멘교 토공" xfId="8541" xr:uid="{00000000-0005-0000-0000-0000AC2B0000}"/>
    <cellStyle name="_추곡_추곡_포장" xfId="8542" xr:uid="{00000000-0005-0000-0000-0000AD2B0000}"/>
    <cellStyle name="_추곡_추곡_포장_라멘교 토공" xfId="8543" xr:uid="{00000000-0005-0000-0000-0000AE2B0000}"/>
    <cellStyle name="_추곡_포장" xfId="8544" xr:uid="{00000000-0005-0000-0000-0000AF2B0000}"/>
    <cellStyle name="_추곡_포장_라멘교 토공" xfId="8545" xr:uid="{00000000-0005-0000-0000-0000B02B0000}"/>
    <cellStyle name="_칠서도로2000-1225" xfId="8546" xr:uid="{00000000-0005-0000-0000-0000B12B0000}"/>
    <cellStyle name="_칠서영산" xfId="8547" xr:uid="{00000000-0005-0000-0000-0000B22B0000}"/>
    <cellStyle name="_칠서영산_공무정산양식(10월초)" xfId="8548" xr:uid="{00000000-0005-0000-0000-0000B32B0000}"/>
    <cellStyle name="_칠서영산_공무정산양식(10월초)_기성내역서" xfId="8549" xr:uid="{00000000-0005-0000-0000-0000B42B0000}"/>
    <cellStyle name="_칠서영산_공무정산양식(10월초)_기성내역서_전체계약변경(03)" xfId="8550" xr:uid="{00000000-0005-0000-0000-0000B52B0000}"/>
    <cellStyle name="_칠서영산_공무정산양식(10월초)_전체계약변경(03)" xfId="8551" xr:uid="{00000000-0005-0000-0000-0000B62B0000}"/>
    <cellStyle name="_칠서영산_공무정산양식(10월초)_포장외건(최종)" xfId="8552" xr:uid="{00000000-0005-0000-0000-0000B72B0000}"/>
    <cellStyle name="_칠서영산_기성내역서" xfId="8553" xr:uid="{00000000-0005-0000-0000-0000B82B0000}"/>
    <cellStyle name="_칠서영산_기성내역서_전체계약변경(03)" xfId="8554" xr:uid="{00000000-0005-0000-0000-0000B92B0000}"/>
    <cellStyle name="_칠서영산_전체계약변경(03)" xfId="8555" xr:uid="{00000000-0005-0000-0000-0000BA2B0000}"/>
    <cellStyle name="_칠서영산_포장외건(최종)" xfId="8556" xr:uid="{00000000-0005-0000-0000-0000BB2B0000}"/>
    <cellStyle name="_침입감시 견적서" xfId="8557" xr:uid="{00000000-0005-0000-0000-0000BC2B0000}"/>
    <cellStyle name="_태인(전기)" xfId="8558" xr:uid="{00000000-0005-0000-0000-0000BD2B0000}"/>
    <cellStyle name="_태종대1차" xfId="8559" xr:uid="{00000000-0005-0000-0000-0000BE2B0000}"/>
    <cellStyle name="_태종대2차" xfId="8560" xr:uid="{00000000-0005-0000-0000-0000BF2B0000}"/>
    <cellStyle name="_터널부하계산서(최종본)" xfId="8561" xr:uid="{00000000-0005-0000-0000-0000C02B0000}"/>
    <cellStyle name="_토 공-04" xfId="8562" xr:uid="{00000000-0005-0000-0000-0000C12B0000}"/>
    <cellStyle name="_토공" xfId="8563" xr:uid="{00000000-0005-0000-0000-0000C22B0000}"/>
    <cellStyle name="_토공1207(1공구토공)" xfId="8564" xr:uid="{00000000-0005-0000-0000-0000C32B0000}"/>
    <cellStyle name="_토공수량집계" xfId="8565" xr:uid="{00000000-0005-0000-0000-0000C42B0000}"/>
    <cellStyle name="_통광 폐수처리장(2002.5.24)" xfId="8566" xr:uid="{00000000-0005-0000-0000-0000C52B0000}"/>
    <cellStyle name="_펌프장" xfId="8567" xr:uid="{00000000-0005-0000-0000-0000C62B0000}"/>
    <cellStyle name="_페어견적" xfId="2885" xr:uid="{00000000-0005-0000-0000-0000C72B0000}"/>
    <cellStyle name="_페어견적 10" xfId="11035" xr:uid="{00000000-0005-0000-0000-0000C82B0000}"/>
    <cellStyle name="_페어견적 11" xfId="10975" xr:uid="{00000000-0005-0000-0000-0000C92B0000}"/>
    <cellStyle name="_페어견적 12" xfId="11741" xr:uid="{00000000-0005-0000-0000-0000CA2B0000}"/>
    <cellStyle name="_페어견적 13" xfId="11793" xr:uid="{00000000-0005-0000-0000-0000CB2B0000}"/>
    <cellStyle name="_페어견적 14" xfId="13045" xr:uid="{00000000-0005-0000-0000-0000CC2B0000}"/>
    <cellStyle name="_페어견적 15" xfId="10992" xr:uid="{00000000-0005-0000-0000-0000CD2B0000}"/>
    <cellStyle name="_페어견적 16" xfId="10204" xr:uid="{00000000-0005-0000-0000-0000CE2B0000}"/>
    <cellStyle name="_페어견적 17" xfId="10663" xr:uid="{00000000-0005-0000-0000-0000CF2B0000}"/>
    <cellStyle name="_페어견적 18" xfId="13192" xr:uid="{00000000-0005-0000-0000-0000D02B0000}"/>
    <cellStyle name="_페어견적 19" xfId="11491" xr:uid="{00000000-0005-0000-0000-0000D12B0000}"/>
    <cellStyle name="_페어견적 2" xfId="7101" xr:uid="{00000000-0005-0000-0000-0000D22B0000}"/>
    <cellStyle name="_페어견적 2 2" xfId="7102" xr:uid="{00000000-0005-0000-0000-0000D32B0000}"/>
    <cellStyle name="_페어견적 20" xfId="13357" xr:uid="{00000000-0005-0000-0000-0000D42B0000}"/>
    <cellStyle name="_페어견적 21" xfId="12909" xr:uid="{00000000-0005-0000-0000-0000D52B0000}"/>
    <cellStyle name="_페어견적 22" xfId="13366" xr:uid="{00000000-0005-0000-0000-0000D62B0000}"/>
    <cellStyle name="_페어견적 23" xfId="11102" xr:uid="{00000000-0005-0000-0000-0000D72B0000}"/>
    <cellStyle name="_페어견적 24" xfId="13303" xr:uid="{00000000-0005-0000-0000-0000D82B0000}"/>
    <cellStyle name="_페어견적 25" xfId="10000" xr:uid="{00000000-0005-0000-0000-0000D92B0000}"/>
    <cellStyle name="_페어견적 26" xfId="10453" xr:uid="{00000000-0005-0000-0000-0000DA2B0000}"/>
    <cellStyle name="_페어견적 3" xfId="10739" xr:uid="{00000000-0005-0000-0000-0000DB2B0000}"/>
    <cellStyle name="_페어견적 4" xfId="11865" xr:uid="{00000000-0005-0000-0000-0000DC2B0000}"/>
    <cellStyle name="_페어견적 5" xfId="11971" xr:uid="{00000000-0005-0000-0000-0000DD2B0000}"/>
    <cellStyle name="_페어견적 6" xfId="11913" xr:uid="{00000000-0005-0000-0000-0000DE2B0000}"/>
    <cellStyle name="_페어견적 7" xfId="10965" xr:uid="{00000000-0005-0000-0000-0000DF2B0000}"/>
    <cellStyle name="_페어견적 8" xfId="9698" xr:uid="{00000000-0005-0000-0000-0000E02B0000}"/>
    <cellStyle name="_페어견적 9" xfId="10500" xr:uid="{00000000-0005-0000-0000-0000E12B0000}"/>
    <cellStyle name="_페어견적_0000" xfId="2886" xr:uid="{00000000-0005-0000-0000-0000E22B0000}"/>
    <cellStyle name="_페어견적_0000 10" xfId="10526" xr:uid="{00000000-0005-0000-0000-0000E32B0000}"/>
    <cellStyle name="_페어견적_0000 11" xfId="10445" xr:uid="{00000000-0005-0000-0000-0000E42B0000}"/>
    <cellStyle name="_페어견적_0000 12" xfId="10751" xr:uid="{00000000-0005-0000-0000-0000E52B0000}"/>
    <cellStyle name="_페어견적_0000 13" xfId="13010" xr:uid="{00000000-0005-0000-0000-0000E62B0000}"/>
    <cellStyle name="_페어견적_0000 14" xfId="11674" xr:uid="{00000000-0005-0000-0000-0000E72B0000}"/>
    <cellStyle name="_페어견적_0000 15" xfId="10271" xr:uid="{00000000-0005-0000-0000-0000E82B0000}"/>
    <cellStyle name="_페어견적_0000 16" xfId="12979" xr:uid="{00000000-0005-0000-0000-0000E92B0000}"/>
    <cellStyle name="_페어견적_0000 17" xfId="11717" xr:uid="{00000000-0005-0000-0000-0000EA2B0000}"/>
    <cellStyle name="_페어견적_0000 18" xfId="13264" xr:uid="{00000000-0005-0000-0000-0000EB2B0000}"/>
    <cellStyle name="_페어견적_0000 19" xfId="11603" xr:uid="{00000000-0005-0000-0000-0000EC2B0000}"/>
    <cellStyle name="_페어견적_0000 2" xfId="10740" xr:uid="{00000000-0005-0000-0000-0000ED2B0000}"/>
    <cellStyle name="_페어견적_0000 20" xfId="13312" xr:uid="{00000000-0005-0000-0000-0000EE2B0000}"/>
    <cellStyle name="_페어견적_0000 21" xfId="11139" xr:uid="{00000000-0005-0000-0000-0000EF2B0000}"/>
    <cellStyle name="_페어견적_0000 22" xfId="13395" xr:uid="{00000000-0005-0000-0000-0000F02B0000}"/>
    <cellStyle name="_페어견적_0000 23" xfId="13430" xr:uid="{00000000-0005-0000-0000-0000F12B0000}"/>
    <cellStyle name="_페어견적_0000 24" xfId="10672" xr:uid="{00000000-0005-0000-0000-0000F22B0000}"/>
    <cellStyle name="_페어견적_0000 25" xfId="10016" xr:uid="{00000000-0005-0000-0000-0000F32B0000}"/>
    <cellStyle name="_페어견적_0000 3" xfId="11864" xr:uid="{00000000-0005-0000-0000-0000F42B0000}"/>
    <cellStyle name="_페어견적_0000 4" xfId="11378" xr:uid="{00000000-0005-0000-0000-0000F52B0000}"/>
    <cellStyle name="_페어견적_0000 5" xfId="11545" xr:uid="{00000000-0005-0000-0000-0000F62B0000}"/>
    <cellStyle name="_페어견적_0000 6" xfId="11576" xr:uid="{00000000-0005-0000-0000-0000F72B0000}"/>
    <cellStyle name="_페어견적_0000 7" xfId="11062" xr:uid="{00000000-0005-0000-0000-0000F82B0000}"/>
    <cellStyle name="_페어견적_0000 8" xfId="12557" xr:uid="{00000000-0005-0000-0000-0000F92B0000}"/>
    <cellStyle name="_페어견적_0000 9" xfId="11761" xr:uid="{00000000-0005-0000-0000-0000FA2B0000}"/>
    <cellStyle name="_페어견적_080930-01R_제주영송학교_체육관(치료교육센타)_증축_원격조명릴_설치공사-수정_CSI-7M" xfId="2887" xr:uid="{00000000-0005-0000-0000-0000FB2B0000}"/>
    <cellStyle name="_페어견적_080930-01R_제주영송학교_체육관(치료교육센타)_증축_원격조명릴_설치공사-수정_CSI-7M 2" xfId="7103" xr:uid="{00000000-0005-0000-0000-0000FC2B0000}"/>
    <cellStyle name="_페어견적_080930-01R_제주영송학교_체육관(치료교육센타)_증축_원격조명릴_설치공사-수정_CSI-7M 2 2" xfId="7104" xr:uid="{00000000-0005-0000-0000-0000FD2B0000}"/>
    <cellStyle name="_페어견적_11내역서(서귀포시교육청사)" xfId="2888" xr:uid="{00000000-0005-0000-0000-0000FE2B0000}"/>
    <cellStyle name="_페어견적_11내역서(서귀포시교육청사) 2" xfId="7105" xr:uid="{00000000-0005-0000-0000-0000FF2B0000}"/>
    <cellStyle name="_페어견적_11내역서(서귀포시교육청사) 2 2" xfId="7106" xr:uid="{00000000-0005-0000-0000-0000002C0000}"/>
    <cellStyle name="_페어견적_2009년 일위대가(소방) (2월기준)" xfId="2889" xr:uid="{00000000-0005-0000-0000-0000012C0000}"/>
    <cellStyle name="_페어견적_2009년 일위대가(전기) (2월기준)" xfId="2890" xr:uid="{00000000-0005-0000-0000-0000022C0000}"/>
    <cellStyle name="_페어견적_2010년 일위대가(전기)-(3월기준)" xfId="2891" xr:uid="{00000000-0005-0000-0000-0000032C0000}"/>
    <cellStyle name="_페어견적_2010년 하반기노임단가" xfId="2892" xr:uid="{00000000-0005-0000-0000-0000042C0000}"/>
    <cellStyle name="_페어견적_2011년 상반기노임단가" xfId="2893" xr:uid="{00000000-0005-0000-0000-0000052C0000}"/>
    <cellStyle name="_페어견적_H변대 일위대가" xfId="2894" xr:uid="{00000000-0005-0000-0000-0000062C0000}"/>
    <cellStyle name="_페어견적_가시보건진료소 전기내역서" xfId="2895" xr:uid="{00000000-0005-0000-0000-0000072C0000}"/>
    <cellStyle name="_페어견적_감귤창고전기내역서" xfId="2896" xr:uid="{00000000-0005-0000-0000-0000082C0000}"/>
    <cellStyle name="_페어견적_감귤창고전기내역서 2" xfId="7107" xr:uid="{00000000-0005-0000-0000-0000092C0000}"/>
    <cellStyle name="_페어견적_감귤창고전기내역서 2 2" xfId="7108" xr:uid="{00000000-0005-0000-0000-00000A2C0000}"/>
    <cellStyle name="_페어견적_감귤창고전기산출서" xfId="2897" xr:uid="{00000000-0005-0000-0000-00000B2C0000}"/>
    <cellStyle name="_페어견적_감귤창고전기산출서 2" xfId="7109" xr:uid="{00000000-0005-0000-0000-00000C2C0000}"/>
    <cellStyle name="_페어견적_감귤창고전기산출서 2 2" xfId="7110" xr:uid="{00000000-0005-0000-0000-00000D2C0000}"/>
    <cellStyle name="_페어견적_광양초등학교(전기)내역서" xfId="2898" xr:uid="{00000000-0005-0000-0000-00000E2C0000}"/>
    <cellStyle name="_페어견적_교래분교(전기내역서)최종-공종2" xfId="2899" xr:uid="{00000000-0005-0000-0000-00000F2C0000}"/>
    <cellStyle name="_페어견적_교래분교(전기내역서)최종-공종2 2" xfId="7111" xr:uid="{00000000-0005-0000-0000-0000102C0000}"/>
    <cellStyle name="_페어견적_교래분교(전기내역서)최종-공종2 2 2" xfId="7112" xr:uid="{00000000-0005-0000-0000-0000112C0000}"/>
    <cellStyle name="_페어견적_구엄교(전기내역서)-0307" xfId="2900" xr:uid="{00000000-0005-0000-0000-0000122C0000}"/>
    <cellStyle name="_페어견적_구엄교(전기내역서)-0307 2" xfId="7113" xr:uid="{00000000-0005-0000-0000-0000132C0000}"/>
    <cellStyle name="_페어견적_구엄교(전기내역서)-0307 2 2" xfId="7114" xr:uid="{00000000-0005-0000-0000-0000142C0000}"/>
    <cellStyle name="_페어견적_구엄교(전기내역서)최종" xfId="2901" xr:uid="{00000000-0005-0000-0000-0000152C0000}"/>
    <cellStyle name="_페어견적_구엄교(전기내역서)최종 2" xfId="7115" xr:uid="{00000000-0005-0000-0000-0000162C0000}"/>
    <cellStyle name="_페어견적_구엄교(전기내역서)최종 2 2" xfId="7116" xr:uid="{00000000-0005-0000-0000-0000172C0000}"/>
    <cellStyle name="_페어견적_구엄교(전기내역서)최종_변경후내역서 " xfId="7117" xr:uid="{00000000-0005-0000-0000-0000182C0000}"/>
    <cellStyle name="_페어견적_내역(전기)-예래교" xfId="2902" xr:uid="{00000000-0005-0000-0000-0000192C0000}"/>
    <cellStyle name="_페어견적_내역(전기)-예래교 2" xfId="7118" xr:uid="{00000000-0005-0000-0000-00001A2C0000}"/>
    <cellStyle name="_페어견적_내역(전기)-예래교 2 2" xfId="7119" xr:uid="{00000000-0005-0000-0000-00001B2C0000}"/>
    <cellStyle name="_페어견적_내역(전기)-제주여중" xfId="2903" xr:uid="{00000000-0005-0000-0000-00001C2C0000}"/>
    <cellStyle name="_페어견적_내역(전기)-제주여중 2" xfId="7120" xr:uid="{00000000-0005-0000-0000-00001D2C0000}"/>
    <cellStyle name="_페어견적_내역(전기)-제주여중 2 2" xfId="7121" xr:uid="{00000000-0005-0000-0000-00001E2C0000}"/>
    <cellStyle name="_페어견적_내역-동광분교" xfId="7122" xr:uid="{00000000-0005-0000-0000-00001F2C0000}"/>
    <cellStyle name="_페어견적_내역-동광분교 2" xfId="7123" xr:uid="{00000000-0005-0000-0000-0000202C0000}"/>
    <cellStyle name="_페어견적_내역서" xfId="2904" xr:uid="{00000000-0005-0000-0000-0000212C0000}"/>
    <cellStyle name="_페어견적_내역서 2" xfId="7124" xr:uid="{00000000-0005-0000-0000-0000222C0000}"/>
    <cellStyle name="_페어견적_내역서 2 2" xfId="7125" xr:uid="{00000000-0005-0000-0000-0000232C0000}"/>
    <cellStyle name="_페어견적_내역서(0429)" xfId="2905" xr:uid="{00000000-0005-0000-0000-0000242C0000}"/>
    <cellStyle name="_페어견적_내역서(서귀포시교육청사)" xfId="2906" xr:uid="{00000000-0005-0000-0000-0000252C0000}"/>
    <cellStyle name="_페어견적_내역서(서귀포시교육청사) 2" xfId="7126" xr:uid="{00000000-0005-0000-0000-0000262C0000}"/>
    <cellStyle name="_페어견적_내역서(서귀포시교육청사) 2 2" xfId="7127" xr:uid="{00000000-0005-0000-0000-0000272C0000}"/>
    <cellStyle name="_페어견적_내역-신산초중" xfId="7128" xr:uid="{00000000-0005-0000-0000-0000282C0000}"/>
    <cellStyle name="_페어견적_내역-신산초중 2" xfId="7129" xr:uid="{00000000-0005-0000-0000-0000292C0000}"/>
    <cellStyle name="_페어견적_내역-외도교" xfId="7130" xr:uid="{00000000-0005-0000-0000-00002A2C0000}"/>
    <cellStyle name="_페어견적_내역-외도교 2" xfId="7131" xr:uid="{00000000-0005-0000-0000-00002B2C0000}"/>
    <cellStyle name="_페어견적_내역-재릉" xfId="7132" xr:uid="{00000000-0005-0000-0000-00002C2C0000}"/>
    <cellStyle name="_페어견적_내역-재릉 2" xfId="7133" xr:uid="{00000000-0005-0000-0000-00002D2C0000}"/>
    <cellStyle name="_페어견적_내역-제서교(흥산)" xfId="7134" xr:uid="{00000000-0005-0000-0000-00002E2C0000}"/>
    <cellStyle name="_페어견적_내역-제서교(흥산) 2" xfId="7135" xr:uid="{00000000-0005-0000-0000-00002F2C0000}"/>
    <cellStyle name="_페어견적_내역-추자중" xfId="7136" xr:uid="{00000000-0005-0000-0000-0000302C0000}"/>
    <cellStyle name="_페어견적_내역-추자중 2" xfId="7137" xr:uid="{00000000-0005-0000-0000-0000312C0000}"/>
    <cellStyle name="_페어견적_내역-추자초" xfId="7138" xr:uid="{00000000-0005-0000-0000-0000322C0000}"/>
    <cellStyle name="_페어견적_내역-추자초 2" xfId="7139" xr:uid="{00000000-0005-0000-0000-0000332C0000}"/>
    <cellStyle name="_페어견적_냉난방내역서(예림-친환경)" xfId="2907" xr:uid="{00000000-0005-0000-0000-0000342C0000}"/>
    <cellStyle name="_페어견적_노임단가(2009년하반기)" xfId="2908" xr:uid="{00000000-0005-0000-0000-0000352C0000}"/>
    <cellStyle name="_페어견적_노임단가(2010년상반기)" xfId="2909" xr:uid="{00000000-0005-0000-0000-0000362C0000}"/>
    <cellStyle name="_페어견적_농협 전기내역서" xfId="2910" xr:uid="{00000000-0005-0000-0000-0000372C0000}"/>
    <cellStyle name="_페어견적_단가비교(1월)" xfId="2911" xr:uid="{00000000-0005-0000-0000-0000382C0000}"/>
    <cellStyle name="_페어견적_단가비교(1월) 2" xfId="7140" xr:uid="{00000000-0005-0000-0000-0000392C0000}"/>
    <cellStyle name="_페어견적_단가비교(1월) 2 2" xfId="7141" xr:uid="{00000000-0005-0000-0000-00003A2C0000}"/>
    <cellStyle name="_페어견적_단가비교(1월)_변경후내역서 " xfId="7142" xr:uid="{00000000-0005-0000-0000-00003B2C0000}"/>
    <cellStyle name="_페어견적_대정중(전기내역서)-최종" xfId="7143" xr:uid="{00000000-0005-0000-0000-00003C2C0000}"/>
    <cellStyle name="_페어견적_대정중(전기내역서)-최종 2" xfId="7144" xr:uid="{00000000-0005-0000-0000-00003D2C0000}"/>
    <cellStyle name="_페어견적_대학동 전기내역서09" xfId="2912" xr:uid="{00000000-0005-0000-0000-00003E2C0000}"/>
    <cellStyle name="_페어견적_대학동 통신내역서09" xfId="2913" xr:uid="{00000000-0005-0000-0000-00003F2C0000}"/>
    <cellStyle name="_페어견적_더럭분교 내역서(0305)" xfId="7145" xr:uid="{00000000-0005-0000-0000-0000402C0000}"/>
    <cellStyle name="_페어견적_더럭분교 내역서(0305) 2" xfId="7146" xr:uid="{00000000-0005-0000-0000-0000412C0000}"/>
    <cellStyle name="_페어견적_도남교(전기내역서)" xfId="7147" xr:uid="{00000000-0005-0000-0000-0000422C0000}"/>
    <cellStyle name="_페어견적_도남교(전기내역서) 2" xfId="7148" xr:uid="{00000000-0005-0000-0000-0000432C0000}"/>
    <cellStyle name="_페어견적_도두봉화장실전기내역서" xfId="2914" xr:uid="{00000000-0005-0000-0000-0000442C0000}"/>
    <cellStyle name="_페어견적_동문공설시장 전기시설 보수공사" xfId="2915" xr:uid="{00000000-0005-0000-0000-0000452C0000}"/>
    <cellStyle name="_페어견적_동문공설시장 전기시설 보수공사(변경-2011.2.11)" xfId="2916" xr:uid="{00000000-0005-0000-0000-0000462C0000}"/>
    <cellStyle name="_페어견적_동문시장 전기공사" xfId="2917" xr:uid="{00000000-0005-0000-0000-0000472C0000}"/>
    <cellStyle name="_페어견적_동문시장 전기공사(최종)" xfId="2918" xr:uid="{00000000-0005-0000-0000-0000482C0000}"/>
    <cellStyle name="_페어견적_동문시장 전기공사1" xfId="2919" xr:uid="{00000000-0005-0000-0000-0000492C0000}"/>
    <cellStyle name="_페어견적_동문시장 차양시설 전기공사-11.18" xfId="2920" xr:uid="{00000000-0005-0000-0000-00004A2C0000}"/>
    <cellStyle name="_페어견적_변경후내역서 " xfId="7149" xr:uid="{00000000-0005-0000-0000-00004B2C0000}"/>
    <cellStyle name="_페어견적_별관동 총괄집계표" xfId="2921" xr:uid="{00000000-0005-0000-0000-00004C2C0000}"/>
    <cellStyle name="_페어견적_보타리4449(70%)" xfId="2922" xr:uid="{00000000-0005-0000-0000-00004D2C0000}"/>
    <cellStyle name="_페어견적_보타리4449(70%) 2" xfId="7150" xr:uid="{00000000-0005-0000-0000-00004E2C0000}"/>
    <cellStyle name="_페어견적_보타리4449(70%) 2 2" xfId="7151" xr:uid="{00000000-0005-0000-0000-00004F2C0000}"/>
    <cellStyle name="_페어견적_사본 - 전기내역서" xfId="2923" xr:uid="{00000000-0005-0000-0000-0000502C0000}"/>
    <cellStyle name="_페어견적_사본 - 전기내역서 2" xfId="7152" xr:uid="{00000000-0005-0000-0000-0000512C0000}"/>
    <cellStyle name="_페어견적_사본 - 전기내역서 2 2" xfId="7153" xr:uid="{00000000-0005-0000-0000-0000522C0000}"/>
    <cellStyle name="_페어견적_삼양원통신(08.07)" xfId="2924" xr:uid="{00000000-0005-0000-0000-0000532C0000}"/>
    <cellStyle name="_페어견적_삼양원통신(08.07) 2" xfId="7154" xr:uid="{00000000-0005-0000-0000-0000542C0000}"/>
    <cellStyle name="_페어견적_삼양원통신(08.07) 2 2" xfId="7155" xr:uid="{00000000-0005-0000-0000-0000552C0000}"/>
    <cellStyle name="_페어견적_삼양전기" xfId="2925" xr:uid="{00000000-0005-0000-0000-0000562C0000}"/>
    <cellStyle name="_페어견적_삼양전기 2" xfId="7156" xr:uid="{00000000-0005-0000-0000-0000572C0000}"/>
    <cellStyle name="_페어견적_삼양전기 2 2" xfId="7157" xr:uid="{00000000-0005-0000-0000-0000582C0000}"/>
    <cellStyle name="_페어견적_상명리저온저장고 통신내역서" xfId="2926" xr:uid="{00000000-0005-0000-0000-0000592C0000}"/>
    <cellStyle name="_페어견적_서귀중앙여중  전기내역서(최종)" xfId="2927" xr:uid="{00000000-0005-0000-0000-00005A2C0000}"/>
    <cellStyle name="_페어견적_서귀중앙여중  전기내역서(최종)1" xfId="2928" xr:uid="{00000000-0005-0000-0000-00005B2C0000}"/>
    <cellStyle name="_페어견적_서귀중앙여중 어학실 증축 전기내역서" xfId="2929" xr:uid="{00000000-0005-0000-0000-00005C2C0000}"/>
    <cellStyle name="_페어견적_서귀중앙여중 어학실증축 통신내역서" xfId="2930" xr:uid="{00000000-0005-0000-0000-00005D2C0000}"/>
    <cellStyle name="_페어견적_서귀중앙여중 통신내역서(대수선-어학실)" xfId="2931" xr:uid="{00000000-0005-0000-0000-00005E2C0000}"/>
    <cellStyle name="_페어견적_서귀중앙여중 통신내역서(최종)" xfId="2932" xr:uid="{00000000-0005-0000-0000-00005F2C0000}"/>
    <cellStyle name="_페어견적_서귀초교(전기내역서)-최종" xfId="2933" xr:uid="{00000000-0005-0000-0000-0000602C0000}"/>
    <cellStyle name="_페어견적_서귀초교(전기내역서)-최종 2" xfId="7158" xr:uid="{00000000-0005-0000-0000-0000612C0000}"/>
    <cellStyle name="_페어견적_서귀초교(전기내역서)-최종 2 2" xfId="7159" xr:uid="{00000000-0005-0000-0000-0000622C0000}"/>
    <cellStyle name="_페어견적_서귀포경찰서 중동지구대 전기공사" xfId="2934" xr:uid="{00000000-0005-0000-0000-0000632C0000}"/>
    <cellStyle name="_페어견적_서귀포경찰서 중동지구대 전기공사 2" xfId="7160" xr:uid="{00000000-0005-0000-0000-0000642C0000}"/>
    <cellStyle name="_페어견적_서귀포경찰서 중동지구대 전기공사 2 2" xfId="7161" xr:uid="{00000000-0005-0000-0000-0000652C0000}"/>
    <cellStyle name="_페어견적_서귀포경찰서 중동지구대 통신공사" xfId="2935" xr:uid="{00000000-0005-0000-0000-0000662C0000}"/>
    <cellStyle name="_페어견적_세화중(전기내역서)-0305" xfId="2936" xr:uid="{00000000-0005-0000-0000-0000672C0000}"/>
    <cellStyle name="_페어견적_세화중(전기내역서)-0305 2" xfId="7162" xr:uid="{00000000-0005-0000-0000-0000682C0000}"/>
    <cellStyle name="_페어견적_세화중(전기내역서)-0305 2 2" xfId="7163" xr:uid="{00000000-0005-0000-0000-0000692C0000}"/>
    <cellStyle name="_페어견적_세화중(전기내역서)-0305_변경후내역서 " xfId="7164" xr:uid="{00000000-0005-0000-0000-00006A2C0000}"/>
    <cellStyle name="_페어견적_소방" xfId="2937" xr:uid="{00000000-0005-0000-0000-00006B2C0000}"/>
    <cellStyle name="_페어견적_소방 2" xfId="7165" xr:uid="{00000000-0005-0000-0000-00006C2C0000}"/>
    <cellStyle name="_페어견적_소방 2 2" xfId="7166" xr:uid="{00000000-0005-0000-0000-00006D2C0000}"/>
    <cellStyle name="_페어견적_소방내역서" xfId="2938" xr:uid="{00000000-0005-0000-0000-00006E2C0000}"/>
    <cellStyle name="_페어견적_소방내역서(도순교)" xfId="2939" xr:uid="{00000000-0005-0000-0000-00006F2C0000}"/>
    <cellStyle name="_페어견적_소방내역서(도순교) 2" xfId="7167" xr:uid="{00000000-0005-0000-0000-0000702C0000}"/>
    <cellStyle name="_페어견적_소방내역서(도순교) 2 2" xfId="7168" xr:uid="{00000000-0005-0000-0000-0000712C0000}"/>
    <cellStyle name="_페어견적_소방내역서(동홍초등학교 교실 및 E.V 증축공사)" xfId="2940" xr:uid="{00000000-0005-0000-0000-0000722C0000}"/>
    <cellStyle name="_페어견적_소방내역서(동홍초등학교 교실 및 E.V 증축공사) 2" xfId="7169" xr:uid="{00000000-0005-0000-0000-0000732C0000}"/>
    <cellStyle name="_페어견적_소방내역서(동홍초등학교 교실 및 E.V 증축공사) 2 2" xfId="7170" xr:uid="{00000000-0005-0000-0000-0000742C0000}"/>
    <cellStyle name="_페어견적_소방내역서(동홍초등학교 교실 및 E.V 증축공사)_변경후내역서 " xfId="7171" xr:uid="{00000000-0005-0000-0000-0000752C0000}"/>
    <cellStyle name="_페어견적_소방내역서(동홍초등학교 교실 및 E.V 증축공사)-정광수" xfId="2941" xr:uid="{00000000-0005-0000-0000-0000762C0000}"/>
    <cellStyle name="_페어견적_소방내역서(동홍초등학교 교실 및 E.V 증축공사)-정광수 2" xfId="7172" xr:uid="{00000000-0005-0000-0000-0000772C0000}"/>
    <cellStyle name="_페어견적_소방내역서(동홍초등학교 교실 및 E.V 증축공사)-정광수 2 2" xfId="7173" xr:uid="{00000000-0005-0000-0000-0000782C0000}"/>
    <cellStyle name="_페어견적_소방내역서(동홍초등학교 교실 및 E.V 증축공사)-정광수_변경후내역서 " xfId="7174" xr:uid="{00000000-0005-0000-0000-0000792C0000}"/>
    <cellStyle name="_페어견적_소방내역서(삼성교)" xfId="2942" xr:uid="{00000000-0005-0000-0000-00007A2C0000}"/>
    <cellStyle name="_페어견적_소방내역서(삼성교) 2" xfId="7175" xr:uid="{00000000-0005-0000-0000-00007B2C0000}"/>
    <cellStyle name="_페어견적_소방내역서(삼성교) 2 2" xfId="7176" xr:uid="{00000000-0005-0000-0000-00007C2C0000}"/>
    <cellStyle name="_페어견적_소방내역서(서귀포공립보육시설)" xfId="2943" xr:uid="{00000000-0005-0000-0000-00007D2C0000}"/>
    <cellStyle name="_페어견적_소방내역서(서귀포공립보육시설) 2" xfId="7177" xr:uid="{00000000-0005-0000-0000-00007E2C0000}"/>
    <cellStyle name="_페어견적_소방내역서(서귀포공립보육시설) 2 2" xfId="7178" xr:uid="{00000000-0005-0000-0000-00007F2C0000}"/>
    <cellStyle name="_페어견적_소방내역서(영평교)" xfId="2944" xr:uid="{00000000-0005-0000-0000-0000802C0000}"/>
    <cellStyle name="_페어견적_소방내역서(영평교) 2" xfId="7179" xr:uid="{00000000-0005-0000-0000-0000812C0000}"/>
    <cellStyle name="_페어견적_소방내역서(영평교) 2 2" xfId="7180" xr:uid="{00000000-0005-0000-0000-0000822C0000}"/>
    <cellStyle name="_페어견적_소방내역서(하례교 교실증축 및 화장실 대수선공사)" xfId="2945" xr:uid="{00000000-0005-0000-0000-0000832C0000}"/>
    <cellStyle name="_페어견적_소방내역서(하례교 교실증축 및 화장실 대수선공사) 2" xfId="7181" xr:uid="{00000000-0005-0000-0000-0000842C0000}"/>
    <cellStyle name="_페어견적_소방내역서(하례교 교실증축 및 화장실 대수선공사) 2 2" xfId="7182" xr:uid="{00000000-0005-0000-0000-0000852C0000}"/>
    <cellStyle name="_페어견적_소방내역서(하례교 교실증축 및 화장실 대수선공사)_변경후내역서 " xfId="7183" xr:uid="{00000000-0005-0000-0000-0000862C0000}"/>
    <cellStyle name="_페어견적_소방내역서(하례교)" xfId="2946" xr:uid="{00000000-0005-0000-0000-0000872C0000}"/>
    <cellStyle name="_페어견적_소방내역서(하례교) 2" xfId="7184" xr:uid="{00000000-0005-0000-0000-0000882C0000}"/>
    <cellStyle name="_페어견적_소방내역서(하례교) 2 2" xfId="7185" xr:uid="{00000000-0005-0000-0000-0000892C0000}"/>
    <cellStyle name="_페어견적_소방산출서(친환경농업 연구센터)" xfId="2947" xr:uid="{00000000-0005-0000-0000-00008A2C0000}"/>
    <cellStyle name="_페어견적_소방전기 내역서(표선초-옥내소화전 장애인 연결통로)" xfId="2948" xr:uid="{00000000-0005-0000-0000-00008B2C0000}"/>
    <cellStyle name="_페어견적_소방전기내역서(감귤박TMR제조시설)" xfId="2949" xr:uid="{00000000-0005-0000-0000-00008C2C0000}"/>
    <cellStyle name="_페어견적_소방전기내역서(감귤박TMR제조시설) 2" xfId="7186" xr:uid="{00000000-0005-0000-0000-00008D2C0000}"/>
    <cellStyle name="_페어견적_소방전기내역서(감귤박TMR제조시설) 2 2" xfId="7187" xr:uid="{00000000-0005-0000-0000-00008E2C0000}"/>
    <cellStyle name="_페어견적_송죽원세탁실" xfId="2950" xr:uid="{00000000-0005-0000-0000-00008F2C0000}"/>
    <cellStyle name="_페어견적_송죽원세탁실 2" xfId="7188" xr:uid="{00000000-0005-0000-0000-0000902C0000}"/>
    <cellStyle name="_페어견적_송죽원세탁실 2 2" xfId="7189" xr:uid="{00000000-0005-0000-0000-0000912C0000}"/>
    <cellStyle name="_페어견적_수변전실" xfId="7190" xr:uid="{00000000-0005-0000-0000-0000922C0000}"/>
    <cellStyle name="_페어견적_수변전실 2" xfId="7191" xr:uid="{00000000-0005-0000-0000-0000932C0000}"/>
    <cellStyle name="_페어견적_안보교육관" xfId="2951" xr:uid="{00000000-0005-0000-0000-0000942C0000}"/>
    <cellStyle name="_페어견적_애월교(전기내역서)-0307" xfId="2952" xr:uid="{00000000-0005-0000-0000-0000952C0000}"/>
    <cellStyle name="_페어견적_애월교(전기내역서)-0307 2" xfId="7192" xr:uid="{00000000-0005-0000-0000-0000962C0000}"/>
    <cellStyle name="_페어견적_애월교(전기내역서)-0307 2 2" xfId="7193" xr:uid="{00000000-0005-0000-0000-0000972C0000}"/>
    <cellStyle name="_페어견적_애월교(전기내역서)-0307_변경후내역서 " xfId="7194" xr:uid="{00000000-0005-0000-0000-0000982C0000}"/>
    <cellStyle name="_페어견적_애월교(전기내역서)최종" xfId="2953" xr:uid="{00000000-0005-0000-0000-0000992C0000}"/>
    <cellStyle name="_페어견적_애월교(전기내역서)최종 2" xfId="7195" xr:uid="{00000000-0005-0000-0000-00009A2C0000}"/>
    <cellStyle name="_페어견적_애월교(전기내역서)최종 2 2" xfId="7196" xr:uid="{00000000-0005-0000-0000-00009B2C0000}"/>
    <cellStyle name="_페어견적_애월교(전기내역서)최종_변경후내역서 " xfId="7197" xr:uid="{00000000-0005-0000-0000-00009C2C0000}"/>
    <cellStyle name="_페어견적_애월중(전기내역서)최종" xfId="2954" xr:uid="{00000000-0005-0000-0000-00009D2C0000}"/>
    <cellStyle name="_페어견적_애월중(전기내역서)최종 2" xfId="7198" xr:uid="{00000000-0005-0000-0000-00009E2C0000}"/>
    <cellStyle name="_페어견적_애월중(전기내역서)최종 2 2" xfId="7199" xr:uid="{00000000-0005-0000-0000-00009F2C0000}"/>
    <cellStyle name="_페어견적_애월중(전기내역서)최종_변경후내역서 " xfId="7200" xr:uid="{00000000-0005-0000-0000-0000A02C0000}"/>
    <cellStyle name="_페어견적_액상음료 자동포장라인 구축공사 전기내역서(2011.04.25)" xfId="2955" xr:uid="{00000000-0005-0000-0000-0000A12C0000}"/>
    <cellStyle name="_페어견적_액상음료 자동포장라인 구축공사 전기내역서(변경0324)" xfId="2956" xr:uid="{00000000-0005-0000-0000-0000A22C0000}"/>
    <cellStyle name="_페어견적_어린이집 소방내역" xfId="2957" xr:uid="{00000000-0005-0000-0000-0000A32C0000}"/>
    <cellStyle name="_페어견적_에너지절약형지하공기를이용히트펌프냉난방시설전기내역서" xfId="2958" xr:uid="{00000000-0005-0000-0000-0000A42C0000}"/>
    <cellStyle name="_페어견적_에너지절약형지하공기를이용히트펌프냉난방시설전기내역서1" xfId="2959" xr:uid="{00000000-0005-0000-0000-0000A52C0000}"/>
    <cellStyle name="_페어견적_연산홍A.P.T관리실 전기내역서" xfId="2960" xr:uid="{00000000-0005-0000-0000-0000A62C0000}"/>
    <cellStyle name="_페어견적_영평동창고 전기내역서" xfId="2961" xr:uid="{00000000-0005-0000-0000-0000A72C0000}"/>
    <cellStyle name="_페어견적_외도동창고전기" xfId="2962" xr:uid="{00000000-0005-0000-0000-0000A82C0000}"/>
    <cellStyle name="_페어견적_외도동창고전기 2" xfId="7201" xr:uid="{00000000-0005-0000-0000-0000A92C0000}"/>
    <cellStyle name="_페어견적_외도동창고전기 2 2" xfId="7202" xr:uid="{00000000-0005-0000-0000-0000AA2C0000}"/>
    <cellStyle name="_페어견적_외도동창고통신" xfId="2963" xr:uid="{00000000-0005-0000-0000-0000AB2C0000}"/>
    <cellStyle name="_페어견적_외도동창고통신 2" xfId="7203" xr:uid="{00000000-0005-0000-0000-0000AC2C0000}"/>
    <cellStyle name="_페어견적_외도동창고통신 2 2" xfId="7204" xr:uid="{00000000-0005-0000-0000-0000AD2C0000}"/>
    <cellStyle name="_페어견적_우도땅콩 전기내역서09" xfId="2964" xr:uid="{00000000-0005-0000-0000-0000AE2C0000}"/>
    <cellStyle name="_페어견적_위미 게이트볼장 전기내역서" xfId="2965" xr:uid="{00000000-0005-0000-0000-0000AF2C0000}"/>
    <cellStyle name="_페어견적_위미 게이트볼장 전기내역서 2" xfId="7205" xr:uid="{00000000-0005-0000-0000-0000B02C0000}"/>
    <cellStyle name="_페어견적_위미 게이트볼장 전기내역서 2 2" xfId="7206" xr:uid="{00000000-0005-0000-0000-0000B12C0000}"/>
    <cellStyle name="_페어견적_위미중 교실 대수선 및 급식동개축,연결복도 증축통신내역서" xfId="2966" xr:uid="{00000000-0005-0000-0000-0000B22C0000}"/>
    <cellStyle name="_페어견적_위미중 옥내소화전설치 소방공사" xfId="2967" xr:uid="{00000000-0005-0000-0000-0000B32C0000}"/>
    <cellStyle name="_페어견적_위미중 옥내소화전설치 소방공사 2" xfId="7207" xr:uid="{00000000-0005-0000-0000-0000B42C0000}"/>
    <cellStyle name="_페어견적_위미중 옥내소화전설치 소방공사 2 2" xfId="7208" xr:uid="{00000000-0005-0000-0000-0000B52C0000}"/>
    <cellStyle name="_페어견적_음식업협회 전기내역서" xfId="2968" xr:uid="{00000000-0005-0000-0000-0000B62C0000}"/>
    <cellStyle name="_페어견적_일위" xfId="2969" xr:uid="{00000000-0005-0000-0000-0000B72C0000}"/>
    <cellStyle name="_페어견적_일위 2" xfId="7209" xr:uid="{00000000-0005-0000-0000-0000B82C0000}"/>
    <cellStyle name="_페어견적_일위 2 2" xfId="7210" xr:uid="{00000000-0005-0000-0000-0000B92C0000}"/>
    <cellStyle name="_페어견적_일위_변경후내역서 " xfId="7211" xr:uid="{00000000-0005-0000-0000-0000BA2C0000}"/>
    <cellStyle name="_페어견적_일위대가" xfId="2970" xr:uid="{00000000-0005-0000-0000-0000BB2C0000}"/>
    <cellStyle name="_페어견적_일위대가 2" xfId="7212" xr:uid="{00000000-0005-0000-0000-0000BC2C0000}"/>
    <cellStyle name="_페어견적_일위대가 2 2" xfId="7213" xr:uid="{00000000-0005-0000-0000-0000BD2C0000}"/>
    <cellStyle name="_페어견적_일위대가(AV설비)" xfId="2971" xr:uid="{00000000-0005-0000-0000-0000BE2C0000}"/>
    <cellStyle name="_페어견적_일위대가(관로터파기,도로절단포장)" xfId="2972" xr:uid="{00000000-0005-0000-0000-0000BF2C0000}"/>
    <cellStyle name="_페어견적_일위대가(도로절단)" xfId="2973" xr:uid="{00000000-0005-0000-0000-0000C02C0000}"/>
    <cellStyle name="_페어견적_일위대가_변경후내역서 " xfId="7214" xr:uid="{00000000-0005-0000-0000-0000C12C0000}"/>
    <cellStyle name="_페어견적_일위대가1" xfId="2974" xr:uid="{00000000-0005-0000-0000-0000C22C0000}"/>
    <cellStyle name="_페어견적_일위대가-SAMPLE" xfId="2975" xr:uid="{00000000-0005-0000-0000-0000C32C0000}"/>
    <cellStyle name="_페어견적_일위대가-SAMPLE 2" xfId="7215" xr:uid="{00000000-0005-0000-0000-0000C42C0000}"/>
    <cellStyle name="_페어견적_일위대가-SAMPLE 2 2" xfId="7216" xr:uid="{00000000-0005-0000-0000-0000C52C0000}"/>
    <cellStyle name="_페어견적_장전노인복지시설 전기내역서" xfId="2976" xr:uid="{00000000-0005-0000-0000-0000C62C0000}"/>
    <cellStyle name="_페어견적_장전노인정 전기내역서" xfId="2977" xr:uid="{00000000-0005-0000-0000-0000C72C0000}"/>
    <cellStyle name="_페어견적_재활원 전기내역서최종" xfId="2978" xr:uid="{00000000-0005-0000-0000-0000C82C0000}"/>
    <cellStyle name="_페어견적_저지리어린이집 통신 내역" xfId="2979" xr:uid="{00000000-0005-0000-0000-0000C92C0000}"/>
    <cellStyle name="_페어견적_저지리어린이집-소방" xfId="2980" xr:uid="{00000000-0005-0000-0000-0000CA2C0000}"/>
    <cellStyle name="_페어견적_전11" xfId="2981" xr:uid="{00000000-0005-0000-0000-0000CB2C0000}"/>
    <cellStyle name="_페어견적_전11 2" xfId="7217" xr:uid="{00000000-0005-0000-0000-0000CC2C0000}"/>
    <cellStyle name="_페어견적_전11 2 2" xfId="7218" xr:uid="{00000000-0005-0000-0000-0000CD2C0000}"/>
    <cellStyle name="_페어견적_전기" xfId="2982" xr:uid="{00000000-0005-0000-0000-0000CE2C0000}"/>
    <cellStyle name="_페어견적_전기 2" xfId="7219" xr:uid="{00000000-0005-0000-0000-0000CF2C0000}"/>
    <cellStyle name="_페어견적_전기 2 2" xfId="7220" xr:uid="{00000000-0005-0000-0000-0000D02C0000}"/>
    <cellStyle name="_페어견적_전기 내역서(실과교육관)" xfId="2983" xr:uid="{00000000-0005-0000-0000-0000D12C0000}"/>
    <cellStyle name="_페어견적_전기 일위대가(아라교)" xfId="2984" xr:uid="{00000000-0005-0000-0000-0000D22C0000}"/>
    <cellStyle name="_페어견적_전기 일위대가(아라교) 2" xfId="7221" xr:uid="{00000000-0005-0000-0000-0000D32C0000}"/>
    <cellStyle name="_페어견적_전기 일위대가(아라교) 2 2" xfId="7222" xr:uid="{00000000-0005-0000-0000-0000D42C0000}"/>
    <cellStyle name="_페어견적_전기(8.9)" xfId="2985" xr:uid="{00000000-0005-0000-0000-0000D52C0000}"/>
    <cellStyle name="_페어견적_전기(8.9) 2" xfId="7223" xr:uid="{00000000-0005-0000-0000-0000D62C0000}"/>
    <cellStyle name="_페어견적_전기(8.9) 2 2" xfId="7224" xr:uid="{00000000-0005-0000-0000-0000D72C0000}"/>
    <cellStyle name="_페어견적_전기내역 (안보교육관)" xfId="2986" xr:uid="{00000000-0005-0000-0000-0000D82C0000}"/>
    <cellStyle name="_페어견적_전기내역 (안보교육관) 2" xfId="7225" xr:uid="{00000000-0005-0000-0000-0000D92C0000}"/>
    <cellStyle name="_페어견적_전기내역 (안보교육관) 2 2" xfId="7226" xr:uid="{00000000-0005-0000-0000-0000DA2C0000}"/>
    <cellStyle name="_페어견적_전기내역서" xfId="2987" xr:uid="{00000000-0005-0000-0000-0000DB2C0000}"/>
    <cellStyle name="_페어견적_전기내역서 1서홍동주민센터(본관동1층)" xfId="2988" xr:uid="{00000000-0005-0000-0000-0000DC2C0000}"/>
    <cellStyle name="_페어견적_전기내역서 2" xfId="7227" xr:uid="{00000000-0005-0000-0000-0000DD2C0000}"/>
    <cellStyle name="_페어견적_전기내역서 2 2" xfId="7228" xr:uid="{00000000-0005-0000-0000-0000DE2C0000}"/>
    <cellStyle name="_페어견적_전기내역서 서홍동주민센터(별관동)" xfId="2989" xr:uid="{00000000-0005-0000-0000-0000DF2C0000}"/>
    <cellStyle name="_페어견적_전기내역서 서홍동주민센터(별관동1층)" xfId="2990" xr:uid="{00000000-0005-0000-0000-0000E02C0000}"/>
    <cellStyle name="_페어견적_전기내역서 서홍동주민센터(본관동)" xfId="2991" xr:uid="{00000000-0005-0000-0000-0000E12C0000}"/>
    <cellStyle name="_페어견적_전기내역서 서홍동주민센터(본관동) 10" xfId="11249" xr:uid="{00000000-0005-0000-0000-0000E22C0000}"/>
    <cellStyle name="_페어견적_전기내역서 서홍동주민센터(본관동) 11" xfId="10315" xr:uid="{00000000-0005-0000-0000-0000E32C0000}"/>
    <cellStyle name="_페어견적_전기내역서 서홍동주민센터(본관동) 12" xfId="12325" xr:uid="{00000000-0005-0000-0000-0000E42C0000}"/>
    <cellStyle name="_페어견적_전기내역서 서홍동주민센터(본관동) 13" xfId="12426" xr:uid="{00000000-0005-0000-0000-0000E52C0000}"/>
    <cellStyle name="_페어견적_전기내역서 서홍동주민센터(본관동) 14" xfId="12591" xr:uid="{00000000-0005-0000-0000-0000E62C0000}"/>
    <cellStyle name="_페어견적_전기내역서 서홍동주민센터(본관동) 15" xfId="11294" xr:uid="{00000000-0005-0000-0000-0000E72C0000}"/>
    <cellStyle name="_페어견적_전기내역서 서홍동주민센터(본관동) 16" xfId="10258" xr:uid="{00000000-0005-0000-0000-0000E82C0000}"/>
    <cellStyle name="_페어견적_전기내역서 서홍동주민센터(본관동) 17" xfId="11155" xr:uid="{00000000-0005-0000-0000-0000E92C0000}"/>
    <cellStyle name="_페어견적_전기내역서 서홍동주민센터(본관동) 18" xfId="11723" xr:uid="{00000000-0005-0000-0000-0000EA2C0000}"/>
    <cellStyle name="_페어견적_전기내역서 서홍동주민센터(본관동) 19" xfId="13202" xr:uid="{00000000-0005-0000-0000-0000EB2C0000}"/>
    <cellStyle name="_페어견적_전기내역서 서홍동주민센터(본관동) 2" xfId="10771" xr:uid="{00000000-0005-0000-0000-0000EC2C0000}"/>
    <cellStyle name="_페어견적_전기내역서 서홍동주민센터(본관동) 20" xfId="10075" xr:uid="{00000000-0005-0000-0000-0000ED2C0000}"/>
    <cellStyle name="_페어견적_전기내역서 서홍동주민센터(본관동) 21" xfId="9889" xr:uid="{00000000-0005-0000-0000-0000EE2C0000}"/>
    <cellStyle name="_페어견적_전기내역서 서홍동주민센터(본관동) 22" xfId="11922" xr:uid="{00000000-0005-0000-0000-0000EF2C0000}"/>
    <cellStyle name="_페어견적_전기내역서 서홍동주민센터(본관동) 23" xfId="12269" xr:uid="{00000000-0005-0000-0000-0000F02C0000}"/>
    <cellStyle name="_페어견적_전기내역서 서홍동주민센터(본관동) 24" xfId="10533" xr:uid="{00000000-0005-0000-0000-0000F12C0000}"/>
    <cellStyle name="_페어견적_전기내역서 서홍동주민센터(본관동) 25" xfId="11821" xr:uid="{00000000-0005-0000-0000-0000F22C0000}"/>
    <cellStyle name="_페어견적_전기내역서 서홍동주민센터(본관동) 3" xfId="12439" xr:uid="{00000000-0005-0000-0000-0000F32C0000}"/>
    <cellStyle name="_페어견적_전기내역서 서홍동주민센터(본관동) 4" xfId="11069" xr:uid="{00000000-0005-0000-0000-0000F42C0000}"/>
    <cellStyle name="_페어견적_전기내역서 서홍동주민센터(본관동) 5" xfId="12734" xr:uid="{00000000-0005-0000-0000-0000F52C0000}"/>
    <cellStyle name="_페어견적_전기내역서 서홍동주민센터(본관동) 6" xfId="12297" xr:uid="{00000000-0005-0000-0000-0000F62C0000}"/>
    <cellStyle name="_페어견적_전기내역서 서홍동주민센터(본관동) 7" xfId="11278" xr:uid="{00000000-0005-0000-0000-0000F72C0000}"/>
    <cellStyle name="_페어견적_전기내역서 서홍동주민센터(본관동) 8" xfId="11969" xr:uid="{00000000-0005-0000-0000-0000F82C0000}"/>
    <cellStyle name="_페어견적_전기내역서 서홍동주민센터(본관동) 9" xfId="11316" xr:uid="{00000000-0005-0000-0000-0000F92C0000}"/>
    <cellStyle name="_페어견적_전기내역서 서홍동주민센터(본관동1층)" xfId="2992" xr:uid="{00000000-0005-0000-0000-0000FA2C0000}"/>
    <cellStyle name="_페어견적_전기내역서 서홍동주민센터(본관동2층)" xfId="2993" xr:uid="{00000000-0005-0000-0000-0000FB2C0000}"/>
    <cellStyle name="_페어견적_전기내역서 서홍동주민센터(본관동3층)" xfId="2994" xr:uid="{00000000-0005-0000-0000-0000FC2C0000}"/>
    <cellStyle name="_페어견적_전기내역서 서홍동주민센터(본관동지하층)" xfId="2995" xr:uid="{00000000-0005-0000-0000-0000FD2C0000}"/>
    <cellStyle name="_페어견적_전기내역서 서홍동주민센터(지하층)" xfId="2996" xr:uid="{00000000-0005-0000-0000-0000FE2C0000}"/>
    <cellStyle name="_페어견적_전기내역서 서홍동주민센터1(본관동1층)" xfId="2997" xr:uid="{00000000-0005-0000-0000-0000FF2C0000}"/>
    <cellStyle name="_페어견적_전기내역서 성산제조업소" xfId="2998" xr:uid="{00000000-0005-0000-0000-0000002D0000}"/>
    <cellStyle name="_페어견적_전기내역서(0407)" xfId="2999" xr:uid="{00000000-0005-0000-0000-0000012D0000}"/>
    <cellStyle name="_페어견적_전기내역서(6.02)" xfId="3000" xr:uid="{00000000-0005-0000-0000-0000022D0000}"/>
    <cellStyle name="_페어견적_전기내역서(6.08)" xfId="3001" xr:uid="{00000000-0005-0000-0000-0000032D0000}"/>
    <cellStyle name="_페어견적_전기내역서(감귤박TMR제조시설)-설계변경" xfId="3002" xr:uid="{00000000-0005-0000-0000-0000042D0000}"/>
    <cellStyle name="_페어견적_전기내역서(감귤박TMR제조시설)-설계변경 2" xfId="7229" xr:uid="{00000000-0005-0000-0000-0000052D0000}"/>
    <cellStyle name="_페어견적_전기내역서(감귤박TMR제조시설)-설계변경 2 2" xfId="7230" xr:uid="{00000000-0005-0000-0000-0000062D0000}"/>
    <cellStyle name="_페어견적_전기내역서(감귤연구소)" xfId="3003" xr:uid="{00000000-0005-0000-0000-0000072D0000}"/>
    <cellStyle name="_페어견적_전기내역서(경주주민건강지원센터)" xfId="3004" xr:uid="{00000000-0005-0000-0000-0000082D0000}"/>
    <cellStyle name="_페어견적_전기내역서(경주주민건강지원센터)-동력불리" xfId="3005" xr:uid="{00000000-0005-0000-0000-0000092D0000}"/>
    <cellStyle name="_페어견적_전기내역서(고산초)" xfId="3006" xr:uid="{00000000-0005-0000-0000-00000A2D0000}"/>
    <cellStyle name="_페어견적_전기내역서(곽금교)" xfId="3007" xr:uid="{00000000-0005-0000-0000-00000B2D0000}"/>
    <cellStyle name="_페어견적_전기내역서(곽금교) 2" xfId="7231" xr:uid="{00000000-0005-0000-0000-00000C2D0000}"/>
    <cellStyle name="_페어견적_전기내역서(곽금교) 2 2" xfId="7232" xr:uid="{00000000-0005-0000-0000-00000D2D0000}"/>
    <cellStyle name="_페어견적_전기내역서(곽금교)_전기내역서(동화교)" xfId="3008" xr:uid="{00000000-0005-0000-0000-00000E2D0000}"/>
    <cellStyle name="_페어견적_전기내역서(곽금교)_전기내역서(동화교) 2" xfId="7233" xr:uid="{00000000-0005-0000-0000-00000F2D0000}"/>
    <cellStyle name="_페어견적_전기내역서(곽금교)_전기내역서(동화교) 2 2" xfId="7234" xr:uid="{00000000-0005-0000-0000-0000102D0000}"/>
    <cellStyle name="_페어견적_전기내역서(금악교-0516최종)" xfId="3009" xr:uid="{00000000-0005-0000-0000-0000112D0000}"/>
    <cellStyle name="_페어견적_전기내역서(금악교-0516최종) 2" xfId="7235" xr:uid="{00000000-0005-0000-0000-0000122D0000}"/>
    <cellStyle name="_페어견적_전기내역서(금악교-0516최종) 2 2" xfId="7236" xr:uid="{00000000-0005-0000-0000-0000132D0000}"/>
    <cellStyle name="_페어견적_전기내역서(금악교-에어컨)" xfId="3010" xr:uid="{00000000-0005-0000-0000-0000142D0000}"/>
    <cellStyle name="_페어견적_전기내역서(금악교-에어컨) 2" xfId="7237" xr:uid="{00000000-0005-0000-0000-0000152D0000}"/>
    <cellStyle name="_페어견적_전기내역서(금악교-에어컨) 2 2" xfId="7238" xr:uid="{00000000-0005-0000-0000-0000162D0000}"/>
    <cellStyle name="_페어견적_전기내역서(대신중)-6차" xfId="3011" xr:uid="{00000000-0005-0000-0000-0000172D0000}"/>
    <cellStyle name="_페어견적_전기내역서(대신중)-6차 2" xfId="7239" xr:uid="{00000000-0005-0000-0000-0000182D0000}"/>
    <cellStyle name="_페어견적_전기내역서(대신중)-6차 2 2" xfId="7240" xr:uid="{00000000-0005-0000-0000-0000192D0000}"/>
    <cellStyle name="_페어견적_전기내역서(동홍초등학교 교실 및 E.V 증축공사)" xfId="3012" xr:uid="{00000000-0005-0000-0000-00001A2D0000}"/>
    <cellStyle name="_페어견적_전기내역서(동홍초등학교 교실 및 E.V 증축공사) 2" xfId="7241" xr:uid="{00000000-0005-0000-0000-00001B2D0000}"/>
    <cellStyle name="_페어견적_전기내역서(동홍초등학교 교실 및 E.V 증축공사) 2 2" xfId="7242" xr:uid="{00000000-0005-0000-0000-00001C2D0000}"/>
    <cellStyle name="_페어견적_전기내역서(동홍초등학교 교실 및 E.V 증축공사)_변경후내역서 " xfId="7243" xr:uid="{00000000-0005-0000-0000-00001D2D0000}"/>
    <cellStyle name="_페어견적_전기내역서(동홍초등학교 교실 및 E.V 증축공사)-정광수" xfId="3013" xr:uid="{00000000-0005-0000-0000-00001E2D0000}"/>
    <cellStyle name="_페어견적_전기내역서(동홍초등학교 교실 및 E.V 증축공사)-정광수 2" xfId="7244" xr:uid="{00000000-0005-0000-0000-00001F2D0000}"/>
    <cellStyle name="_페어견적_전기내역서(동홍초등학교 교실 및 E.V 증축공사)-정광수 2 2" xfId="7245" xr:uid="{00000000-0005-0000-0000-0000202D0000}"/>
    <cellStyle name="_페어견적_전기내역서(동홍초등학교 교실 및 E.V 증축공사)-정광수_변경후내역서 " xfId="7246" xr:uid="{00000000-0005-0000-0000-0000212D0000}"/>
    <cellStyle name="_페어견적_전기내역서(동홍초등학교 교실 및 E.V 증축공사)-최종" xfId="3014" xr:uid="{00000000-0005-0000-0000-0000222D0000}"/>
    <cellStyle name="_페어견적_전기내역서(동홍초등학교 교실 및 E.V 증축공사)-최종 2" xfId="7247" xr:uid="{00000000-0005-0000-0000-0000232D0000}"/>
    <cellStyle name="_페어견적_전기내역서(동홍초등학교 교실 및 E.V 증축공사)-최종 2 2" xfId="7248" xr:uid="{00000000-0005-0000-0000-0000242D0000}"/>
    <cellStyle name="_페어견적_전기내역서(동홍초등학교 교실 및 E.V 증축공사)-최종_변경후내역서 " xfId="7249" xr:uid="{00000000-0005-0000-0000-0000252D0000}"/>
    <cellStyle name="_페어견적_전기내역서(동화교-최종)" xfId="3015" xr:uid="{00000000-0005-0000-0000-0000262D0000}"/>
    <cellStyle name="_페어견적_전기내역서(동화교-최종) 2" xfId="7250" xr:uid="{00000000-0005-0000-0000-0000272D0000}"/>
    <cellStyle name="_페어견적_전기내역서(동화교-최종) 2 2" xfId="7251" xr:uid="{00000000-0005-0000-0000-0000282D0000}"/>
    <cellStyle name="_페어견적_전기내역서(문산시립어린이집)" xfId="3016" xr:uid="{00000000-0005-0000-0000-0000292D0000}"/>
    <cellStyle name="_페어견적_전기내역서(변경)" xfId="3017" xr:uid="{00000000-0005-0000-0000-00002A2D0000}"/>
    <cellStyle name="_페어견적_전기내역서(변경10월20일)" xfId="3018" xr:uid="{00000000-0005-0000-0000-00002B2D0000}"/>
    <cellStyle name="_페어견적_전기내역서(사라교육관)" xfId="3019" xr:uid="{00000000-0005-0000-0000-00002C2D0000}"/>
    <cellStyle name="_페어견적_전기내역서(사라교육관) 2" xfId="7252" xr:uid="{00000000-0005-0000-0000-00002D2D0000}"/>
    <cellStyle name="_페어견적_전기내역서(사라교육관) 2 2" xfId="7253" xr:uid="{00000000-0005-0000-0000-00002E2D0000}"/>
    <cellStyle name="_페어견적_전기내역서(삼성교)" xfId="3020" xr:uid="{00000000-0005-0000-0000-00002F2D0000}"/>
    <cellStyle name="_페어견적_전기내역서(삼성교) 2" xfId="7254" xr:uid="{00000000-0005-0000-0000-0000302D0000}"/>
    <cellStyle name="_페어견적_전기내역서(삼성교) 2 2" xfId="7255" xr:uid="{00000000-0005-0000-0000-0000312D0000}"/>
    <cellStyle name="_페어견적_전기내역서(삼성교)최종" xfId="3021" xr:uid="{00000000-0005-0000-0000-0000322D0000}"/>
    <cellStyle name="_페어견적_전기내역서(삼성초)-6.10" xfId="3022" xr:uid="{00000000-0005-0000-0000-0000332D0000}"/>
    <cellStyle name="_페어견적_전기내역서(삼성초)-6.11" xfId="3023" xr:uid="{00000000-0005-0000-0000-0000342D0000}"/>
    <cellStyle name="_페어견적_전기내역서(삼양동사무소)" xfId="3024" xr:uid="{00000000-0005-0000-0000-0000352D0000}"/>
    <cellStyle name="_페어견적_전기내역서(삼양동사무소) 2" xfId="7256" xr:uid="{00000000-0005-0000-0000-0000362D0000}"/>
    <cellStyle name="_페어견적_전기내역서(삼양동사무소) 2 2" xfId="7257" xr:uid="{00000000-0005-0000-0000-0000372D0000}"/>
    <cellStyle name="_페어견적_전기내역서(삼양동사무소)-1차분" xfId="3025" xr:uid="{00000000-0005-0000-0000-0000382D0000}"/>
    <cellStyle name="_페어견적_전기내역서(삼양동사무소)-1차분 2" xfId="7258" xr:uid="{00000000-0005-0000-0000-0000392D0000}"/>
    <cellStyle name="_페어견적_전기내역서(삼양동사무소)-1차분 2 2" xfId="7259" xr:uid="{00000000-0005-0000-0000-00003A2D0000}"/>
    <cellStyle name="_페어견적_전기내역서(서귀포공립보육시설)" xfId="3026" xr:uid="{00000000-0005-0000-0000-00003B2D0000}"/>
    <cellStyle name="_페어견적_전기내역서(서귀포공립보육시설) 2" xfId="7260" xr:uid="{00000000-0005-0000-0000-00003C2D0000}"/>
    <cellStyle name="_페어견적_전기내역서(서귀포공립보육시설) 2 2" xfId="7261" xr:uid="{00000000-0005-0000-0000-00003D2D0000}"/>
    <cellStyle name="_페어견적_전기내역서(서귀포시교육청사)" xfId="3027" xr:uid="{00000000-0005-0000-0000-00003E2D0000}"/>
    <cellStyle name="_페어견적_전기내역서(서귀포시교육청사) 2" xfId="7262" xr:uid="{00000000-0005-0000-0000-00003F2D0000}"/>
    <cellStyle name="_페어견적_전기내역서(서귀포시교육청사) 2 2" xfId="7263" xr:uid="{00000000-0005-0000-0000-0000402D0000}"/>
    <cellStyle name="_페어견적_전기내역서(실과교육관)" xfId="3028" xr:uid="{00000000-0005-0000-0000-0000412D0000}"/>
    <cellStyle name="_페어견적_전기내역서(아라교)" xfId="3029" xr:uid="{00000000-0005-0000-0000-0000422D0000}"/>
    <cellStyle name="_페어견적_전기내역서(아라교) 2" xfId="7264" xr:uid="{00000000-0005-0000-0000-0000432D0000}"/>
    <cellStyle name="_페어견적_전기내역서(아라교) 2 2" xfId="7265" xr:uid="{00000000-0005-0000-0000-0000442D0000}"/>
    <cellStyle name="_페어견적_전기내역서(안덕농협선과장)" xfId="3030" xr:uid="{00000000-0005-0000-0000-0000452D0000}"/>
    <cellStyle name="_페어견적_전기내역서(야생동물보호센터)" xfId="3031" xr:uid="{00000000-0005-0000-0000-0000462D0000}"/>
    <cellStyle name="_페어견적_전기내역서(연평초,중)" xfId="3032" xr:uid="{00000000-0005-0000-0000-0000472D0000}"/>
    <cellStyle name="_페어견적_전기내역서(연평초,중) 2" xfId="7266" xr:uid="{00000000-0005-0000-0000-0000482D0000}"/>
    <cellStyle name="_페어견적_전기내역서(연평초,중) 2 2" xfId="7267" xr:uid="{00000000-0005-0000-0000-0000492D0000}"/>
    <cellStyle name="_페어견적_전기내역서(연평초중고)" xfId="3033" xr:uid="{00000000-0005-0000-0000-00004A2D0000}"/>
    <cellStyle name="_페어견적_전기내역서(연평초중고) 2" xfId="7268" xr:uid="{00000000-0005-0000-0000-00004B2D0000}"/>
    <cellStyle name="_페어견적_전기내역서(연평초중고) 2 2" xfId="7269" xr:uid="{00000000-0005-0000-0000-00004C2D0000}"/>
    <cellStyle name="_페어견적_전기내역서(영송학교 체육관)" xfId="3034" xr:uid="{00000000-0005-0000-0000-00004D2D0000}"/>
    <cellStyle name="_페어견적_전기내역서(영송학교 체육관) 2" xfId="7270" xr:uid="{00000000-0005-0000-0000-00004E2D0000}"/>
    <cellStyle name="_페어견적_전기내역서(영송학교 체육관) 2 2" xfId="7271" xr:uid="{00000000-0005-0000-0000-00004F2D0000}"/>
    <cellStyle name="_페어견적_전기내역서(영지학교 전기설비공사)" xfId="3035" xr:uid="{00000000-0005-0000-0000-0000502D0000}"/>
    <cellStyle name="_페어견적_전기내역서(영지학교 전기설비공사) 2" xfId="7272" xr:uid="{00000000-0005-0000-0000-0000512D0000}"/>
    <cellStyle name="_페어견적_전기내역서(영지학교 전기설비공사) 2 2" xfId="7273" xr:uid="{00000000-0005-0000-0000-0000522D0000}"/>
    <cellStyle name="_페어견적_전기내역서(영평교)" xfId="3036" xr:uid="{00000000-0005-0000-0000-0000532D0000}"/>
    <cellStyle name="_페어견적_전기내역서(영평교) 2" xfId="7274" xr:uid="{00000000-0005-0000-0000-0000542D0000}"/>
    <cellStyle name="_페어견적_전기내역서(영평교) 2 2" xfId="7275" xr:uid="{00000000-0005-0000-0000-0000552D0000}"/>
    <cellStyle name="_페어견적_전기내역서(영평교)-최종" xfId="3037" xr:uid="{00000000-0005-0000-0000-0000562D0000}"/>
    <cellStyle name="_페어견적_전기내역서(영평교)-최종 2" xfId="7276" xr:uid="{00000000-0005-0000-0000-0000572D0000}"/>
    <cellStyle name="_페어견적_전기내역서(영평교)-최종 2 2" xfId="7277" xr:uid="{00000000-0005-0000-0000-0000582D0000}"/>
    <cellStyle name="_페어견적_전기내역서(온성학교)" xfId="3038" xr:uid="{00000000-0005-0000-0000-0000592D0000}"/>
    <cellStyle name="_페어견적_전기내역서(온성학교) 2" xfId="7278" xr:uid="{00000000-0005-0000-0000-00005A2D0000}"/>
    <cellStyle name="_페어견적_전기내역서(온성학교) 2 2" xfId="7279" xr:uid="{00000000-0005-0000-0000-00005B2D0000}"/>
    <cellStyle name="_페어견적_전기내역서(온성학교)_변경후내역서 " xfId="7280" xr:uid="{00000000-0005-0000-0000-00005C2D0000}"/>
    <cellStyle name="_페어견적_전기내역서(위미교)" xfId="3039" xr:uid="{00000000-0005-0000-0000-00005D2D0000}"/>
    <cellStyle name="_페어견적_전기내역서(위미교) 2" xfId="7281" xr:uid="{00000000-0005-0000-0000-00005E2D0000}"/>
    <cellStyle name="_페어견적_전기내역서(위미교) 2 2" xfId="7282" xr:uid="{00000000-0005-0000-0000-00005F2D0000}"/>
    <cellStyle name="_페어견적_전기내역서(위미교)-70" xfId="3040" xr:uid="{00000000-0005-0000-0000-0000602D0000}"/>
    <cellStyle name="_페어견적_전기내역서(위미교)-70 2" xfId="7283" xr:uid="{00000000-0005-0000-0000-0000612D0000}"/>
    <cellStyle name="_페어견적_전기내역서(위미교)-70 2 2" xfId="7284" xr:uid="{00000000-0005-0000-0000-0000622D0000}"/>
    <cellStyle name="_페어견적_전기내역서(위미중)" xfId="3041" xr:uid="{00000000-0005-0000-0000-0000632D0000}"/>
    <cellStyle name="_페어견적_전기내역서(유전자 보존원)" xfId="3042" xr:uid="{00000000-0005-0000-0000-0000642D0000}"/>
    <cellStyle name="_페어견적_전기내역서(유전자 보존원) 10" xfId="11120" xr:uid="{00000000-0005-0000-0000-0000652D0000}"/>
    <cellStyle name="_페어견적_전기내역서(유전자 보존원) 11" xfId="9990" xr:uid="{00000000-0005-0000-0000-0000662D0000}"/>
    <cellStyle name="_페어견적_전기내역서(유전자 보존원) 12" xfId="12077" xr:uid="{00000000-0005-0000-0000-0000672D0000}"/>
    <cellStyle name="_페어견적_전기내역서(유전자 보존원) 13" xfId="11273" xr:uid="{00000000-0005-0000-0000-0000682D0000}"/>
    <cellStyle name="_페어견적_전기내역서(유전자 보존원) 14" xfId="13167" xr:uid="{00000000-0005-0000-0000-0000692D0000}"/>
    <cellStyle name="_페어견적_전기내역서(유전자 보존원) 15" xfId="12075" xr:uid="{00000000-0005-0000-0000-00006A2D0000}"/>
    <cellStyle name="_페어견적_전기내역서(유전자 보존원) 16" xfId="11351" xr:uid="{00000000-0005-0000-0000-00006B2D0000}"/>
    <cellStyle name="_페어견적_전기내역서(유전자 보존원) 17" xfId="11019" xr:uid="{00000000-0005-0000-0000-00006C2D0000}"/>
    <cellStyle name="_페어견적_전기내역서(유전자 보존원) 18" xfId="9809" xr:uid="{00000000-0005-0000-0000-00006D2D0000}"/>
    <cellStyle name="_페어견적_전기내역서(유전자 보존원) 19" xfId="12265" xr:uid="{00000000-0005-0000-0000-00006E2D0000}"/>
    <cellStyle name="_페어견적_전기내역서(유전자 보존원) 2" xfId="10792" xr:uid="{00000000-0005-0000-0000-00006F2D0000}"/>
    <cellStyle name="_페어견적_전기내역서(유전자 보존원) 20" xfId="11137" xr:uid="{00000000-0005-0000-0000-0000702D0000}"/>
    <cellStyle name="_페어견적_전기내역서(유전자 보존원) 21" xfId="9963" xr:uid="{00000000-0005-0000-0000-0000712D0000}"/>
    <cellStyle name="_페어견적_전기내역서(유전자 보존원) 22" xfId="11181" xr:uid="{00000000-0005-0000-0000-0000722D0000}"/>
    <cellStyle name="_페어견적_전기내역서(유전자 보존원) 23" xfId="10675" xr:uid="{00000000-0005-0000-0000-0000732D0000}"/>
    <cellStyle name="_페어견적_전기내역서(유전자 보존원) 24" xfId="10108" xr:uid="{00000000-0005-0000-0000-0000742D0000}"/>
    <cellStyle name="_페어견적_전기내역서(유전자 보존원) 25" xfId="10148" xr:uid="{00000000-0005-0000-0000-0000752D0000}"/>
    <cellStyle name="_페어견적_전기내역서(유전자 보존원) 3" xfId="12429" xr:uid="{00000000-0005-0000-0000-0000762D0000}"/>
    <cellStyle name="_페어견적_전기내역서(유전자 보존원) 4" xfId="9768" xr:uid="{00000000-0005-0000-0000-0000772D0000}"/>
    <cellStyle name="_페어견적_전기내역서(유전자 보존원) 5" xfId="11536" xr:uid="{00000000-0005-0000-0000-0000782D0000}"/>
    <cellStyle name="_페어견적_전기내역서(유전자 보존원) 6" xfId="12444" xr:uid="{00000000-0005-0000-0000-0000792D0000}"/>
    <cellStyle name="_페어견적_전기내역서(유전자 보존원) 7" xfId="11067" xr:uid="{00000000-0005-0000-0000-00007A2D0000}"/>
    <cellStyle name="_페어견적_전기내역서(유전자 보존원) 8" xfId="12736" xr:uid="{00000000-0005-0000-0000-00007B2D0000}"/>
    <cellStyle name="_페어견적_전기내역서(유전자 보존원) 9" xfId="12204" xr:uid="{00000000-0005-0000-0000-00007C2D0000}"/>
    <cellStyle name="_페어견적_전기내역서(전산교육관)" xfId="3043" xr:uid="{00000000-0005-0000-0000-00007D2D0000}"/>
    <cellStyle name="_페어견적_전기내역서(제동교)" xfId="3044" xr:uid="{00000000-0005-0000-0000-00007E2D0000}"/>
    <cellStyle name="_페어견적_전기내역서(제동교) 2" xfId="7285" xr:uid="{00000000-0005-0000-0000-00007F2D0000}"/>
    <cellStyle name="_페어견적_전기내역서(제동교) 2 2" xfId="7286" xr:uid="{00000000-0005-0000-0000-0000802D0000}"/>
    <cellStyle name="_페어견적_전기내역서(제주검역소)" xfId="3045" xr:uid="{00000000-0005-0000-0000-0000812D0000}"/>
    <cellStyle name="_페어견적_전기내역서(제주검역소) 2" xfId="7287" xr:uid="{00000000-0005-0000-0000-0000822D0000}"/>
    <cellStyle name="_페어견적_전기내역서(제주검역소) 2 2" xfId="7288" xr:uid="{00000000-0005-0000-0000-0000832D0000}"/>
    <cellStyle name="_페어견적_전기내역서(제주교대-사라교육관)" xfId="3046" xr:uid="{00000000-0005-0000-0000-0000842D0000}"/>
    <cellStyle name="_페어견적_전기내역서(제주교대-사라교육관) 2" xfId="7289" xr:uid="{00000000-0005-0000-0000-0000852D0000}"/>
    <cellStyle name="_페어견적_전기내역서(제주교대-사라교육관) 2 2" xfId="7290" xr:uid="{00000000-0005-0000-0000-0000862D0000}"/>
    <cellStyle name="_페어견적_전기내역서(제주교대-전산교육관)" xfId="3047" xr:uid="{00000000-0005-0000-0000-0000872D0000}"/>
    <cellStyle name="_페어견적_전기내역서(제주교대-전산교육관) 2" xfId="7291" xr:uid="{00000000-0005-0000-0000-0000882D0000}"/>
    <cellStyle name="_페어견적_전기내역서(제주교대-전산교육관) 2 2" xfId="7292" xr:uid="{00000000-0005-0000-0000-0000892D0000}"/>
    <cellStyle name="_페어견적_전기내역서(제주서중)" xfId="3048" xr:uid="{00000000-0005-0000-0000-00008A2D0000}"/>
    <cellStyle name="_페어견적_전기내역서(제주시교육청사)" xfId="3049" xr:uid="{00000000-0005-0000-0000-00008B2D0000}"/>
    <cellStyle name="_페어견적_전기내역서(제주시교육청사) 2" xfId="7293" xr:uid="{00000000-0005-0000-0000-00008C2D0000}"/>
    <cellStyle name="_페어견적_전기내역서(제주시교육청사) 2 2" xfId="7294" xr:uid="{00000000-0005-0000-0000-00008D2D0000}"/>
    <cellStyle name="_페어견적_전기내역서(제주중앙고)" xfId="3050" xr:uid="{00000000-0005-0000-0000-00008E2D0000}"/>
    <cellStyle name="_페어견적_전기내역서(중문농협선과장)" xfId="3051" xr:uid="{00000000-0005-0000-0000-00008F2D0000}"/>
    <cellStyle name="_페어견적_전기내역서(지구대기 관사)" xfId="3052" xr:uid="{00000000-0005-0000-0000-0000902D0000}"/>
    <cellStyle name="_페어견적_전기내역서(지구대기 관사) 2" xfId="7295" xr:uid="{00000000-0005-0000-0000-0000912D0000}"/>
    <cellStyle name="_페어견적_전기내역서(지구대기 관사) 2 2" xfId="7296" xr:uid="{00000000-0005-0000-0000-0000922D0000}"/>
    <cellStyle name="_페어견적_전기내역서(최종)-서귀포교" xfId="3053" xr:uid="{00000000-0005-0000-0000-0000932D0000}"/>
    <cellStyle name="_페어견적_전기내역서(최종)-서귀포교 2" xfId="7297" xr:uid="{00000000-0005-0000-0000-0000942D0000}"/>
    <cellStyle name="_페어견적_전기내역서(최종)-서귀포교 2 2" xfId="7298" xr:uid="{00000000-0005-0000-0000-0000952D0000}"/>
    <cellStyle name="_페어견적_전기내역서(탐라교육원 전기용량 증설공사)-1월단가" xfId="3054" xr:uid="{00000000-0005-0000-0000-0000962D0000}"/>
    <cellStyle name="_페어견적_전기내역서(탐라교육원 전기용량 증설공사)-1월단가 2" xfId="7299" xr:uid="{00000000-0005-0000-0000-0000972D0000}"/>
    <cellStyle name="_페어견적_전기내역서(탐라교육원 전기용량 증설공사)-1월단가 2 2" xfId="7300" xr:uid="{00000000-0005-0000-0000-0000982D0000}"/>
    <cellStyle name="_페어견적_전기내역서(탐라교육원)" xfId="3055" xr:uid="{00000000-0005-0000-0000-0000992D0000}"/>
    <cellStyle name="_페어견적_전기내역서(탐라교육원) 2" xfId="7301" xr:uid="{00000000-0005-0000-0000-00009A2D0000}"/>
    <cellStyle name="_페어견적_전기내역서(탐라교육원) 2 2" xfId="7302" xr:uid="{00000000-0005-0000-0000-00009B2D0000}"/>
    <cellStyle name="_페어견적_전기내역서(탐라교육원)-최종" xfId="3056" xr:uid="{00000000-0005-0000-0000-00009C2D0000}"/>
    <cellStyle name="_페어견적_전기내역서(탐라교육원)-최종 2" xfId="7303" xr:uid="{00000000-0005-0000-0000-00009D2D0000}"/>
    <cellStyle name="_페어견적_전기내역서(탐라교육원)-최종 2 2" xfId="7304" xr:uid="{00000000-0005-0000-0000-00009E2D0000}"/>
    <cellStyle name="_페어견적_전기내역서(판포리마을회관)" xfId="3057" xr:uid="{00000000-0005-0000-0000-00009F2D0000}"/>
    <cellStyle name="_페어견적_전기내역서(표선초-옥내소화전 장애인 연결통로)" xfId="3058" xr:uid="{00000000-0005-0000-0000-0000A02D0000}"/>
    <cellStyle name="_페어견적_전기내역서(하나로마트)_변경후내역서 " xfId="7305" xr:uid="{00000000-0005-0000-0000-0000A12D0000}"/>
    <cellStyle name="_페어견적_전기내역서(하례교 교실증축 및 화장실 대수선공사)" xfId="3059" xr:uid="{00000000-0005-0000-0000-0000A22D0000}"/>
    <cellStyle name="_페어견적_전기내역서(하례교 교실증축 및 화장실 대수선공사) 2" xfId="7306" xr:uid="{00000000-0005-0000-0000-0000A32D0000}"/>
    <cellStyle name="_페어견적_전기내역서(하례교 교실증축 및 화장실 대수선공사) 2 2" xfId="7307" xr:uid="{00000000-0005-0000-0000-0000A42D0000}"/>
    <cellStyle name="_페어견적_전기내역서(하례교 교실증축 및 화장실 대수선공사)_변경후내역서 " xfId="7308" xr:uid="{00000000-0005-0000-0000-0000A52D0000}"/>
    <cellStyle name="_페어견적_전기내역서(하례교)" xfId="3060" xr:uid="{00000000-0005-0000-0000-0000A62D0000}"/>
    <cellStyle name="_페어견적_전기내역서(하례교) 2" xfId="7309" xr:uid="{00000000-0005-0000-0000-0000A72D0000}"/>
    <cellStyle name="_페어견적_전기내역서(하례교) 2 2" xfId="7310" xr:uid="{00000000-0005-0000-0000-0000A82D0000}"/>
    <cellStyle name="_페어견적_전기내역서(한수풀 도서관)" xfId="3061" xr:uid="{00000000-0005-0000-0000-0000A92D0000}"/>
    <cellStyle name="_페어견적_전기내역서(한수풀 도서관) 2" xfId="7311" xr:uid="{00000000-0005-0000-0000-0000AA2D0000}"/>
    <cellStyle name="_페어견적_전기내역서(한수풀 도서관) 2 2" xfId="7312" xr:uid="{00000000-0005-0000-0000-0000AB2D0000}"/>
    <cellStyle name="_페어견적_전기내역서(홍익보육원)" xfId="3062" xr:uid="{00000000-0005-0000-0000-0000AC2D0000}"/>
    <cellStyle name="_페어견적_전기내역서(홍익보육원) 2" xfId="7313" xr:uid="{00000000-0005-0000-0000-0000AD2D0000}"/>
    <cellStyle name="_페어견적_전기내역서(홍익보육원) 2 2" xfId="7314" xr:uid="{00000000-0005-0000-0000-0000AE2D0000}"/>
    <cellStyle name="_페어견적_전기내역서1(위미중)" xfId="3063" xr:uid="{00000000-0005-0000-0000-0000AF2D0000}"/>
    <cellStyle name="_페어견적_전기내역서-전등간선변경" xfId="3064" xr:uid="{00000000-0005-0000-0000-0000B02D0000}"/>
    <cellStyle name="_페어견적_전기내역서-전등간선변경 2" xfId="7315" xr:uid="{00000000-0005-0000-0000-0000B12D0000}"/>
    <cellStyle name="_페어견적_전기내역서-전등간선변경 2 2" xfId="7316" xr:uid="{00000000-0005-0000-0000-0000B22D0000}"/>
    <cellStyle name="_페어견적_전기산출서(야생동물보호센터)" xfId="3065" xr:uid="{00000000-0005-0000-0000-0000B32D0000}"/>
    <cellStyle name="_페어견적_전기산출표" xfId="3066" xr:uid="{00000000-0005-0000-0000-0000B42D0000}"/>
    <cellStyle name="_페어견적_전기표지 및 산출서(절물)_변경후내역서 " xfId="7317" xr:uid="{00000000-0005-0000-0000-0000B52D0000}"/>
    <cellStyle name="_페어견적_제주항 연안여객터미널 승강설비 소방공사" xfId="3067" xr:uid="{00000000-0005-0000-0000-0000B62D0000}"/>
    <cellStyle name="_페어견적_조천리 경로당 전기내역서" xfId="3068" xr:uid="{00000000-0005-0000-0000-0000B72D0000}"/>
    <cellStyle name="_페어견적_조천리마을회관(야학당)전기내역서" xfId="3069" xr:uid="{00000000-0005-0000-0000-0000B82D0000}"/>
    <cellStyle name="_페어견적_조천리마을회관(야학당)통신내역서" xfId="3070" xr:uid="{00000000-0005-0000-0000-0000B92D0000}"/>
    <cellStyle name="_페어견적_조천중(전기내역서)최종 (1)" xfId="3071" xr:uid="{00000000-0005-0000-0000-0000BA2D0000}"/>
    <cellStyle name="_페어견적_조천중(전기내역서)최종 (1) 2" xfId="7318" xr:uid="{00000000-0005-0000-0000-0000BB2D0000}"/>
    <cellStyle name="_페어견적_조천중(전기내역서)최종 (1) 2 2" xfId="7319" xr:uid="{00000000-0005-0000-0000-0000BC2D0000}"/>
    <cellStyle name="_페어견적_조천중(전기내역서)최종 (1)_변경후내역서 " xfId="7320" xr:uid="{00000000-0005-0000-0000-0000BD2D0000}"/>
    <cellStyle name="_페어견적_주사랑 소방내역" xfId="3072" xr:uid="{00000000-0005-0000-0000-0000BE2D0000}"/>
    <cellStyle name="_페어견적_주사랑 소방내역 10" xfId="10165" xr:uid="{00000000-0005-0000-0000-0000BF2D0000}"/>
    <cellStyle name="_페어견적_주사랑 소방내역 11" xfId="12524" xr:uid="{00000000-0005-0000-0000-0000C02D0000}"/>
    <cellStyle name="_페어견적_주사랑 소방내역 12" xfId="12852" xr:uid="{00000000-0005-0000-0000-0000C12D0000}"/>
    <cellStyle name="_페어견적_주사랑 소방내역 13" xfId="11038" xr:uid="{00000000-0005-0000-0000-0000C22D0000}"/>
    <cellStyle name="_페어견적_주사랑 소방내역 14" xfId="10112" xr:uid="{00000000-0005-0000-0000-0000C32D0000}"/>
    <cellStyle name="_페어견적_주사랑 소방내역 15" xfId="12107" xr:uid="{00000000-0005-0000-0000-0000C42D0000}"/>
    <cellStyle name="_페어견적_주사랑 소방내역 16" xfId="13075" xr:uid="{00000000-0005-0000-0000-0000C52D0000}"/>
    <cellStyle name="_페어견적_주사랑 소방내역 17" xfId="13291" xr:uid="{00000000-0005-0000-0000-0000C62D0000}"/>
    <cellStyle name="_페어견적_주사랑 소방내역 18" xfId="10865" xr:uid="{00000000-0005-0000-0000-0000C72D0000}"/>
    <cellStyle name="_페어견적_주사랑 소방내역 19" xfId="10327" xr:uid="{00000000-0005-0000-0000-0000C82D0000}"/>
    <cellStyle name="_페어견적_주사랑 소방내역 2" xfId="10803" xr:uid="{00000000-0005-0000-0000-0000C92D0000}"/>
    <cellStyle name="_페어견적_주사랑 소방내역 20" xfId="10793" xr:uid="{00000000-0005-0000-0000-0000CA2D0000}"/>
    <cellStyle name="_페어견적_주사랑 소방내역 21" xfId="12928" xr:uid="{00000000-0005-0000-0000-0000CB2D0000}"/>
    <cellStyle name="_페어견적_주사랑 소방내역 22" xfId="13377" xr:uid="{00000000-0005-0000-0000-0000CC2D0000}"/>
    <cellStyle name="_페어견적_주사랑 소방내역 23" xfId="12527" xr:uid="{00000000-0005-0000-0000-0000CD2D0000}"/>
    <cellStyle name="_페어견적_주사랑 소방내역 24" xfId="13455" xr:uid="{00000000-0005-0000-0000-0000CE2D0000}"/>
    <cellStyle name="_페어견적_주사랑 소방내역 25" xfId="12769" xr:uid="{00000000-0005-0000-0000-0000CF2D0000}"/>
    <cellStyle name="_페어견적_주사랑 소방내역 3" xfId="11845" xr:uid="{00000000-0005-0000-0000-0000D02D0000}"/>
    <cellStyle name="_페어견적_주사랑 소방내역 4" xfId="11984" xr:uid="{00000000-0005-0000-0000-0000D12D0000}"/>
    <cellStyle name="_페어견적_주사랑 소방내역 5" xfId="9939" xr:uid="{00000000-0005-0000-0000-0000D22D0000}"/>
    <cellStyle name="_페어견적_주사랑 소방내역 6" xfId="10969" xr:uid="{00000000-0005-0000-0000-0000D32D0000}"/>
    <cellStyle name="_페어견적_주사랑 소방내역 7" xfId="10177" xr:uid="{00000000-0005-0000-0000-0000D42D0000}"/>
    <cellStyle name="_페어견적_주사랑 소방내역 8" xfId="10099" xr:uid="{00000000-0005-0000-0000-0000D52D0000}"/>
    <cellStyle name="_페어견적_주사랑 소방내역 9" xfId="12289" xr:uid="{00000000-0005-0000-0000-0000D62D0000}"/>
    <cellStyle name="_페어견적_주사랑요양원전기" xfId="3073" xr:uid="{00000000-0005-0000-0000-0000D72D0000}"/>
    <cellStyle name="_페어견적_주사랑요양원전기 2" xfId="7321" xr:uid="{00000000-0005-0000-0000-0000D82D0000}"/>
    <cellStyle name="_페어견적_주사랑요양원전기 2 2" xfId="7322" xr:uid="{00000000-0005-0000-0000-0000D92D0000}"/>
    <cellStyle name="_페어견적_청소년수련원 전기내역서" xfId="3074" xr:uid="{00000000-0005-0000-0000-0000DA2D0000}"/>
    <cellStyle name="_페어견적_총괄집계표" xfId="3075" xr:uid="{00000000-0005-0000-0000-0000DB2D0000}"/>
    <cellStyle name="_페어견적_추자교(전기내역서)최종" xfId="7323" xr:uid="{00000000-0005-0000-0000-0000DC2D0000}"/>
    <cellStyle name="_페어견적_추자교(전기내역서)최종 2" xfId="7324" xr:uid="{00000000-0005-0000-0000-0000DD2D0000}"/>
    <cellStyle name="_페어견적_추정공사비" xfId="3076" xr:uid="{00000000-0005-0000-0000-0000DE2D0000}"/>
    <cellStyle name="_페어견적_추정공사비 2" xfId="7325" xr:uid="{00000000-0005-0000-0000-0000DF2D0000}"/>
    <cellStyle name="_페어견적_추정공사비 2 2" xfId="7326" xr:uid="{00000000-0005-0000-0000-0000E02D0000}"/>
    <cellStyle name="_페어견적_추정공사비전기내역서" xfId="3077" xr:uid="{00000000-0005-0000-0000-0000E12D0000}"/>
    <cellStyle name="_페어견적_친환경 농업 증축전기공사" xfId="3078" xr:uid="{00000000-0005-0000-0000-0000E22D0000}"/>
    <cellStyle name="_페어견적_친환경 농업 증축전기공사(전력간선)" xfId="3079" xr:uid="{00000000-0005-0000-0000-0000E32D0000}"/>
    <cellStyle name="_페어견적_친환경농업 첨단연구센터 증축소방공사" xfId="3080" xr:uid="{00000000-0005-0000-0000-0000E42D0000}"/>
    <cellStyle name="_페어견적_태양광 내역서" xfId="3081" xr:uid="{00000000-0005-0000-0000-0000E52D0000}"/>
    <cellStyle name="_페어견적_태양광 내역서 10" xfId="11280" xr:uid="{00000000-0005-0000-0000-0000E62D0000}"/>
    <cellStyle name="_페어견적_태양광 내역서 11" xfId="11679" xr:uid="{00000000-0005-0000-0000-0000E72D0000}"/>
    <cellStyle name="_페어견적_태양광 내역서 12" xfId="9855" xr:uid="{00000000-0005-0000-0000-0000E82D0000}"/>
    <cellStyle name="_페어견적_태양광 내역서 13" xfId="10866" xr:uid="{00000000-0005-0000-0000-0000E92D0000}"/>
    <cellStyle name="_페어견적_태양광 내역서 14" xfId="13064" xr:uid="{00000000-0005-0000-0000-0000EA2D0000}"/>
    <cellStyle name="_페어견적_태양광 내역서 15" xfId="10064" xr:uid="{00000000-0005-0000-0000-0000EB2D0000}"/>
    <cellStyle name="_페어견적_태양광 내역서 16" xfId="12633" xr:uid="{00000000-0005-0000-0000-0000EC2D0000}"/>
    <cellStyle name="_페어견적_태양광 내역서 17" xfId="12322" xr:uid="{00000000-0005-0000-0000-0000ED2D0000}"/>
    <cellStyle name="_페어견적_태양광 내역서 18" xfId="13267" xr:uid="{00000000-0005-0000-0000-0000EE2D0000}"/>
    <cellStyle name="_페어견적_태양광 내역서 19" xfId="11046" xr:uid="{00000000-0005-0000-0000-0000EF2D0000}"/>
    <cellStyle name="_페어견적_태양광 내역서 2" xfId="10807" xr:uid="{00000000-0005-0000-0000-0000F02D0000}"/>
    <cellStyle name="_페어견적_태양광 내역서 20" xfId="12855" xr:uid="{00000000-0005-0000-0000-0000F12D0000}"/>
    <cellStyle name="_페어견적_태양광 내역서 21" xfId="12595" xr:uid="{00000000-0005-0000-0000-0000F22D0000}"/>
    <cellStyle name="_페어견적_태양광 내역서 22" xfId="11474" xr:uid="{00000000-0005-0000-0000-0000F32D0000}"/>
    <cellStyle name="_페어견적_태양광 내역서 23" xfId="13404" xr:uid="{00000000-0005-0000-0000-0000F42D0000}"/>
    <cellStyle name="_페어견적_태양광 내역서 24" xfId="11347" xr:uid="{00000000-0005-0000-0000-0000F52D0000}"/>
    <cellStyle name="_페어견적_태양광 내역서 25" xfId="11774" xr:uid="{00000000-0005-0000-0000-0000F62D0000}"/>
    <cellStyle name="_페어견적_태양광 내역서 3" xfId="11842" xr:uid="{00000000-0005-0000-0000-0000F72D0000}"/>
    <cellStyle name="_페어견적_태양광 내역서 4" xfId="11387" xr:uid="{00000000-0005-0000-0000-0000F82D0000}"/>
    <cellStyle name="_페어견적_태양광 내역서 5" xfId="11312" xr:uid="{00000000-0005-0000-0000-0000F92D0000}"/>
    <cellStyle name="_페어견적_태양광 내역서 6" xfId="10615" xr:uid="{00000000-0005-0000-0000-0000FA2D0000}"/>
    <cellStyle name="_페어견적_태양광 내역서 7" xfId="9748" xr:uid="{00000000-0005-0000-0000-0000FB2D0000}"/>
    <cellStyle name="_페어견적_태양광 내역서 8" xfId="10424" xr:uid="{00000000-0005-0000-0000-0000FC2D0000}"/>
    <cellStyle name="_페어견적_태양광 내역서 9" xfId="11029" xr:uid="{00000000-0005-0000-0000-0000FD2D0000}"/>
    <cellStyle name="_페어견적_태양광 내역서(15kW)" xfId="3082" xr:uid="{00000000-0005-0000-0000-0000FE2D0000}"/>
    <cellStyle name="_페어견적_태양광 내역서(15kW) 10" xfId="10366" xr:uid="{00000000-0005-0000-0000-0000FF2D0000}"/>
    <cellStyle name="_페어견적_태양광 내역서(15kW) 11" xfId="10106" xr:uid="{00000000-0005-0000-0000-0000002E0000}"/>
    <cellStyle name="_페어견적_태양광 내역서(15kW) 12" xfId="11053" xr:uid="{00000000-0005-0000-0000-0000012E0000}"/>
    <cellStyle name="_페어견적_태양광 내역서(15kW) 13" xfId="13094" xr:uid="{00000000-0005-0000-0000-0000022E0000}"/>
    <cellStyle name="_페어견적_태양광 내역서(15kW) 14" xfId="11142" xr:uid="{00000000-0005-0000-0000-0000032E0000}"/>
    <cellStyle name="_페어견적_태양광 내역서(15kW) 15" xfId="11915" xr:uid="{00000000-0005-0000-0000-0000042E0000}"/>
    <cellStyle name="_페어견적_태양광 내역서(15kW) 16" xfId="12806" xr:uid="{00000000-0005-0000-0000-0000052E0000}"/>
    <cellStyle name="_페어견적_태양광 내역서(15kW) 17" xfId="11605" xr:uid="{00000000-0005-0000-0000-0000062E0000}"/>
    <cellStyle name="_페어견적_태양광 내역서(15kW) 18" xfId="13268" xr:uid="{00000000-0005-0000-0000-0000072E0000}"/>
    <cellStyle name="_페어견적_태양광 내역서(15kW) 19" xfId="12290" xr:uid="{00000000-0005-0000-0000-0000082E0000}"/>
    <cellStyle name="_페어견적_태양광 내역서(15kW) 2" xfId="10808" xr:uid="{00000000-0005-0000-0000-0000092E0000}"/>
    <cellStyle name="_페어견적_태양광 내역서(15kW) 20" xfId="12442" xr:uid="{00000000-0005-0000-0000-00000A2E0000}"/>
    <cellStyle name="_페어견적_태양광 내역서(15kW) 21" xfId="10748" xr:uid="{00000000-0005-0000-0000-00000B2E0000}"/>
    <cellStyle name="_페어견적_태양광 내역서(15kW) 22" xfId="12798" xr:uid="{00000000-0005-0000-0000-00000C2E0000}"/>
    <cellStyle name="_페어견적_태양광 내역서(15kW) 23" xfId="11895" xr:uid="{00000000-0005-0000-0000-00000D2E0000}"/>
    <cellStyle name="_페어견적_태양광 내역서(15kW) 24" xfId="11778" xr:uid="{00000000-0005-0000-0000-00000E2E0000}"/>
    <cellStyle name="_페어견적_태양광 내역서(15kW) 25" xfId="11635" xr:uid="{00000000-0005-0000-0000-00000F2E0000}"/>
    <cellStyle name="_페어견적_태양광 내역서(15kW) 3" xfId="10509" xr:uid="{00000000-0005-0000-0000-0000102E0000}"/>
    <cellStyle name="_페어견적_태양광 내역서(15kW) 4" xfId="9996" xr:uid="{00000000-0005-0000-0000-0000112E0000}"/>
    <cellStyle name="_페어견적_태양광 내역서(15kW) 5" xfId="9936" xr:uid="{00000000-0005-0000-0000-0000122E0000}"/>
    <cellStyle name="_페어견적_태양광 내역서(15kW) 6" xfId="11356" xr:uid="{00000000-0005-0000-0000-0000132E0000}"/>
    <cellStyle name="_페어견적_태양광 내역서(15kW) 7" xfId="12538" xr:uid="{00000000-0005-0000-0000-0000142E0000}"/>
    <cellStyle name="_페어견적_태양광 내역서(15kW) 8" xfId="10138" xr:uid="{00000000-0005-0000-0000-0000152E0000}"/>
    <cellStyle name="_페어견적_태양광 내역서(15kW) 9" xfId="10415" xr:uid="{00000000-0005-0000-0000-0000162E0000}"/>
    <cellStyle name="_페어견적_태양광 내역서(삼양동주민센터)" xfId="3083" xr:uid="{00000000-0005-0000-0000-0000172E0000}"/>
    <cellStyle name="_페어견적_태양광 내역서(삼양동주민센터) 10" xfId="11394" xr:uid="{00000000-0005-0000-0000-0000182E0000}"/>
    <cellStyle name="_페어견적_태양광 내역서(삼양동주민센터) 11" xfId="10358" xr:uid="{00000000-0005-0000-0000-0000192E0000}"/>
    <cellStyle name="_페어견적_태양광 내역서(삼양동주민센터) 12" xfId="10617" xr:uid="{00000000-0005-0000-0000-00001A2E0000}"/>
    <cellStyle name="_페어견적_태양광 내역서(삼양동주민센터) 13" xfId="12308" xr:uid="{00000000-0005-0000-0000-00001B2E0000}"/>
    <cellStyle name="_페어견적_태양광 내역서(삼양동주민센터) 14" xfId="11130" xr:uid="{00000000-0005-0000-0000-00001C2E0000}"/>
    <cellStyle name="_페어견적_태양광 내역서(삼양동주민센터) 15" xfId="12256" xr:uid="{00000000-0005-0000-0000-00001D2E0000}"/>
    <cellStyle name="_페어견적_태양광 내역서(삼양동주민센터) 16" xfId="11668" xr:uid="{00000000-0005-0000-0000-00001E2E0000}"/>
    <cellStyle name="_페어견적_태양광 내역서(삼양동주민센터) 17" xfId="11579" xr:uid="{00000000-0005-0000-0000-00001F2E0000}"/>
    <cellStyle name="_페어견적_태양광 내역서(삼양동주민센터) 18" xfId="10728" xr:uid="{00000000-0005-0000-0000-0000202E0000}"/>
    <cellStyle name="_페어견적_태양광 내역서(삼양동주민센터) 19" xfId="13355" xr:uid="{00000000-0005-0000-0000-0000212E0000}"/>
    <cellStyle name="_페어견적_태양광 내역서(삼양동주민센터) 2" xfId="10809" xr:uid="{00000000-0005-0000-0000-0000222E0000}"/>
    <cellStyle name="_페어견적_태양광 내역서(삼양동주민센터) 20" xfId="13311" xr:uid="{00000000-0005-0000-0000-0000232E0000}"/>
    <cellStyle name="_페어견적_태양광 내역서(삼양동주민센터) 21" xfId="12520" xr:uid="{00000000-0005-0000-0000-0000242E0000}"/>
    <cellStyle name="_페어견적_태양광 내역서(삼양동주민센터) 22" xfId="13449" xr:uid="{00000000-0005-0000-0000-0000252E0000}"/>
    <cellStyle name="_페어견적_태양광 내역서(삼양동주민센터) 23" xfId="9836" xr:uid="{00000000-0005-0000-0000-0000262E0000}"/>
    <cellStyle name="_페어견적_태양광 내역서(삼양동주민센터) 24" xfId="11299" xr:uid="{00000000-0005-0000-0000-0000272E0000}"/>
    <cellStyle name="_페어견적_태양광 내역서(삼양동주민센터) 25" xfId="11276" xr:uid="{00000000-0005-0000-0000-0000282E0000}"/>
    <cellStyle name="_페어견적_태양광 내역서(삼양동주민센터) 3" xfId="10508" xr:uid="{00000000-0005-0000-0000-0000292E0000}"/>
    <cellStyle name="_페어견적_태양광 내역서(삼양동주민센터) 4" xfId="11985" xr:uid="{00000000-0005-0000-0000-00002A2E0000}"/>
    <cellStyle name="_페어견적_태양광 내역서(삼양동주민센터) 5" xfId="11906" xr:uid="{00000000-0005-0000-0000-00002B2E0000}"/>
    <cellStyle name="_페어견적_태양광 내역서(삼양동주민센터) 6" xfId="10970" xr:uid="{00000000-0005-0000-0000-00002C2E0000}"/>
    <cellStyle name="_페어견적_태양광 내역서(삼양동주민센터) 7" xfId="10943" xr:uid="{00000000-0005-0000-0000-00002D2E0000}"/>
    <cellStyle name="_페어견적_태양광 내역서(삼양동주민센터) 8" xfId="11244" xr:uid="{00000000-0005-0000-0000-00002E2E0000}"/>
    <cellStyle name="_페어견적_태양광 내역서(삼양동주민센터) 9" xfId="11028" xr:uid="{00000000-0005-0000-0000-00002F2E0000}"/>
    <cellStyle name="_페어견적_태양광 내역서(총괄-전기공사)" xfId="3084" xr:uid="{00000000-0005-0000-0000-0000302E0000}"/>
    <cellStyle name="_페어견적_태양광 내역서(총괄-전기공사) 10" xfId="12252" xr:uid="{00000000-0005-0000-0000-0000312E0000}"/>
    <cellStyle name="_페어견적_태양광 내역서(총괄-전기공사) 11" xfId="11735" xr:uid="{00000000-0005-0000-0000-0000322E0000}"/>
    <cellStyle name="_페어견적_태양광 내역서(총괄-전기공사) 12" xfId="13038" xr:uid="{00000000-0005-0000-0000-0000332E0000}"/>
    <cellStyle name="_페어견적_태양광 내역서(총괄-전기공사) 13" xfId="12091" xr:uid="{00000000-0005-0000-0000-0000342E0000}"/>
    <cellStyle name="_페어견적_태양광 내역서(총괄-전기공사) 14" xfId="11595" xr:uid="{00000000-0005-0000-0000-0000352E0000}"/>
    <cellStyle name="_페어견적_태양광 내역서(총괄-전기공사) 15" xfId="10349" xr:uid="{00000000-0005-0000-0000-0000362E0000}"/>
    <cellStyle name="_페어견적_태양광 내역서(총괄-전기공사) 16" xfId="13215" xr:uid="{00000000-0005-0000-0000-0000372E0000}"/>
    <cellStyle name="_페어견적_태양광 내역서(총괄-전기공사) 17" xfId="11123" xr:uid="{00000000-0005-0000-0000-0000382E0000}"/>
    <cellStyle name="_페어견적_태양광 내역서(총괄-전기공사) 18" xfId="11247" xr:uid="{00000000-0005-0000-0000-0000392E0000}"/>
    <cellStyle name="_페어견적_태양광 내역서(총괄-전기공사) 19" xfId="11448" xr:uid="{00000000-0005-0000-0000-00003A2E0000}"/>
    <cellStyle name="_페어견적_태양광 내역서(총괄-전기공사) 2" xfId="10810" xr:uid="{00000000-0005-0000-0000-00003B2E0000}"/>
    <cellStyle name="_페어견적_태양광 내역서(총괄-전기공사) 20" xfId="13385" xr:uid="{00000000-0005-0000-0000-00003C2E0000}"/>
    <cellStyle name="_페어견적_태양광 내역서(총괄-전기공사) 21" xfId="12665" xr:uid="{00000000-0005-0000-0000-00003D2E0000}"/>
    <cellStyle name="_페어견적_태양광 내역서(총괄-전기공사) 22" xfId="11900" xr:uid="{00000000-0005-0000-0000-00003E2E0000}"/>
    <cellStyle name="_페어견적_태양광 내역서(총괄-전기공사) 23" xfId="13469" xr:uid="{00000000-0005-0000-0000-00003F2E0000}"/>
    <cellStyle name="_페어견적_태양광 내역서(총괄-전기공사) 24" xfId="11063" xr:uid="{00000000-0005-0000-0000-0000402E0000}"/>
    <cellStyle name="_페어견적_태양광 내역서(총괄-전기공사) 25" xfId="13509" xr:uid="{00000000-0005-0000-0000-0000412E0000}"/>
    <cellStyle name="_페어견적_태양광 내역서(총괄-전기공사) 3" xfId="10507" xr:uid="{00000000-0005-0000-0000-0000422E0000}"/>
    <cellStyle name="_페어견적_태양광 내역서(총괄-전기공사) 4" xfId="11388" xr:uid="{00000000-0005-0000-0000-0000432E0000}"/>
    <cellStyle name="_페어견적_태양광 내역서(총괄-전기공사) 5" xfId="12592" xr:uid="{00000000-0005-0000-0000-0000442E0000}"/>
    <cellStyle name="_페어견적_태양광 내역서(총괄-전기공사) 6" xfId="10078" xr:uid="{00000000-0005-0000-0000-0000452E0000}"/>
    <cellStyle name="_페어견적_태양광 내역서(총괄-전기공사) 7" xfId="10577" xr:uid="{00000000-0005-0000-0000-0000462E0000}"/>
    <cellStyle name="_페어견적_태양광 내역서(총괄-전기공사) 8" xfId="10192" xr:uid="{00000000-0005-0000-0000-0000472E0000}"/>
    <cellStyle name="_페어견적_태양광 내역서(총괄-전기공사) 9" xfId="11360" xr:uid="{00000000-0005-0000-0000-0000482E0000}"/>
    <cellStyle name="_페어견적_태양광산출서(친환경농업 연구센터)" xfId="3085" xr:uid="{00000000-0005-0000-0000-0000492E0000}"/>
    <cellStyle name="_페어견적_태양광산출서(친환경농업 연구센터) 10" xfId="12253" xr:uid="{00000000-0005-0000-0000-00004A2E0000}"/>
    <cellStyle name="_페어견적_태양광산출서(친환경농업 연구센터) 11" xfId="10649" xr:uid="{00000000-0005-0000-0000-00004B2E0000}"/>
    <cellStyle name="_페어견적_태양광산출서(친환경농업 연구센터) 12" xfId="12790" xr:uid="{00000000-0005-0000-0000-00004C2E0000}"/>
    <cellStyle name="_페어견적_태양광산출서(친환경농업 연구센터) 13" xfId="10976" xr:uid="{00000000-0005-0000-0000-00004D2E0000}"/>
    <cellStyle name="_페어견적_태양광산출서(친환경농업 연구센터) 14" xfId="11753" xr:uid="{00000000-0005-0000-0000-00004E2E0000}"/>
    <cellStyle name="_페어견적_태양광산출서(친환경농업 연구센터) 15" xfId="13206" xr:uid="{00000000-0005-0000-0000-00004F2E0000}"/>
    <cellStyle name="_페어견적_태양광산출서(친환경농업 연구센터) 16" xfId="9886" xr:uid="{00000000-0005-0000-0000-0000502E0000}"/>
    <cellStyle name="_페어견적_태양광산출서(친환경농업 연구센터) 17" xfId="13252" xr:uid="{00000000-0005-0000-0000-0000512E0000}"/>
    <cellStyle name="_페어견적_태양광산출서(친환경농업 연구센터) 18" xfId="12899" xr:uid="{00000000-0005-0000-0000-0000522E0000}"/>
    <cellStyle name="_페어견적_태양광산출서(친환경농업 연구센터) 19" xfId="11055" xr:uid="{00000000-0005-0000-0000-0000532E0000}"/>
    <cellStyle name="_페어견적_태양광산출서(친환경농업 연구센터) 2" xfId="10811" xr:uid="{00000000-0005-0000-0000-0000542E0000}"/>
    <cellStyle name="_페어견적_태양광산출서(친환경농업 연구센터) 20" xfId="10863" xr:uid="{00000000-0005-0000-0000-0000552E0000}"/>
    <cellStyle name="_페어견적_태양광산출서(친환경농업 연구센터) 21" xfId="10667" xr:uid="{00000000-0005-0000-0000-0000562E0000}"/>
    <cellStyle name="_페어견적_태양광산출서(친환경농업 연구센터) 22" xfId="11502" xr:uid="{00000000-0005-0000-0000-0000572E0000}"/>
    <cellStyle name="_페어견적_태양광산출서(친환경농업 연구센터) 23" xfId="11777" xr:uid="{00000000-0005-0000-0000-0000582E0000}"/>
    <cellStyle name="_페어견적_태양광산출서(친환경농업 연구센터) 24" xfId="12988" xr:uid="{00000000-0005-0000-0000-0000592E0000}"/>
    <cellStyle name="_페어견적_태양광산출서(친환경농업 연구센터) 25" xfId="11271" xr:uid="{00000000-0005-0000-0000-00005A2E0000}"/>
    <cellStyle name="_페어견적_태양광산출서(친환경농업 연구센터) 3" xfId="10506" xr:uid="{00000000-0005-0000-0000-00005B2E0000}"/>
    <cellStyle name="_페어견적_태양광산출서(친환경농업 연구센터) 4" xfId="11389" xr:uid="{00000000-0005-0000-0000-00005C2E0000}"/>
    <cellStyle name="_페어견적_태양광산출서(친환경농업 연구센터) 5" xfId="10166" xr:uid="{00000000-0005-0000-0000-00005D2E0000}"/>
    <cellStyle name="_페어견적_태양광산출서(친환경농업 연구센터) 6" xfId="12627" xr:uid="{00000000-0005-0000-0000-00005E2E0000}"/>
    <cellStyle name="_페어견적_태양광산출서(친환경농업 연구센터) 7" xfId="10820" xr:uid="{00000000-0005-0000-0000-00005F2E0000}"/>
    <cellStyle name="_페어견적_태양광산출서(친환경농업 연구센터) 8" xfId="12847" xr:uid="{00000000-0005-0000-0000-0000602E0000}"/>
    <cellStyle name="_페어견적_태양광산출서(친환경농업 연구센터) 9" xfId="12488" xr:uid="{00000000-0005-0000-0000-0000612E0000}"/>
    <cellStyle name="_페어견적_토산교 도서실,교원편의실,연결복도 증축전기내역서" xfId="3086" xr:uid="{00000000-0005-0000-0000-0000622E0000}"/>
    <cellStyle name="_페어견적_통신" xfId="3087" xr:uid="{00000000-0005-0000-0000-0000632E0000}"/>
    <cellStyle name="_페어견적_통신 2" xfId="7327" xr:uid="{00000000-0005-0000-0000-0000642E0000}"/>
    <cellStyle name="_페어견적_통신 2 2" xfId="7328" xr:uid="{00000000-0005-0000-0000-0000652E0000}"/>
    <cellStyle name="_페어견적_통신(08.09)" xfId="3088" xr:uid="{00000000-0005-0000-0000-0000662E0000}"/>
    <cellStyle name="_페어견적_통신(08.09) 2" xfId="7329" xr:uid="{00000000-0005-0000-0000-0000672E0000}"/>
    <cellStyle name="_페어견적_통신(08.09) 2 2" xfId="7330" xr:uid="{00000000-0005-0000-0000-0000682E0000}"/>
    <cellStyle name="_페어견적_통신내역 (안보교육관)" xfId="3089" xr:uid="{00000000-0005-0000-0000-0000692E0000}"/>
    <cellStyle name="_페어견적_통신내역 (안보교육관-5월30일)" xfId="3090" xr:uid="{00000000-0005-0000-0000-00006A2E0000}"/>
    <cellStyle name="_페어견적_통신내역서" xfId="3091" xr:uid="{00000000-0005-0000-0000-00006B2E0000}"/>
    <cellStyle name="_페어견적_통신내역서(0304)" xfId="3092" xr:uid="{00000000-0005-0000-0000-00006C2E0000}"/>
    <cellStyle name="_페어견적_통신내역서(0315)" xfId="3093" xr:uid="{00000000-0005-0000-0000-00006D2E0000}"/>
    <cellStyle name="_페어견적_통신내역서(0502)" xfId="3094" xr:uid="{00000000-0005-0000-0000-00006E2E0000}"/>
    <cellStyle name="_페어견적_통신내역서(감귤창고)" xfId="3095" xr:uid="{00000000-0005-0000-0000-00006F2E0000}"/>
    <cellStyle name="_페어견적_통신내역서(감귤창고) 2" xfId="7331" xr:uid="{00000000-0005-0000-0000-0000702E0000}"/>
    <cellStyle name="_페어견적_통신내역서(감귤창고) 2 2" xfId="7332" xr:uid="{00000000-0005-0000-0000-0000712E0000}"/>
    <cellStyle name="_페어견적_통신내역서(경주시주민건강지원센터)" xfId="3096" xr:uid="{00000000-0005-0000-0000-0000722E0000}"/>
    <cellStyle name="_페어견적_통신내역서(경주시주민건강지원센터) 10" xfId="11584" xr:uid="{00000000-0005-0000-0000-0000732E0000}"/>
    <cellStyle name="_페어견적_통신내역서(경주시주민건강지원센터) 11" xfId="10904" xr:uid="{00000000-0005-0000-0000-0000742E0000}"/>
    <cellStyle name="_페어견적_통신내역서(경주시주민건강지원센터) 12" xfId="10199" xr:uid="{00000000-0005-0000-0000-0000752E0000}"/>
    <cellStyle name="_페어견적_통신내역서(경주시주민건강지원센터) 13" xfId="10329" xr:uid="{00000000-0005-0000-0000-0000762E0000}"/>
    <cellStyle name="_페어견적_통신내역서(경주시주민건강지원센터) 14" xfId="10779" xr:uid="{00000000-0005-0000-0000-0000772E0000}"/>
    <cellStyle name="_페어견적_통신내역서(경주시주민건강지원센터) 15" xfId="11277" xr:uid="{00000000-0005-0000-0000-0000782E0000}"/>
    <cellStyle name="_페어견적_통신내역서(경주시주민건강지원센터) 16" xfId="12985" xr:uid="{00000000-0005-0000-0000-0000792E0000}"/>
    <cellStyle name="_페어견적_통신내역서(경주시주민건강지원센터) 17" xfId="12455" xr:uid="{00000000-0005-0000-0000-00007A2E0000}"/>
    <cellStyle name="_페어견적_통신내역서(경주시주민건강지원센터) 18" xfId="11850" xr:uid="{00000000-0005-0000-0000-00007B2E0000}"/>
    <cellStyle name="_페어견적_통신내역서(경주시주민건강지원센터) 19" xfId="12511" xr:uid="{00000000-0005-0000-0000-00007C2E0000}"/>
    <cellStyle name="_페어견적_통신내역서(경주시주민건강지원센터) 2" xfId="10813" xr:uid="{00000000-0005-0000-0000-00007D2E0000}"/>
    <cellStyle name="_페어견적_통신내역서(경주시주민건강지원센터) 20" xfId="10244" xr:uid="{00000000-0005-0000-0000-00007E2E0000}"/>
    <cellStyle name="_페어견적_통신내역서(경주시주민건강지원센터) 21" xfId="12574" xr:uid="{00000000-0005-0000-0000-00007F2E0000}"/>
    <cellStyle name="_페어견적_통신내역서(경주시주민건강지원센터) 22" xfId="10850" xr:uid="{00000000-0005-0000-0000-0000802E0000}"/>
    <cellStyle name="_페어견적_통신내역서(경주시주민건강지원센터) 23" xfId="12154" xr:uid="{00000000-0005-0000-0000-0000812E0000}"/>
    <cellStyle name="_페어견적_통신내역서(경주시주민건강지원센터) 24" xfId="11380" xr:uid="{00000000-0005-0000-0000-0000822E0000}"/>
    <cellStyle name="_페어견적_통신내역서(경주시주민건강지원센터) 25" xfId="10254" xr:uid="{00000000-0005-0000-0000-0000832E0000}"/>
    <cellStyle name="_페어견적_통신내역서(경주시주민건강지원센터) 3" xfId="10503" xr:uid="{00000000-0005-0000-0000-0000842E0000}"/>
    <cellStyle name="_페어견적_통신내역서(경주시주민건강지원센터) 4" xfId="10640" xr:uid="{00000000-0005-0000-0000-0000852E0000}"/>
    <cellStyle name="_페어견적_통신내역서(경주시주민건강지원센터) 5" xfId="11533" xr:uid="{00000000-0005-0000-0000-0000862E0000}"/>
    <cellStyle name="_페어견적_통신내역서(경주시주민건강지원센터) 6" xfId="11470" xr:uid="{00000000-0005-0000-0000-0000872E0000}"/>
    <cellStyle name="_페어견적_통신내역서(경주시주민건강지원센터) 7" xfId="10058" xr:uid="{00000000-0005-0000-0000-0000882E0000}"/>
    <cellStyle name="_페어견적_통신내역서(경주시주민건강지원센터) 8" xfId="11633" xr:uid="{00000000-0005-0000-0000-0000892E0000}"/>
    <cellStyle name="_페어견적_통신내역서(경주시주민건강지원센터) 9" xfId="9998" xr:uid="{00000000-0005-0000-0000-00008A2E0000}"/>
    <cellStyle name="_페어견적_통신내역서(경주주민건강지원센터)" xfId="3097" xr:uid="{00000000-0005-0000-0000-00008B2E0000}"/>
    <cellStyle name="_페어견적_통신내역서(경주주민건강지원센터0531)" xfId="3098" xr:uid="{00000000-0005-0000-0000-00008C2E0000}"/>
    <cellStyle name="_페어견적_통신내역서(경주주민건강지원센터0531)1" xfId="3099" xr:uid="{00000000-0005-0000-0000-00008D2E0000}"/>
    <cellStyle name="_페어견적_통신내역서(고산초)" xfId="3100" xr:uid="{00000000-0005-0000-0000-00008E2E0000}"/>
    <cellStyle name="_페어견적_통신내역서(공항초소)" xfId="3101" xr:uid="{00000000-0005-0000-0000-00008F2E0000}"/>
    <cellStyle name="_페어견적_통신내역서(공항초소) 10" xfId="10952" xr:uid="{00000000-0005-0000-0000-0000902E0000}"/>
    <cellStyle name="_페어견적_통신내역서(공항초소) 11" xfId="9856" xr:uid="{00000000-0005-0000-0000-0000912E0000}"/>
    <cellStyle name="_페어견적_통신내역서(공항초소) 12" xfId="12466" xr:uid="{00000000-0005-0000-0000-0000922E0000}"/>
    <cellStyle name="_페어견적_통신내역서(공항초소) 13" xfId="10339" xr:uid="{00000000-0005-0000-0000-0000932E0000}"/>
    <cellStyle name="_페어견적_통신내역서(공항초소) 14" xfId="12270" xr:uid="{00000000-0005-0000-0000-0000942E0000}"/>
    <cellStyle name="_페어견적_통신내역서(공항초소) 15" xfId="10798" xr:uid="{00000000-0005-0000-0000-0000952E0000}"/>
    <cellStyle name="_페어견적_통신내역서(공항초소) 16" xfId="10520" xr:uid="{00000000-0005-0000-0000-0000962E0000}"/>
    <cellStyle name="_페어견적_통신내역서(공항초소) 17" xfId="12239" xr:uid="{00000000-0005-0000-0000-0000972E0000}"/>
    <cellStyle name="_페어견적_통신내역서(공항초소) 18" xfId="11814" xr:uid="{00000000-0005-0000-0000-0000982E0000}"/>
    <cellStyle name="_페어견적_통신내역서(공항초소) 19" xfId="10362" xr:uid="{00000000-0005-0000-0000-0000992E0000}"/>
    <cellStyle name="_페어견적_통신내역서(공항초소) 2" xfId="10817" xr:uid="{00000000-0005-0000-0000-00009A2E0000}"/>
    <cellStyle name="_페어견적_통신내역서(공항초소) 20" xfId="12940" xr:uid="{00000000-0005-0000-0000-00009B2E0000}"/>
    <cellStyle name="_페어견적_통신내역서(공항초소) 21" xfId="9695" xr:uid="{00000000-0005-0000-0000-00009C2E0000}"/>
    <cellStyle name="_페어견적_통신내역서(공항초소) 22" xfId="9930" xr:uid="{00000000-0005-0000-0000-00009D2E0000}"/>
    <cellStyle name="_페어견적_통신내역서(공항초소) 23" xfId="12683" xr:uid="{00000000-0005-0000-0000-00009E2E0000}"/>
    <cellStyle name="_페어견적_통신내역서(공항초소) 24" xfId="11284" xr:uid="{00000000-0005-0000-0000-00009F2E0000}"/>
    <cellStyle name="_페어견적_통신내역서(공항초소) 25" xfId="13416" xr:uid="{00000000-0005-0000-0000-0000A02E0000}"/>
    <cellStyle name="_페어견적_통신내역서(공항초소) 3" xfId="10502" xr:uid="{00000000-0005-0000-0000-0000A12E0000}"/>
    <cellStyle name="_페어견적_통신내역서(공항초소) 4" xfId="11988" xr:uid="{00000000-0005-0000-0000-0000A22E0000}"/>
    <cellStyle name="_페어견적_통신내역서(공항초소) 5" xfId="10564" xr:uid="{00000000-0005-0000-0000-0000A32E0000}"/>
    <cellStyle name="_페어견적_통신내역서(공항초소) 6" xfId="10475" xr:uid="{00000000-0005-0000-0000-0000A42E0000}"/>
    <cellStyle name="_페어견적_통신내역서(공항초소) 7" xfId="10114" xr:uid="{00000000-0005-0000-0000-0000A52E0000}"/>
    <cellStyle name="_페어견적_통신내역서(공항초소) 8" xfId="10351" xr:uid="{00000000-0005-0000-0000-0000A62E0000}"/>
    <cellStyle name="_페어견적_통신내역서(공항초소) 9" xfId="10414" xr:uid="{00000000-0005-0000-0000-0000A72E0000}"/>
    <cellStyle name="_페어견적_통신내역서(광양초)" xfId="3102" xr:uid="{00000000-0005-0000-0000-0000A82E0000}"/>
    <cellStyle name="_페어견적_통신내역서(다목적수련관 및 전기용량증설공사)0219-1월단가" xfId="3103" xr:uid="{00000000-0005-0000-0000-0000A92E0000}"/>
    <cellStyle name="_페어견적_통신내역서(대신중)-5차" xfId="3104" xr:uid="{00000000-0005-0000-0000-0000AA2E0000}"/>
    <cellStyle name="_페어견적_통신내역서(대신중)-5차 2" xfId="7333" xr:uid="{00000000-0005-0000-0000-0000AB2E0000}"/>
    <cellStyle name="_페어견적_통신내역서(대신중)-5차 2 2" xfId="7334" xr:uid="{00000000-0005-0000-0000-0000AC2E0000}"/>
    <cellStyle name="_페어견적_통신내역서(도순교)" xfId="3105" xr:uid="{00000000-0005-0000-0000-0000AD2E0000}"/>
    <cellStyle name="_페어견적_통신내역서(도순교) 2" xfId="7335" xr:uid="{00000000-0005-0000-0000-0000AE2E0000}"/>
    <cellStyle name="_페어견적_통신내역서(도순교) 2 2" xfId="7336" xr:uid="{00000000-0005-0000-0000-0000AF2E0000}"/>
    <cellStyle name="_페어견적_통신내역서(동홍초등학교 교실 및 E.V 증축공사)" xfId="3106" xr:uid="{00000000-0005-0000-0000-0000B02E0000}"/>
    <cellStyle name="_페어견적_통신내역서(동홍초등학교 교실 및 E.V 증축공사) 2" xfId="7337" xr:uid="{00000000-0005-0000-0000-0000B12E0000}"/>
    <cellStyle name="_페어견적_통신내역서(동홍초등학교 교실 및 E.V 증축공사) 2 2" xfId="7338" xr:uid="{00000000-0005-0000-0000-0000B22E0000}"/>
    <cellStyle name="_페어견적_통신내역서(동홍초등학교 교실 및 E.V 증축공사)_변경후내역서 " xfId="7339" xr:uid="{00000000-0005-0000-0000-0000B32E0000}"/>
    <cellStyle name="_페어견적_통신내역서(동홍초등학교 교실 및 E.V 증축공사)-최종" xfId="3107" xr:uid="{00000000-0005-0000-0000-0000B42E0000}"/>
    <cellStyle name="_페어견적_통신내역서(동홍초등학교 교실 및 E.V 증축공사)-최종 2" xfId="7340" xr:uid="{00000000-0005-0000-0000-0000B52E0000}"/>
    <cellStyle name="_페어견적_통신내역서(동홍초등학교 교실 및 E.V 증축공사)-최종 2 2" xfId="7341" xr:uid="{00000000-0005-0000-0000-0000B62E0000}"/>
    <cellStyle name="_페어견적_통신내역서(동홍초등학교 교실 및 E.V 증축공사)-최종_변경후내역서 " xfId="7342" xr:uid="{00000000-0005-0000-0000-0000B72E0000}"/>
    <cellStyle name="_페어견적_통신내역서(두모리마을회관)" xfId="3108" xr:uid="{00000000-0005-0000-0000-0000B82E0000}"/>
    <cellStyle name="_페어견적_통신내역서(문산시립어린이집)" xfId="3109" xr:uid="{00000000-0005-0000-0000-0000B92E0000}"/>
    <cellStyle name="_페어견적_통신내역서(문산어린이집)" xfId="3110" xr:uid="{00000000-0005-0000-0000-0000BA2E0000}"/>
    <cellStyle name="_페어견적_통신내역서(변경전)" xfId="3111" xr:uid="{00000000-0005-0000-0000-0000BB2E0000}"/>
    <cellStyle name="_페어견적_통신내역서(변경전) 10" xfId="10096" xr:uid="{00000000-0005-0000-0000-0000BC2E0000}"/>
    <cellStyle name="_페어견적_통신내역서(변경전) 11" xfId="12949" xr:uid="{00000000-0005-0000-0000-0000BD2E0000}"/>
    <cellStyle name="_페어견적_통신내역서(변경전) 12" xfId="12754" xr:uid="{00000000-0005-0000-0000-0000BE2E0000}"/>
    <cellStyle name="_페어견적_통신내역서(변경전) 13" xfId="13047" xr:uid="{00000000-0005-0000-0000-0000BF2E0000}"/>
    <cellStyle name="_페어견적_통신내역서(변경전) 14" xfId="12544" xr:uid="{00000000-0005-0000-0000-0000C02E0000}"/>
    <cellStyle name="_페어견적_통신내역서(변경전) 15" xfId="10309" xr:uid="{00000000-0005-0000-0000-0000C12E0000}"/>
    <cellStyle name="_페어견적_통신내역서(변경전) 16" xfId="13240" xr:uid="{00000000-0005-0000-0000-0000C22E0000}"/>
    <cellStyle name="_페어견적_통신내역서(변경전) 17" xfId="10695" xr:uid="{00000000-0005-0000-0000-0000C32E0000}"/>
    <cellStyle name="_페어견적_통신내역서(변경전) 18" xfId="12700" xr:uid="{00000000-0005-0000-0000-0000C42E0000}"/>
    <cellStyle name="_페어견적_통신내역서(변경전) 19" xfId="10477" xr:uid="{00000000-0005-0000-0000-0000C52E0000}"/>
    <cellStyle name="_페어견적_통신내역서(변경전) 2" xfId="10825" xr:uid="{00000000-0005-0000-0000-0000C62E0000}"/>
    <cellStyle name="_페어견적_통신내역서(변경전) 20" xfId="9759" xr:uid="{00000000-0005-0000-0000-0000C72E0000}"/>
    <cellStyle name="_페어견적_통신내역서(변경전) 21" xfId="11202" xr:uid="{00000000-0005-0000-0000-0000C82E0000}"/>
    <cellStyle name="_페어견적_통신내역서(변경전) 22" xfId="13013" xr:uid="{00000000-0005-0000-0000-0000C92E0000}"/>
    <cellStyle name="_페어견적_통신내역서(변경전) 23" xfId="12359" xr:uid="{00000000-0005-0000-0000-0000CA2E0000}"/>
    <cellStyle name="_페어견적_통신내역서(변경전) 24" xfId="12853" xr:uid="{00000000-0005-0000-0000-0000CB2E0000}"/>
    <cellStyle name="_페어견적_통신내역서(변경전) 25" xfId="9798" xr:uid="{00000000-0005-0000-0000-0000CC2E0000}"/>
    <cellStyle name="_페어견적_통신내역서(변경전) 3" xfId="10498" xr:uid="{00000000-0005-0000-0000-0000CD2E0000}"/>
    <cellStyle name="_페어견적_통신내역서(변경전) 4" xfId="11990" xr:uid="{00000000-0005-0000-0000-0000CE2E0000}"/>
    <cellStyle name="_페어견적_통신내역서(변경전) 5" xfId="12589" xr:uid="{00000000-0005-0000-0000-0000CF2E0000}"/>
    <cellStyle name="_페어견적_통신내역서(변경전) 6" xfId="9711" xr:uid="{00000000-0005-0000-0000-0000D02E0000}"/>
    <cellStyle name="_페어견적_통신내역서(변경전) 7" xfId="11831" xr:uid="{00000000-0005-0000-0000-0000D12E0000}"/>
    <cellStyle name="_페어견적_통신내역서(변경전) 8" xfId="9706" xr:uid="{00000000-0005-0000-0000-0000D22E0000}"/>
    <cellStyle name="_페어견적_통신내역서(변경전) 9" xfId="12288" xr:uid="{00000000-0005-0000-0000-0000D32E0000}"/>
    <cellStyle name="_페어견적_통신내역서(보성교)" xfId="3112" xr:uid="{00000000-0005-0000-0000-0000D42E0000}"/>
    <cellStyle name="_페어견적_통신내역서(보성교) 2" xfId="7343" xr:uid="{00000000-0005-0000-0000-0000D52E0000}"/>
    <cellStyle name="_페어견적_통신내역서(보성교) 2 2" xfId="7344" xr:uid="{00000000-0005-0000-0000-0000D62E0000}"/>
    <cellStyle name="_페어견적_통신내역서(서귀포공립보육시설)" xfId="3113" xr:uid="{00000000-0005-0000-0000-0000D72E0000}"/>
    <cellStyle name="_페어견적_통신내역서(서귀포공립보육시설) 2" xfId="7345" xr:uid="{00000000-0005-0000-0000-0000D82E0000}"/>
    <cellStyle name="_페어견적_통신내역서(서귀포공립보육시설) 2 2" xfId="7346" xr:uid="{00000000-0005-0000-0000-0000D92E0000}"/>
    <cellStyle name="_페어견적_통신내역서(서귀포시교육청사)" xfId="3114" xr:uid="{00000000-0005-0000-0000-0000DA2E0000}"/>
    <cellStyle name="_페어견적_통신내역서(서귀포시교육청사) 2" xfId="7347" xr:uid="{00000000-0005-0000-0000-0000DB2E0000}"/>
    <cellStyle name="_페어견적_통신내역서(서귀포시교육청사) 2 2" xfId="7348" xr:uid="{00000000-0005-0000-0000-0000DC2E0000}"/>
    <cellStyle name="_페어견적_통신내역서(서귀포여고)" xfId="3115" xr:uid="{00000000-0005-0000-0000-0000DD2E0000}"/>
    <cellStyle name="_페어견적_통신내역서(서귀포여고) 2" xfId="7349" xr:uid="{00000000-0005-0000-0000-0000DE2E0000}"/>
    <cellStyle name="_페어견적_통신내역서(서귀포여고) 2 2" xfId="7350" xr:uid="{00000000-0005-0000-0000-0000DF2E0000}"/>
    <cellStyle name="_페어견적_통신내역서(성산농협)" xfId="3116" xr:uid="{00000000-0005-0000-0000-0000E02E0000}"/>
    <cellStyle name="_페어견적_통신내역서(성산농협)-주차관제산출" xfId="3117" xr:uid="{00000000-0005-0000-0000-0000E12E0000}"/>
    <cellStyle name="_페어견적_통신내역서(안덕농협선과장)" xfId="3118" xr:uid="{00000000-0005-0000-0000-0000E22E0000}"/>
    <cellStyle name="_페어견적_통신내역서(야생동물보호센터)" xfId="3119" xr:uid="{00000000-0005-0000-0000-0000E32E0000}"/>
    <cellStyle name="_페어견적_통신내역서(영송학교 체육관)" xfId="3120" xr:uid="{00000000-0005-0000-0000-0000E42E0000}"/>
    <cellStyle name="_페어견적_통신내역서(예림-친환경)-1024" xfId="3121" xr:uid="{00000000-0005-0000-0000-0000E52E0000}"/>
    <cellStyle name="_페어견적_통신내역서(위미중)" xfId="3122" xr:uid="{00000000-0005-0000-0000-0000E62E0000}"/>
    <cellStyle name="_페어견적_통신내역서(제주교대-사라교육관)" xfId="3123" xr:uid="{00000000-0005-0000-0000-0000E72E0000}"/>
    <cellStyle name="_페어견적_통신내역서(제주서중)" xfId="3124" xr:uid="{00000000-0005-0000-0000-0000E82E0000}"/>
    <cellStyle name="_페어견적_통신내역서(제주시교육청사)" xfId="3125" xr:uid="{00000000-0005-0000-0000-0000E92E0000}"/>
    <cellStyle name="_페어견적_통신내역서(제주시교육청사) 2" xfId="7351" xr:uid="{00000000-0005-0000-0000-0000EA2E0000}"/>
    <cellStyle name="_페어견적_통신내역서(제주시교육청사) 2 2" xfId="7352" xr:uid="{00000000-0005-0000-0000-0000EB2E0000}"/>
    <cellStyle name="_페어견적_통신내역서(제주중앙고)" xfId="3126" xr:uid="{00000000-0005-0000-0000-0000EC2E0000}"/>
    <cellStyle name="_페어견적_통신내역서(중문농협선과장)" xfId="3127" xr:uid="{00000000-0005-0000-0000-0000ED2E0000}"/>
    <cellStyle name="_페어견적_통신내역서(지구대기 관사)" xfId="3128" xr:uid="{00000000-0005-0000-0000-0000EE2E0000}"/>
    <cellStyle name="_페어견적_통신내역서(탐라교육원)0219-1월단가" xfId="3129" xr:uid="{00000000-0005-0000-0000-0000EF2E0000}"/>
    <cellStyle name="_페어견적_통신내역서(탐라교육원)-최종" xfId="3130" xr:uid="{00000000-0005-0000-0000-0000F02E0000}"/>
    <cellStyle name="_페어견적_통신내역서(탐라교육원)-최종 2" xfId="7353" xr:uid="{00000000-0005-0000-0000-0000F12E0000}"/>
    <cellStyle name="_페어견적_통신내역서(탐라교육원)-최종 2 2" xfId="7354" xr:uid="{00000000-0005-0000-0000-0000F22E0000}"/>
    <cellStyle name="_페어견적_통신내역서(하귀어린이집)" xfId="3131" xr:uid="{00000000-0005-0000-0000-0000F32E0000}"/>
    <cellStyle name="_페어견적_통신내역서(하귀어린이집) 2" xfId="7355" xr:uid="{00000000-0005-0000-0000-0000F42E0000}"/>
    <cellStyle name="_페어견적_통신내역서(하귀어린이집) 2 2" xfId="7356" xr:uid="{00000000-0005-0000-0000-0000F52E0000}"/>
    <cellStyle name="_페어견적_통신내역서(하나로마트)_변경후내역서 " xfId="7357" xr:uid="{00000000-0005-0000-0000-0000F62E0000}"/>
    <cellStyle name="_페어견적_통신내역서(하례교 교실증축 및 화장실 대수선공사)" xfId="3132" xr:uid="{00000000-0005-0000-0000-0000F72E0000}"/>
    <cellStyle name="_페어견적_통신내역서(하례교 교실증축 및 화장실 대수선공사) 2" xfId="7358" xr:uid="{00000000-0005-0000-0000-0000F82E0000}"/>
    <cellStyle name="_페어견적_통신내역서(하례교 교실증축 및 화장실 대수선공사) 2 2" xfId="7359" xr:uid="{00000000-0005-0000-0000-0000F92E0000}"/>
    <cellStyle name="_페어견적_통신내역서(하례교 교실증축 및 화장실 대수선공사)_변경후내역서 " xfId="7360" xr:uid="{00000000-0005-0000-0000-0000FA2E0000}"/>
    <cellStyle name="_페어견적_통신내역서(학생회관3층)" xfId="3133" xr:uid="{00000000-0005-0000-0000-0000FB2E0000}"/>
    <cellStyle name="_페어견적_통신내역서(학생회관3층) 2" xfId="7361" xr:uid="{00000000-0005-0000-0000-0000FC2E0000}"/>
    <cellStyle name="_페어견적_통신내역서(학생회관3층) 2 2" xfId="7362" xr:uid="{00000000-0005-0000-0000-0000FD2E0000}"/>
    <cellStyle name="_페어견적_통신내역서(함덕해수욕장 종합관리동)1" xfId="3134" xr:uid="{00000000-0005-0000-0000-0000FE2E0000}"/>
    <cellStyle name="_페어견적_통신내역서(함덕해수욕장 종합관리동)1 2" xfId="7363" xr:uid="{00000000-0005-0000-0000-0000FF2E0000}"/>
    <cellStyle name="_페어견적_통신내역서(함덕해수욕장 종합관리동)1 2 2" xfId="7364" xr:uid="{00000000-0005-0000-0000-0000002F0000}"/>
    <cellStyle name="_페어견적_통신내역서1" xfId="3135" xr:uid="{00000000-0005-0000-0000-0000012F0000}"/>
    <cellStyle name="_페어견적_통신산출서(야생동물보호센터)" xfId="3136" xr:uid="{00000000-0005-0000-0000-0000022F0000}"/>
    <cellStyle name="_페어견적_평안요양원 소방내역서" xfId="3137" xr:uid="{00000000-0005-0000-0000-0000032F0000}"/>
    <cellStyle name="_페어견적_평안요양원 전기내역서" xfId="3138" xr:uid="{00000000-0005-0000-0000-0000042F0000}"/>
    <cellStyle name="_페어견적_폐수처리장 전기간선설비공사 전기내역서" xfId="3139" xr:uid="{00000000-0005-0000-0000-0000052F0000}"/>
    <cellStyle name="_페어견적_표선초 소방공사(최종)" xfId="3140" xr:uid="{00000000-0005-0000-0000-0000062F0000}"/>
    <cellStyle name="_페어견적_표선초 장애인편의시설및 연결복도 증축 전기내역서" xfId="3141" xr:uid="{00000000-0005-0000-0000-0000072F0000}"/>
    <cellStyle name="_페어견적_표선초 장애인편의시설및 연결복도 증축 전기내역서1" xfId="3142" xr:uid="{00000000-0005-0000-0000-0000082F0000}"/>
    <cellStyle name="_페어견적_플러스마트 전기설비공사" xfId="3143" xr:uid="{00000000-0005-0000-0000-0000092F0000}"/>
    <cellStyle name="_페어견적_플러스마트 전기설비공사 2" xfId="7365" xr:uid="{00000000-0005-0000-0000-00000A2F0000}"/>
    <cellStyle name="_페어견적_플러스마트 전기설비공사 2 2" xfId="7366" xr:uid="{00000000-0005-0000-0000-00000B2F0000}"/>
    <cellStyle name="_페어견적_현대아파트-소방" xfId="3144" xr:uid="{00000000-0005-0000-0000-00000C2F0000}"/>
    <cellStyle name="_평창하이테크-제출" xfId="3145" xr:uid="{00000000-0005-0000-0000-00000D2F0000}"/>
    <cellStyle name="_평택이동" xfId="8568" xr:uid="{00000000-0005-0000-0000-00000E2F0000}"/>
    <cellStyle name="_평화의댐내역서최종(OLD)" xfId="8569" xr:uid="{00000000-0005-0000-0000-00000F2F0000}"/>
    <cellStyle name="_포장" xfId="8570" xr:uid="{00000000-0005-0000-0000-0000102F0000}"/>
    <cellStyle name="_포장_라멘교 토공" xfId="8571" xr:uid="{00000000-0005-0000-0000-0000112F0000}"/>
    <cellStyle name="_포장공수량집계(총괄)" xfId="8572" xr:uid="{00000000-0005-0000-0000-0000122F0000}"/>
    <cellStyle name="_포항실행견적내역" xfId="8573" xr:uid="{00000000-0005-0000-0000-0000132F0000}"/>
    <cellStyle name="_표준 견적서 2003년" xfId="8574" xr:uid="{00000000-0005-0000-0000-0000142F0000}"/>
    <cellStyle name="_하반기성과급인별LIST" xfId="8575" xr:uid="{00000000-0005-0000-0000-0000152F0000}"/>
    <cellStyle name="_합의서" xfId="8576" xr:uid="{00000000-0005-0000-0000-0000162F0000}"/>
    <cellStyle name="_합의서_송림로-토목물량산출서" xfId="8577" xr:uid="{00000000-0005-0000-0000-0000172F0000}"/>
    <cellStyle name="_합의서_인천설계예산서" xfId="8578" xr:uid="{00000000-0005-0000-0000-0000182F0000}"/>
    <cellStyle name="_합의서_인천설계예산서(수정분)" xfId="8579" xr:uid="{00000000-0005-0000-0000-0000192F0000}"/>
    <cellStyle name="_합의서_인천설계예산서(수정분)_송림로-토목물량산출서" xfId="8580" xr:uid="{00000000-0005-0000-0000-00001A2F0000}"/>
    <cellStyle name="_합의서_인천설계예산서_송림로-토목물량산출서" xfId="8581" xr:uid="{00000000-0005-0000-0000-00001B2F0000}"/>
    <cellStyle name="_합의서_추풍령" xfId="8582" xr:uid="{00000000-0005-0000-0000-00001C2F0000}"/>
    <cellStyle name="_합의서_추풍령_송림로-토목물량산출서" xfId="8583" xr:uid="{00000000-0005-0000-0000-00001D2F0000}"/>
    <cellStyle name="_합의서_추풍령_인천설계예산서" xfId="8584" xr:uid="{00000000-0005-0000-0000-00001E2F0000}"/>
    <cellStyle name="_합의서_추풍령_인천설계예산서(수정분)" xfId="8585" xr:uid="{00000000-0005-0000-0000-00001F2F0000}"/>
    <cellStyle name="_합의서_추풍령_인천설계예산서(수정분)_송림로-토목물량산출서" xfId="8586" xr:uid="{00000000-0005-0000-0000-0000202F0000}"/>
    <cellStyle name="_합의서_추풍령_인천설계예산서_송림로-토목물량산출서" xfId="8587" xr:uid="{00000000-0005-0000-0000-0000212F0000}"/>
    <cellStyle name="_합의서_추풍령-1" xfId="8588" xr:uid="{00000000-0005-0000-0000-0000222F0000}"/>
    <cellStyle name="_합의서_추풍령-1_송림로-토목물량산출서" xfId="8589" xr:uid="{00000000-0005-0000-0000-0000232F0000}"/>
    <cellStyle name="_합의서_추풍령-1_인천설계예산서" xfId="8590" xr:uid="{00000000-0005-0000-0000-0000242F0000}"/>
    <cellStyle name="_합의서_추풍령-1_인천설계예산서(수정분)" xfId="8591" xr:uid="{00000000-0005-0000-0000-0000252F0000}"/>
    <cellStyle name="_합의서_추풍령-1_인천설계예산서(수정분)_송림로-토목물량산출서" xfId="8592" xr:uid="{00000000-0005-0000-0000-0000262F0000}"/>
    <cellStyle name="_합의서_추풍령-1_인천설계예산서_송림로-토목물량산출서" xfId="8593" xr:uid="{00000000-0005-0000-0000-0000272F0000}"/>
    <cellStyle name="_호남선두계역외2개소연결통로" xfId="8594" xr:uid="{00000000-0005-0000-0000-0000282F0000}"/>
    <cellStyle name="_호남선두계역외2개소연결통로_2004하모3리농로포장공사" xfId="8595" xr:uid="{00000000-0005-0000-0000-0000292F0000}"/>
    <cellStyle name="_호남선두계역외2개소연결통로_2004하모3리농로포장공사_관내소규모노후급수관교체공사(2005.10.)" xfId="8596" xr:uid="{00000000-0005-0000-0000-00002A2F0000}"/>
    <cellStyle name="_호남선두계역외2개소연결통로_2004하모3리농로포장공사_관내소규모노후급수관교체공사(2005.10.)_관내소규모노후급수관교체공사(2006.2.)" xfId="8597" xr:uid="{00000000-0005-0000-0000-00002B2F0000}"/>
    <cellStyle name="_호남선두계역외2개소연결통로_2004하모3리농로포장공사_관내소규모노후급수관교체공사(2005.10.)_관내소규모노후급수관교체공사(2006.2.)_내역서(3.20)-조합놀이대운반포함" xfId="8598" xr:uid="{00000000-0005-0000-0000-00002C2F0000}"/>
    <cellStyle name="_호남선두계역외2개소연결통로_2004하모3리농로포장공사_관내소규모노후급수관교체공사(2005.10.)_내역서(3.20)-조합놀이대운반포함" xfId="8599" xr:uid="{00000000-0005-0000-0000-00002D2F0000}"/>
    <cellStyle name="_호남선두계역외2개소연결통로_2004하모3리농로포장공사_내역서(3.20)-조합놀이대운반포함" xfId="8600" xr:uid="{00000000-0005-0000-0000-00002E2F0000}"/>
    <cellStyle name="_호남선두계역외2개소연결통로_관내소규모노후급수관교체공사(2005.10.)" xfId="8601" xr:uid="{00000000-0005-0000-0000-00002F2F0000}"/>
    <cellStyle name="_호남선두계역외2개소연결통로_관내소규모노후급수관교체공사(2005.10.)_관내소규모노후급수관교체공사(2006.2.)" xfId="8602" xr:uid="{00000000-0005-0000-0000-0000302F0000}"/>
    <cellStyle name="_호남선두계역외2개소연결통로_관내소규모노후급수관교체공사(2005.10.)_관내소규모노후급수관교체공사(2006.2.)_내역서(3.20)-조합놀이대운반포함" xfId="8603" xr:uid="{00000000-0005-0000-0000-0000312F0000}"/>
    <cellStyle name="_호남선두계역외2개소연결통로_관내소규모노후급수관교체공사(2005.10.)_내역서(3.20)-조합놀이대운반포함" xfId="8604" xr:uid="{00000000-0005-0000-0000-0000322F0000}"/>
    <cellStyle name="_호남선두계역외2개소연결통로_내역서(3.20)-조합놀이대운반포함" xfId="8605" xr:uid="{00000000-0005-0000-0000-0000332F0000}"/>
    <cellStyle name="_호남선두계역외2개소연결통로_일위대가표" xfId="8606" xr:uid="{00000000-0005-0000-0000-0000342F0000}"/>
    <cellStyle name="_호남선두계역외2개소연결통로_일위대가표_2004하모3리농로포장공사" xfId="8607" xr:uid="{00000000-0005-0000-0000-0000352F0000}"/>
    <cellStyle name="_호남선두계역외2개소연결통로_일위대가표_2004하모3리농로포장공사_관내소규모노후급수관교체공사(2005.10.)" xfId="8608" xr:uid="{00000000-0005-0000-0000-0000362F0000}"/>
    <cellStyle name="_호남선두계역외2개소연결통로_일위대가표_2004하모3리농로포장공사_관내소규모노후급수관교체공사(2005.10.)_관내소규모노후급수관교체공사(2006.2.)" xfId="8609" xr:uid="{00000000-0005-0000-0000-0000372F0000}"/>
    <cellStyle name="_호남선두계역외2개소연결통로_일위대가표_2004하모3리농로포장공사_관내소규모노후급수관교체공사(2005.10.)_관내소규모노후급수관교체공사(2006.2.)_내역서(3.20)-조합놀이대운반포함" xfId="8610" xr:uid="{00000000-0005-0000-0000-0000382F0000}"/>
    <cellStyle name="_호남선두계역외2개소연결통로_일위대가표_2004하모3리농로포장공사_관내소규모노후급수관교체공사(2005.10.)_내역서(3.20)-조합놀이대운반포함" xfId="8611" xr:uid="{00000000-0005-0000-0000-0000392F0000}"/>
    <cellStyle name="_호남선두계역외2개소연결통로_일위대가표_2004하모3리농로포장공사_내역서(3.20)-조합놀이대운반포함" xfId="8612" xr:uid="{00000000-0005-0000-0000-00003A2F0000}"/>
    <cellStyle name="_호남선두계역외2개소연결통로_일위대가표_관내소규모노후급수관교체공사(2005.10.)" xfId="8613" xr:uid="{00000000-0005-0000-0000-00003B2F0000}"/>
    <cellStyle name="_호남선두계역외2개소연결통로_일위대가표_관내소규모노후급수관교체공사(2005.10.)_관내소규모노후급수관교체공사(2006.2.)" xfId="8614" xr:uid="{00000000-0005-0000-0000-00003C2F0000}"/>
    <cellStyle name="_호남선두계역외2개소연결통로_일위대가표_관내소규모노후급수관교체공사(2005.10.)_관내소규모노후급수관교체공사(2006.2.)_내역서(3.20)-조합놀이대운반포함" xfId="8615" xr:uid="{00000000-0005-0000-0000-00003D2F0000}"/>
    <cellStyle name="_호남선두계역외2개소연결통로_일위대가표_관내소규모노후급수관교체공사(2005.10.)_내역서(3.20)-조합놀이대운반포함" xfId="8616" xr:uid="{00000000-0005-0000-0000-00003E2F0000}"/>
    <cellStyle name="_호남선두계역외2개소연결통로_일위대가표_내역서(3.20)-조합놀이대운반포함" xfId="8617" xr:uid="{00000000-0005-0000-0000-00003F2F0000}"/>
    <cellStyle name="_홍릉로 가로등 개량공사 (계약)" xfId="8618" xr:uid="{00000000-0005-0000-0000-0000402F0000}"/>
    <cellStyle name="_화명정수장원가조사서(M)" xfId="8619" xr:uid="{00000000-0005-0000-0000-0000412F0000}"/>
    <cellStyle name="¡E￠￥@?e_TEST-1 " xfId="8620" xr:uid="{00000000-0005-0000-0000-0000422F0000}"/>
    <cellStyle name="´Þ·?" xfId="8621" xr:uid="{00000000-0005-0000-0000-0000432F0000}"/>
    <cellStyle name="’E‰Y [0.00]_laroux" xfId="3146" xr:uid="{00000000-0005-0000-0000-0000442F0000}"/>
    <cellStyle name="’E‰Y_laroux" xfId="3147" xr:uid="{00000000-0005-0000-0000-0000452F0000}"/>
    <cellStyle name="¤@?e_TEST-1 " xfId="3148" xr:uid="{00000000-0005-0000-0000-0000462F0000}"/>
    <cellStyle name="+,-,0" xfId="8622" xr:uid="{00000000-0005-0000-0000-0000472F0000}"/>
    <cellStyle name="△ []" xfId="8623" xr:uid="{00000000-0005-0000-0000-0000482F0000}"/>
    <cellStyle name="△ [0]" xfId="8624" xr:uid="{00000000-0005-0000-0000-0000492F0000}"/>
    <cellStyle name="△백분율" xfId="8625" xr:uid="{00000000-0005-0000-0000-00004A2F0000}"/>
    <cellStyle name="△콤마" xfId="8626" xr:uid="{00000000-0005-0000-0000-00004B2F0000}"/>
    <cellStyle name="°ia¤¼o " xfId="8627" xr:uid="{00000000-0005-0000-0000-00004C2F0000}"/>
    <cellStyle name="°iA¤¼O¼yA¡" xfId="8628" xr:uid="{00000000-0005-0000-0000-00004D2F0000}"/>
    <cellStyle name="°ia¤aa " xfId="8629" xr:uid="{00000000-0005-0000-0000-00004E2F0000}"/>
    <cellStyle name="°iA¤Aa·A1" xfId="8630" xr:uid="{00000000-0005-0000-0000-00004F2F0000}"/>
    <cellStyle name="°iA¤Aa·A2" xfId="8631" xr:uid="{00000000-0005-0000-0000-0000502F0000}"/>
    <cellStyle name="" xfId="8632" xr:uid="{00000000-0005-0000-0000-0000512F0000}"/>
    <cellStyle name="_관내 가로등 설치공사(일산초)" xfId="8633" xr:uid="{00000000-0005-0000-0000-0000522F0000}"/>
    <cellStyle name="0" xfId="8634" xr:uid="{00000000-0005-0000-0000-0000532F0000}"/>
    <cellStyle name="0%" xfId="8635" xr:uid="{00000000-0005-0000-0000-0000542F0000}"/>
    <cellStyle name="0.0" xfId="8636" xr:uid="{00000000-0005-0000-0000-0000552F0000}"/>
    <cellStyle name="0.0%" xfId="8637" xr:uid="{00000000-0005-0000-0000-0000562F0000}"/>
    <cellStyle name="0.00" xfId="8638" xr:uid="{00000000-0005-0000-0000-0000572F0000}"/>
    <cellStyle name="0.00%" xfId="8639" xr:uid="{00000000-0005-0000-0000-0000582F0000}"/>
    <cellStyle name="0.000%" xfId="8640" xr:uid="{00000000-0005-0000-0000-0000592F0000}"/>
    <cellStyle name="0.0000%" xfId="8641" xr:uid="{00000000-0005-0000-0000-00005A2F0000}"/>
    <cellStyle name="00" xfId="8642" xr:uid="{00000000-0005-0000-0000-00005B2F0000}"/>
    <cellStyle name="¼yAU(R)" xfId="8643" xr:uid="{00000000-0005-0000-0000-00005C2F0000}"/>
    <cellStyle name="1" xfId="7367" xr:uid="{00000000-0005-0000-0000-00005D2F0000}"/>
    <cellStyle name="1)" xfId="8644" xr:uid="{00000000-0005-0000-0000-00005E2F0000}"/>
    <cellStyle name="1." xfId="8645" xr:uid="{00000000-0005-0000-0000-00005F2F0000}"/>
    <cellStyle name="1_00-예산서양식100" xfId="8646" xr:uid="{00000000-0005-0000-0000-0000602F0000}"/>
    <cellStyle name="1_01 포장및구조물깨기-2차 " xfId="3149" xr:uid="{00000000-0005-0000-0000-0000612F0000}"/>
    <cellStyle name="1_01내역서" xfId="8647" xr:uid="{00000000-0005-0000-0000-0000622F0000}"/>
    <cellStyle name="1_03장독골" xfId="8648" xr:uid="{00000000-0005-0000-0000-0000632F0000}"/>
    <cellStyle name="1_H001 거제조선 종합사무동 신축공사" xfId="8649" xr:uid="{00000000-0005-0000-0000-0000642F0000}"/>
    <cellStyle name="1_laroux" xfId="8650" xr:uid="{00000000-0005-0000-0000-0000652F0000}"/>
    <cellStyle name="1_laroux_ATC-YOON1" xfId="8651" xr:uid="{00000000-0005-0000-0000-0000662F0000}"/>
    <cellStyle name="1_total" xfId="8652" xr:uid="{00000000-0005-0000-0000-0000672F0000}"/>
    <cellStyle name="1_total_041206 목동내역" xfId="8653" xr:uid="{00000000-0005-0000-0000-0000682F0000}"/>
    <cellStyle name="1_total_내역서(군포 중심상업지역)-2수정" xfId="8654" xr:uid="{00000000-0005-0000-0000-0000692F0000}"/>
    <cellStyle name="1_total_내역서(군포 중심상업지역)-2수정_내역서(구리시한강둔치)" xfId="8655" xr:uid="{00000000-0005-0000-0000-00006A2F0000}"/>
    <cellStyle name="1_total_내역서(군포 중심상업지역)-2수정_내역서(구리시한강둔치-0727)" xfId="8656" xr:uid="{00000000-0005-0000-0000-00006B2F0000}"/>
    <cellStyle name="1_total_내역서(군포 중심상업지역)-2수정_부하계산및전압강하" xfId="8657" xr:uid="{00000000-0005-0000-0000-00006C2F0000}"/>
    <cellStyle name="1_total_월정 어촌종합개발사업(07.9.19)" xfId="8658" xr:uid="{00000000-0005-0000-0000-00006D2F0000}"/>
    <cellStyle name="1_total_현충묘지-예산서(조경)" xfId="8659" xr:uid="{00000000-0005-0000-0000-00006E2F0000}"/>
    <cellStyle name="1_total_현충묘지-예산서(조경)_041206 목동내역" xfId="8660" xr:uid="{00000000-0005-0000-0000-00006F2F0000}"/>
    <cellStyle name="1_total_현충묘지-예산서(조경)_내역서(군포 중심상업지역)-2수정" xfId="8661" xr:uid="{00000000-0005-0000-0000-0000702F0000}"/>
    <cellStyle name="1_total_현충묘지-예산서(조경)_내역서(군포 중심상업지역)-2수정_내역서(구리시한강둔치)" xfId="8662" xr:uid="{00000000-0005-0000-0000-0000712F0000}"/>
    <cellStyle name="1_total_현충묘지-예산서(조경)_내역서(군포 중심상업지역)-2수정_내역서(구리시한강둔치-0727)" xfId="8663" xr:uid="{00000000-0005-0000-0000-0000722F0000}"/>
    <cellStyle name="1_total_현충묘지-예산서(조경)_내역서(군포 중심상업지역)-2수정_부하계산및전압강하" xfId="8664" xr:uid="{00000000-0005-0000-0000-0000732F0000}"/>
    <cellStyle name="1_total_현충묘지-예산서(조경)_예산서-엑셀변환양식100" xfId="8665" xr:uid="{00000000-0005-0000-0000-0000742F0000}"/>
    <cellStyle name="1_total_현충묘지-예산서(조경)_예산서-엑셀변환양식100_041206 목동내역" xfId="8666" xr:uid="{00000000-0005-0000-0000-0000752F0000}"/>
    <cellStyle name="1_total_현충묘지-예산서(조경)_예산서-엑셀변환양식100_내역서(군포 중심상업지역)-2수정" xfId="8667" xr:uid="{00000000-0005-0000-0000-0000762F0000}"/>
    <cellStyle name="1_total_현충묘지-예산서(조경)_예산서-엑셀변환양식100_내역서(군포 중심상업지역)-2수정_내역서(구리시한강둔치)" xfId="8668" xr:uid="{00000000-0005-0000-0000-0000772F0000}"/>
    <cellStyle name="1_total_현충묘지-예산서(조경)_예산서-엑셀변환양식100_내역서(군포 중심상업지역)-2수정_내역서(구리시한강둔치-0727)" xfId="8669" xr:uid="{00000000-0005-0000-0000-0000782F0000}"/>
    <cellStyle name="1_total_현충묘지-예산서(조경)_예산서-엑셀변환양식100_내역서(군포 중심상업지역)-2수정_부하계산및전압강하" xfId="8670" xr:uid="{00000000-0005-0000-0000-0000792F0000}"/>
    <cellStyle name="1_tree" xfId="8671" xr:uid="{00000000-0005-0000-0000-00007A2F0000}"/>
    <cellStyle name="1_tree_041206 목동내역" xfId="8672" xr:uid="{00000000-0005-0000-0000-00007B2F0000}"/>
    <cellStyle name="1_tree_내역서(군포 중심상업지역)-2수정" xfId="8673" xr:uid="{00000000-0005-0000-0000-00007C2F0000}"/>
    <cellStyle name="1_tree_내역서(군포 중심상업지역)-2수정_내역서(구리시한강둔치)" xfId="8674" xr:uid="{00000000-0005-0000-0000-00007D2F0000}"/>
    <cellStyle name="1_tree_내역서(군포 중심상업지역)-2수정_내역서(구리시한강둔치-0727)" xfId="8675" xr:uid="{00000000-0005-0000-0000-00007E2F0000}"/>
    <cellStyle name="1_tree_내역서(군포 중심상업지역)-2수정_부하계산및전압강하" xfId="8676" xr:uid="{00000000-0005-0000-0000-00007F2F0000}"/>
    <cellStyle name="1_tree_수량산출" xfId="8677" xr:uid="{00000000-0005-0000-0000-0000802F0000}"/>
    <cellStyle name="1_tree_수량산출_041206 목동내역" xfId="8678" xr:uid="{00000000-0005-0000-0000-0000812F0000}"/>
    <cellStyle name="1_tree_수량산출_내역서(군포 중심상업지역)-2수정" xfId="8679" xr:uid="{00000000-0005-0000-0000-0000822F0000}"/>
    <cellStyle name="1_tree_수량산출_내역서(군포 중심상업지역)-2수정_내역서(구리시한강둔치)" xfId="8680" xr:uid="{00000000-0005-0000-0000-0000832F0000}"/>
    <cellStyle name="1_tree_수량산출_내역서(군포 중심상업지역)-2수정_내역서(구리시한강둔치-0727)" xfId="8681" xr:uid="{00000000-0005-0000-0000-0000842F0000}"/>
    <cellStyle name="1_tree_수량산출_내역서(군포 중심상업지역)-2수정_부하계산및전압강하" xfId="8682" xr:uid="{00000000-0005-0000-0000-0000852F0000}"/>
    <cellStyle name="1_tree_수량산출_월정 어촌종합개발사업(07.9.19)" xfId="8683" xr:uid="{00000000-0005-0000-0000-0000862F0000}"/>
    <cellStyle name="1_tree_수량산출_현충묘지-예산서(조경)" xfId="8684" xr:uid="{00000000-0005-0000-0000-0000872F0000}"/>
    <cellStyle name="1_tree_수량산출_현충묘지-예산서(조경)_041206 목동내역" xfId="8685" xr:uid="{00000000-0005-0000-0000-0000882F0000}"/>
    <cellStyle name="1_tree_수량산출_현충묘지-예산서(조경)_내역서(군포 중심상업지역)-2수정" xfId="8686" xr:uid="{00000000-0005-0000-0000-0000892F0000}"/>
    <cellStyle name="1_tree_수량산출_현충묘지-예산서(조경)_내역서(군포 중심상업지역)-2수정_내역서(구리시한강둔치)" xfId="8687" xr:uid="{00000000-0005-0000-0000-00008A2F0000}"/>
    <cellStyle name="1_tree_수량산출_현충묘지-예산서(조경)_내역서(군포 중심상업지역)-2수정_내역서(구리시한강둔치-0727)" xfId="8688" xr:uid="{00000000-0005-0000-0000-00008B2F0000}"/>
    <cellStyle name="1_tree_수량산출_현충묘지-예산서(조경)_내역서(군포 중심상업지역)-2수정_부하계산및전압강하" xfId="8689" xr:uid="{00000000-0005-0000-0000-00008C2F0000}"/>
    <cellStyle name="1_tree_수량산출_현충묘지-예산서(조경)_예산서-엑셀변환양식100" xfId="8690" xr:uid="{00000000-0005-0000-0000-00008D2F0000}"/>
    <cellStyle name="1_tree_수량산출_현충묘지-예산서(조경)_예산서-엑셀변환양식100_041206 목동내역" xfId="8691" xr:uid="{00000000-0005-0000-0000-00008E2F0000}"/>
    <cellStyle name="1_tree_수량산출_현충묘지-예산서(조경)_예산서-엑셀변환양식100_내역서(군포 중심상업지역)-2수정" xfId="8692" xr:uid="{00000000-0005-0000-0000-00008F2F0000}"/>
    <cellStyle name="1_tree_수량산출_현충묘지-예산서(조경)_예산서-엑셀변환양식100_내역서(군포 중심상업지역)-2수정_내역서(구리시한강둔치)" xfId="8693" xr:uid="{00000000-0005-0000-0000-0000902F0000}"/>
    <cellStyle name="1_tree_수량산출_현충묘지-예산서(조경)_예산서-엑셀변환양식100_내역서(군포 중심상업지역)-2수정_내역서(구리시한강둔치-0727)" xfId="8694" xr:uid="{00000000-0005-0000-0000-0000912F0000}"/>
    <cellStyle name="1_tree_수량산출_현충묘지-예산서(조경)_예산서-엑셀변환양식100_내역서(군포 중심상업지역)-2수정_부하계산및전압강하" xfId="8695" xr:uid="{00000000-0005-0000-0000-0000922F0000}"/>
    <cellStyle name="1_tree_월정 어촌종합개발사업(07.9.19)" xfId="8696" xr:uid="{00000000-0005-0000-0000-0000932F0000}"/>
    <cellStyle name="1_tree_현충묘지-예산서(조경)" xfId="8697" xr:uid="{00000000-0005-0000-0000-0000942F0000}"/>
    <cellStyle name="1_tree_현충묘지-예산서(조경)_041206 목동내역" xfId="8698" xr:uid="{00000000-0005-0000-0000-0000952F0000}"/>
    <cellStyle name="1_tree_현충묘지-예산서(조경)_내역서(군포 중심상업지역)-2수정" xfId="8699" xr:uid="{00000000-0005-0000-0000-0000962F0000}"/>
    <cellStyle name="1_tree_현충묘지-예산서(조경)_내역서(군포 중심상업지역)-2수정_내역서(구리시한강둔치)" xfId="8700" xr:uid="{00000000-0005-0000-0000-0000972F0000}"/>
    <cellStyle name="1_tree_현충묘지-예산서(조경)_내역서(군포 중심상업지역)-2수정_내역서(구리시한강둔치-0727)" xfId="8701" xr:uid="{00000000-0005-0000-0000-0000982F0000}"/>
    <cellStyle name="1_tree_현충묘지-예산서(조경)_내역서(군포 중심상업지역)-2수정_부하계산및전압강하" xfId="8702" xr:uid="{00000000-0005-0000-0000-0000992F0000}"/>
    <cellStyle name="1_tree_현충묘지-예산서(조경)_예산서-엑셀변환양식100" xfId="8703" xr:uid="{00000000-0005-0000-0000-00009A2F0000}"/>
    <cellStyle name="1_tree_현충묘지-예산서(조경)_예산서-엑셀변환양식100_041206 목동내역" xfId="8704" xr:uid="{00000000-0005-0000-0000-00009B2F0000}"/>
    <cellStyle name="1_tree_현충묘지-예산서(조경)_예산서-엑셀변환양식100_내역서(군포 중심상업지역)-2수정" xfId="8705" xr:uid="{00000000-0005-0000-0000-00009C2F0000}"/>
    <cellStyle name="1_tree_현충묘지-예산서(조경)_예산서-엑셀변환양식100_내역서(군포 중심상업지역)-2수정_내역서(구리시한강둔치)" xfId="8706" xr:uid="{00000000-0005-0000-0000-00009D2F0000}"/>
    <cellStyle name="1_tree_현충묘지-예산서(조경)_예산서-엑셀변환양식100_내역서(군포 중심상업지역)-2수정_내역서(구리시한강둔치-0727)" xfId="8707" xr:uid="{00000000-0005-0000-0000-00009E2F0000}"/>
    <cellStyle name="1_tree_현충묘지-예산서(조경)_예산서-엑셀변환양식100_내역서(군포 중심상업지역)-2수정_부하계산및전압강하" xfId="8708" xr:uid="{00000000-0005-0000-0000-00009F2F0000}"/>
    <cellStyle name="1_공양식(레인보우스케이프)" xfId="8709" xr:uid="{00000000-0005-0000-0000-0000A02F0000}"/>
    <cellStyle name="1_김제 벽골제(추가품목적용)612" xfId="8710" xr:uid="{00000000-0005-0000-0000-0000A12F0000}"/>
    <cellStyle name="1_김제 벽골제최종(08.06.05)" xfId="8711" xr:uid="{00000000-0005-0000-0000-0000A22F0000}"/>
    <cellStyle name="1_내역1203" xfId="8712" xr:uid="{00000000-0005-0000-0000-0000A32F0000}"/>
    <cellStyle name="1_내역서1006" xfId="8713" xr:uid="{00000000-0005-0000-0000-0000A42F0000}"/>
    <cellStyle name="1_단가조사표" xfId="8714" xr:uid="{00000000-0005-0000-0000-0000A52F0000}"/>
    <cellStyle name="1_단가조사표_1011소각" xfId="8715" xr:uid="{00000000-0005-0000-0000-0000A62F0000}"/>
    <cellStyle name="1_단가조사표_1113교~1" xfId="8716" xr:uid="{00000000-0005-0000-0000-0000A72F0000}"/>
    <cellStyle name="1_단가조사표_121내역" xfId="8717" xr:uid="{00000000-0005-0000-0000-0000A82F0000}"/>
    <cellStyle name="1_단가조사표_객토량" xfId="8718" xr:uid="{00000000-0005-0000-0000-0000A92F0000}"/>
    <cellStyle name="1_단가조사표_교통센~1" xfId="8719" xr:uid="{00000000-0005-0000-0000-0000AA2F0000}"/>
    <cellStyle name="1_단가조사표_교통센터412" xfId="8720" xr:uid="{00000000-0005-0000-0000-0000AB2F0000}"/>
    <cellStyle name="1_단가조사표_교통수" xfId="8721" xr:uid="{00000000-0005-0000-0000-0000AC2F0000}"/>
    <cellStyle name="1_단가조사표_교통수량산출서" xfId="8722" xr:uid="{00000000-0005-0000-0000-0000AD2F0000}"/>
    <cellStyle name="1_단가조사표_구조물대가 (2)" xfId="8723" xr:uid="{00000000-0005-0000-0000-0000AE2F0000}"/>
    <cellStyle name="1_단가조사표_내역서 (2)" xfId="8724" xr:uid="{00000000-0005-0000-0000-0000AF2F0000}"/>
    <cellStyle name="1_단가조사표_대전관저지구" xfId="8725" xr:uid="{00000000-0005-0000-0000-0000B02F0000}"/>
    <cellStyle name="1_단가조사표_동측지~1" xfId="8726" xr:uid="{00000000-0005-0000-0000-0000B12F0000}"/>
    <cellStyle name="1_단가조사표_동측지원422" xfId="8727" xr:uid="{00000000-0005-0000-0000-0000B22F0000}"/>
    <cellStyle name="1_단가조사표_동측지원512" xfId="8728" xr:uid="{00000000-0005-0000-0000-0000B32F0000}"/>
    <cellStyle name="1_단가조사표_동측지원524" xfId="8729" xr:uid="{00000000-0005-0000-0000-0000B42F0000}"/>
    <cellStyle name="1_단가조사표_부대422" xfId="8730" xr:uid="{00000000-0005-0000-0000-0000B52F0000}"/>
    <cellStyle name="1_단가조사표_부대시설" xfId="8731" xr:uid="{00000000-0005-0000-0000-0000B62F0000}"/>
    <cellStyle name="1_단가조사표_소각수~1" xfId="8732" xr:uid="{00000000-0005-0000-0000-0000B72F0000}"/>
    <cellStyle name="1_단가조사표_소각수내역서" xfId="8733" xr:uid="{00000000-0005-0000-0000-0000B82F0000}"/>
    <cellStyle name="1_단가조사표_소각수목2" xfId="8734" xr:uid="{00000000-0005-0000-0000-0000B92F0000}"/>
    <cellStyle name="1_단가조사표_수량산출서 (2)" xfId="8735" xr:uid="{00000000-0005-0000-0000-0000BA2F0000}"/>
    <cellStyle name="1_단가조사표_엑스포~1" xfId="8736" xr:uid="{00000000-0005-0000-0000-0000BB2F0000}"/>
    <cellStyle name="1_단가조사표_엑스포한빛1" xfId="8737" xr:uid="{00000000-0005-0000-0000-0000BC2F0000}"/>
    <cellStyle name="1_단가조사표_여객터미널331" xfId="8738" xr:uid="{00000000-0005-0000-0000-0000BD2F0000}"/>
    <cellStyle name="1_단가조사표_여객터미널513" xfId="8739" xr:uid="{00000000-0005-0000-0000-0000BE2F0000}"/>
    <cellStyle name="1_단가조사표_여객터미널629" xfId="8740" xr:uid="{00000000-0005-0000-0000-0000BF2F0000}"/>
    <cellStyle name="1_단가조사표_외곽도로616" xfId="8741" xr:uid="{00000000-0005-0000-0000-0000C02F0000}"/>
    <cellStyle name="1_단가조사표_용인죽전수량" xfId="8742" xr:uid="{00000000-0005-0000-0000-0000C12F0000}"/>
    <cellStyle name="1_단가조사표_원가계~1" xfId="8743" xr:uid="{00000000-0005-0000-0000-0000C22F0000}"/>
    <cellStyle name="1_단가조사표_유기질" xfId="8744" xr:uid="{00000000-0005-0000-0000-0000C32F0000}"/>
    <cellStyle name="1_단가조사표_자재조서 (2)" xfId="8745" xr:uid="{00000000-0005-0000-0000-0000C42F0000}"/>
    <cellStyle name="1_단가조사표_총괄내역" xfId="8746" xr:uid="{00000000-0005-0000-0000-0000C52F0000}"/>
    <cellStyle name="1_단가조사표_총괄내역 (2)" xfId="8747" xr:uid="{00000000-0005-0000-0000-0000C62F0000}"/>
    <cellStyle name="1_단가조사표_터미널도로403" xfId="8748" xr:uid="{00000000-0005-0000-0000-0000C72F0000}"/>
    <cellStyle name="1_단가조사표_터미널도로429" xfId="8749" xr:uid="{00000000-0005-0000-0000-0000C82F0000}"/>
    <cellStyle name="1_단가조사표_포장일위" xfId="8750" xr:uid="{00000000-0005-0000-0000-0000C92F0000}"/>
    <cellStyle name="1_북악산" xfId="8751" xr:uid="{00000000-0005-0000-0000-0000CA2F0000}"/>
    <cellStyle name="1_설계서 양식" xfId="8752" xr:uid="{00000000-0005-0000-0000-0000CB2F0000}"/>
    <cellStyle name="1_소요산 내역서" xfId="8753" xr:uid="{00000000-0005-0000-0000-0000CC2F0000}"/>
    <cellStyle name="1_시민계략공사" xfId="7368" xr:uid="{00000000-0005-0000-0000-0000CD2F0000}"/>
    <cellStyle name="1_시민계략공사_2002년도각종계산서너릿제터널등7개소" xfId="8754" xr:uid="{00000000-0005-0000-0000-0000CE2F0000}"/>
    <cellStyle name="1_시민계략공사_2003년 각종계산서(읽기전용)" xfId="8755" xr:uid="{00000000-0005-0000-0000-0000CF2F0000}"/>
    <cellStyle name="1_시민계략공사_2003년 각종계산서(읽기전용)_내역서(전기)" xfId="8756" xr:uid="{00000000-0005-0000-0000-0000D02F0000}"/>
    <cellStyle name="1_시민계략공사_Book2" xfId="8757" xr:uid="{00000000-0005-0000-0000-0000D12F0000}"/>
    <cellStyle name="1_시민계략공사_각종계산서" xfId="8758" xr:uid="{00000000-0005-0000-0000-0000D22F0000}"/>
    <cellStyle name="1_시민계략공사_계산서및내역서5월9일변경" xfId="8759" xr:uid="{00000000-0005-0000-0000-0000D32F0000}"/>
    <cellStyle name="1_시민계략공사_관급-(수배전반)" xfId="8760" xr:uid="{00000000-0005-0000-0000-0000D42F0000}"/>
    <cellStyle name="1_시민계략공사_관급-등기구" xfId="8761" xr:uid="{00000000-0005-0000-0000-0000D52F0000}"/>
    <cellStyle name="1_시민계략공사_관급-태양광등기구" xfId="8762" xr:uid="{00000000-0005-0000-0000-0000D62F0000}"/>
    <cellStyle name="1_시민계략공사_광양중동중학교실증축공사(전기)-4월10일한번더" xfId="8763" xr:uid="{00000000-0005-0000-0000-0000D72F0000}"/>
    <cellStyle name="1_시민계략공사_무안연꽃방죽(4월9일)한번더" xfId="8764" xr:uid="{00000000-0005-0000-0000-0000D82F0000}"/>
    <cellStyle name="1_시민계략공사_백운초 신축 전기공사-납품-" xfId="8765" xr:uid="{00000000-0005-0000-0000-0000D92F0000}"/>
    <cellStyle name="1_시민계략공사_보일약국~순국비간 도로개설 가로등설치공사" xfId="8766" xr:uid="{00000000-0005-0000-0000-0000DA2F0000}"/>
    <cellStyle name="1_시민계략공사_복지관 부하계산서" xfId="8767" xr:uid="{00000000-0005-0000-0000-0000DB2F0000}"/>
    <cellStyle name="1_시민계략공사_복지관 부하계산서_내역서(전기)" xfId="8768" xr:uid="{00000000-0005-0000-0000-0000DC2F0000}"/>
    <cellStyle name="1_시민계략공사_봉산면보건지소신축공사(전기)11월30일변경" xfId="8769" xr:uid="{00000000-0005-0000-0000-0000DD2F0000}"/>
    <cellStyle name="1_시민계략공사_북문로(팔마로)가로등설치공사(변경)3월11일" xfId="8770" xr:uid="{00000000-0005-0000-0000-0000DE2F0000}"/>
    <cellStyle name="1_시민계략공사_북문로(팔마로)가로등설치공사NO34번까지시행분" xfId="8771" xr:uid="{00000000-0005-0000-0000-0000DF2F0000}"/>
    <cellStyle name="1_시민계략공사_북문로(팔마로)교통신호등설치공사NO34번까지" xfId="8772" xr:uid="{00000000-0005-0000-0000-0000E02F0000}"/>
    <cellStyle name="1_시민계략공사_북문팔마로확포장공사가로등" xfId="8773" xr:uid="{00000000-0005-0000-0000-0000E12F0000}"/>
    <cellStyle name="1_시민계략공사_비상부하,발전기용량 계산서" xfId="8774" xr:uid="{00000000-0005-0000-0000-0000E22F0000}"/>
    <cellStyle name="1_시민계략공사_비상부하,발전기용량 계산서_내역서(전기)" xfId="8775" xr:uid="{00000000-0005-0000-0000-0000E32F0000}"/>
    <cellStyle name="1_시민계략공사_여수오동도분수(사급)R2" xfId="8776" xr:uid="{00000000-0005-0000-0000-0000E42F0000}"/>
    <cellStyle name="1_시민계략공사_오동도음악분수수전설비공사(1차전기)" xfId="8777" xr:uid="{00000000-0005-0000-0000-0000E52F0000}"/>
    <cellStyle name="1_시민계략공사_율촌중학교심야전기" xfId="8778" xr:uid="{00000000-0005-0000-0000-0000E62F0000}"/>
    <cellStyle name="1_시민계략공사_전기공내역서" xfId="8779" xr:uid="{00000000-0005-0000-0000-0000E72F0000}"/>
    <cellStyle name="1_시민계략공사_전기-한남" xfId="7369" xr:uid="{00000000-0005-0000-0000-0000E82F0000}"/>
    <cellStyle name="1_시민계략공사_조도계산서" xfId="8780" xr:uid="{00000000-0005-0000-0000-0000E92F0000}"/>
    <cellStyle name="1_시민계략공사_조도계산서_내역서(전기)" xfId="8781" xr:uid="{00000000-0005-0000-0000-0000EA2F0000}"/>
    <cellStyle name="1_심사결과요약서(100510)-세화항 물양장 정비공사" xfId="8782" xr:uid="{00000000-0005-0000-0000-0000EB2F0000}"/>
    <cellStyle name="1_연안권역특화거리조성을위한음악분수대설치R6(제출EBS)-설비,전기,관리실" xfId="8783" xr:uid="{00000000-0005-0000-0000-0000EC2F0000}"/>
    <cellStyle name="1_육각정자(BR-58-A)내역서" xfId="8784" xr:uid="{00000000-0005-0000-0000-0000ED2F0000}"/>
    <cellStyle name="1_인천북항관공선부두(수정내역)" xfId="8785" xr:uid="{00000000-0005-0000-0000-0000EE2F0000}"/>
    <cellStyle name="1_일위대가공식2004" xfId="8786" xr:uid="{00000000-0005-0000-0000-0000EF2F0000}"/>
    <cellStyle name="1_일위대가공식2005" xfId="8787" xr:uid="{00000000-0005-0000-0000-0000F02F0000}"/>
    <cellStyle name="1_일위대가공식2006" xfId="8788" xr:uid="{00000000-0005-0000-0000-0000F12F0000}"/>
    <cellStyle name="1_전자입찰원가양식" xfId="8789" xr:uid="{00000000-0005-0000-0000-0000F22F0000}"/>
    <cellStyle name="1_전주시관내(이서~용정)건설공사(신화)" xfId="8790" xr:uid="{00000000-0005-0000-0000-0000F32F0000}"/>
    <cellStyle name="1_조명제어공량" xfId="8791" xr:uid="{00000000-0005-0000-0000-0000F42F0000}"/>
    <cellStyle name="1_종합사무동최종bm수신(04.3.10)" xfId="8792" xr:uid="{00000000-0005-0000-0000-0000F52F0000}"/>
    <cellStyle name="1_참고자료" xfId="8793" xr:uid="{00000000-0005-0000-0000-0000F62F0000}"/>
    <cellStyle name="1_천천고고등학교교사신축공사(산출내역집계표)" xfId="8794" xr:uid="{00000000-0005-0000-0000-0000F72F0000}"/>
    <cellStyle name="1_현충묘지-수량산출서" xfId="8795" xr:uid="{00000000-0005-0000-0000-0000F82F0000}"/>
    <cellStyle name="11" xfId="8796" xr:uid="{00000000-0005-0000-0000-0000F92F0000}"/>
    <cellStyle name="111" xfId="8797" xr:uid="{00000000-0005-0000-0000-0000FA2F0000}"/>
    <cellStyle name="19990216" xfId="8798" xr:uid="{00000000-0005-0000-0000-0000FB2F0000}"/>
    <cellStyle name="¹eº" xfId="8799" xr:uid="{00000000-0005-0000-0000-0000FC2F0000}"/>
    <cellStyle name="¹éº" xfId="8800" xr:uid="{00000000-0005-0000-0000-0000FD2F0000}"/>
    <cellStyle name="¹eº_마곡보완" xfId="8801" xr:uid="{00000000-0005-0000-0000-0000FE2F0000}"/>
    <cellStyle name="¹éº_마곡보완" xfId="8802" xr:uid="{00000000-0005-0000-0000-0000FF2F0000}"/>
    <cellStyle name="¹eº_마곡보완_설계예산서(구둘)" xfId="8803" xr:uid="{00000000-0005-0000-0000-000000300000}"/>
    <cellStyle name="¹éº_마곡보완_설계예산서(구둘)" xfId="8804" xr:uid="{00000000-0005-0000-0000-000001300000}"/>
    <cellStyle name="¹eº_마곡보완_설계예산서(아랫말+신이)" xfId="8805" xr:uid="{00000000-0005-0000-0000-000002300000}"/>
    <cellStyle name="¹éº_마곡보완_설계예산서(아랫말+신이)" xfId="8806" xr:uid="{00000000-0005-0000-0000-000003300000}"/>
    <cellStyle name="¹eº_설계예산서(구둘)" xfId="8807" xr:uid="{00000000-0005-0000-0000-000004300000}"/>
    <cellStyle name="¹éº_설계예산서(구둘)" xfId="8808" xr:uid="{00000000-0005-0000-0000-000005300000}"/>
    <cellStyle name="¹eº_설계예산서(아랫말+신이)" xfId="8809" xr:uid="{00000000-0005-0000-0000-000006300000}"/>
    <cellStyle name="¹éº_설계예산서(아랫말+신이)" xfId="8810" xr:uid="{00000000-0005-0000-0000-000007300000}"/>
    <cellStyle name="¹eºÐA² [0]" xfId="8811" xr:uid="{00000000-0005-0000-0000-000008300000}"/>
    <cellStyle name="¹eºÐA² [2]" xfId="8812" xr:uid="{00000000-0005-0000-0000-000009300000}"/>
    <cellStyle name="¹eºÐA²_±aA¸" xfId="8813" xr:uid="{00000000-0005-0000-0000-00000A300000}"/>
    <cellStyle name="1월" xfId="8814" xr:uid="{00000000-0005-0000-0000-00000B300000}"/>
    <cellStyle name="2" xfId="8815" xr:uid="{00000000-0005-0000-0000-00000C300000}"/>
    <cellStyle name="²" xfId="8816" xr:uid="{00000000-0005-0000-0000-00000D300000}"/>
    <cellStyle name="2)" xfId="8817" xr:uid="{00000000-0005-0000-0000-00000E300000}"/>
    <cellStyle name="2_01 포장및구조물깨기-2차 " xfId="3150" xr:uid="{00000000-0005-0000-0000-00000F300000}"/>
    <cellStyle name="2_laroux" xfId="8818" xr:uid="{00000000-0005-0000-0000-000010300000}"/>
    <cellStyle name="2_laroux_ATC-YOON1" xfId="8819" xr:uid="{00000000-0005-0000-0000-000011300000}"/>
    <cellStyle name="2_공정표" xfId="8820" xr:uid="{00000000-0005-0000-0000-000012300000}"/>
    <cellStyle name="2_관급자재 내역서" xfId="8821" xr:uid="{00000000-0005-0000-0000-000013300000}"/>
    <cellStyle name="2_단가조사표" xfId="8822" xr:uid="{00000000-0005-0000-0000-000014300000}"/>
    <cellStyle name="2_단가조사표_1011소각" xfId="8823" xr:uid="{00000000-0005-0000-0000-000015300000}"/>
    <cellStyle name="2_단가조사표_1113교~1" xfId="8824" xr:uid="{00000000-0005-0000-0000-000016300000}"/>
    <cellStyle name="2_단가조사표_121내역" xfId="8825" xr:uid="{00000000-0005-0000-0000-000017300000}"/>
    <cellStyle name="2_단가조사표_객토량" xfId="8826" xr:uid="{00000000-0005-0000-0000-000018300000}"/>
    <cellStyle name="2_단가조사표_교통센~1" xfId="8827" xr:uid="{00000000-0005-0000-0000-000019300000}"/>
    <cellStyle name="2_단가조사표_교통센터412" xfId="8828" xr:uid="{00000000-0005-0000-0000-00001A300000}"/>
    <cellStyle name="2_단가조사표_교통수" xfId="8829" xr:uid="{00000000-0005-0000-0000-00001B300000}"/>
    <cellStyle name="2_단가조사표_교통수량산출서" xfId="8830" xr:uid="{00000000-0005-0000-0000-00001C300000}"/>
    <cellStyle name="2_단가조사표_구조물대가 (2)" xfId="8831" xr:uid="{00000000-0005-0000-0000-00001D300000}"/>
    <cellStyle name="2_단가조사표_내역서 (2)" xfId="8832" xr:uid="{00000000-0005-0000-0000-00001E300000}"/>
    <cellStyle name="2_단가조사표_대전관저지구" xfId="8833" xr:uid="{00000000-0005-0000-0000-00001F300000}"/>
    <cellStyle name="2_단가조사표_동측지~1" xfId="8834" xr:uid="{00000000-0005-0000-0000-000020300000}"/>
    <cellStyle name="2_단가조사표_동측지원422" xfId="8835" xr:uid="{00000000-0005-0000-0000-000021300000}"/>
    <cellStyle name="2_단가조사표_동측지원512" xfId="8836" xr:uid="{00000000-0005-0000-0000-000022300000}"/>
    <cellStyle name="2_단가조사표_동측지원524" xfId="8837" xr:uid="{00000000-0005-0000-0000-000023300000}"/>
    <cellStyle name="2_단가조사표_부대422" xfId="8838" xr:uid="{00000000-0005-0000-0000-000024300000}"/>
    <cellStyle name="2_단가조사표_부대시설" xfId="8839" xr:uid="{00000000-0005-0000-0000-000025300000}"/>
    <cellStyle name="2_단가조사표_소각수~1" xfId="8840" xr:uid="{00000000-0005-0000-0000-000026300000}"/>
    <cellStyle name="2_단가조사표_소각수내역서" xfId="8841" xr:uid="{00000000-0005-0000-0000-000027300000}"/>
    <cellStyle name="2_단가조사표_소각수목2" xfId="8842" xr:uid="{00000000-0005-0000-0000-000028300000}"/>
    <cellStyle name="2_단가조사표_수량산출서 (2)" xfId="8843" xr:uid="{00000000-0005-0000-0000-000029300000}"/>
    <cellStyle name="2_단가조사표_엑스포~1" xfId="8844" xr:uid="{00000000-0005-0000-0000-00002A300000}"/>
    <cellStyle name="2_단가조사표_엑스포한빛1" xfId="8845" xr:uid="{00000000-0005-0000-0000-00002B300000}"/>
    <cellStyle name="2_단가조사표_여객터미널331" xfId="8846" xr:uid="{00000000-0005-0000-0000-00002C300000}"/>
    <cellStyle name="2_단가조사표_여객터미널513" xfId="8847" xr:uid="{00000000-0005-0000-0000-00002D300000}"/>
    <cellStyle name="2_단가조사표_여객터미널629" xfId="8848" xr:uid="{00000000-0005-0000-0000-00002E300000}"/>
    <cellStyle name="2_단가조사표_외곽도로616" xfId="8849" xr:uid="{00000000-0005-0000-0000-00002F300000}"/>
    <cellStyle name="2_단가조사표_용인죽전수량" xfId="8850" xr:uid="{00000000-0005-0000-0000-000030300000}"/>
    <cellStyle name="2_단가조사표_원가계~1" xfId="8851" xr:uid="{00000000-0005-0000-0000-000031300000}"/>
    <cellStyle name="2_단가조사표_유기질" xfId="8852" xr:uid="{00000000-0005-0000-0000-000032300000}"/>
    <cellStyle name="2_단가조사표_자재조서 (2)" xfId="8853" xr:uid="{00000000-0005-0000-0000-000033300000}"/>
    <cellStyle name="2_단가조사표_총괄내역" xfId="8854" xr:uid="{00000000-0005-0000-0000-000034300000}"/>
    <cellStyle name="2_단가조사표_총괄내역 (2)" xfId="8855" xr:uid="{00000000-0005-0000-0000-000035300000}"/>
    <cellStyle name="2_단가조사표_터미널도로403" xfId="8856" xr:uid="{00000000-0005-0000-0000-000036300000}"/>
    <cellStyle name="2_단가조사표_터미널도로429" xfId="8857" xr:uid="{00000000-0005-0000-0000-000037300000}"/>
    <cellStyle name="2_단가조사표_포장일위" xfId="8858" xr:uid="{00000000-0005-0000-0000-000038300000}"/>
    <cellStyle name="2_설계서(변경)" xfId="8859" xr:uid="{00000000-0005-0000-0000-000039300000}"/>
    <cellStyle name="2_심사결과요약서(100510)-세화항 물양장 정비공사" xfId="8860" xr:uid="{00000000-0005-0000-0000-00003A300000}"/>
    <cellStyle name="2_자재.제출용" xfId="8861" xr:uid="{00000000-0005-0000-0000-00003B300000}"/>
    <cellStyle name="2_헬기운반 내역서" xfId="8862" xr:uid="{00000000-0005-0000-0000-00003C300000}"/>
    <cellStyle name="20% - 강조색1" xfId="3151" builtinId="30" customBuiltin="1"/>
    <cellStyle name="20% - 강조색1 2" xfId="7370" xr:uid="{00000000-0005-0000-0000-00003E300000}"/>
    <cellStyle name="20% - 강조색2" xfId="3152" builtinId="34" customBuiltin="1"/>
    <cellStyle name="20% - 강조색2 2" xfId="7371" xr:uid="{00000000-0005-0000-0000-000040300000}"/>
    <cellStyle name="20% - 강조색3" xfId="3153" builtinId="38" customBuiltin="1"/>
    <cellStyle name="20% - 강조색3 2" xfId="7372" xr:uid="{00000000-0005-0000-0000-000042300000}"/>
    <cellStyle name="20% - 강조색4" xfId="3154" builtinId="42" customBuiltin="1"/>
    <cellStyle name="20% - 강조색4 2" xfId="7373" xr:uid="{00000000-0005-0000-0000-000044300000}"/>
    <cellStyle name="20% - 강조색5" xfId="3155" builtinId="46" customBuiltin="1"/>
    <cellStyle name="20% - 강조색5 2" xfId="7374" xr:uid="{00000000-0005-0000-0000-000046300000}"/>
    <cellStyle name="20% - 강조색6" xfId="3156" builtinId="50" customBuiltin="1"/>
    <cellStyle name="20% - 강조색6 2" xfId="7375" xr:uid="{00000000-0005-0000-0000-000048300000}"/>
    <cellStyle name="2자리" xfId="8863" xr:uid="{00000000-0005-0000-0000-000049300000}"/>
    <cellStyle name="3" xfId="8864" xr:uid="{00000000-0005-0000-0000-00004A300000}"/>
    <cellStyle name="³?A￥" xfId="8865" xr:uid="{00000000-0005-0000-0000-00004B300000}"/>
    <cellStyle name="40% - 강조색1" xfId="3157" builtinId="31" customBuiltin="1"/>
    <cellStyle name="40% - 강조색1 2" xfId="7376" xr:uid="{00000000-0005-0000-0000-00004D300000}"/>
    <cellStyle name="40% - 강조색2" xfId="3158" builtinId="35" customBuiltin="1"/>
    <cellStyle name="40% - 강조색2 2" xfId="7377" xr:uid="{00000000-0005-0000-0000-00004F300000}"/>
    <cellStyle name="40% - 강조색3" xfId="3159" builtinId="39" customBuiltin="1"/>
    <cellStyle name="40% - 강조색3 2" xfId="7378" xr:uid="{00000000-0005-0000-0000-000051300000}"/>
    <cellStyle name="40% - 강조색4" xfId="3160" builtinId="43" customBuiltin="1"/>
    <cellStyle name="40% - 강조색4 2" xfId="7379" xr:uid="{00000000-0005-0000-0000-000053300000}"/>
    <cellStyle name="40% - 강조색5" xfId="3161" builtinId="47" customBuiltin="1"/>
    <cellStyle name="40% - 강조색5 2" xfId="7380" xr:uid="{00000000-0005-0000-0000-000055300000}"/>
    <cellStyle name="40% - 강조색6" xfId="3162" builtinId="51" customBuiltin="1"/>
    <cellStyle name="40% - 강조색6 2" xfId="7381" xr:uid="{00000000-0005-0000-0000-000057300000}"/>
    <cellStyle name="6" xfId="8866" xr:uid="{00000000-0005-0000-0000-000058300000}"/>
    <cellStyle name="60" xfId="8867" xr:uid="{00000000-0005-0000-0000-000059300000}"/>
    <cellStyle name="60% - 강조색1" xfId="3163" builtinId="32" customBuiltin="1"/>
    <cellStyle name="60% - 강조색1 2" xfId="7382" xr:uid="{00000000-0005-0000-0000-00005B300000}"/>
    <cellStyle name="60% - 강조색2" xfId="3164" builtinId="36" customBuiltin="1"/>
    <cellStyle name="60% - 강조색2 2" xfId="7383" xr:uid="{00000000-0005-0000-0000-00005D300000}"/>
    <cellStyle name="60% - 강조색3" xfId="3165" builtinId="40" customBuiltin="1"/>
    <cellStyle name="60% - 강조색3 2" xfId="7384" xr:uid="{00000000-0005-0000-0000-00005F300000}"/>
    <cellStyle name="60% - 강조색4" xfId="3166" builtinId="44" customBuiltin="1"/>
    <cellStyle name="60% - 강조색4 2" xfId="7385" xr:uid="{00000000-0005-0000-0000-000061300000}"/>
    <cellStyle name="60% - 강조색5" xfId="3167" builtinId="48" customBuiltin="1"/>
    <cellStyle name="60% - 강조색5 2" xfId="7386" xr:uid="{00000000-0005-0000-0000-000063300000}"/>
    <cellStyle name="60% - 강조색6" xfId="3168" builtinId="52" customBuiltin="1"/>
    <cellStyle name="60% - 강조색6 2" xfId="7387" xr:uid="{00000000-0005-0000-0000-000065300000}"/>
    <cellStyle name="82" xfId="8868" xr:uid="{00000000-0005-0000-0000-000066300000}"/>
    <cellStyle name="90" xfId="8869" xr:uid="{00000000-0005-0000-0000-000067300000}"/>
    <cellStyle name="96" xfId="8870" xr:uid="{00000000-0005-0000-0000-000068300000}"/>
    <cellStyle name="Ā _x0010_က랐_xdc01_땯_x0001_" xfId="8871" xr:uid="{00000000-0005-0000-0000-000069300000}"/>
    <cellStyle name="a)" xfId="8872" xr:uid="{00000000-0005-0000-0000-00006A300000}"/>
    <cellStyle name="A¡§¡ⓒ¡E¡þ¡EO [0]_¡§uc¡§oA " xfId="8873" xr:uid="{00000000-0005-0000-0000-00006B300000}"/>
    <cellStyle name="A¡§¡ⓒ¡E¡þ¡EO_¡§uc¡§oA " xfId="8874" xr:uid="{00000000-0005-0000-0000-00006C300000}"/>
    <cellStyle name="A¨­???? [0]_INQUIRY ????¨?¡?A??A?ª " xfId="7452" xr:uid="{00000000-0005-0000-0000-00006D300000}"/>
    <cellStyle name="A¨­????_INQUIRY ????¨?¡?A??A?ª " xfId="7453" xr:uid="{00000000-0005-0000-0000-00006E300000}"/>
    <cellStyle name="A¨­￠￢￠O [0]_ ¨￢n￠￢n¨￢¡Æ ￠?u¨￢¡Æ¡¾a¨uu " xfId="8875" xr:uid="{00000000-0005-0000-0000-00006F300000}"/>
    <cellStyle name="A¨­¢¬¢Ò [0]_¨úc¨öA " xfId="8876" xr:uid="{00000000-0005-0000-0000-000070300000}"/>
    <cellStyle name="A¨­￠￢￠O [0]_￠?i¡ieE¡ⓒ¡¤A ¡¾a¡¾￠￢A￠OA¡AC¡I" xfId="3169" xr:uid="{00000000-0005-0000-0000-000071300000}"/>
    <cellStyle name="A¨­¢¬¢Ò [0]_4PART " xfId="8877" xr:uid="{00000000-0005-0000-0000-000072300000}"/>
    <cellStyle name="A¨­￠￢￠O [0]_A|A￠O1¨￢I1¡Æu CoEⓒ÷ " xfId="8878" xr:uid="{00000000-0005-0000-0000-000073300000}"/>
    <cellStyle name="A¨­¢¬¢Ò [0]_C¡Æ¢¬n¨¬¡Æ " xfId="8879" xr:uid="{00000000-0005-0000-0000-000074300000}"/>
    <cellStyle name="A¨­￠￢￠O [0]_ⓒoⓒ¡A¨o¨￢R " xfId="8880" xr:uid="{00000000-0005-0000-0000-000075300000}"/>
    <cellStyle name="A¨­¢¬¢Ò [0]_INQUIRY ¢¯¥ì¨ú¡ÀA©¬A©ª " xfId="7454" xr:uid="{00000000-0005-0000-0000-000076300000}"/>
    <cellStyle name="A¨­￠￢￠O_ ¨￢n￠￢n¨￢¡Æ ￠?u¨￢¡Æ¡¾a¨uu " xfId="8881" xr:uid="{00000000-0005-0000-0000-000077300000}"/>
    <cellStyle name="A¨­¢¬¢Ò_¨úc¨öA " xfId="8882" xr:uid="{00000000-0005-0000-0000-000078300000}"/>
    <cellStyle name="A¨­￠￢￠O_￠?i¡ieE¡ⓒ¡¤A ¡¾a¡¾￠￢A￠OA¡AC¡I" xfId="3170" xr:uid="{00000000-0005-0000-0000-000079300000}"/>
    <cellStyle name="A¨­¢¬¢Ò_95©øaAN¡Æy¨ùo¡¤R " xfId="8883" xr:uid="{00000000-0005-0000-0000-00007A300000}"/>
    <cellStyle name="A¨­￠￢￠O_A|A￠O1¨￢I1¡Æu CoEⓒ÷ " xfId="8884" xr:uid="{00000000-0005-0000-0000-00007B300000}"/>
    <cellStyle name="A¨­¢¬¢Ò_C¡Æ¢¬n¨¬¡Æ " xfId="8885" xr:uid="{00000000-0005-0000-0000-00007C300000}"/>
    <cellStyle name="A¨­￠￢￠O_ⓒoⓒ¡A¨o¨￢R " xfId="8886" xr:uid="{00000000-0005-0000-0000-00007D300000}"/>
    <cellStyle name="A¨­¢¬¢Ò_INQUIRY ¢¯¥ì¨ú¡ÀA©¬A©ª " xfId="7455" xr:uid="{00000000-0005-0000-0000-00007E300000}"/>
    <cellStyle name="A￠R¡×￠R¨I￠RE￠Rⓒ­￠REO [0]_INQUIRY ￠RE?￠RIi￠R¡×u¡ERAA¡§I￠Rⓒ­A¡§I¡§¡I " xfId="8887" xr:uid="{00000000-0005-0000-0000-00007F300000}"/>
    <cellStyle name="A￠R¡×￠R¨I￠RE￠Rⓒ­￠REO_INQUIRY ￠RE?￠RIi￠R¡×u¡ERAA¡§I￠Rⓒ­A¡§I¡§¡I " xfId="8888" xr:uid="{00000000-0005-0000-0000-000080300000}"/>
    <cellStyle name="AA" xfId="3171" xr:uid="{00000000-0005-0000-0000-000081300000}"/>
    <cellStyle name="Actual Date" xfId="8889" xr:uid="{00000000-0005-0000-0000-000082300000}"/>
    <cellStyle name="Ae" xfId="8890" xr:uid="{00000000-0005-0000-0000-000083300000}"/>
    <cellStyle name="Åë" xfId="8891" xr:uid="{00000000-0005-0000-0000-000084300000}"/>
    <cellStyle name="Ae_마곡보완" xfId="8892" xr:uid="{00000000-0005-0000-0000-000085300000}"/>
    <cellStyle name="Åë_마곡보완" xfId="8893" xr:uid="{00000000-0005-0000-0000-000086300000}"/>
    <cellStyle name="Ae_마곡보완_설계예산서(구둘)" xfId="8894" xr:uid="{00000000-0005-0000-0000-000087300000}"/>
    <cellStyle name="Åë_마곡보완_설계예산서(구둘)" xfId="8895" xr:uid="{00000000-0005-0000-0000-000088300000}"/>
    <cellStyle name="Ae_마곡보완_설계예산서(아랫말+신이)" xfId="8896" xr:uid="{00000000-0005-0000-0000-000089300000}"/>
    <cellStyle name="Åë_마곡보완_설계예산서(아랫말+신이)" xfId="8897" xr:uid="{00000000-0005-0000-0000-00008A300000}"/>
    <cellStyle name="Ae_설계예산서(구둘)" xfId="8898" xr:uid="{00000000-0005-0000-0000-00008B300000}"/>
    <cellStyle name="Åë_설계예산서(구둘)" xfId="8899" xr:uid="{00000000-0005-0000-0000-00008C300000}"/>
    <cellStyle name="Ae_설계예산서(아랫말+신이)" xfId="8900" xr:uid="{00000000-0005-0000-0000-00008D300000}"/>
    <cellStyle name="Åë_설계예산서(아랫말+신이)" xfId="8901" xr:uid="{00000000-0005-0000-0000-00008E300000}"/>
    <cellStyle name="Aee­ " xfId="7456" xr:uid="{00000000-0005-0000-0000-00008F300000}"/>
    <cellStyle name="Aee­ [" xfId="8902" xr:uid="{00000000-0005-0000-0000-000090300000}"/>
    <cellStyle name="Åëè­ [" xfId="8903" xr:uid="{00000000-0005-0000-0000-000091300000}"/>
    <cellStyle name="Aee­ [_마곡보완" xfId="8904" xr:uid="{00000000-0005-0000-0000-000092300000}"/>
    <cellStyle name="Åëè­ [_마곡보완" xfId="8905" xr:uid="{00000000-0005-0000-0000-000093300000}"/>
    <cellStyle name="Aee­ [_마곡보완_설계예산서(구둘)" xfId="8906" xr:uid="{00000000-0005-0000-0000-000094300000}"/>
    <cellStyle name="Åëè­ [_마곡보완_설계예산서(구둘)" xfId="8907" xr:uid="{00000000-0005-0000-0000-000095300000}"/>
    <cellStyle name="Aee­ [_마곡보완_설계예산서(아랫말+신이)" xfId="8908" xr:uid="{00000000-0005-0000-0000-000096300000}"/>
    <cellStyle name="Åëè­ [_마곡보완_설계예산서(아랫말+신이)" xfId="8909" xr:uid="{00000000-0005-0000-0000-000097300000}"/>
    <cellStyle name="Aee­ [_설계예산서(구둘)" xfId="8910" xr:uid="{00000000-0005-0000-0000-000098300000}"/>
    <cellStyle name="Åëè­ [_설계예산서(구둘)" xfId="8911" xr:uid="{00000000-0005-0000-0000-000099300000}"/>
    <cellStyle name="Aee­ [_설계예산서(아랫말+신이)" xfId="8912" xr:uid="{00000000-0005-0000-0000-00009A300000}"/>
    <cellStyle name="Åëè­ [_설계예산서(아랫말+신이)" xfId="8913" xr:uid="{00000000-0005-0000-0000-00009B300000}"/>
    <cellStyle name="AeE­ [0]_  A¾  CO  " xfId="8914" xr:uid="{00000000-0005-0000-0000-00009C300000}"/>
    <cellStyle name="ÅëÈ­ [0]_¸ðÇü¸·" xfId="3172" xr:uid="{00000000-0005-0000-0000-00009D300000}"/>
    <cellStyle name="AeE­ [0]_°æºn¹eºI¾×" xfId="8915" xr:uid="{00000000-0005-0000-0000-00009E300000}"/>
    <cellStyle name="ÅëÈ­ [0]_°ü¸®Ç×¸ñ_¾÷Á¾º° " xfId="8916" xr:uid="{00000000-0005-0000-0000-00009F300000}"/>
    <cellStyle name="AeE­ [0]_¼oAI¼º " xfId="3173" xr:uid="{00000000-0005-0000-0000-0000A0300000}"/>
    <cellStyle name="ÅëÈ­ [0]_¾÷Á¾º° " xfId="8917" xr:uid="{00000000-0005-0000-0000-0000A1300000}"/>
    <cellStyle name="AeE­ [0]_¾c½A " xfId="8918" xr:uid="{00000000-0005-0000-0000-0000A2300000}"/>
    <cellStyle name="ÅëÈ­ [0]_¹æÀ½º® " xfId="8919" xr:uid="{00000000-0005-0000-0000-0000A3300000}"/>
    <cellStyle name="AeE­ [0]_4PART " xfId="8920" xr:uid="{00000000-0005-0000-0000-0000A4300000}"/>
    <cellStyle name="ÅëÈ­ [0]_7°èÈ¹ " xfId="8921" xr:uid="{00000000-0005-0000-0000-0000A5300000}"/>
    <cellStyle name="AeE­ [0]_A¾CO½A¼³ " xfId="8922" xr:uid="{00000000-0005-0000-0000-0000A6300000}"/>
    <cellStyle name="ÅëÈ­ [0]_INQUIRY ¿µ¾÷ÃßÁø " xfId="8923" xr:uid="{00000000-0005-0000-0000-0000A7300000}"/>
    <cellStyle name="AeE­ [0]_INQUIRY ¿μ¾÷AßAø " xfId="8924" xr:uid="{00000000-0005-0000-0000-0000A8300000}"/>
    <cellStyle name="ÅëÈ­ [0]_laroux" xfId="8925" xr:uid="{00000000-0005-0000-0000-0000A9300000}"/>
    <cellStyle name="AeE­ [0]_º≫¼± ±æ¾i±uºI ¼o·R Ay°eC￥ " xfId="8926" xr:uid="{00000000-0005-0000-0000-0000AA300000}"/>
    <cellStyle name="ÅëÈ­ [0]_RESULTS" xfId="8927" xr:uid="{00000000-0005-0000-0000-0000AB300000}"/>
    <cellStyle name="Aee­ _고흥견적" xfId="8928" xr:uid="{00000000-0005-0000-0000-0000AC300000}"/>
    <cellStyle name="AeE­_  A¾  CO  " xfId="8929" xr:uid="{00000000-0005-0000-0000-0000AD300000}"/>
    <cellStyle name="ÅëÈ­_¸ðÇü¸·" xfId="3174" xr:uid="{00000000-0005-0000-0000-0000AE300000}"/>
    <cellStyle name="AeE­_°æºn¹eºI¾×" xfId="8930" xr:uid="{00000000-0005-0000-0000-0000AF300000}"/>
    <cellStyle name="ÅëÈ­_°ü¸®Ç×¸ñ_¾÷Á¾º° " xfId="8931" xr:uid="{00000000-0005-0000-0000-0000B0300000}"/>
    <cellStyle name="AeE­_¼oAI¼º " xfId="3175" xr:uid="{00000000-0005-0000-0000-0000B1300000}"/>
    <cellStyle name="ÅëÈ­_¾÷Á¾º° " xfId="8932" xr:uid="{00000000-0005-0000-0000-0000B2300000}"/>
    <cellStyle name="AeE­_¾c½A " xfId="8933" xr:uid="{00000000-0005-0000-0000-0000B3300000}"/>
    <cellStyle name="ÅëÈ­_¹æÀ½º® " xfId="8934" xr:uid="{00000000-0005-0000-0000-0000B4300000}"/>
    <cellStyle name="AeE­_4PART " xfId="8935" xr:uid="{00000000-0005-0000-0000-0000B5300000}"/>
    <cellStyle name="ÅëÈ­_7°èÈ¹ " xfId="8936" xr:uid="{00000000-0005-0000-0000-0000B6300000}"/>
    <cellStyle name="AeE­_A¾CO½A¼³ " xfId="8937" xr:uid="{00000000-0005-0000-0000-0000B7300000}"/>
    <cellStyle name="ÅëÈ­_INQUIRY ¿µ¾÷ÃßÁø " xfId="8938" xr:uid="{00000000-0005-0000-0000-0000B8300000}"/>
    <cellStyle name="AeE­_INQUIRY ¿μ¾÷AßAø " xfId="8939" xr:uid="{00000000-0005-0000-0000-0000B9300000}"/>
    <cellStyle name="ÅëÈ­_laroux" xfId="8940" xr:uid="{00000000-0005-0000-0000-0000BA300000}"/>
    <cellStyle name="AeE­_º≫¼± ±æ¾i±uºI ¼o·R Ay°eC￥ " xfId="8941" xr:uid="{00000000-0005-0000-0000-0000BB300000}"/>
    <cellStyle name="ÅëÈ­_RESULTS" xfId="8942" xr:uid="{00000000-0005-0000-0000-0000BC300000}"/>
    <cellStyle name="AeE¡? [0]_INQUIRY ????¨?¡?A??A?ª " xfId="7457" xr:uid="{00000000-0005-0000-0000-0000BD300000}"/>
    <cellStyle name="AeE¡?_INQUIRY ????¨?¡?A??A?ª " xfId="7458" xr:uid="{00000000-0005-0000-0000-0000BE300000}"/>
    <cellStyle name="AeE¡© [0]_¨úc¨öA " xfId="8943" xr:uid="{00000000-0005-0000-0000-0000BF300000}"/>
    <cellStyle name="AeE¡©_¨úc¨öA " xfId="8944" xr:uid="{00000000-0005-0000-0000-0000C0300000}"/>
    <cellStyle name="AeE¡ⓒ [0]_ ¨￢n￠￢n¨￢¡Æ ￠?u¨￢¡Æ¡¾a¨uu " xfId="8945" xr:uid="{00000000-0005-0000-0000-0000C1300000}"/>
    <cellStyle name="AeE¡ⓒ_ ¨￢n￠￢n¨￢¡Æ ￠?u¨￢¡Æ¡¾a¨uu " xfId="8946" xr:uid="{00000000-0005-0000-0000-0000C2300000}"/>
    <cellStyle name="AeE¡ER¡§I [0]_INQUIRY ￠RE?￠RIi￠R¡×u¡ERAA¡§I￠Rⓒ­A¡§I¡§¡I " xfId="8947" xr:uid="{00000000-0005-0000-0000-0000C3300000}"/>
    <cellStyle name="AeE¡ER¡§I_INQUIRY ￠RE?￠RIi￠R¡×u¡ERAA¡§I￠Rⓒ­A¡§I¡§¡I " xfId="8948" xr:uid="{00000000-0005-0000-0000-0000C4300000}"/>
    <cellStyle name="AeE￠R¨I [0]_¡§uc¡§oA " xfId="8949" xr:uid="{00000000-0005-0000-0000-0000C5300000}"/>
    <cellStyle name="AeE￠R¨I_¡§uc¡§oA " xfId="8950" xr:uid="{00000000-0005-0000-0000-0000C6300000}"/>
    <cellStyle name="Æu¼ " xfId="8951" xr:uid="{00000000-0005-0000-0000-0000C7300000}"/>
    <cellStyle name="ÆU¼¾ÆR" xfId="8952" xr:uid="{00000000-0005-0000-0000-0000C8300000}"/>
    <cellStyle name="ALIGNMENT" xfId="7388" xr:uid="{00000000-0005-0000-0000-0000C9300000}"/>
    <cellStyle name="args.style" xfId="8953" xr:uid="{00000000-0005-0000-0000-0000CA300000}"/>
    <cellStyle name="Aþ" xfId="8954" xr:uid="{00000000-0005-0000-0000-0000CB300000}"/>
    <cellStyle name="Äþ" xfId="8955" xr:uid="{00000000-0005-0000-0000-0000CC300000}"/>
    <cellStyle name="Aþ_마곡보완" xfId="8956" xr:uid="{00000000-0005-0000-0000-0000CD300000}"/>
    <cellStyle name="Äþ_마곡보완" xfId="8957" xr:uid="{00000000-0005-0000-0000-0000CE300000}"/>
    <cellStyle name="Aþ_마곡보완_설계예산서(구둘)" xfId="8958" xr:uid="{00000000-0005-0000-0000-0000CF300000}"/>
    <cellStyle name="Äþ_마곡보완_설계예산서(구둘)" xfId="8959" xr:uid="{00000000-0005-0000-0000-0000D0300000}"/>
    <cellStyle name="Aþ_마곡보완_설계예산서(아랫말+신이)" xfId="8960" xr:uid="{00000000-0005-0000-0000-0000D1300000}"/>
    <cellStyle name="Äþ_마곡보완_설계예산서(아랫말+신이)" xfId="8961" xr:uid="{00000000-0005-0000-0000-0000D2300000}"/>
    <cellStyle name="Aþ_설계예산서(구둘)" xfId="8962" xr:uid="{00000000-0005-0000-0000-0000D3300000}"/>
    <cellStyle name="Äþ_설계예산서(구둘)" xfId="8963" xr:uid="{00000000-0005-0000-0000-0000D4300000}"/>
    <cellStyle name="Aþ_설계예산서(아랫말+신이)" xfId="8964" xr:uid="{00000000-0005-0000-0000-0000D5300000}"/>
    <cellStyle name="Äþ_설계예산서(아랫말+신이)" xfId="8965" xr:uid="{00000000-0005-0000-0000-0000D6300000}"/>
    <cellStyle name="Aþ¸¶ [" xfId="8966" xr:uid="{00000000-0005-0000-0000-0000D7300000}"/>
    <cellStyle name="Äþ¸¶ [" xfId="8967" xr:uid="{00000000-0005-0000-0000-0000D8300000}"/>
    <cellStyle name="Aþ¸¶ [_마곡보완" xfId="8968" xr:uid="{00000000-0005-0000-0000-0000D9300000}"/>
    <cellStyle name="Äþ¸¶ [_마곡보완" xfId="8969" xr:uid="{00000000-0005-0000-0000-0000DA300000}"/>
    <cellStyle name="Aþ¸¶ [_마곡보완_설계예산서(구둘)" xfId="8970" xr:uid="{00000000-0005-0000-0000-0000DB300000}"/>
    <cellStyle name="Äþ¸¶ [_마곡보완_설계예산서(구둘)" xfId="8971" xr:uid="{00000000-0005-0000-0000-0000DC300000}"/>
    <cellStyle name="Aþ¸¶ [_마곡보완_설계예산서(아랫말+신이)" xfId="8972" xr:uid="{00000000-0005-0000-0000-0000DD300000}"/>
    <cellStyle name="Äþ¸¶ [_마곡보완_설계예산서(아랫말+신이)" xfId="8973" xr:uid="{00000000-0005-0000-0000-0000DE300000}"/>
    <cellStyle name="Aþ¸¶ [_설계예산서(구둘)" xfId="8974" xr:uid="{00000000-0005-0000-0000-0000DF300000}"/>
    <cellStyle name="Äþ¸¶ [_설계예산서(구둘)" xfId="8975" xr:uid="{00000000-0005-0000-0000-0000E0300000}"/>
    <cellStyle name="Aþ¸¶ [_설계예산서(아랫말+신이)" xfId="8976" xr:uid="{00000000-0005-0000-0000-0000E1300000}"/>
    <cellStyle name="Äþ¸¶ [_설계예산서(아랫말+신이)" xfId="8977" xr:uid="{00000000-0005-0000-0000-0000E2300000}"/>
    <cellStyle name="AÞ¸¶ [0]_  A¾  CO  " xfId="8978" xr:uid="{00000000-0005-0000-0000-0000E3300000}"/>
    <cellStyle name="ÄÞ¸¶ [0]_¸ðÇü¸·" xfId="3176" xr:uid="{00000000-0005-0000-0000-0000E4300000}"/>
    <cellStyle name="AÞ¸¶ [0]_°æºn¹eºI¾×" xfId="8979" xr:uid="{00000000-0005-0000-0000-0000E5300000}"/>
    <cellStyle name="ÄÞ¸¶ [0]_°ü¸®BS('98) " xfId="8980" xr:uid="{00000000-0005-0000-0000-0000E6300000}"/>
    <cellStyle name="AÞ¸¶ [0]_¼oAI¼º " xfId="3177" xr:uid="{00000000-0005-0000-0000-0000E7300000}"/>
    <cellStyle name="ÄÞ¸¶ [0]_¾÷Á¾º° " xfId="8981" xr:uid="{00000000-0005-0000-0000-0000E8300000}"/>
    <cellStyle name="AÞ¸¶ [0]_¾c½A " xfId="8982" xr:uid="{00000000-0005-0000-0000-0000E9300000}"/>
    <cellStyle name="ÄÞ¸¶ [0]_¹æÀ½º® " xfId="8983" xr:uid="{00000000-0005-0000-0000-0000EA300000}"/>
    <cellStyle name="AÞ¸¶ [0]_4PART " xfId="8984" xr:uid="{00000000-0005-0000-0000-0000EB300000}"/>
    <cellStyle name="ÄÞ¸¶ [0]_7°èÈ¹ " xfId="8985" xr:uid="{00000000-0005-0000-0000-0000EC300000}"/>
    <cellStyle name="AÞ¸¶ [0]_A¾CO½A¼³ " xfId="8986" xr:uid="{00000000-0005-0000-0000-0000ED300000}"/>
    <cellStyle name="ÄÞ¸¶ [0]_INQUIRY ¿µ¾÷ÃßÁø " xfId="8987" xr:uid="{00000000-0005-0000-0000-0000EE300000}"/>
    <cellStyle name="AÞ¸¶ [0]_INQUIRY ¿μ¾÷AßAø " xfId="8988" xr:uid="{00000000-0005-0000-0000-0000EF300000}"/>
    <cellStyle name="ÄÞ¸¶ [0]_laroux" xfId="8989" xr:uid="{00000000-0005-0000-0000-0000F0300000}"/>
    <cellStyle name="AÞ¸¶ [0]_laroux_도담차량공작실설계서" xfId="8990" xr:uid="{00000000-0005-0000-0000-0000F1300000}"/>
    <cellStyle name="ÄÞ¸¶ [0]_laroux_도담차량공작실설계서" xfId="8991" xr:uid="{00000000-0005-0000-0000-0000F2300000}"/>
    <cellStyle name="AÞ¸¶ [0]_laroux_도담차량공작실신설공사" xfId="8992" xr:uid="{00000000-0005-0000-0000-0000F3300000}"/>
    <cellStyle name="ÄÞ¸¶ [0]_laroux_도담차량공작실신설공사" xfId="8993" xr:uid="{00000000-0005-0000-0000-0000F4300000}"/>
    <cellStyle name="AÞ¸¶ [0]_laroux_상장가도교설계서" xfId="8994" xr:uid="{00000000-0005-0000-0000-0000F5300000}"/>
    <cellStyle name="ÄÞ¸¶ [0]_laroux_상장가도교수량산출" xfId="8995" xr:uid="{00000000-0005-0000-0000-0000F6300000}"/>
    <cellStyle name="AÞ¸¶ [0]_º≫¼± ±æ¾i±uºI ¼o·R Ay°eC￥ " xfId="8996" xr:uid="{00000000-0005-0000-0000-0000F7300000}"/>
    <cellStyle name="ÄÞ¸¶ [0]_Sheet1" xfId="8997" xr:uid="{00000000-0005-0000-0000-0000F8300000}"/>
    <cellStyle name="AÞ¸¶ [2]" xfId="8998" xr:uid="{00000000-0005-0000-0000-0000F9300000}"/>
    <cellStyle name="AÞ¸¶_  A¾  CO  " xfId="8999" xr:uid="{00000000-0005-0000-0000-0000FA300000}"/>
    <cellStyle name="ÄÞ¸¶_¸ðÇü¸·" xfId="3178" xr:uid="{00000000-0005-0000-0000-0000FB300000}"/>
    <cellStyle name="AÞ¸¶_°æºn¹eºI¾×" xfId="9000" xr:uid="{00000000-0005-0000-0000-0000FC300000}"/>
    <cellStyle name="ÄÞ¸¶_°ü¸®Ç×¸ñ_¾÷Á¾º° " xfId="9001" xr:uid="{00000000-0005-0000-0000-0000FD300000}"/>
    <cellStyle name="AÞ¸¶_¼oAI¼º " xfId="3179" xr:uid="{00000000-0005-0000-0000-0000FE300000}"/>
    <cellStyle name="ÄÞ¸¶_¾÷Á¾º° " xfId="9002" xr:uid="{00000000-0005-0000-0000-0000FF300000}"/>
    <cellStyle name="AÞ¸¶_¾c½A " xfId="9003" xr:uid="{00000000-0005-0000-0000-000000310000}"/>
    <cellStyle name="ÄÞ¸¶_¹æÀ½º® " xfId="9004" xr:uid="{00000000-0005-0000-0000-000001310000}"/>
    <cellStyle name="AÞ¸¶_95³aAN°y¼o·R " xfId="9005" xr:uid="{00000000-0005-0000-0000-000002310000}"/>
    <cellStyle name="ÄÞ¸¶_Á¦Á¶1ºÎ1°ú ÇöÈ² " xfId="9006" xr:uid="{00000000-0005-0000-0000-000003310000}"/>
    <cellStyle name="AÞ¸¶_A¾CO½A¼³ " xfId="9007" xr:uid="{00000000-0005-0000-0000-000004310000}"/>
    <cellStyle name="ÄÞ¸¶_INQUIRY ¿µ¾÷ÃßÁø " xfId="9008" xr:uid="{00000000-0005-0000-0000-000005310000}"/>
    <cellStyle name="AÞ¸¶_INQUIRY ¿μ¾÷AßAø " xfId="7459" xr:uid="{00000000-0005-0000-0000-000006310000}"/>
    <cellStyle name="ÄÞ¸¶_laroux" xfId="9009" xr:uid="{00000000-0005-0000-0000-000007310000}"/>
    <cellStyle name="AÞ¸¶_º≫¼± ±æ¾i±uºI ¼o·R Ay°eC￥ " xfId="9010" xr:uid="{00000000-0005-0000-0000-000008310000}"/>
    <cellStyle name="ÄÞ¸¶_Sheet1" xfId="9011" xr:uid="{00000000-0005-0000-0000-000009310000}"/>
    <cellStyle name="Au¸r " xfId="9012" xr:uid="{00000000-0005-0000-0000-00000A310000}"/>
    <cellStyle name="AU¸R¼o" xfId="9013" xr:uid="{00000000-0005-0000-0000-00000B310000}"/>
    <cellStyle name="AU¸R¼o0" xfId="9014" xr:uid="{00000000-0005-0000-0000-00000C310000}"/>
    <cellStyle name="_x0001_b" xfId="9015" xr:uid="{00000000-0005-0000-0000-00000D310000}"/>
    <cellStyle name="Background" xfId="9016" xr:uid="{00000000-0005-0000-0000-00000E310000}"/>
    <cellStyle name="blank" xfId="9017" xr:uid="{00000000-0005-0000-0000-00000F310000}"/>
    <cellStyle name="blank - Style1" xfId="9018" xr:uid="{00000000-0005-0000-0000-000010310000}"/>
    <cellStyle name="body" xfId="9019" xr:uid="{00000000-0005-0000-0000-000011310000}"/>
    <cellStyle name="BoldHdr" xfId="9020" xr:uid="{00000000-0005-0000-0000-000012310000}"/>
    <cellStyle name="b椬ៜ_x000c_Comma_ODCOS " xfId="3180" xr:uid="{00000000-0005-0000-0000-000013310000}"/>
    <cellStyle name="C¡?A¨ª_¡?c¨?¡?¨?I¨?¡Æ AN¡Æe " xfId="7460" xr:uid="{00000000-0005-0000-0000-000014310000}"/>
    <cellStyle name="C¡ERIA￠R¡×¡§¡I_¡ERic￠R¡×u¡ERA￠R¡×￠Rⓒ­I￠R¡×￠Rⓒ­¡ER¡§￠R AN¡ER¡§￠Re " xfId="9021" xr:uid="{00000000-0005-0000-0000-000015310000}"/>
    <cellStyle name="C¡ÍA¨ª_  FAB AIA¢´  " xfId="9022" xr:uid="{00000000-0005-0000-0000-000016310000}"/>
    <cellStyle name="C¡IA¨ª_ 1-3 " xfId="9023" xr:uid="{00000000-0005-0000-0000-000017310000}"/>
    <cellStyle name="C¡ÍA¨ª_¡Æ©øAI OXIDE " xfId="9024" xr:uid="{00000000-0005-0000-0000-000018310000}"/>
    <cellStyle name="C¡IA¨ª_¡Æu￠￢RBS('98) " xfId="9025" xr:uid="{00000000-0005-0000-0000-000019310000}"/>
    <cellStyle name="C¡ÍA¨ª_¡íc¨ú¡À¨¬I¨¬¡Æ AN¡Æe " xfId="7461" xr:uid="{00000000-0005-0000-0000-00001A310000}"/>
    <cellStyle name="C¡IA¨ª_¡ioEⓒ÷¡¾a¡¤IAo " xfId="9026" xr:uid="{00000000-0005-0000-0000-00001B310000}"/>
    <cellStyle name="C¡ÍA¨ª_03 " xfId="9027" xr:uid="{00000000-0005-0000-0000-00001C310000}"/>
    <cellStyle name="C¡IA¨ª_12￠?u " xfId="9028" xr:uid="{00000000-0005-0000-0000-00001D310000}"/>
    <cellStyle name="C¡ÍA¨ª_12AO " xfId="9029" xr:uid="{00000000-0005-0000-0000-00001E310000}"/>
    <cellStyle name="C¡IA¨ª_Ac¡Æi¡Æu￠￢R " xfId="9030" xr:uid="{00000000-0005-0000-0000-00001F310000}"/>
    <cellStyle name="C¡ÍA¨ª_C¡ÍAo " xfId="9031" xr:uid="{00000000-0005-0000-0000-000020310000}"/>
    <cellStyle name="C¡IA¨ª_CD-ROM " xfId="9032" xr:uid="{00000000-0005-0000-0000-000021310000}"/>
    <cellStyle name="C¡ÍA¨ª_Sheet1_4PART " xfId="9033" xr:uid="{00000000-0005-0000-0000-000022310000}"/>
    <cellStyle name="C￠RIA¡§¨￡_  FAB AIA¡E￠￥  " xfId="9034" xr:uid="{00000000-0005-0000-0000-000023310000}"/>
    <cellStyle name="C￥" xfId="9035" xr:uid="{00000000-0005-0000-0000-000024310000}"/>
    <cellStyle name="Ç¥" xfId="9036" xr:uid="{00000000-0005-0000-0000-000025310000}"/>
    <cellStyle name="C￥_마곡보완" xfId="9037" xr:uid="{00000000-0005-0000-0000-000026310000}"/>
    <cellStyle name="Ç¥_마곡보완" xfId="9038" xr:uid="{00000000-0005-0000-0000-000027310000}"/>
    <cellStyle name="C￥_마곡보완_설계예산서(구둘)" xfId="9039" xr:uid="{00000000-0005-0000-0000-000028310000}"/>
    <cellStyle name="Ç¥_마곡보완_설계예산서(구둘)" xfId="9040" xr:uid="{00000000-0005-0000-0000-000029310000}"/>
    <cellStyle name="C￥_마곡보완_설계예산서(아랫말+신이)" xfId="9041" xr:uid="{00000000-0005-0000-0000-00002A310000}"/>
    <cellStyle name="Ç¥_마곡보완_설계예산서(아랫말+신이)" xfId="9042" xr:uid="{00000000-0005-0000-0000-00002B310000}"/>
    <cellStyle name="C￥_설계예산서(구둘)" xfId="9043" xr:uid="{00000000-0005-0000-0000-00002C310000}"/>
    <cellStyle name="Ç¥_설계예산서(구둘)" xfId="9044" xr:uid="{00000000-0005-0000-0000-00002D310000}"/>
    <cellStyle name="C￥_설계예산서(아랫말+신이)" xfId="9045" xr:uid="{00000000-0005-0000-0000-00002E310000}"/>
    <cellStyle name="Ç¥_설계예산서(아랫말+신이)" xfId="9046" xr:uid="{00000000-0005-0000-0000-00002F310000}"/>
    <cellStyle name="C￥AØ_  A¾  CO  " xfId="9047" xr:uid="{00000000-0005-0000-0000-000030310000}"/>
    <cellStyle name="Ç¥ÁØ_¸ðÇü¸·" xfId="3181" xr:uid="{00000000-0005-0000-0000-000031310000}"/>
    <cellStyle name="C￥AØ_¿ø°¡ºÐ¼R" xfId="9048" xr:uid="{00000000-0005-0000-0000-000032310000}"/>
    <cellStyle name="Ç¥ÁØ_»ç¾÷ºÎº° ÃÑ°è " xfId="9049" xr:uid="{00000000-0005-0000-0000-000033310000}"/>
    <cellStyle name="C￥AØ_≫c¾÷ºIº° AN°e " xfId="3182" xr:uid="{00000000-0005-0000-0000-000034310000}"/>
    <cellStyle name="Ç¥ÁØ_°­´ç (2)" xfId="3183" xr:uid="{00000000-0005-0000-0000-000035310000}"/>
    <cellStyle name="C￥AØ_°­´c (2) 10" xfId="7462" xr:uid="{00000000-0005-0000-0000-000036310000}"/>
    <cellStyle name="Ç¥ÁØ_°­´ç (2)_광명견적대비1010" xfId="9050" xr:uid="{00000000-0005-0000-0000-000037310000}"/>
    <cellStyle name="C￥AØ_°­´c (2)_광명관급" xfId="9051" xr:uid="{00000000-0005-0000-0000-000038310000}"/>
    <cellStyle name="Ç¥ÁØ_°­´ç (2)_광명관급" xfId="9052" xr:uid="{00000000-0005-0000-0000-000039310000}"/>
    <cellStyle name="C￥AØ_°­´c (2)_금광" xfId="9053" xr:uid="{00000000-0005-0000-0000-00003A310000}"/>
    <cellStyle name="Ç¥ÁØ_°­´ç (2)_금광" xfId="9054" xr:uid="{00000000-0005-0000-0000-00003B310000}"/>
    <cellStyle name="C￥AØ_°­´c (2)_삼사" xfId="9055" xr:uid="{00000000-0005-0000-0000-00003C310000}"/>
    <cellStyle name="Ç¥ÁØ_°­´ç (2)_삼사" xfId="9056" xr:uid="{00000000-0005-0000-0000-00003D310000}"/>
    <cellStyle name="C￥AØ_°³AI OXIDE " xfId="9057" xr:uid="{00000000-0005-0000-0000-00003E310000}"/>
    <cellStyle name="Ç¥ÁØ_°ü¸®BS('98) " xfId="9058" xr:uid="{00000000-0005-0000-0000-00003F310000}"/>
    <cellStyle name="C￥AØ_03 " xfId="9059" xr:uid="{00000000-0005-0000-0000-000040310000}"/>
    <cellStyle name="Ç¥ÁØ_0N-HANDLING " xfId="9060" xr:uid="{00000000-0005-0000-0000-000041310000}"/>
    <cellStyle name="C￥AØ_¼oAI¼º " xfId="9061" xr:uid="{00000000-0005-0000-0000-000042310000}"/>
    <cellStyle name="Ç¥ÁØ_½ÇÇà¿¹»ê¼­ " xfId="9062" xr:uid="{00000000-0005-0000-0000-000043310000}"/>
    <cellStyle name="C￥AØ_¾c½A " xfId="9063" xr:uid="{00000000-0005-0000-0000-000044310000}"/>
    <cellStyle name="Ç¥ÁØ_¹æÀ½º® " xfId="9064" xr:uid="{00000000-0005-0000-0000-000045310000}"/>
    <cellStyle name="C￥AØ_5-1±¤°i _Co´e¾÷¹≪AßAø " xfId="7463" xr:uid="{00000000-0005-0000-0000-000046310000}"/>
    <cellStyle name="Ç¥ÁØ_7°èÈ¹ " xfId="9065" xr:uid="{00000000-0005-0000-0000-000047310000}"/>
    <cellStyle name="C￥AØ_95,96 ºn±³ " xfId="9066" xr:uid="{00000000-0005-0000-0000-000048310000}"/>
    <cellStyle name="Ç¥ÁØ_95,96 ºñ±³ " xfId="9067" xr:uid="{00000000-0005-0000-0000-000049310000}"/>
    <cellStyle name="C￥AØ_AN°y(1.25) " xfId="9068" xr:uid="{00000000-0005-0000-0000-00004A310000}"/>
    <cellStyle name="Ç¥ÁØ_Àü·Â¼ÕÀÍºÐ¼®" xfId="9069" xr:uid="{00000000-0005-0000-0000-00004B310000}"/>
    <cellStyle name="C￥AØ_Au·A¼OAIºÐ¼R" xfId="9070" xr:uid="{00000000-0005-0000-0000-00004C310000}"/>
    <cellStyle name="Ç¥ÁØ_Áý°èÇ¥(2¿ù) " xfId="7464" xr:uid="{00000000-0005-0000-0000-00004D310000}"/>
    <cellStyle name="C￥AØ_C￥Ao " xfId="9071" xr:uid="{00000000-0005-0000-0000-00004E310000}"/>
    <cellStyle name="Ç¥ÁØ_Ç°¼À(ÁöÀÔ) " xfId="9072" xr:uid="{00000000-0005-0000-0000-00004F310000}"/>
    <cellStyle name="C￥AØ_CoAo¹yAI °A¾×¿ⓒ½A " xfId="7465" xr:uid="{00000000-0005-0000-0000-000050310000}"/>
    <cellStyle name="Ç¥ÁØ_ÇöÈ²_¹®Á¦Á¡ " xfId="7466" xr:uid="{00000000-0005-0000-0000-000051310000}"/>
    <cellStyle name="C￥AØ_E¸AaAO½A " xfId="7467" xr:uid="{00000000-0005-0000-0000-000052310000}"/>
    <cellStyle name="Ç¥ÁØ_Sheet1" xfId="9073" xr:uid="{00000000-0005-0000-0000-000053310000}"/>
    <cellStyle name="Calc Currency (0)" xfId="3184" xr:uid="{00000000-0005-0000-0000-000054310000}"/>
    <cellStyle name="Calc Currency (2)" xfId="9074" xr:uid="{00000000-0005-0000-0000-000055310000}"/>
    <cellStyle name="Calc Percent (0)" xfId="9075" xr:uid="{00000000-0005-0000-0000-000056310000}"/>
    <cellStyle name="Calc Percent (1)" xfId="9076" xr:uid="{00000000-0005-0000-0000-000057310000}"/>
    <cellStyle name="Calc Percent (2)" xfId="9077" xr:uid="{00000000-0005-0000-0000-000058310000}"/>
    <cellStyle name="Calc Units (0)" xfId="9078" xr:uid="{00000000-0005-0000-0000-000059310000}"/>
    <cellStyle name="Calc Units (1)" xfId="9079" xr:uid="{00000000-0005-0000-0000-00005A310000}"/>
    <cellStyle name="Calc Units (2)" xfId="9080" xr:uid="{00000000-0005-0000-0000-00005B310000}"/>
    <cellStyle name="category" xfId="3185" xr:uid="{00000000-0005-0000-0000-00005C310000}"/>
    <cellStyle name="CIAIÆU¸μAⓒ" xfId="9081" xr:uid="{00000000-0005-0000-0000-00005D310000}"/>
    <cellStyle name="Cmma_을지 (2)_갑지 (2)_집계표 (2)_집계표 (3)_견적서 (2)" xfId="9082" xr:uid="{00000000-0005-0000-0000-00005E310000}"/>
    <cellStyle name="CO≫e" xfId="9083" xr:uid="{00000000-0005-0000-0000-00005F310000}"/>
    <cellStyle name="ColHdr" xfId="9084" xr:uid="{00000000-0005-0000-0000-000060310000}"/>
    <cellStyle name="Column Headings" xfId="9085" xr:uid="{00000000-0005-0000-0000-000061310000}"/>
    <cellStyle name="columns_array" xfId="9086" xr:uid="{00000000-0005-0000-0000-000062310000}"/>
    <cellStyle name="Comma" xfId="3186" xr:uid="{00000000-0005-0000-0000-000063310000}"/>
    <cellStyle name="Comma  - Style2" xfId="9087" xr:uid="{00000000-0005-0000-0000-000064310000}"/>
    <cellStyle name="Comma  - Style3" xfId="9088" xr:uid="{00000000-0005-0000-0000-000065310000}"/>
    <cellStyle name="Comma  - Style4" xfId="9089" xr:uid="{00000000-0005-0000-0000-000066310000}"/>
    <cellStyle name="Comma  - Style5" xfId="9090" xr:uid="{00000000-0005-0000-0000-000067310000}"/>
    <cellStyle name="Comma  - Style6" xfId="9091" xr:uid="{00000000-0005-0000-0000-000068310000}"/>
    <cellStyle name="Comma  - Style7" xfId="9092" xr:uid="{00000000-0005-0000-0000-000069310000}"/>
    <cellStyle name="Comma  - Style8" xfId="9093" xr:uid="{00000000-0005-0000-0000-00006A310000}"/>
    <cellStyle name="Comma [0]" xfId="3187" xr:uid="{00000000-0005-0000-0000-00006B310000}"/>
    <cellStyle name="Comma [0] 2" xfId="7468" xr:uid="{00000000-0005-0000-0000-00006C310000}"/>
    <cellStyle name="Comma [00]" xfId="9094" xr:uid="{00000000-0005-0000-0000-00006D310000}"/>
    <cellStyle name="comma zerodec" xfId="3188" xr:uid="{00000000-0005-0000-0000-00006E310000}"/>
    <cellStyle name="Comma_ SG&amp;A Bridge" xfId="9095" xr:uid="{00000000-0005-0000-0000-00006F310000}"/>
    <cellStyle name="Comma0" xfId="3189" xr:uid="{00000000-0005-0000-0000-000070310000}"/>
    <cellStyle name="Comm뼬_E&amp;ONW2" xfId="3190" xr:uid="{00000000-0005-0000-0000-000071310000}"/>
    <cellStyle name="Company Info" xfId="9096" xr:uid="{00000000-0005-0000-0000-000072310000}"/>
    <cellStyle name="Contents Heading 1" xfId="9097" xr:uid="{00000000-0005-0000-0000-000073310000}"/>
    <cellStyle name="Contents Heading 2" xfId="9098" xr:uid="{00000000-0005-0000-0000-000074310000}"/>
    <cellStyle name="Contents Heading 3" xfId="9099" xr:uid="{00000000-0005-0000-0000-000075310000}"/>
    <cellStyle name="Copied" xfId="3191" xr:uid="{00000000-0005-0000-0000-000076310000}"/>
    <cellStyle name="CoverHeadline1" xfId="9100" xr:uid="{00000000-0005-0000-0000-000077310000}"/>
    <cellStyle name="Curr" xfId="9101" xr:uid="{00000000-0005-0000-0000-000078310000}"/>
    <cellStyle name="Curre~cy [0]_MATERAL2" xfId="9102" xr:uid="{00000000-0005-0000-0000-000079310000}"/>
    <cellStyle name="Curren" xfId="9103" xr:uid="{00000000-0005-0000-0000-00007A310000}"/>
    <cellStyle name="Curren?_x0012_퐀_x0017_?" xfId="7389" xr:uid="{00000000-0005-0000-0000-00007B310000}"/>
    <cellStyle name="Currenby_Cash&amp;DSO Chart" xfId="3192" xr:uid="{00000000-0005-0000-0000-00007C310000}"/>
    <cellStyle name="Currency" xfId="3193" xr:uid="{00000000-0005-0000-0000-00007D310000}"/>
    <cellStyle name="Currency [0]" xfId="3194" xr:uid="{00000000-0005-0000-0000-00007E310000}"/>
    <cellStyle name="Currency [0] 2" xfId="7469" xr:uid="{00000000-0005-0000-0000-00007F310000}"/>
    <cellStyle name="Currency [00]" xfId="9104" xr:uid="{00000000-0005-0000-0000-000080310000}"/>
    <cellStyle name="Currency [ﺜ]_P&amp;L_laroux" xfId="9105" xr:uid="{00000000-0005-0000-0000-000081310000}"/>
    <cellStyle name="currency-$" xfId="9106" xr:uid="{00000000-0005-0000-0000-000082310000}"/>
    <cellStyle name="Currency_ SG&amp;A Bridge " xfId="3195" xr:uid="{00000000-0005-0000-0000-000083310000}"/>
    <cellStyle name="Currency0" xfId="3196" xr:uid="{00000000-0005-0000-0000-000084310000}"/>
    <cellStyle name="Currency1" xfId="3197" xr:uid="{00000000-0005-0000-0000-000085310000}"/>
    <cellStyle name="Data" xfId="9107" xr:uid="{00000000-0005-0000-0000-000086310000}"/>
    <cellStyle name="Date" xfId="3198" xr:uid="{00000000-0005-0000-0000-000087310000}"/>
    <cellStyle name="Date 2" xfId="7470" xr:uid="{00000000-0005-0000-0000-000088310000}"/>
    <cellStyle name="Date Short" xfId="9108" xr:uid="{00000000-0005-0000-0000-000089310000}"/>
    <cellStyle name="Date_(금곡배수지)내역서-070503" xfId="9109" xr:uid="{00000000-0005-0000-0000-00008A310000}"/>
    <cellStyle name="de" xfId="9110" xr:uid="{00000000-0005-0000-0000-00008B310000}"/>
    <cellStyle name="DELTA" xfId="9111" xr:uid="{00000000-0005-0000-0000-00008C310000}"/>
    <cellStyle name="Dezimal [0]_Ausdruck RUND (D)" xfId="9112" xr:uid="{00000000-0005-0000-0000-00008D310000}"/>
    <cellStyle name="Dezimal_Ausdruck RUND (D)" xfId="9113" xr:uid="{00000000-0005-0000-0000-00008E310000}"/>
    <cellStyle name="Display" xfId="9114" xr:uid="{00000000-0005-0000-0000-00008F310000}"/>
    <cellStyle name="Display Price" xfId="9115" xr:uid="{00000000-0005-0000-0000-000090310000}"/>
    <cellStyle name="Dollar (zero dec)" xfId="3199" xr:uid="{00000000-0005-0000-0000-000091310000}"/>
    <cellStyle name="EA" xfId="9116" xr:uid="{00000000-0005-0000-0000-000092310000}"/>
    <cellStyle name="E­Æo±aE￡" xfId="9117" xr:uid="{00000000-0005-0000-0000-000093310000}"/>
    <cellStyle name="E­Æo±aE￡0" xfId="9118" xr:uid="{00000000-0005-0000-0000-000094310000}"/>
    <cellStyle name="Enter Currency (0)" xfId="9119" xr:uid="{00000000-0005-0000-0000-000095310000}"/>
    <cellStyle name="Enter Currency (2)" xfId="9120" xr:uid="{00000000-0005-0000-0000-000096310000}"/>
    <cellStyle name="Enter Units (0)" xfId="9121" xr:uid="{00000000-0005-0000-0000-000097310000}"/>
    <cellStyle name="Enter Units (1)" xfId="9122" xr:uid="{00000000-0005-0000-0000-000098310000}"/>
    <cellStyle name="Enter Units (2)" xfId="9123" xr:uid="{00000000-0005-0000-0000-000099310000}"/>
    <cellStyle name="Entered" xfId="3200" xr:uid="{00000000-0005-0000-0000-00009A310000}"/>
    <cellStyle name="Euro" xfId="9124" xr:uid="{00000000-0005-0000-0000-00009B310000}"/>
    <cellStyle name="F2" xfId="3201" xr:uid="{00000000-0005-0000-0000-00009C310000}"/>
    <cellStyle name="F3" xfId="3202" xr:uid="{00000000-0005-0000-0000-00009D310000}"/>
    <cellStyle name="F4" xfId="3203" xr:uid="{00000000-0005-0000-0000-00009E310000}"/>
    <cellStyle name="F5" xfId="3204" xr:uid="{00000000-0005-0000-0000-00009F310000}"/>
    <cellStyle name="F6" xfId="3205" xr:uid="{00000000-0005-0000-0000-0000A0310000}"/>
    <cellStyle name="F7" xfId="3206" xr:uid="{00000000-0005-0000-0000-0000A1310000}"/>
    <cellStyle name="F8" xfId="3207" xr:uid="{00000000-0005-0000-0000-0000A2310000}"/>
    <cellStyle name="FinePrint" xfId="9125" xr:uid="{00000000-0005-0000-0000-0000A3310000}"/>
    <cellStyle name="Fixed" xfId="3208" xr:uid="{00000000-0005-0000-0000-0000A4310000}"/>
    <cellStyle name="Fixed 2" xfId="7471" xr:uid="{00000000-0005-0000-0000-0000A5310000}"/>
    <cellStyle name="Followed Hyperlink" xfId="3209" xr:uid="{00000000-0005-0000-0000-0000A6310000}"/>
    <cellStyle name="g" xfId="9126" xr:uid="{00000000-0005-0000-0000-0000A7310000}"/>
    <cellStyle name="G10" xfId="9127" xr:uid="{00000000-0005-0000-0000-0000A8310000}"/>
    <cellStyle name="Grey" xfId="3210" xr:uid="{00000000-0005-0000-0000-0000A9310000}"/>
    <cellStyle name="H1" xfId="9128" xr:uid="{00000000-0005-0000-0000-0000AA310000}"/>
    <cellStyle name="H2" xfId="9129" xr:uid="{00000000-0005-0000-0000-0000AB310000}"/>
    <cellStyle name="head" xfId="9130" xr:uid="{00000000-0005-0000-0000-0000AC310000}"/>
    <cellStyle name="head 1" xfId="9131" xr:uid="{00000000-0005-0000-0000-0000AD310000}"/>
    <cellStyle name="head 1-1" xfId="9132" xr:uid="{00000000-0005-0000-0000-0000AE310000}"/>
    <cellStyle name="HEADER" xfId="3211" xr:uid="{00000000-0005-0000-0000-0000AF310000}"/>
    <cellStyle name="Header1" xfId="3212" xr:uid="{00000000-0005-0000-0000-0000B0310000}"/>
    <cellStyle name="Header2" xfId="3213" xr:uid="{00000000-0005-0000-0000-0000B1310000}"/>
    <cellStyle name="Heading" xfId="9133" xr:uid="{00000000-0005-0000-0000-0000B2310000}"/>
    <cellStyle name="Heading 1" xfId="3214" xr:uid="{00000000-0005-0000-0000-0000B3310000}"/>
    <cellStyle name="Heading 2" xfId="3215" xr:uid="{00000000-0005-0000-0000-0000B4310000}"/>
    <cellStyle name="Heading 3" xfId="9134" xr:uid="{00000000-0005-0000-0000-0000B5310000}"/>
    <cellStyle name="Heading1" xfId="3216" xr:uid="{00000000-0005-0000-0000-0000B6310000}"/>
    <cellStyle name="Heading2" xfId="3217" xr:uid="{00000000-0005-0000-0000-0000B7310000}"/>
    <cellStyle name="Heading2Divider" xfId="9135" xr:uid="{00000000-0005-0000-0000-0000B8310000}"/>
    <cellStyle name="HEADINGS" xfId="9136" xr:uid="{00000000-0005-0000-0000-0000B9310000}"/>
    <cellStyle name="HEADINGSTOP" xfId="9137" xr:uid="{00000000-0005-0000-0000-0000BA310000}"/>
    <cellStyle name="Helv8_PFD4.XLS" xfId="3218" xr:uid="{00000000-0005-0000-0000-0000BB310000}"/>
    <cellStyle name="HIGHLIGHT" xfId="9138" xr:uid="{00000000-0005-0000-0000-0000BC310000}"/>
    <cellStyle name="Hyperlink" xfId="3219" xr:uid="{00000000-0005-0000-0000-0000BD310000}"/>
    <cellStyle name="Input" xfId="9139" xr:uid="{00000000-0005-0000-0000-0000BE310000}"/>
    <cellStyle name="Input [yellow]" xfId="3220" xr:uid="{00000000-0005-0000-0000-0000BF310000}"/>
    <cellStyle name="Input Price" xfId="9140" xr:uid="{00000000-0005-0000-0000-0000C0310000}"/>
    <cellStyle name="Input Quantity" xfId="9141" xr:uid="{00000000-0005-0000-0000-0000C1310000}"/>
    <cellStyle name="Input Single Cell" xfId="9142" xr:uid="{00000000-0005-0000-0000-0000C2310000}"/>
    <cellStyle name="InputBodyCurr" xfId="9143" xr:uid="{00000000-0005-0000-0000-0000C3310000}"/>
    <cellStyle name="InputBodyDate" xfId="9144" xr:uid="{00000000-0005-0000-0000-0000C4310000}"/>
    <cellStyle name="InputBodyText" xfId="9145" xr:uid="{00000000-0005-0000-0000-0000C5310000}"/>
    <cellStyle name="InputColor" xfId="9146" xr:uid="{00000000-0005-0000-0000-0000C6310000}"/>
    <cellStyle name="Item" xfId="9147" xr:uid="{00000000-0005-0000-0000-0000C7310000}"/>
    <cellStyle name="Item Input" xfId="9148" xr:uid="{00000000-0005-0000-0000-0000C8310000}"/>
    <cellStyle name="kg" xfId="9149" xr:uid="{00000000-0005-0000-0000-0000C9310000}"/>
    <cellStyle name="Link Currency (0)" xfId="9150" xr:uid="{00000000-0005-0000-0000-0000CA310000}"/>
    <cellStyle name="Link Currency (2)" xfId="9151" xr:uid="{00000000-0005-0000-0000-0000CB310000}"/>
    <cellStyle name="Link Units (0)" xfId="9152" xr:uid="{00000000-0005-0000-0000-0000CC310000}"/>
    <cellStyle name="Link Units (1)" xfId="9153" xr:uid="{00000000-0005-0000-0000-0000CD310000}"/>
    <cellStyle name="Link Units (2)" xfId="9154" xr:uid="{00000000-0005-0000-0000-0000CE310000}"/>
    <cellStyle name="loo" xfId="9155" xr:uid="{00000000-0005-0000-0000-0000CF310000}"/>
    <cellStyle name="M" xfId="9156" xr:uid="{00000000-0005-0000-0000-0000D0310000}"/>
    <cellStyle name="M2" xfId="9157" xr:uid="{00000000-0005-0000-0000-0000D1310000}"/>
    <cellStyle name="M3" xfId="9158" xr:uid="{00000000-0005-0000-0000-0000D2310000}"/>
    <cellStyle name="Midtitle" xfId="3221" xr:uid="{00000000-0005-0000-0000-0000D3310000}"/>
    <cellStyle name="Miglia - Stile1" xfId="3222" xr:uid="{00000000-0005-0000-0000-0000D4310000}"/>
    <cellStyle name="Miglia - Stile2" xfId="3223" xr:uid="{00000000-0005-0000-0000-0000D5310000}"/>
    <cellStyle name="Miglia - Stile3" xfId="3224" xr:uid="{00000000-0005-0000-0000-0000D6310000}"/>
    <cellStyle name="Miglia - Stile4" xfId="3225" xr:uid="{00000000-0005-0000-0000-0000D7310000}"/>
    <cellStyle name="Miglia - Stile5" xfId="3226" xr:uid="{00000000-0005-0000-0000-0000D8310000}"/>
    <cellStyle name="Milliers [0]_399GC10" xfId="9159" xr:uid="{00000000-0005-0000-0000-0000D9310000}"/>
    <cellStyle name="Milliers_399GC10" xfId="9160" xr:uid="{00000000-0005-0000-0000-0000DA310000}"/>
    <cellStyle name="mma_CASH &amp; DSO" xfId="9161" xr:uid="{00000000-0005-0000-0000-0000DB310000}"/>
    <cellStyle name="Model" xfId="3227" xr:uid="{00000000-0005-0000-0000-0000DC310000}"/>
    <cellStyle name="Mon?aire [0]_399GC10" xfId="9162" xr:uid="{00000000-0005-0000-0000-0000DD310000}"/>
    <cellStyle name="Mon?aire_399GC10" xfId="9163" xr:uid="{00000000-0005-0000-0000-0000DE310000}"/>
    <cellStyle name="MS Proofing Tools" xfId="9164" xr:uid="{00000000-0005-0000-0000-0000DF310000}"/>
    <cellStyle name="n" xfId="9165" xr:uid="{00000000-0005-0000-0000-0000E0310000}"/>
    <cellStyle name="nego report" xfId="9166" xr:uid="{00000000-0005-0000-0000-0000E1310000}"/>
    <cellStyle name="no dec" xfId="3228" xr:uid="{00000000-0005-0000-0000-0000E2310000}"/>
    <cellStyle name="nohs" xfId="9167" xr:uid="{00000000-0005-0000-0000-0000E3310000}"/>
    <cellStyle name="normal" xfId="3229" xr:uid="{00000000-0005-0000-0000-0000E4310000}"/>
    <cellStyle name="Normal - Stile6" xfId="3230" xr:uid="{00000000-0005-0000-0000-0000E5310000}"/>
    <cellStyle name="Normal - Stile7" xfId="3231" xr:uid="{00000000-0005-0000-0000-0000E6310000}"/>
    <cellStyle name="Normal - Stile8" xfId="3232" xr:uid="{00000000-0005-0000-0000-0000E7310000}"/>
    <cellStyle name="Normal - Style1" xfId="3233" xr:uid="{00000000-0005-0000-0000-0000E8310000}"/>
    <cellStyle name="Normal - Style2" xfId="9168" xr:uid="{00000000-0005-0000-0000-0000E9310000}"/>
    <cellStyle name="Normal - Style3" xfId="9169" xr:uid="{00000000-0005-0000-0000-0000EA310000}"/>
    <cellStyle name="Normal - Style4" xfId="9170" xr:uid="{00000000-0005-0000-0000-0000EB310000}"/>
    <cellStyle name="Normal - Style5" xfId="9171" xr:uid="{00000000-0005-0000-0000-0000EC310000}"/>
    <cellStyle name="Normal - Style6" xfId="9172" xr:uid="{00000000-0005-0000-0000-0000ED310000}"/>
    <cellStyle name="Normal - Style7" xfId="9173" xr:uid="{00000000-0005-0000-0000-0000EE310000}"/>
    <cellStyle name="Normal - Style8" xfId="9174" xr:uid="{00000000-0005-0000-0000-0000EF310000}"/>
    <cellStyle name="Normal - 유형1" xfId="9175" xr:uid="{00000000-0005-0000-0000-0000F0310000}"/>
    <cellStyle name="Normal 2" xfId="9176" xr:uid="{00000000-0005-0000-0000-0000F1310000}"/>
    <cellStyle name="Normal_ SG&amp;A Bridge " xfId="3234" xr:uid="{00000000-0005-0000-0000-0000F2310000}"/>
    <cellStyle name="N䁯rmal_MCOE Summary (5)_98선급금" xfId="9177" xr:uid="{00000000-0005-0000-0000-0000F3310000}"/>
    <cellStyle name="O" xfId="9178" xr:uid="{00000000-0005-0000-0000-0000F4310000}"/>
    <cellStyle name="OD" xfId="9179" xr:uid="{00000000-0005-0000-0000-0000F5310000}"/>
    <cellStyle name="Œ…?æ맖?e [0.00]_laroux" xfId="9180" xr:uid="{00000000-0005-0000-0000-0000F6310000}"/>
    <cellStyle name="Œ…?æ맖?e_laroux" xfId="9181" xr:uid="{00000000-0005-0000-0000-0000F7310000}"/>
    <cellStyle name="oft Excel]_x000d__x000a_Comment=The open=/f lines load custom functions into the Paste Function list._x000d__x000a_Maximized=1_x000d__x000a_AutoFormat=" xfId="9182" xr:uid="{00000000-0005-0000-0000-0000F8310000}"/>
    <cellStyle name="oft Excel]_x000d__x000a_Comment=The open=/f lines load custom functions into the Paste Function list._x000d__x000a_Maximized=3_x000d__x000a_AutoFormat=" xfId="3235" xr:uid="{00000000-0005-0000-0000-0000F9310000}"/>
    <cellStyle name="oh" xfId="9183" xr:uid="{00000000-0005-0000-0000-0000FA310000}"/>
    <cellStyle name="Output Single Cell" xfId="9184" xr:uid="{00000000-0005-0000-0000-0000FB310000}"/>
    <cellStyle name="Package Size" xfId="9185" xr:uid="{00000000-0005-0000-0000-0000FC310000}"/>
    <cellStyle name="per.style" xfId="9186" xr:uid="{00000000-0005-0000-0000-0000FD310000}"/>
    <cellStyle name="Percent" xfId="3236" xr:uid="{00000000-0005-0000-0000-0000FE310000}"/>
    <cellStyle name="Percent (0)" xfId="9187" xr:uid="{00000000-0005-0000-0000-0000FF310000}"/>
    <cellStyle name="Percent [0]" xfId="9188" xr:uid="{00000000-0005-0000-0000-000000320000}"/>
    <cellStyle name="Percent [00]" xfId="9189" xr:uid="{00000000-0005-0000-0000-000001320000}"/>
    <cellStyle name="Percent [2]" xfId="3237" xr:uid="{00000000-0005-0000-0000-000002320000}"/>
    <cellStyle name="Percent 2" xfId="7390" xr:uid="{00000000-0005-0000-0000-000003320000}"/>
    <cellStyle name="Percent_#6 Temps &amp; Contractors" xfId="9190" xr:uid="{00000000-0005-0000-0000-000004320000}"/>
    <cellStyle name="PrePop Currency (0)" xfId="9191" xr:uid="{00000000-0005-0000-0000-000005320000}"/>
    <cellStyle name="PrePop Currency (2)" xfId="9192" xr:uid="{00000000-0005-0000-0000-000006320000}"/>
    <cellStyle name="PrePop Units (0)" xfId="9193" xr:uid="{00000000-0005-0000-0000-000007320000}"/>
    <cellStyle name="PrePop Units (1)" xfId="9194" xr:uid="{00000000-0005-0000-0000-000008320000}"/>
    <cellStyle name="PrePop Units (2)" xfId="9195" xr:uid="{00000000-0005-0000-0000-000009320000}"/>
    <cellStyle name="PRICE2" xfId="9196" xr:uid="{00000000-0005-0000-0000-00000A320000}"/>
    <cellStyle name="Print Heading" xfId="9197" xr:uid="{00000000-0005-0000-0000-00000B320000}"/>
    <cellStyle name="Q1" xfId="9198" xr:uid="{00000000-0005-0000-0000-00000C320000}"/>
    <cellStyle name="Q4" xfId="9199" xr:uid="{00000000-0005-0000-0000-00000D320000}"/>
    <cellStyle name="Recipe" xfId="9200" xr:uid="{00000000-0005-0000-0000-00000E320000}"/>
    <cellStyle name="Recipe Heading" xfId="9201" xr:uid="{00000000-0005-0000-0000-00000F320000}"/>
    <cellStyle name="Recipe_1.전기계산서 #2" xfId="9202" xr:uid="{00000000-0005-0000-0000-000010320000}"/>
    <cellStyle name="regstoresfromspecstores" xfId="9203" xr:uid="{00000000-0005-0000-0000-000011320000}"/>
    <cellStyle name="Revenue" xfId="9204" xr:uid="{00000000-0005-0000-0000-000012320000}"/>
    <cellStyle name="RevList" xfId="3238" xr:uid="{00000000-0005-0000-0000-000013320000}"/>
    <cellStyle name="RptTitle" xfId="9205" xr:uid="{00000000-0005-0000-0000-000014320000}"/>
    <cellStyle name="s" xfId="9206" xr:uid="{00000000-0005-0000-0000-000015320000}"/>
    <cellStyle name="S " xfId="3239" xr:uid="{00000000-0005-0000-0000-000016320000}"/>
    <cellStyle name="s]_x000d__x000a_run=c:\Hedgehog\app31.exe_x000d__x000a_spooler=yes_x000d__x000a_load=_x000d__x000a_run=_x000d__x000a_Beep=yes_x000d__x000a_NullPort=None_x000d__x000a_BorderWidth=3_x000d__x000a_CursorBlinkRate=530_x000d__x000a_D" xfId="9207" xr:uid="{00000000-0005-0000-0000-000017320000}"/>
    <cellStyle name="setup" xfId="9208" xr:uid="{00000000-0005-0000-0000-000018320000}"/>
    <cellStyle name="sh" xfId="9209" xr:uid="{00000000-0005-0000-0000-000019320000}"/>
    <cellStyle name="SHADEDSTORES" xfId="9210" xr:uid="{00000000-0005-0000-0000-00001A320000}"/>
    <cellStyle name="specstores" xfId="9211" xr:uid="{00000000-0005-0000-0000-00001B320000}"/>
    <cellStyle name="ssh" xfId="9212" xr:uid="{00000000-0005-0000-0000-00001C320000}"/>
    <cellStyle name="STANDARD" xfId="9213" xr:uid="{00000000-0005-0000-0000-00001D320000}"/>
    <cellStyle name="STD" xfId="9214" xr:uid="{00000000-0005-0000-0000-00001E320000}"/>
    <cellStyle name="Sub" xfId="9215" xr:uid="{00000000-0005-0000-0000-00001F320000}"/>
    <cellStyle name="subhead" xfId="3240" xr:uid="{00000000-0005-0000-0000-000020320000}"/>
    <cellStyle name="SubHeading" xfId="9216" xr:uid="{00000000-0005-0000-0000-000021320000}"/>
    <cellStyle name="Subtotal" xfId="3241" xr:uid="{00000000-0005-0000-0000-000022320000}"/>
    <cellStyle name="Subtotal 1" xfId="9217" xr:uid="{00000000-0005-0000-0000-000023320000}"/>
    <cellStyle name="Suggested Quantity" xfId="9218" xr:uid="{00000000-0005-0000-0000-000024320000}"/>
    <cellStyle name="t1" xfId="9219" xr:uid="{00000000-0005-0000-0000-000025320000}"/>
    <cellStyle name="testtitle" xfId="3242" xr:uid="{00000000-0005-0000-0000-000026320000}"/>
    <cellStyle name="Text Indent A" xfId="9220" xr:uid="{00000000-0005-0000-0000-000027320000}"/>
    <cellStyle name="Text Indent B" xfId="9221" xr:uid="{00000000-0005-0000-0000-000028320000}"/>
    <cellStyle name="Text Indent C" xfId="9222" xr:uid="{00000000-0005-0000-0000-000029320000}"/>
    <cellStyle name="Title" xfId="3243" xr:uid="{00000000-0005-0000-0000-00002A320000}"/>
    <cellStyle name="title [1]" xfId="3244" xr:uid="{00000000-0005-0000-0000-00002B320000}"/>
    <cellStyle name="title [2]" xfId="3245" xr:uid="{00000000-0005-0000-0000-00002C320000}"/>
    <cellStyle name="Title_01내역서" xfId="9223" xr:uid="{00000000-0005-0000-0000-00002D320000}"/>
    <cellStyle name="Title2" xfId="9224" xr:uid="{00000000-0005-0000-0000-00002E320000}"/>
    <cellStyle name="ton" xfId="9225" xr:uid="{00000000-0005-0000-0000-00002F320000}"/>
    <cellStyle name="Total" xfId="3246" xr:uid="{00000000-0005-0000-0000-000030320000}"/>
    <cellStyle name="Total 2" xfId="7472" xr:uid="{00000000-0005-0000-0000-000031320000}"/>
    <cellStyle name="TotalCurr" xfId="9226" xr:uid="{00000000-0005-0000-0000-000032320000}"/>
    <cellStyle name="TotalHdr" xfId="9227" xr:uid="{00000000-0005-0000-0000-000033320000}"/>
    <cellStyle name="Udefineret" xfId="9228" xr:uid="{00000000-0005-0000-0000-000034320000}"/>
    <cellStyle name="UM" xfId="9229" xr:uid="{00000000-0005-0000-0000-000035320000}"/>
    <cellStyle name="Unprot" xfId="9230" xr:uid="{00000000-0005-0000-0000-000036320000}"/>
    <cellStyle name="Unprot$" xfId="9231" xr:uid="{00000000-0005-0000-0000-000037320000}"/>
    <cellStyle name="Unprotect" xfId="9232" xr:uid="{00000000-0005-0000-0000-000038320000}"/>
    <cellStyle name="W?rung [0]_Ausdruck RUND (D)" xfId="9233" xr:uid="{00000000-0005-0000-0000-000039320000}"/>
    <cellStyle name="W?rung_Ausdruck RUND (D)" xfId="9234" xr:uid="{00000000-0005-0000-0000-00003A320000}"/>
    <cellStyle name="YONG " xfId="9235" xr:uid="{00000000-0005-0000-0000-00003B320000}"/>
    <cellStyle name="μU¿¡ ¿A´A CIAIÆU¸μAⓒ" xfId="9236" xr:uid="{00000000-0005-0000-0000-00003C320000}"/>
    <cellStyle name="ハイパーリンク" xfId="9237" xr:uid="{00000000-0005-0000-0000-00003D320000}"/>
    <cellStyle name="|?ドE" xfId="9238" xr:uid="{00000000-0005-0000-0000-00003E320000}"/>
    <cellStyle name="가." xfId="9239" xr:uid="{00000000-0005-0000-0000-00003F320000}"/>
    <cellStyle name="강조색1" xfId="3247" builtinId="29" customBuiltin="1"/>
    <cellStyle name="강조색1 2" xfId="7391" xr:uid="{00000000-0005-0000-0000-000041320000}"/>
    <cellStyle name="강조색2" xfId="3248" builtinId="33" customBuiltin="1"/>
    <cellStyle name="강조색2 2" xfId="7392" xr:uid="{00000000-0005-0000-0000-000043320000}"/>
    <cellStyle name="강조색3" xfId="3249" builtinId="37" customBuiltin="1"/>
    <cellStyle name="강조색3 2" xfId="7393" xr:uid="{00000000-0005-0000-0000-000045320000}"/>
    <cellStyle name="강조색4" xfId="3250" builtinId="41" customBuiltin="1"/>
    <cellStyle name="강조색4 2" xfId="7394" xr:uid="{00000000-0005-0000-0000-000047320000}"/>
    <cellStyle name="강조색5" xfId="3251" builtinId="45" customBuiltin="1"/>
    <cellStyle name="강조색5 2" xfId="7395" xr:uid="{00000000-0005-0000-0000-000049320000}"/>
    <cellStyle name="강조색6" xfId="3252" builtinId="49" customBuiltin="1"/>
    <cellStyle name="강조색6 2" xfId="7396" xr:uid="{00000000-0005-0000-0000-00004B320000}"/>
    <cellStyle name="견적" xfId="9240" xr:uid="{00000000-0005-0000-0000-00004C320000}"/>
    <cellStyle name="경고문" xfId="3253" builtinId="11" customBuiltin="1"/>
    <cellStyle name="경고문 2" xfId="7397" xr:uid="{00000000-0005-0000-0000-00004E320000}"/>
    <cellStyle name="계산" xfId="3254" builtinId="22" customBuiltin="1"/>
    <cellStyle name="계산 2" xfId="7398" xr:uid="{00000000-0005-0000-0000-000050320000}"/>
    <cellStyle name="고정소숫점" xfId="3255" xr:uid="{00000000-0005-0000-0000-000051320000}"/>
    <cellStyle name="고정출력1" xfId="3256" xr:uid="{00000000-0005-0000-0000-000052320000}"/>
    <cellStyle name="고정출력2" xfId="3257" xr:uid="{00000000-0005-0000-0000-000053320000}"/>
    <cellStyle name="공사원가계산서(조경)" xfId="9241" xr:uid="{00000000-0005-0000-0000-000054320000}"/>
    <cellStyle name="공정제목" xfId="9242" xr:uid="{00000000-0005-0000-0000-000055320000}"/>
    <cellStyle name="공종" xfId="9243" xr:uid="{00000000-0005-0000-0000-000056320000}"/>
    <cellStyle name="咬訌裝?INCOM1" xfId="7399" xr:uid="{00000000-0005-0000-0000-000057320000}"/>
    <cellStyle name="咬訌裝?INCOM10" xfId="7400" xr:uid="{00000000-0005-0000-0000-000058320000}"/>
    <cellStyle name="咬訌裝?INCOM2" xfId="7401" xr:uid="{00000000-0005-0000-0000-000059320000}"/>
    <cellStyle name="咬訌裝?INCOM3" xfId="7402" xr:uid="{00000000-0005-0000-0000-00005A320000}"/>
    <cellStyle name="咬訌裝?INCOM4" xfId="7403" xr:uid="{00000000-0005-0000-0000-00005B320000}"/>
    <cellStyle name="咬訌裝?INCOM5" xfId="7404" xr:uid="{00000000-0005-0000-0000-00005C320000}"/>
    <cellStyle name="咬訌裝?INCOM6" xfId="7405" xr:uid="{00000000-0005-0000-0000-00005D320000}"/>
    <cellStyle name="咬訌裝?INCOM7" xfId="7406" xr:uid="{00000000-0005-0000-0000-00005E320000}"/>
    <cellStyle name="咬訌裝?INCOM8" xfId="7407" xr:uid="{00000000-0005-0000-0000-00005F320000}"/>
    <cellStyle name="咬訌裝?INCOM9" xfId="7408" xr:uid="{00000000-0005-0000-0000-000060320000}"/>
    <cellStyle name="咬訌裝?PRIB11" xfId="7409" xr:uid="{00000000-0005-0000-0000-000061320000}"/>
    <cellStyle name="그림" xfId="9244" xr:uid="{00000000-0005-0000-0000-000062320000}"/>
    <cellStyle name="글꼴" xfId="3258" xr:uid="{00000000-0005-0000-0000-000063320000}"/>
    <cellStyle name="금액" xfId="9245" xr:uid="{00000000-0005-0000-0000-000064320000}"/>
    <cellStyle name="기계" xfId="9246" xr:uid="{00000000-0005-0000-0000-000065320000}"/>
    <cellStyle name="끼_x0001_?" xfId="9247" xr:uid="{00000000-0005-0000-0000-000066320000}"/>
    <cellStyle name="나쁨" xfId="3259" builtinId="27" customBuiltin="1"/>
    <cellStyle name="나쁨 2" xfId="7410" xr:uid="{00000000-0005-0000-0000-000068320000}"/>
    <cellStyle name="날짜" xfId="3260" xr:uid="{00000000-0005-0000-0000-000069320000}"/>
    <cellStyle name="내역" xfId="9248" xr:uid="{00000000-0005-0000-0000-00006A320000}"/>
    <cellStyle name="내역서" xfId="9249" xr:uid="{00000000-0005-0000-0000-00006B320000}"/>
    <cellStyle name="네모제목" xfId="9250" xr:uid="{00000000-0005-0000-0000-00006C320000}"/>
    <cellStyle name="단위" xfId="9251" xr:uid="{00000000-0005-0000-0000-00006D320000}"/>
    <cellStyle name="단위(원)" xfId="9252" xr:uid="{00000000-0005-0000-0000-00006E320000}"/>
    <cellStyle name="달러" xfId="3261" xr:uid="{00000000-0005-0000-0000-00006F320000}"/>
    <cellStyle name="대기" xfId="9253" xr:uid="{00000000-0005-0000-0000-000070320000}"/>
    <cellStyle name="뒤에 오는 하이퍼링크" xfId="3262" xr:uid="{00000000-0005-0000-0000-000071320000}"/>
    <cellStyle name="똿떓죶Ø괻 [0.00]_NT Server " xfId="3263" xr:uid="{00000000-0005-0000-0000-000072320000}"/>
    <cellStyle name="똿떓죶Ø괻_NT Server " xfId="3264" xr:uid="{00000000-0005-0000-0000-000073320000}"/>
    <cellStyle name="똿뗦먛귟 [0.00]_laroux" xfId="3265" xr:uid="{00000000-0005-0000-0000-000074320000}"/>
    <cellStyle name="똿뗦먛귟_laroux" xfId="3266" xr:uid="{00000000-0005-0000-0000-000075320000}"/>
    <cellStyle name="마이너스키" xfId="9254" xr:uid="{00000000-0005-0000-0000-000076320000}"/>
    <cellStyle name="메모" xfId="3267" builtinId="10" customBuiltin="1"/>
    <cellStyle name="메모 2" xfId="7411" xr:uid="{00000000-0005-0000-0000-000078320000}"/>
    <cellStyle name="메모 2 2" xfId="7412" xr:uid="{00000000-0005-0000-0000-000079320000}"/>
    <cellStyle name="메모 2 3" xfId="7413" xr:uid="{00000000-0005-0000-0000-00007A320000}"/>
    <cellStyle name="메모 3" xfId="7414" xr:uid="{00000000-0005-0000-0000-00007B320000}"/>
    <cellStyle name="묮뎋 [0.00]_NT Server " xfId="3268" xr:uid="{00000000-0005-0000-0000-00007C320000}"/>
    <cellStyle name="묮뎋_NT Server " xfId="3269" xr:uid="{00000000-0005-0000-0000-00007D320000}"/>
    <cellStyle name="믅됞 [0.00]_laroux" xfId="3270" xr:uid="{00000000-0005-0000-0000-00007E320000}"/>
    <cellStyle name="믅됞_laroux" xfId="3271" xr:uid="{00000000-0005-0000-0000-00007F320000}"/>
    <cellStyle name="바깥" xfId="3272" xr:uid="{00000000-0005-0000-0000-000080320000}"/>
    <cellStyle name="배분" xfId="9255" xr:uid="{00000000-0005-0000-0000-000081320000}"/>
    <cellStyle name="백" xfId="9256" xr:uid="{00000000-0005-0000-0000-000082320000}"/>
    <cellStyle name="백 " xfId="9257" xr:uid="{00000000-0005-0000-0000-000083320000}"/>
    <cellStyle name="백_041206 목동내역" xfId="9258" xr:uid="{00000000-0005-0000-0000-000084320000}"/>
    <cellStyle name="백_Book2" xfId="9259" xr:uid="{00000000-0005-0000-0000-000085320000}"/>
    <cellStyle name="백_석촌동꽃마을빌딩" xfId="9260" xr:uid="{00000000-0005-0000-0000-000086320000}"/>
    <cellStyle name="백_석촌동꽃마을빌딩_전기계산서 - 한강 자연형 수변사면 조성 기본 및 실시설계" xfId="9261" xr:uid="{00000000-0005-0000-0000-000087320000}"/>
    <cellStyle name="백_성산아파트" xfId="9262" xr:uid="{00000000-0005-0000-0000-000088320000}"/>
    <cellStyle name="백_성산아파트_전기계산서 - 한강 자연형 수변사면 조성 기본 및 실시설계" xfId="9263" xr:uid="{00000000-0005-0000-0000-000089320000}"/>
    <cellStyle name="백_신성교회" xfId="9264" xr:uid="{00000000-0005-0000-0000-00008A320000}"/>
    <cellStyle name="백_신성교회_전기계산서 - 한강 자연형 수변사면 조성 기본 및 실시설계" xfId="9265" xr:uid="{00000000-0005-0000-0000-00008B320000}"/>
    <cellStyle name="백_전기계산서 - 한강 자연형 수변사면 조성 기본 및 실시설계" xfId="9266" xr:uid="{00000000-0005-0000-0000-00008C320000}"/>
    <cellStyle name="백분율 [△1]" xfId="9267" xr:uid="{00000000-0005-0000-0000-00008D320000}"/>
    <cellStyle name="백분율 [△2]" xfId="9268" xr:uid="{00000000-0005-0000-0000-00008E320000}"/>
    <cellStyle name="백분율 [0]" xfId="3273" xr:uid="{00000000-0005-0000-0000-00008F320000}"/>
    <cellStyle name="백분율 [2]" xfId="3274" xr:uid="{00000000-0005-0000-0000-000090320000}"/>
    <cellStyle name="백분율 10" xfId="9684" xr:uid="{00000000-0005-0000-0000-000091320000}"/>
    <cellStyle name="백분율 2" xfId="3275" xr:uid="{00000000-0005-0000-0000-000092320000}"/>
    <cellStyle name="백분율 2 2" xfId="3276" xr:uid="{00000000-0005-0000-0000-000093320000}"/>
    <cellStyle name="백분율 2 2 10" xfId="11241" xr:uid="{00000000-0005-0000-0000-000094320000}"/>
    <cellStyle name="백분율 2 2 11" xfId="11077" xr:uid="{00000000-0005-0000-0000-000095320000}"/>
    <cellStyle name="백분율 2 2 12" xfId="10059" xr:uid="{00000000-0005-0000-0000-000096320000}"/>
    <cellStyle name="백분율 2 2 13" xfId="12873" xr:uid="{00000000-0005-0000-0000-000097320000}"/>
    <cellStyle name="백분율 2 2 14" xfId="13149" xr:uid="{00000000-0005-0000-0000-000098320000}"/>
    <cellStyle name="백분율 2 2 15" xfId="10532" xr:uid="{00000000-0005-0000-0000-000099320000}"/>
    <cellStyle name="백분율 2 2 16" xfId="11138" xr:uid="{00000000-0005-0000-0000-00009A320000}"/>
    <cellStyle name="백분율 2 2 17" xfId="10069" xr:uid="{00000000-0005-0000-0000-00009B320000}"/>
    <cellStyle name="백분율 2 2 18" xfId="10308" xr:uid="{00000000-0005-0000-0000-00009C320000}"/>
    <cellStyle name="백분율 2 2 19" xfId="10237" xr:uid="{00000000-0005-0000-0000-00009D320000}"/>
    <cellStyle name="백분율 2 2 2" xfId="10883" xr:uid="{00000000-0005-0000-0000-00009E320000}"/>
    <cellStyle name="백분율 2 2 20" xfId="12960" xr:uid="{00000000-0005-0000-0000-00009F320000}"/>
    <cellStyle name="백분율 2 2 21" xfId="13411" xr:uid="{00000000-0005-0000-0000-0000A0320000}"/>
    <cellStyle name="백분율 2 2 22" xfId="12196" xr:uid="{00000000-0005-0000-0000-0000A1320000}"/>
    <cellStyle name="백분율 2 2 23" xfId="13033" xr:uid="{00000000-0005-0000-0000-0000A2320000}"/>
    <cellStyle name="백분율 2 2 24" xfId="13491" xr:uid="{00000000-0005-0000-0000-0000A3320000}"/>
    <cellStyle name="백분율 2 2 25" xfId="10320" xr:uid="{00000000-0005-0000-0000-0000A4320000}"/>
    <cellStyle name="백분율 2 2 3" xfId="10460" xr:uid="{00000000-0005-0000-0000-0000A5320000}"/>
    <cellStyle name="백분율 2 2 4" xfId="12014" xr:uid="{00000000-0005-0000-0000-0000A6320000}"/>
    <cellStyle name="백분율 2 2 5" xfId="11523" xr:uid="{00000000-0005-0000-0000-0000A7320000}"/>
    <cellStyle name="백분율 2 2 6" xfId="11476" xr:uid="{00000000-0005-0000-0000-0000A8320000}"/>
    <cellStyle name="백분율 2 2 7" xfId="10940" xr:uid="{00000000-0005-0000-0000-0000A9320000}"/>
    <cellStyle name="백분율 2 2 8" xfId="11514" xr:uid="{00000000-0005-0000-0000-0000AA320000}"/>
    <cellStyle name="백분율 2 2 9" xfId="12561" xr:uid="{00000000-0005-0000-0000-0000AB320000}"/>
    <cellStyle name="백분율 3" xfId="7415" xr:uid="{00000000-0005-0000-0000-0000AC320000}"/>
    <cellStyle name="백분율 3 2" xfId="13555" xr:uid="{00000000-0005-0000-0000-0000AD320000}"/>
    <cellStyle name="백분율 4" xfId="7416" xr:uid="{00000000-0005-0000-0000-0000AE320000}"/>
    <cellStyle name="백분율 4 2" xfId="13556" xr:uid="{00000000-0005-0000-0000-0000AF320000}"/>
    <cellStyle name="백분율 5" xfId="7473" xr:uid="{00000000-0005-0000-0000-0000B0320000}"/>
    <cellStyle name="백분율 6" xfId="7475" xr:uid="{00000000-0005-0000-0000-0000B1320000}"/>
    <cellStyle name="백분율 7" xfId="9679" xr:uid="{00000000-0005-0000-0000-0000B2320000}"/>
    <cellStyle name="백분율［△1］" xfId="9269" xr:uid="{00000000-0005-0000-0000-0000B3320000}"/>
    <cellStyle name="백분율［△2］" xfId="9270" xr:uid="{00000000-0005-0000-0000-0000B4320000}"/>
    <cellStyle name="벭?_Q1 PRODUCT ACTUAL_4월 (2)" xfId="9271" xr:uid="{00000000-0005-0000-0000-0000B5320000}"/>
    <cellStyle name="병합 후 가운데 맞춤" xfId="9272" xr:uid="{00000000-0005-0000-0000-0000B6320000}"/>
    <cellStyle name="병합 후 가운데 정열" xfId="9273" xr:uid="{00000000-0005-0000-0000-0000B7320000}"/>
    <cellStyle name="보통" xfId="3277" builtinId="28" customBuiltin="1"/>
    <cellStyle name="보통 2" xfId="7417" xr:uid="{00000000-0005-0000-0000-0000B9320000}"/>
    <cellStyle name="분수" xfId="3278" xr:uid="{00000000-0005-0000-0000-0000BA320000}"/>
    <cellStyle name="뷭?" xfId="3279" xr:uid="{00000000-0005-0000-0000-0000BB320000}"/>
    <cellStyle name="빨간색" xfId="9274" xr:uid="{00000000-0005-0000-0000-0000BC320000}"/>
    <cellStyle name="빨강" xfId="9275" xr:uid="{00000000-0005-0000-0000-0000BD320000}"/>
    <cellStyle name="선택영역" xfId="9276" xr:uid="{00000000-0005-0000-0000-0000BE320000}"/>
    <cellStyle name="선택영역 가운데" xfId="9277" xr:uid="{00000000-0005-0000-0000-0000BF320000}"/>
    <cellStyle name="선택영역의 가운데" xfId="9278" xr:uid="{00000000-0005-0000-0000-0000C0320000}"/>
    <cellStyle name="선택영역의 가운데로" xfId="9279" xr:uid="{00000000-0005-0000-0000-0000C1320000}"/>
    <cellStyle name="선택영영" xfId="9280" xr:uid="{00000000-0005-0000-0000-0000C2320000}"/>
    <cellStyle name="설계서" xfId="3280" xr:uid="{00000000-0005-0000-0000-0000C3320000}"/>
    <cellStyle name="설계서-내용" xfId="3281" xr:uid="{00000000-0005-0000-0000-0000C4320000}"/>
    <cellStyle name="설계서-내용-소수점" xfId="3282" xr:uid="{00000000-0005-0000-0000-0000C5320000}"/>
    <cellStyle name="설계서-내용-우" xfId="3283" xr:uid="{00000000-0005-0000-0000-0000C6320000}"/>
    <cellStyle name="설계서-내용-좌" xfId="3284" xr:uid="{00000000-0005-0000-0000-0000C7320000}"/>
    <cellStyle name="설계서-소제목" xfId="3285" xr:uid="{00000000-0005-0000-0000-0000C8320000}"/>
    <cellStyle name="설계서-타이틀" xfId="3286" xr:uid="{00000000-0005-0000-0000-0000C9320000}"/>
    <cellStyle name="설계서-항목" xfId="3287" xr:uid="{00000000-0005-0000-0000-0000CA320000}"/>
    <cellStyle name="설명 텍스트" xfId="3288" builtinId="53" customBuiltin="1"/>
    <cellStyle name="설명 텍스트 2" xfId="7418" xr:uid="{00000000-0005-0000-0000-0000CC320000}"/>
    <cellStyle name="셀 확인" xfId="3289" builtinId="23" customBuiltin="1"/>
    <cellStyle name="셀 확인 2" xfId="7419" xr:uid="{00000000-0005-0000-0000-0000CE320000}"/>
    <cellStyle name="소수" xfId="9281" xr:uid="{00000000-0005-0000-0000-0000CF320000}"/>
    <cellStyle name="소수3" xfId="9282" xr:uid="{00000000-0005-0000-0000-0000D0320000}"/>
    <cellStyle name="소수4" xfId="9283" xr:uid="{00000000-0005-0000-0000-0000D1320000}"/>
    <cellStyle name="소수점" xfId="9284" xr:uid="{00000000-0005-0000-0000-0000D2320000}"/>
    <cellStyle name="소숫점0" xfId="9285" xr:uid="{00000000-0005-0000-0000-0000D3320000}"/>
    <cellStyle name="소숫점3" xfId="9286" xr:uid="{00000000-0005-0000-0000-0000D4320000}"/>
    <cellStyle name="수량" xfId="9287" xr:uid="{00000000-0005-0000-0000-0000D5320000}"/>
    <cellStyle name="수량1" xfId="9288" xr:uid="{00000000-0005-0000-0000-0000D6320000}"/>
    <cellStyle name="수량산출" xfId="9289" xr:uid="{00000000-0005-0000-0000-0000D7320000}"/>
    <cellStyle name="수목명" xfId="9290" xr:uid="{00000000-0005-0000-0000-0000D8320000}"/>
    <cellStyle name="숫자" xfId="9291" xr:uid="{00000000-0005-0000-0000-0000D9320000}"/>
    <cellStyle name="숫자(R)" xfId="3290" xr:uid="{00000000-0005-0000-0000-0000DA320000}"/>
    <cellStyle name="숫자1" xfId="9292" xr:uid="{00000000-0005-0000-0000-0000DB320000}"/>
    <cellStyle name="숫자3" xfId="9293" xr:uid="{00000000-0005-0000-0000-0000DC320000}"/>
    <cellStyle name="쉼표 [0]" xfId="3291" builtinId="6"/>
    <cellStyle name="쉼표 [0] 2" xfId="3292" xr:uid="{00000000-0005-0000-0000-0000DE320000}"/>
    <cellStyle name="쉼표 [0] 2 2" xfId="7420" xr:uid="{00000000-0005-0000-0000-0000DF320000}"/>
    <cellStyle name="쉼표 [0] 2 2 2" xfId="7421" xr:uid="{00000000-0005-0000-0000-0000E0320000}"/>
    <cellStyle name="쉼표 [0] 2 2 2 2" xfId="7422" xr:uid="{00000000-0005-0000-0000-0000E1320000}"/>
    <cellStyle name="쉼표 [0] 2 3" xfId="7423" xr:uid="{00000000-0005-0000-0000-0000E2320000}"/>
    <cellStyle name="쉼표 [0] 3" xfId="3293" xr:uid="{00000000-0005-0000-0000-0000E3320000}"/>
    <cellStyle name="쉼표 [0] 3 2" xfId="7424" xr:uid="{00000000-0005-0000-0000-0000E4320000}"/>
    <cellStyle name="쉼표 [0] 3 2 2" xfId="9681" xr:uid="{00000000-0005-0000-0000-0000E5320000}"/>
    <cellStyle name="쉼표 [0] 3 2 3" xfId="13557" xr:uid="{00000000-0005-0000-0000-0000E6320000}"/>
    <cellStyle name="쉼표 [0] 3 3" xfId="9294" xr:uid="{00000000-0005-0000-0000-0000E7320000}"/>
    <cellStyle name="쉼표 [0] 3 3 2" xfId="9682" xr:uid="{00000000-0005-0000-0000-0000E8320000}"/>
    <cellStyle name="쉼표 [0] 4" xfId="3330" xr:uid="{00000000-0005-0000-0000-0000E9320000}"/>
    <cellStyle name="쉼표 [0] 4 2" xfId="13558" xr:uid="{00000000-0005-0000-0000-0000EA320000}"/>
    <cellStyle name="쉼표 [0] 5" xfId="7425" xr:uid="{00000000-0005-0000-0000-0000EB320000}"/>
    <cellStyle name="쉼표 [0] 6" xfId="3294" xr:uid="{00000000-0005-0000-0000-0000EC320000}"/>
    <cellStyle name="쉼표 [0] 6 10" xfId="11307" xr:uid="{00000000-0005-0000-0000-0000ED320000}"/>
    <cellStyle name="쉼표 [0] 6 11" xfId="11511" xr:uid="{00000000-0005-0000-0000-0000EE320000}"/>
    <cellStyle name="쉼표 [0] 6 12" xfId="9744" xr:uid="{00000000-0005-0000-0000-0000EF320000}"/>
    <cellStyle name="쉼표 [0] 6 13" xfId="9767" xr:uid="{00000000-0005-0000-0000-0000F0320000}"/>
    <cellStyle name="쉼표 [0] 6 14" xfId="10275" xr:uid="{00000000-0005-0000-0000-0000F1320000}"/>
    <cellStyle name="쉼표 [0] 6 15" xfId="12653" xr:uid="{00000000-0005-0000-0000-0000F2320000}"/>
    <cellStyle name="쉼표 [0] 6 16" xfId="12313" xr:uid="{00000000-0005-0000-0000-0000F3320000}"/>
    <cellStyle name="쉼표 [0] 6 17" xfId="10780" xr:uid="{00000000-0005-0000-0000-0000F4320000}"/>
    <cellStyle name="쉼표 [0] 6 18" xfId="10830" xr:uid="{00000000-0005-0000-0000-0000F5320000}"/>
    <cellStyle name="쉼표 [0] 6 19" xfId="10742" xr:uid="{00000000-0005-0000-0000-0000F6320000}"/>
    <cellStyle name="쉼표 [0] 6 2" xfId="7426" xr:uid="{00000000-0005-0000-0000-0000F7320000}"/>
    <cellStyle name="쉼표 [0] 6 20" xfId="13352" xr:uid="{00000000-0005-0000-0000-0000F8320000}"/>
    <cellStyle name="쉼표 [0] 6 21" xfId="13338" xr:uid="{00000000-0005-0000-0000-0000F9320000}"/>
    <cellStyle name="쉼표 [0] 6 22" xfId="10259" xr:uid="{00000000-0005-0000-0000-0000FA320000}"/>
    <cellStyle name="쉼표 [0] 6 23" xfId="11673" xr:uid="{00000000-0005-0000-0000-0000FB320000}"/>
    <cellStyle name="쉼표 [0] 6 24" xfId="13080" xr:uid="{00000000-0005-0000-0000-0000FC320000}"/>
    <cellStyle name="쉼표 [0] 6 25" xfId="13489" xr:uid="{00000000-0005-0000-0000-0000FD320000}"/>
    <cellStyle name="쉼표 [0] 6 26" xfId="12747" xr:uid="{00000000-0005-0000-0000-0000FE320000}"/>
    <cellStyle name="쉼표 [0] 6 3" xfId="10891" xr:uid="{00000000-0005-0000-0000-0000FF320000}"/>
    <cellStyle name="쉼표 [0] 6 4" xfId="10454" xr:uid="{00000000-0005-0000-0000-000000330000}"/>
    <cellStyle name="쉼표 [0] 6 5" xfId="12019" xr:uid="{00000000-0005-0000-0000-000001330000}"/>
    <cellStyle name="쉼표 [0] 6 6" xfId="12170" xr:uid="{00000000-0005-0000-0000-000002330000}"/>
    <cellStyle name="쉼표 [0] 6 7" xfId="11951" xr:uid="{00000000-0005-0000-0000-000003330000}"/>
    <cellStyle name="쉼표 [0] 6 8" xfId="12532" xr:uid="{00000000-0005-0000-0000-000004330000}"/>
    <cellStyle name="쉼표 [0] 6 9" xfId="12845" xr:uid="{00000000-0005-0000-0000-000005330000}"/>
    <cellStyle name="쉼표 [0] 7" xfId="9295" xr:uid="{00000000-0005-0000-0000-000006330000}"/>
    <cellStyle name="쉼표 [0] 8" xfId="9683" xr:uid="{00000000-0005-0000-0000-000007330000}"/>
    <cellStyle name="쉼표 [0] 8 10" xfId="13222" xr:uid="{00000000-0005-0000-0000-000008330000}"/>
    <cellStyle name="쉼표 [0] 8 11" xfId="13260" xr:uid="{00000000-0005-0000-0000-000009330000}"/>
    <cellStyle name="쉼표 [0] 8 12" xfId="13302" xr:uid="{00000000-0005-0000-0000-00000A330000}"/>
    <cellStyle name="쉼표 [0] 8 13" xfId="13325" xr:uid="{00000000-0005-0000-0000-00000B330000}"/>
    <cellStyle name="쉼표 [0] 8 14" xfId="13365" xr:uid="{00000000-0005-0000-0000-00000C330000}"/>
    <cellStyle name="쉼표 [0] 8 15" xfId="13392" xr:uid="{00000000-0005-0000-0000-00000D330000}"/>
    <cellStyle name="쉼표 [0] 8 16" xfId="13425" xr:uid="{00000000-0005-0000-0000-00000E330000}"/>
    <cellStyle name="쉼표 [0] 8 17" xfId="13454" xr:uid="{00000000-0005-0000-0000-00000F330000}"/>
    <cellStyle name="쉼표 [0] 8 18" xfId="13476" xr:uid="{00000000-0005-0000-0000-000010330000}"/>
    <cellStyle name="쉼표 [0] 8 19" xfId="13498" xr:uid="{00000000-0005-0000-0000-000011330000}"/>
    <cellStyle name="쉼표 [0] 8 2" xfId="12807" xr:uid="{00000000-0005-0000-0000-000012330000}"/>
    <cellStyle name="쉼표 [0] 8 20" xfId="13511" xr:uid="{00000000-0005-0000-0000-000013330000}"/>
    <cellStyle name="쉼표 [0] 8 21" xfId="13526" xr:uid="{00000000-0005-0000-0000-000014330000}"/>
    <cellStyle name="쉼표 [0] 8 22" xfId="13542" xr:uid="{00000000-0005-0000-0000-000015330000}"/>
    <cellStyle name="쉼표 [0] 8 23" xfId="13546" xr:uid="{00000000-0005-0000-0000-000016330000}"/>
    <cellStyle name="쉼표 [0] 8 24" xfId="13552" xr:uid="{00000000-0005-0000-0000-000017330000}"/>
    <cellStyle name="쉼표 [0] 8 25" xfId="13554" xr:uid="{00000000-0005-0000-0000-000018330000}"/>
    <cellStyle name="쉼표 [0] 8 3" xfId="12865" xr:uid="{00000000-0005-0000-0000-000019330000}"/>
    <cellStyle name="쉼표 [0] 8 4" xfId="12912" xr:uid="{00000000-0005-0000-0000-00001A330000}"/>
    <cellStyle name="쉼표 [0] 8 5" xfId="12959" xr:uid="{00000000-0005-0000-0000-00001B330000}"/>
    <cellStyle name="쉼표 [0] 8 6" xfId="13008" xr:uid="{00000000-0005-0000-0000-00001C330000}"/>
    <cellStyle name="쉼표 [0] 8 7" xfId="13056" xr:uid="{00000000-0005-0000-0000-00001D330000}"/>
    <cellStyle name="쉼표 [0] 8 8" xfId="13111" xr:uid="{00000000-0005-0000-0000-00001E330000}"/>
    <cellStyle name="쉼표 [0] 8 9" xfId="13171" xr:uid="{00000000-0005-0000-0000-00001F330000}"/>
    <cellStyle name="스타일 1" xfId="3295" xr:uid="{00000000-0005-0000-0000-000020330000}"/>
    <cellStyle name="스타일 1 2" xfId="7427" xr:uid="{00000000-0005-0000-0000-000021330000}"/>
    <cellStyle name="스타일 10" xfId="9296" xr:uid="{00000000-0005-0000-0000-000022330000}"/>
    <cellStyle name="스타일 100" xfId="9297" xr:uid="{00000000-0005-0000-0000-000023330000}"/>
    <cellStyle name="스타일 101" xfId="9298" xr:uid="{00000000-0005-0000-0000-000024330000}"/>
    <cellStyle name="스타일 102" xfId="9299" xr:uid="{00000000-0005-0000-0000-000025330000}"/>
    <cellStyle name="스타일 103" xfId="9300" xr:uid="{00000000-0005-0000-0000-000026330000}"/>
    <cellStyle name="스타일 104" xfId="9301" xr:uid="{00000000-0005-0000-0000-000027330000}"/>
    <cellStyle name="스타일 105" xfId="9302" xr:uid="{00000000-0005-0000-0000-000028330000}"/>
    <cellStyle name="스타일 106" xfId="9303" xr:uid="{00000000-0005-0000-0000-000029330000}"/>
    <cellStyle name="스타일 107" xfId="9304" xr:uid="{00000000-0005-0000-0000-00002A330000}"/>
    <cellStyle name="스타일 108" xfId="9305" xr:uid="{00000000-0005-0000-0000-00002B330000}"/>
    <cellStyle name="스타일 109" xfId="9306" xr:uid="{00000000-0005-0000-0000-00002C330000}"/>
    <cellStyle name="스타일 11" xfId="9307" xr:uid="{00000000-0005-0000-0000-00002D330000}"/>
    <cellStyle name="스타일 110" xfId="9308" xr:uid="{00000000-0005-0000-0000-00002E330000}"/>
    <cellStyle name="스타일 111" xfId="9309" xr:uid="{00000000-0005-0000-0000-00002F330000}"/>
    <cellStyle name="스타일 112" xfId="9310" xr:uid="{00000000-0005-0000-0000-000030330000}"/>
    <cellStyle name="스타일 113" xfId="9311" xr:uid="{00000000-0005-0000-0000-000031330000}"/>
    <cellStyle name="스타일 114" xfId="9312" xr:uid="{00000000-0005-0000-0000-000032330000}"/>
    <cellStyle name="스타일 115" xfId="9313" xr:uid="{00000000-0005-0000-0000-000033330000}"/>
    <cellStyle name="스타일 116" xfId="9314" xr:uid="{00000000-0005-0000-0000-000034330000}"/>
    <cellStyle name="스타일 117" xfId="9315" xr:uid="{00000000-0005-0000-0000-000035330000}"/>
    <cellStyle name="스타일 118" xfId="9316" xr:uid="{00000000-0005-0000-0000-000036330000}"/>
    <cellStyle name="스타일 119" xfId="9317" xr:uid="{00000000-0005-0000-0000-000037330000}"/>
    <cellStyle name="스타일 12" xfId="9318" xr:uid="{00000000-0005-0000-0000-000038330000}"/>
    <cellStyle name="스타일 120" xfId="9319" xr:uid="{00000000-0005-0000-0000-000039330000}"/>
    <cellStyle name="스타일 121" xfId="9320" xr:uid="{00000000-0005-0000-0000-00003A330000}"/>
    <cellStyle name="스타일 122" xfId="9321" xr:uid="{00000000-0005-0000-0000-00003B330000}"/>
    <cellStyle name="스타일 123" xfId="9322" xr:uid="{00000000-0005-0000-0000-00003C330000}"/>
    <cellStyle name="스타일 124" xfId="9323" xr:uid="{00000000-0005-0000-0000-00003D330000}"/>
    <cellStyle name="스타일 125" xfId="9324" xr:uid="{00000000-0005-0000-0000-00003E330000}"/>
    <cellStyle name="스타일 126" xfId="9325" xr:uid="{00000000-0005-0000-0000-00003F330000}"/>
    <cellStyle name="스타일 127" xfId="9326" xr:uid="{00000000-0005-0000-0000-000040330000}"/>
    <cellStyle name="스타일 128" xfId="9327" xr:uid="{00000000-0005-0000-0000-000041330000}"/>
    <cellStyle name="스타일 129" xfId="9328" xr:uid="{00000000-0005-0000-0000-000042330000}"/>
    <cellStyle name="스타일 13" xfId="9329" xr:uid="{00000000-0005-0000-0000-000043330000}"/>
    <cellStyle name="스타일 130" xfId="9330" xr:uid="{00000000-0005-0000-0000-000044330000}"/>
    <cellStyle name="스타일 131" xfId="9331" xr:uid="{00000000-0005-0000-0000-000045330000}"/>
    <cellStyle name="스타일 132" xfId="9332" xr:uid="{00000000-0005-0000-0000-000046330000}"/>
    <cellStyle name="스타일 133" xfId="9333" xr:uid="{00000000-0005-0000-0000-000047330000}"/>
    <cellStyle name="스타일 134" xfId="9334" xr:uid="{00000000-0005-0000-0000-000048330000}"/>
    <cellStyle name="스타일 135" xfId="9335" xr:uid="{00000000-0005-0000-0000-000049330000}"/>
    <cellStyle name="스타일 136" xfId="9336" xr:uid="{00000000-0005-0000-0000-00004A330000}"/>
    <cellStyle name="스타일 137" xfId="9337" xr:uid="{00000000-0005-0000-0000-00004B330000}"/>
    <cellStyle name="스타일 138" xfId="9338" xr:uid="{00000000-0005-0000-0000-00004C330000}"/>
    <cellStyle name="스타일 139" xfId="9339" xr:uid="{00000000-0005-0000-0000-00004D330000}"/>
    <cellStyle name="스타일 14" xfId="9340" xr:uid="{00000000-0005-0000-0000-00004E330000}"/>
    <cellStyle name="스타일 140" xfId="9341" xr:uid="{00000000-0005-0000-0000-00004F330000}"/>
    <cellStyle name="스타일 141" xfId="9342" xr:uid="{00000000-0005-0000-0000-000050330000}"/>
    <cellStyle name="스타일 142" xfId="9343" xr:uid="{00000000-0005-0000-0000-000051330000}"/>
    <cellStyle name="스타일 143" xfId="9344" xr:uid="{00000000-0005-0000-0000-000052330000}"/>
    <cellStyle name="스타일 144" xfId="9345" xr:uid="{00000000-0005-0000-0000-000053330000}"/>
    <cellStyle name="스타일 145" xfId="9346" xr:uid="{00000000-0005-0000-0000-000054330000}"/>
    <cellStyle name="스타일 146" xfId="9347" xr:uid="{00000000-0005-0000-0000-000055330000}"/>
    <cellStyle name="스타일 147" xfId="9348" xr:uid="{00000000-0005-0000-0000-000056330000}"/>
    <cellStyle name="스타일 148" xfId="9349" xr:uid="{00000000-0005-0000-0000-000057330000}"/>
    <cellStyle name="스타일 149" xfId="9350" xr:uid="{00000000-0005-0000-0000-000058330000}"/>
    <cellStyle name="스타일 15" xfId="9351" xr:uid="{00000000-0005-0000-0000-000059330000}"/>
    <cellStyle name="스타일 150" xfId="9352" xr:uid="{00000000-0005-0000-0000-00005A330000}"/>
    <cellStyle name="스타일 151" xfId="9353" xr:uid="{00000000-0005-0000-0000-00005B330000}"/>
    <cellStyle name="스타일 152" xfId="9354" xr:uid="{00000000-0005-0000-0000-00005C330000}"/>
    <cellStyle name="스타일 153" xfId="9355" xr:uid="{00000000-0005-0000-0000-00005D330000}"/>
    <cellStyle name="스타일 154" xfId="9356" xr:uid="{00000000-0005-0000-0000-00005E330000}"/>
    <cellStyle name="스타일 155" xfId="9357" xr:uid="{00000000-0005-0000-0000-00005F330000}"/>
    <cellStyle name="스타일 156" xfId="9358" xr:uid="{00000000-0005-0000-0000-000060330000}"/>
    <cellStyle name="스타일 157" xfId="9359" xr:uid="{00000000-0005-0000-0000-000061330000}"/>
    <cellStyle name="스타일 158" xfId="9360" xr:uid="{00000000-0005-0000-0000-000062330000}"/>
    <cellStyle name="스타일 159" xfId="9361" xr:uid="{00000000-0005-0000-0000-000063330000}"/>
    <cellStyle name="스타일 16" xfId="9362" xr:uid="{00000000-0005-0000-0000-000064330000}"/>
    <cellStyle name="스타일 160" xfId="9363" xr:uid="{00000000-0005-0000-0000-000065330000}"/>
    <cellStyle name="스타일 161" xfId="9364" xr:uid="{00000000-0005-0000-0000-000066330000}"/>
    <cellStyle name="스타일 162" xfId="9365" xr:uid="{00000000-0005-0000-0000-000067330000}"/>
    <cellStyle name="스타일 163" xfId="9366" xr:uid="{00000000-0005-0000-0000-000068330000}"/>
    <cellStyle name="스타일 164" xfId="9367" xr:uid="{00000000-0005-0000-0000-000069330000}"/>
    <cellStyle name="스타일 165" xfId="9368" xr:uid="{00000000-0005-0000-0000-00006A330000}"/>
    <cellStyle name="스타일 166" xfId="9369" xr:uid="{00000000-0005-0000-0000-00006B330000}"/>
    <cellStyle name="스타일 167" xfId="9370" xr:uid="{00000000-0005-0000-0000-00006C330000}"/>
    <cellStyle name="스타일 168" xfId="9371" xr:uid="{00000000-0005-0000-0000-00006D330000}"/>
    <cellStyle name="스타일 169" xfId="9372" xr:uid="{00000000-0005-0000-0000-00006E330000}"/>
    <cellStyle name="스타일 17" xfId="9373" xr:uid="{00000000-0005-0000-0000-00006F330000}"/>
    <cellStyle name="스타일 170" xfId="9374" xr:uid="{00000000-0005-0000-0000-000070330000}"/>
    <cellStyle name="스타일 171" xfId="9375" xr:uid="{00000000-0005-0000-0000-000071330000}"/>
    <cellStyle name="스타일 172" xfId="9376" xr:uid="{00000000-0005-0000-0000-000072330000}"/>
    <cellStyle name="스타일 173" xfId="9377" xr:uid="{00000000-0005-0000-0000-000073330000}"/>
    <cellStyle name="스타일 174" xfId="9378" xr:uid="{00000000-0005-0000-0000-000074330000}"/>
    <cellStyle name="스타일 175" xfId="9379" xr:uid="{00000000-0005-0000-0000-000075330000}"/>
    <cellStyle name="스타일 176" xfId="9380" xr:uid="{00000000-0005-0000-0000-000076330000}"/>
    <cellStyle name="스타일 177" xfId="9381" xr:uid="{00000000-0005-0000-0000-000077330000}"/>
    <cellStyle name="스타일 178" xfId="9382" xr:uid="{00000000-0005-0000-0000-000078330000}"/>
    <cellStyle name="스타일 179" xfId="9383" xr:uid="{00000000-0005-0000-0000-000079330000}"/>
    <cellStyle name="스타일 18" xfId="9384" xr:uid="{00000000-0005-0000-0000-00007A330000}"/>
    <cellStyle name="스타일 180" xfId="9385" xr:uid="{00000000-0005-0000-0000-00007B330000}"/>
    <cellStyle name="스타일 181" xfId="9386" xr:uid="{00000000-0005-0000-0000-00007C330000}"/>
    <cellStyle name="스타일 182" xfId="9387" xr:uid="{00000000-0005-0000-0000-00007D330000}"/>
    <cellStyle name="스타일 183" xfId="9388" xr:uid="{00000000-0005-0000-0000-00007E330000}"/>
    <cellStyle name="스타일 184" xfId="9389" xr:uid="{00000000-0005-0000-0000-00007F330000}"/>
    <cellStyle name="스타일 185" xfId="9390" xr:uid="{00000000-0005-0000-0000-000080330000}"/>
    <cellStyle name="스타일 186" xfId="9391" xr:uid="{00000000-0005-0000-0000-000081330000}"/>
    <cellStyle name="스타일 187" xfId="9392" xr:uid="{00000000-0005-0000-0000-000082330000}"/>
    <cellStyle name="스타일 188" xfId="9393" xr:uid="{00000000-0005-0000-0000-000083330000}"/>
    <cellStyle name="스타일 189" xfId="9394" xr:uid="{00000000-0005-0000-0000-000084330000}"/>
    <cellStyle name="스타일 19" xfId="9395" xr:uid="{00000000-0005-0000-0000-000085330000}"/>
    <cellStyle name="스타일 190" xfId="9396" xr:uid="{00000000-0005-0000-0000-000086330000}"/>
    <cellStyle name="스타일 191" xfId="9397" xr:uid="{00000000-0005-0000-0000-000087330000}"/>
    <cellStyle name="스타일 192" xfId="9398" xr:uid="{00000000-0005-0000-0000-000088330000}"/>
    <cellStyle name="스타일 193" xfId="9399" xr:uid="{00000000-0005-0000-0000-000089330000}"/>
    <cellStyle name="스타일 194" xfId="9400" xr:uid="{00000000-0005-0000-0000-00008A330000}"/>
    <cellStyle name="스타일 195" xfId="9401" xr:uid="{00000000-0005-0000-0000-00008B330000}"/>
    <cellStyle name="스타일 196" xfId="9402" xr:uid="{00000000-0005-0000-0000-00008C330000}"/>
    <cellStyle name="스타일 197" xfId="9403" xr:uid="{00000000-0005-0000-0000-00008D330000}"/>
    <cellStyle name="스타일 198" xfId="9404" xr:uid="{00000000-0005-0000-0000-00008E330000}"/>
    <cellStyle name="스타일 199" xfId="9405" xr:uid="{00000000-0005-0000-0000-00008F330000}"/>
    <cellStyle name="스타일 2" xfId="9406" xr:uid="{00000000-0005-0000-0000-000090330000}"/>
    <cellStyle name="스타일 20" xfId="9407" xr:uid="{00000000-0005-0000-0000-000091330000}"/>
    <cellStyle name="스타일 200" xfId="9408" xr:uid="{00000000-0005-0000-0000-000092330000}"/>
    <cellStyle name="스타일 201" xfId="9409" xr:uid="{00000000-0005-0000-0000-000093330000}"/>
    <cellStyle name="스타일 202" xfId="9410" xr:uid="{00000000-0005-0000-0000-000094330000}"/>
    <cellStyle name="스타일 203" xfId="9411" xr:uid="{00000000-0005-0000-0000-000095330000}"/>
    <cellStyle name="스타일 204" xfId="9412" xr:uid="{00000000-0005-0000-0000-000096330000}"/>
    <cellStyle name="스타일 205" xfId="9413" xr:uid="{00000000-0005-0000-0000-000097330000}"/>
    <cellStyle name="스타일 206" xfId="9414" xr:uid="{00000000-0005-0000-0000-000098330000}"/>
    <cellStyle name="스타일 207" xfId="9415" xr:uid="{00000000-0005-0000-0000-000099330000}"/>
    <cellStyle name="스타일 208" xfId="9416" xr:uid="{00000000-0005-0000-0000-00009A330000}"/>
    <cellStyle name="스타일 209" xfId="9417" xr:uid="{00000000-0005-0000-0000-00009B330000}"/>
    <cellStyle name="스타일 21" xfId="9418" xr:uid="{00000000-0005-0000-0000-00009C330000}"/>
    <cellStyle name="스타일 210" xfId="9419" xr:uid="{00000000-0005-0000-0000-00009D330000}"/>
    <cellStyle name="스타일 211" xfId="9420" xr:uid="{00000000-0005-0000-0000-00009E330000}"/>
    <cellStyle name="스타일 212" xfId="9421" xr:uid="{00000000-0005-0000-0000-00009F330000}"/>
    <cellStyle name="스타일 213" xfId="9422" xr:uid="{00000000-0005-0000-0000-0000A0330000}"/>
    <cellStyle name="스타일 214" xfId="9423" xr:uid="{00000000-0005-0000-0000-0000A1330000}"/>
    <cellStyle name="스타일 215" xfId="9424" xr:uid="{00000000-0005-0000-0000-0000A2330000}"/>
    <cellStyle name="스타일 216" xfId="9425" xr:uid="{00000000-0005-0000-0000-0000A3330000}"/>
    <cellStyle name="스타일 217" xfId="9426" xr:uid="{00000000-0005-0000-0000-0000A4330000}"/>
    <cellStyle name="스타일 218" xfId="9427" xr:uid="{00000000-0005-0000-0000-0000A5330000}"/>
    <cellStyle name="스타일 219" xfId="9428" xr:uid="{00000000-0005-0000-0000-0000A6330000}"/>
    <cellStyle name="스타일 22" xfId="9429" xr:uid="{00000000-0005-0000-0000-0000A7330000}"/>
    <cellStyle name="스타일 220" xfId="9430" xr:uid="{00000000-0005-0000-0000-0000A8330000}"/>
    <cellStyle name="스타일 221" xfId="9431" xr:uid="{00000000-0005-0000-0000-0000A9330000}"/>
    <cellStyle name="스타일 222" xfId="9432" xr:uid="{00000000-0005-0000-0000-0000AA330000}"/>
    <cellStyle name="스타일 223" xfId="9433" xr:uid="{00000000-0005-0000-0000-0000AB330000}"/>
    <cellStyle name="스타일 224" xfId="9434" xr:uid="{00000000-0005-0000-0000-0000AC330000}"/>
    <cellStyle name="스타일 225" xfId="9435" xr:uid="{00000000-0005-0000-0000-0000AD330000}"/>
    <cellStyle name="스타일 226" xfId="9436" xr:uid="{00000000-0005-0000-0000-0000AE330000}"/>
    <cellStyle name="스타일 227" xfId="9437" xr:uid="{00000000-0005-0000-0000-0000AF330000}"/>
    <cellStyle name="스타일 228" xfId="9438" xr:uid="{00000000-0005-0000-0000-0000B0330000}"/>
    <cellStyle name="스타일 229" xfId="9439" xr:uid="{00000000-0005-0000-0000-0000B1330000}"/>
    <cellStyle name="스타일 23" xfId="9440" xr:uid="{00000000-0005-0000-0000-0000B2330000}"/>
    <cellStyle name="스타일 230" xfId="9441" xr:uid="{00000000-0005-0000-0000-0000B3330000}"/>
    <cellStyle name="스타일 231" xfId="9442" xr:uid="{00000000-0005-0000-0000-0000B4330000}"/>
    <cellStyle name="스타일 232" xfId="9443" xr:uid="{00000000-0005-0000-0000-0000B5330000}"/>
    <cellStyle name="스타일 233" xfId="9444" xr:uid="{00000000-0005-0000-0000-0000B6330000}"/>
    <cellStyle name="스타일 234" xfId="9445" xr:uid="{00000000-0005-0000-0000-0000B7330000}"/>
    <cellStyle name="스타일 235" xfId="9446" xr:uid="{00000000-0005-0000-0000-0000B8330000}"/>
    <cellStyle name="스타일 236" xfId="9447" xr:uid="{00000000-0005-0000-0000-0000B9330000}"/>
    <cellStyle name="스타일 237" xfId="9448" xr:uid="{00000000-0005-0000-0000-0000BA330000}"/>
    <cellStyle name="스타일 238" xfId="9449" xr:uid="{00000000-0005-0000-0000-0000BB330000}"/>
    <cellStyle name="스타일 239" xfId="9450" xr:uid="{00000000-0005-0000-0000-0000BC330000}"/>
    <cellStyle name="스타일 24" xfId="9451" xr:uid="{00000000-0005-0000-0000-0000BD330000}"/>
    <cellStyle name="스타일 240" xfId="9452" xr:uid="{00000000-0005-0000-0000-0000BE330000}"/>
    <cellStyle name="스타일 241" xfId="9453" xr:uid="{00000000-0005-0000-0000-0000BF330000}"/>
    <cellStyle name="스타일 242" xfId="9454" xr:uid="{00000000-0005-0000-0000-0000C0330000}"/>
    <cellStyle name="스타일 243" xfId="9455" xr:uid="{00000000-0005-0000-0000-0000C1330000}"/>
    <cellStyle name="스타일 244" xfId="9456" xr:uid="{00000000-0005-0000-0000-0000C2330000}"/>
    <cellStyle name="스타일 245" xfId="9457" xr:uid="{00000000-0005-0000-0000-0000C3330000}"/>
    <cellStyle name="스타일 246" xfId="9458" xr:uid="{00000000-0005-0000-0000-0000C4330000}"/>
    <cellStyle name="스타일 247" xfId="9459" xr:uid="{00000000-0005-0000-0000-0000C5330000}"/>
    <cellStyle name="스타일 248" xfId="9460" xr:uid="{00000000-0005-0000-0000-0000C6330000}"/>
    <cellStyle name="스타일 249" xfId="9461" xr:uid="{00000000-0005-0000-0000-0000C7330000}"/>
    <cellStyle name="스타일 25" xfId="9462" xr:uid="{00000000-0005-0000-0000-0000C8330000}"/>
    <cellStyle name="스타일 250" xfId="9463" xr:uid="{00000000-0005-0000-0000-0000C9330000}"/>
    <cellStyle name="스타일 251" xfId="9464" xr:uid="{00000000-0005-0000-0000-0000CA330000}"/>
    <cellStyle name="스타일 252" xfId="9465" xr:uid="{00000000-0005-0000-0000-0000CB330000}"/>
    <cellStyle name="스타일 253" xfId="9466" xr:uid="{00000000-0005-0000-0000-0000CC330000}"/>
    <cellStyle name="스타일 254" xfId="9467" xr:uid="{00000000-0005-0000-0000-0000CD330000}"/>
    <cellStyle name="스타일 255" xfId="9468" xr:uid="{00000000-0005-0000-0000-0000CE330000}"/>
    <cellStyle name="스타일 26" xfId="9469" xr:uid="{00000000-0005-0000-0000-0000CF330000}"/>
    <cellStyle name="스타일 27" xfId="9470" xr:uid="{00000000-0005-0000-0000-0000D0330000}"/>
    <cellStyle name="스타일 28" xfId="9471" xr:uid="{00000000-0005-0000-0000-0000D1330000}"/>
    <cellStyle name="스타일 29" xfId="9472" xr:uid="{00000000-0005-0000-0000-0000D2330000}"/>
    <cellStyle name="스타일 3" xfId="9473" xr:uid="{00000000-0005-0000-0000-0000D3330000}"/>
    <cellStyle name="스타일 30" xfId="9474" xr:uid="{00000000-0005-0000-0000-0000D4330000}"/>
    <cellStyle name="스타일 31" xfId="9475" xr:uid="{00000000-0005-0000-0000-0000D5330000}"/>
    <cellStyle name="스타일 32" xfId="9476" xr:uid="{00000000-0005-0000-0000-0000D6330000}"/>
    <cellStyle name="스타일 33" xfId="9477" xr:uid="{00000000-0005-0000-0000-0000D7330000}"/>
    <cellStyle name="스타일 34" xfId="9478" xr:uid="{00000000-0005-0000-0000-0000D8330000}"/>
    <cellStyle name="스타일 35" xfId="9479" xr:uid="{00000000-0005-0000-0000-0000D9330000}"/>
    <cellStyle name="스타일 36" xfId="9480" xr:uid="{00000000-0005-0000-0000-0000DA330000}"/>
    <cellStyle name="스타일 37" xfId="9481" xr:uid="{00000000-0005-0000-0000-0000DB330000}"/>
    <cellStyle name="스타일 38" xfId="9482" xr:uid="{00000000-0005-0000-0000-0000DC330000}"/>
    <cellStyle name="스타일 39" xfId="9483" xr:uid="{00000000-0005-0000-0000-0000DD330000}"/>
    <cellStyle name="스타일 4" xfId="9484" xr:uid="{00000000-0005-0000-0000-0000DE330000}"/>
    <cellStyle name="스타일 40" xfId="9485" xr:uid="{00000000-0005-0000-0000-0000DF330000}"/>
    <cellStyle name="스타일 41" xfId="9486" xr:uid="{00000000-0005-0000-0000-0000E0330000}"/>
    <cellStyle name="스타일 42" xfId="9487" xr:uid="{00000000-0005-0000-0000-0000E1330000}"/>
    <cellStyle name="스타일 43" xfId="9488" xr:uid="{00000000-0005-0000-0000-0000E2330000}"/>
    <cellStyle name="스타일 44" xfId="9489" xr:uid="{00000000-0005-0000-0000-0000E3330000}"/>
    <cellStyle name="스타일 45" xfId="9490" xr:uid="{00000000-0005-0000-0000-0000E4330000}"/>
    <cellStyle name="스타일 46" xfId="9491" xr:uid="{00000000-0005-0000-0000-0000E5330000}"/>
    <cellStyle name="스타일 47" xfId="9492" xr:uid="{00000000-0005-0000-0000-0000E6330000}"/>
    <cellStyle name="스타일 48" xfId="9493" xr:uid="{00000000-0005-0000-0000-0000E7330000}"/>
    <cellStyle name="스타일 49" xfId="9494" xr:uid="{00000000-0005-0000-0000-0000E8330000}"/>
    <cellStyle name="스타일 5" xfId="9495" xr:uid="{00000000-0005-0000-0000-0000E9330000}"/>
    <cellStyle name="스타일 50" xfId="9496" xr:uid="{00000000-0005-0000-0000-0000EA330000}"/>
    <cellStyle name="스타일 51" xfId="9497" xr:uid="{00000000-0005-0000-0000-0000EB330000}"/>
    <cellStyle name="스타일 52" xfId="9498" xr:uid="{00000000-0005-0000-0000-0000EC330000}"/>
    <cellStyle name="스타일 53" xfId="9499" xr:uid="{00000000-0005-0000-0000-0000ED330000}"/>
    <cellStyle name="스타일 54" xfId="9500" xr:uid="{00000000-0005-0000-0000-0000EE330000}"/>
    <cellStyle name="스타일 55" xfId="9501" xr:uid="{00000000-0005-0000-0000-0000EF330000}"/>
    <cellStyle name="스타일 56" xfId="9502" xr:uid="{00000000-0005-0000-0000-0000F0330000}"/>
    <cellStyle name="스타일 57" xfId="9503" xr:uid="{00000000-0005-0000-0000-0000F1330000}"/>
    <cellStyle name="스타일 58" xfId="9504" xr:uid="{00000000-0005-0000-0000-0000F2330000}"/>
    <cellStyle name="스타일 59" xfId="9505" xr:uid="{00000000-0005-0000-0000-0000F3330000}"/>
    <cellStyle name="스타일 6" xfId="9506" xr:uid="{00000000-0005-0000-0000-0000F4330000}"/>
    <cellStyle name="스타일 60" xfId="9507" xr:uid="{00000000-0005-0000-0000-0000F5330000}"/>
    <cellStyle name="스타일 61" xfId="9508" xr:uid="{00000000-0005-0000-0000-0000F6330000}"/>
    <cellStyle name="스타일 62" xfId="9509" xr:uid="{00000000-0005-0000-0000-0000F7330000}"/>
    <cellStyle name="스타일 63" xfId="9510" xr:uid="{00000000-0005-0000-0000-0000F8330000}"/>
    <cellStyle name="스타일 64" xfId="9511" xr:uid="{00000000-0005-0000-0000-0000F9330000}"/>
    <cellStyle name="스타일 65" xfId="9512" xr:uid="{00000000-0005-0000-0000-0000FA330000}"/>
    <cellStyle name="스타일 66" xfId="9513" xr:uid="{00000000-0005-0000-0000-0000FB330000}"/>
    <cellStyle name="스타일 67" xfId="9514" xr:uid="{00000000-0005-0000-0000-0000FC330000}"/>
    <cellStyle name="스타일 68" xfId="9515" xr:uid="{00000000-0005-0000-0000-0000FD330000}"/>
    <cellStyle name="스타일 69" xfId="9516" xr:uid="{00000000-0005-0000-0000-0000FE330000}"/>
    <cellStyle name="스타일 7" xfId="9517" xr:uid="{00000000-0005-0000-0000-0000FF330000}"/>
    <cellStyle name="스타일 70" xfId="9518" xr:uid="{00000000-0005-0000-0000-000000340000}"/>
    <cellStyle name="스타일 71" xfId="9519" xr:uid="{00000000-0005-0000-0000-000001340000}"/>
    <cellStyle name="스타일 72" xfId="9520" xr:uid="{00000000-0005-0000-0000-000002340000}"/>
    <cellStyle name="스타일 73" xfId="9521" xr:uid="{00000000-0005-0000-0000-000003340000}"/>
    <cellStyle name="스타일 74" xfId="9522" xr:uid="{00000000-0005-0000-0000-000004340000}"/>
    <cellStyle name="스타일 75" xfId="9523" xr:uid="{00000000-0005-0000-0000-000005340000}"/>
    <cellStyle name="스타일 76" xfId="9524" xr:uid="{00000000-0005-0000-0000-000006340000}"/>
    <cellStyle name="스타일 77" xfId="9525" xr:uid="{00000000-0005-0000-0000-000007340000}"/>
    <cellStyle name="스타일 78" xfId="9526" xr:uid="{00000000-0005-0000-0000-000008340000}"/>
    <cellStyle name="스타일 79" xfId="9527" xr:uid="{00000000-0005-0000-0000-000009340000}"/>
    <cellStyle name="스타일 8" xfId="9528" xr:uid="{00000000-0005-0000-0000-00000A340000}"/>
    <cellStyle name="스타일 80" xfId="9529" xr:uid="{00000000-0005-0000-0000-00000B340000}"/>
    <cellStyle name="스타일 81" xfId="9530" xr:uid="{00000000-0005-0000-0000-00000C340000}"/>
    <cellStyle name="스타일 82" xfId="9531" xr:uid="{00000000-0005-0000-0000-00000D340000}"/>
    <cellStyle name="스타일 83" xfId="9532" xr:uid="{00000000-0005-0000-0000-00000E340000}"/>
    <cellStyle name="스타일 84" xfId="9533" xr:uid="{00000000-0005-0000-0000-00000F340000}"/>
    <cellStyle name="스타일 85" xfId="9534" xr:uid="{00000000-0005-0000-0000-000010340000}"/>
    <cellStyle name="스타일 86" xfId="9535" xr:uid="{00000000-0005-0000-0000-000011340000}"/>
    <cellStyle name="스타일 87" xfId="9536" xr:uid="{00000000-0005-0000-0000-000012340000}"/>
    <cellStyle name="스타일 88" xfId="9537" xr:uid="{00000000-0005-0000-0000-000013340000}"/>
    <cellStyle name="스타일 89" xfId="9538" xr:uid="{00000000-0005-0000-0000-000014340000}"/>
    <cellStyle name="스타일 9" xfId="9539" xr:uid="{00000000-0005-0000-0000-000015340000}"/>
    <cellStyle name="스타일 90" xfId="9540" xr:uid="{00000000-0005-0000-0000-000016340000}"/>
    <cellStyle name="스타일 91" xfId="9541" xr:uid="{00000000-0005-0000-0000-000017340000}"/>
    <cellStyle name="스타일 92" xfId="9542" xr:uid="{00000000-0005-0000-0000-000018340000}"/>
    <cellStyle name="스타일 93" xfId="9543" xr:uid="{00000000-0005-0000-0000-000019340000}"/>
    <cellStyle name="스타일 94" xfId="9544" xr:uid="{00000000-0005-0000-0000-00001A340000}"/>
    <cellStyle name="스타일 95" xfId="9545" xr:uid="{00000000-0005-0000-0000-00001B340000}"/>
    <cellStyle name="스타일 96" xfId="9546" xr:uid="{00000000-0005-0000-0000-00001C340000}"/>
    <cellStyle name="스타일 97" xfId="9547" xr:uid="{00000000-0005-0000-0000-00001D340000}"/>
    <cellStyle name="스타일 98" xfId="9548" xr:uid="{00000000-0005-0000-0000-00001E340000}"/>
    <cellStyle name="스타일 99" xfId="9549" xr:uid="{00000000-0005-0000-0000-00001F340000}"/>
    <cellStyle name="안건회계법인" xfId="3296" xr:uid="{00000000-0005-0000-0000-000020340000}"/>
    <cellStyle name="연결된 셀" xfId="3297" builtinId="24" customBuiltin="1"/>
    <cellStyle name="연결된 셀 2" xfId="7428" xr:uid="{00000000-0005-0000-0000-000022340000}"/>
    <cellStyle name="열어본 하이퍼링크" xfId="7429" xr:uid="{00000000-0005-0000-0000-000023340000}"/>
    <cellStyle name="왼쪽2" xfId="9550" xr:uid="{00000000-0005-0000-0000-000024340000}"/>
    <cellStyle name="요약" xfId="3298" builtinId="25" customBuiltin="1"/>
    <cellStyle name="요약 2" xfId="7430" xr:uid="{00000000-0005-0000-0000-000026340000}"/>
    <cellStyle name="우괄호_박심배수구조물공" xfId="9551" xr:uid="{00000000-0005-0000-0000-000027340000}"/>
    <cellStyle name="우측양괄호" xfId="9552" xr:uid="{00000000-0005-0000-0000-000028340000}"/>
    <cellStyle name="원" xfId="9553" xr:uid="{00000000-0005-0000-0000-000029340000}"/>
    <cellStyle name="원_(축산폐수)내역서-070714" xfId="9554" xr:uid="{00000000-0005-0000-0000-00002A340000}"/>
    <cellStyle name="원_081205_명이동배수개선" xfId="9555" xr:uid="{00000000-0005-0000-0000-00002B340000}"/>
    <cellStyle name="원_2004년기준변경에따른지하수개발사업계획서" xfId="9556" xr:uid="{00000000-0005-0000-0000-00002C340000}"/>
    <cellStyle name="원_2004년북군환경관리과폐공사업계획서(1공)" xfId="9557" xr:uid="{00000000-0005-0000-0000-00002D340000}"/>
    <cellStyle name="원_2004어음지구다목적용수사업계획서" xfId="9558" xr:uid="{00000000-0005-0000-0000-00002E340000}"/>
    <cellStyle name="원_sts 설계자료-김봉석(1)" xfId="9559" xr:uid="{00000000-0005-0000-0000-00002F340000}"/>
    <cellStyle name="원_감곡문화011128진입가로등케이블삭제한전납입금전부삭제" xfId="9560" xr:uid="{00000000-0005-0000-0000-000030340000}"/>
    <cellStyle name="원_금호2양수0101" xfId="9561" xr:uid="{00000000-0005-0000-0000-000031340000}"/>
    <cellStyle name="원_매내천_측구공1_1지구포장수량산출 " xfId="3299" xr:uid="{00000000-0005-0000-0000-000032340000}"/>
    <cellStyle name="원_방화실010310" xfId="9562" xr:uid="{00000000-0005-0000-0000-000033340000}"/>
    <cellStyle name="원_배수개선심사요약" xfId="9563" xr:uid="{00000000-0005-0000-0000-000034340000}"/>
    <cellStyle name="원_봉성7지구사업계획서" xfId="9564" xr:uid="{00000000-0005-0000-0000-000035340000}"/>
    <cellStyle name="원_봉성7지구착공내역서" xfId="9565" xr:uid="{00000000-0005-0000-0000-000036340000}"/>
    <cellStyle name="원_사업계획서(금능농공단지)" xfId="9566" xr:uid="{00000000-0005-0000-0000-000037340000}"/>
    <cellStyle name="원_설계예산서(판포구역)" xfId="9567" xr:uid="{00000000-0005-0000-0000-000038340000}"/>
    <cellStyle name="원_오로보완(0111)" xfId="9568" xr:uid="{00000000-0005-0000-0000-000039340000}"/>
    <cellStyle name="원_옥동양수0101" xfId="9569" xr:uid="{00000000-0005-0000-0000-00003A340000}"/>
    <cellStyle name="원_재오개양수" xfId="9570" xr:uid="{00000000-0005-0000-0000-00003B340000}"/>
    <cellStyle name="원_증감" xfId="9571" xr:uid="{00000000-0005-0000-0000-00003C340000}"/>
    <cellStyle name="원_하장양수(40HP20HP)020309" xfId="9572" xr:uid="{00000000-0005-0000-0000-00003D340000}"/>
    <cellStyle name="원_황계(0203)" xfId="9573" xr:uid="{00000000-0005-0000-0000-00003E340000}"/>
    <cellStyle name="유1" xfId="9574" xr:uid="{00000000-0005-0000-0000-00003F340000}"/>
    <cellStyle name="유영" xfId="9575" xr:uid="{00000000-0005-0000-0000-000040340000}"/>
    <cellStyle name="을지" xfId="9576" xr:uid="{00000000-0005-0000-0000-000041340000}"/>
    <cellStyle name="음수서식" xfId="9577" xr:uid="{00000000-0005-0000-0000-000042340000}"/>
    <cellStyle name="일반" xfId="9578" xr:uid="{00000000-0005-0000-0000-000043340000}"/>
    <cellStyle name="일위대가" xfId="3300" xr:uid="{00000000-0005-0000-0000-000044340000}"/>
    <cellStyle name="일위대가 2" xfId="7431" xr:uid="{00000000-0005-0000-0000-000045340000}"/>
    <cellStyle name="일위대가_2.일위대가(전기)" xfId="7432" xr:uid="{00000000-0005-0000-0000-000046340000}"/>
    <cellStyle name="입력" xfId="3301" builtinId="20" customBuiltin="1"/>
    <cellStyle name="입력 2" xfId="7433" xr:uid="{00000000-0005-0000-0000-000048340000}"/>
    <cellStyle name="자리수" xfId="3302" xr:uid="{00000000-0005-0000-0000-000049340000}"/>
    <cellStyle name="자리수 - 유형1" xfId="9579" xr:uid="{00000000-0005-0000-0000-00004A340000}"/>
    <cellStyle name="자리수_(언양-삼동)전기내역서_051124" xfId="9580" xr:uid="{00000000-0005-0000-0000-00004B340000}"/>
    <cellStyle name="자리수0" xfId="3303" xr:uid="{00000000-0005-0000-0000-00004C340000}"/>
    <cellStyle name="帳票" xfId="9581" xr:uid="{00000000-0005-0000-0000-00004D340000}"/>
    <cellStyle name="정렬" xfId="9582" xr:uid="{00000000-0005-0000-0000-00004E340000}"/>
    <cellStyle name="정렬범위" xfId="9583" xr:uid="{00000000-0005-0000-0000-00004F340000}"/>
    <cellStyle name="제곱" xfId="9584" xr:uid="{00000000-0005-0000-0000-000050340000}"/>
    <cellStyle name="제목" xfId="3304" builtinId="15" customBuiltin="1"/>
    <cellStyle name="제목 1" xfId="3305" builtinId="16" customBuiltin="1"/>
    <cellStyle name="제목 1 2" xfId="7434" xr:uid="{00000000-0005-0000-0000-000053340000}"/>
    <cellStyle name="제목 1(左)" xfId="9585" xr:uid="{00000000-0005-0000-0000-000054340000}"/>
    <cellStyle name="제목 1(中)" xfId="9586" xr:uid="{00000000-0005-0000-0000-000055340000}"/>
    <cellStyle name="제목 2" xfId="3306" builtinId="17" customBuiltin="1"/>
    <cellStyle name="제목 2 2" xfId="7435" xr:uid="{00000000-0005-0000-0000-000057340000}"/>
    <cellStyle name="제목 3" xfId="3307" builtinId="18" customBuiltin="1"/>
    <cellStyle name="제목 3 2" xfId="7436" xr:uid="{00000000-0005-0000-0000-000059340000}"/>
    <cellStyle name="제목 4" xfId="3308" builtinId="19" customBuiltin="1"/>
    <cellStyle name="제목 4 2" xfId="7437" xr:uid="{00000000-0005-0000-0000-00005B340000}"/>
    <cellStyle name="제목 5" xfId="7438" xr:uid="{00000000-0005-0000-0000-00005C340000}"/>
    <cellStyle name="제목[1 줄]" xfId="9587" xr:uid="{00000000-0005-0000-0000-00005D340000}"/>
    <cellStyle name="제목[2줄 아래]" xfId="9588" xr:uid="{00000000-0005-0000-0000-00005E340000}"/>
    <cellStyle name="제목[2줄 위]" xfId="9589" xr:uid="{00000000-0005-0000-0000-00005F340000}"/>
    <cellStyle name="제목1" xfId="9590" xr:uid="{00000000-0005-0000-0000-000060340000}"/>
    <cellStyle name="제목2" xfId="9591" xr:uid="{00000000-0005-0000-0000-000061340000}"/>
    <cellStyle name="좋음" xfId="3309" builtinId="26" customBuiltin="1"/>
    <cellStyle name="좋음 2" xfId="7439" xr:uid="{00000000-0005-0000-0000-000063340000}"/>
    <cellStyle name="좌괄호_박심배수구조물공" xfId="9592" xr:uid="{00000000-0005-0000-0000-000064340000}"/>
    <cellStyle name="좌측양괄호" xfId="9593" xr:uid="{00000000-0005-0000-0000-000065340000}"/>
    <cellStyle name="지정되지 않음" xfId="3310" xr:uid="{00000000-0005-0000-0000-000066340000}"/>
    <cellStyle name="지하철정렬" xfId="9594" xr:uid="{00000000-0005-0000-0000-000067340000}"/>
    <cellStyle name="출력" xfId="3311" builtinId="21" customBuiltin="1"/>
    <cellStyle name="출력 2" xfId="7440" xr:uid="{00000000-0005-0000-0000-000069340000}"/>
    <cellStyle name="코드" xfId="9595" xr:uid="{00000000-0005-0000-0000-00006A340000}"/>
    <cellStyle name="콤" xfId="9596" xr:uid="{00000000-0005-0000-0000-00006B340000}"/>
    <cellStyle name="콤_석촌동꽃마을빌딩" xfId="9597" xr:uid="{00000000-0005-0000-0000-00006C340000}"/>
    <cellStyle name="콤_석촌동꽃마을빌딩_전기계산서 - 한강 자연형 수변사면 조성 기본 및 실시설계" xfId="9598" xr:uid="{00000000-0005-0000-0000-00006D340000}"/>
    <cellStyle name="콤_성산아파트" xfId="9599" xr:uid="{00000000-0005-0000-0000-00006E340000}"/>
    <cellStyle name="콤_성산아파트_전기계산서 - 한강 자연형 수변사면 조성 기본 및 실시설계" xfId="9600" xr:uid="{00000000-0005-0000-0000-00006F340000}"/>
    <cellStyle name="콤_신성교회" xfId="9601" xr:uid="{00000000-0005-0000-0000-000070340000}"/>
    <cellStyle name="콤_신성교회_전기계산서 - 한강 자연형 수변사면 조성 기본 및 실시설계" xfId="9602" xr:uid="{00000000-0005-0000-0000-000071340000}"/>
    <cellStyle name="콤_전기계산서 - 한강 자연형 수변사면 조성 기본 및 실시설계" xfId="9603" xr:uid="{00000000-0005-0000-0000-000072340000}"/>
    <cellStyle name="콤마 [" xfId="9604" xr:uid="{00000000-0005-0000-0000-000073340000}"/>
    <cellStyle name="콤마 [#]" xfId="9605" xr:uid="{00000000-0005-0000-0000-000074340000}"/>
    <cellStyle name="콤마 []" xfId="9606" xr:uid="{00000000-0005-0000-0000-000075340000}"/>
    <cellStyle name="콤마 [0.00]" xfId="9607" xr:uid="{00000000-0005-0000-0000-000076340000}"/>
    <cellStyle name="콤마 [0]" xfId="3312" xr:uid="{00000000-0005-0000-0000-000077340000}"/>
    <cellStyle name="콤마 [0]기기자재비" xfId="9608" xr:uid="{00000000-0005-0000-0000-000078340000}"/>
    <cellStyle name="콤마 [000]" xfId="9609" xr:uid="{00000000-0005-0000-0000-000079340000}"/>
    <cellStyle name="콤마 [1]" xfId="9610" xr:uid="{00000000-0005-0000-0000-00007A340000}"/>
    <cellStyle name="콤마 [2]" xfId="3313" xr:uid="{00000000-0005-0000-0000-00007B340000}"/>
    <cellStyle name="콤마 [3]" xfId="9611" xr:uid="{00000000-0005-0000-0000-00007C340000}"/>
    <cellStyle name="콤마 [금액]" xfId="9612" xr:uid="{00000000-0005-0000-0000-00007D340000}"/>
    <cellStyle name="콤마 [소수]" xfId="9613" xr:uid="{00000000-0005-0000-0000-00007E340000}"/>
    <cellStyle name="콤마 [수량]" xfId="9614" xr:uid="{00000000-0005-0000-0000-00007F340000}"/>
    <cellStyle name="콤마 1" xfId="9615" xr:uid="{00000000-0005-0000-0000-000080340000}"/>
    <cellStyle name="콤마[ ]" xfId="9616" xr:uid="{00000000-0005-0000-0000-000081340000}"/>
    <cellStyle name="콤마[*]" xfId="9617" xr:uid="{00000000-0005-0000-0000-000082340000}"/>
    <cellStyle name="콤마[.]" xfId="9618" xr:uid="{00000000-0005-0000-0000-000083340000}"/>
    <cellStyle name="콤마[0]" xfId="9619" xr:uid="{00000000-0005-0000-0000-000084340000}"/>
    <cellStyle name="콤마_  종  합  " xfId="3314" xr:uid="{00000000-0005-0000-0000-000085340000}"/>
    <cellStyle name="콤마宛 " xfId="9620" xr:uid="{00000000-0005-0000-0000-000086340000}"/>
    <cellStyle name="콤마桓?琉?업종별 " xfId="9621" xr:uid="{00000000-0005-0000-0000-000087340000}"/>
    <cellStyle name="콤마쇔[0]_대총괄표 " xfId="9622" xr:uid="{00000000-0005-0000-0000-000088340000}"/>
    <cellStyle name="콤막 [0]_수출실적 _양식98" xfId="9623" xr:uid="{00000000-0005-0000-0000-000089340000}"/>
    <cellStyle name="타이틀" xfId="9624" xr:uid="{00000000-0005-0000-0000-00008A340000}"/>
    <cellStyle name="토공" xfId="9625" xr:uid="{00000000-0005-0000-0000-00008B340000}"/>
    <cellStyle name="통" xfId="9626" xr:uid="{00000000-0005-0000-0000-00008C340000}"/>
    <cellStyle name="통_석촌동꽃마을빌딩" xfId="9627" xr:uid="{00000000-0005-0000-0000-00008D340000}"/>
    <cellStyle name="통_석촌동꽃마을빌딩_전기계산서 - 한강 자연형 수변사면 조성 기본 및 실시설계" xfId="9628" xr:uid="{00000000-0005-0000-0000-00008E340000}"/>
    <cellStyle name="통_성산아파트" xfId="9629" xr:uid="{00000000-0005-0000-0000-00008F340000}"/>
    <cellStyle name="통_성산아파트_전기계산서 - 한강 자연형 수변사면 조성 기본 및 실시설계" xfId="9630" xr:uid="{00000000-0005-0000-0000-000090340000}"/>
    <cellStyle name="통_신성교회" xfId="9631" xr:uid="{00000000-0005-0000-0000-000091340000}"/>
    <cellStyle name="통_신성교회_전기계산서 - 한강 자연형 수변사면 조성 기본 및 실시설계" xfId="9632" xr:uid="{00000000-0005-0000-0000-000092340000}"/>
    <cellStyle name="통_전기계산서 - 한강 자연형 수변사면 조성 기본 및 실시설계" xfId="9633" xr:uid="{00000000-0005-0000-0000-000093340000}"/>
    <cellStyle name="통화 [" xfId="9634" xr:uid="{00000000-0005-0000-0000-000094340000}"/>
    <cellStyle name="通貨 [0.00]_　配車(by matue)" xfId="9635" xr:uid="{00000000-0005-0000-0000-000095340000}"/>
    <cellStyle name="통화 [0] 2" xfId="7441" xr:uid="{00000000-0005-0000-0000-000096340000}"/>
    <cellStyle name="통화 [0] 2 2" xfId="7442" xr:uid="{00000000-0005-0000-0000-000097340000}"/>
    <cellStyle name="통화 [0] 2 2 2" xfId="9680" xr:uid="{00000000-0005-0000-0000-000098340000}"/>
    <cellStyle name="통화 [0㉝〸" xfId="9636" xr:uid="{00000000-0005-0000-0000-000099340000}"/>
    <cellStyle name="通貨_　配車(by matue)" xfId="9637" xr:uid="{00000000-0005-0000-0000-00009A340000}"/>
    <cellStyle name="퍼센트" xfId="3315" xr:uid="{00000000-0005-0000-0000-00009B340000}"/>
    <cellStyle name="표" xfId="3316" xr:uid="{00000000-0005-0000-0000-00009C340000}"/>
    <cellStyle name="표(가는선,가운데,중앙)" xfId="9638" xr:uid="{00000000-0005-0000-0000-00009D340000}"/>
    <cellStyle name="표(가는선,왼쪽,중앙)" xfId="9639" xr:uid="{00000000-0005-0000-0000-00009E340000}"/>
    <cellStyle name="표(세로쓰기)" xfId="9640" xr:uid="{00000000-0005-0000-0000-00009F340000}"/>
    <cellStyle name="표_석촌동꽃마을빌딩" xfId="9641" xr:uid="{00000000-0005-0000-0000-0000A0340000}"/>
    <cellStyle name="표_석촌동꽃마을빌딩_전기계산서 - 한강 자연형 수변사면 조성 기본 및 실시설계" xfId="9642" xr:uid="{00000000-0005-0000-0000-0000A1340000}"/>
    <cellStyle name="표_성산아파트" xfId="9643" xr:uid="{00000000-0005-0000-0000-0000A2340000}"/>
    <cellStyle name="표_성산아파트_전기계산서 - 한강 자연형 수변사면 조성 기본 및 실시설계" xfId="9644" xr:uid="{00000000-0005-0000-0000-0000A3340000}"/>
    <cellStyle name="표_신성교회" xfId="9645" xr:uid="{00000000-0005-0000-0000-0000A4340000}"/>
    <cellStyle name="표_신성교회_전기계산서 - 한강 자연형 수변사면 조성 기본 및 실시설계" xfId="9646" xr:uid="{00000000-0005-0000-0000-0000A5340000}"/>
    <cellStyle name="표_전기계산서 - 한강 자연형 수변사면 조성 기본 및 실시설계" xfId="9647" xr:uid="{00000000-0005-0000-0000-0000A6340000}"/>
    <cellStyle name="표머릿글(上)" xfId="9648" xr:uid="{00000000-0005-0000-0000-0000A7340000}"/>
    <cellStyle name="표머릿글(中)" xfId="9649" xr:uid="{00000000-0005-0000-0000-0000A8340000}"/>
    <cellStyle name="표머릿글(下)" xfId="9650" xr:uid="{00000000-0005-0000-0000-0000A9340000}"/>
    <cellStyle name="表示済みのハイパーリンク" xfId="9651" xr:uid="{00000000-0005-0000-0000-0000AA340000}"/>
    <cellStyle name="표준" xfId="0" builtinId="0"/>
    <cellStyle name="표준 10" xfId="9652" xr:uid="{00000000-0005-0000-0000-0000AC340000}"/>
    <cellStyle name="표준 11" xfId="9653" xr:uid="{00000000-0005-0000-0000-0000AD340000}"/>
    <cellStyle name="표준 12" xfId="9654" xr:uid="{00000000-0005-0000-0000-0000AE340000}"/>
    <cellStyle name="표준 13" xfId="9655" xr:uid="{00000000-0005-0000-0000-0000AF340000}"/>
    <cellStyle name="표준 14" xfId="9656" xr:uid="{00000000-0005-0000-0000-0000B0340000}"/>
    <cellStyle name="표준 15" xfId="9657" xr:uid="{00000000-0005-0000-0000-0000B1340000}"/>
    <cellStyle name="표준 16" xfId="9658" xr:uid="{00000000-0005-0000-0000-0000B2340000}"/>
    <cellStyle name="표준 17" xfId="9659" xr:uid="{00000000-0005-0000-0000-0000B3340000}"/>
    <cellStyle name="표준 2" xfId="3317" xr:uid="{00000000-0005-0000-0000-0000B4340000}"/>
    <cellStyle name="표준 2 10" xfId="10193" xr:uid="{00000000-0005-0000-0000-0000B5340000}"/>
    <cellStyle name="표준 2 11" xfId="10091" xr:uid="{00000000-0005-0000-0000-0000B6340000}"/>
    <cellStyle name="표준 2 12" xfId="9802" xr:uid="{00000000-0005-0000-0000-0000B7340000}"/>
    <cellStyle name="표준 2 13" xfId="12314" xr:uid="{00000000-0005-0000-0000-0000B8340000}"/>
    <cellStyle name="표준 2 14" xfId="10174" xr:uid="{00000000-0005-0000-0000-0000B9340000}"/>
    <cellStyle name="표준 2 15" xfId="11225" xr:uid="{00000000-0005-0000-0000-0000BA340000}"/>
    <cellStyle name="표준 2 16" xfId="12550" xr:uid="{00000000-0005-0000-0000-0000BB340000}"/>
    <cellStyle name="표준 2 17" xfId="13203" xr:uid="{00000000-0005-0000-0000-0000BC340000}"/>
    <cellStyle name="표준 2 18" xfId="12135" xr:uid="{00000000-0005-0000-0000-0000BD340000}"/>
    <cellStyle name="표준 2 19" xfId="13100" xr:uid="{00000000-0005-0000-0000-0000BE340000}"/>
    <cellStyle name="표준 2 2" xfId="3318" xr:uid="{00000000-0005-0000-0000-0000BF340000}"/>
    <cellStyle name="표준 2 2 2" xfId="7443" xr:uid="{00000000-0005-0000-0000-0000C0340000}"/>
    <cellStyle name="표준 2 2 3" xfId="9660" xr:uid="{00000000-0005-0000-0000-0000C1340000}"/>
    <cellStyle name="표준 2 20" xfId="10441" xr:uid="{00000000-0005-0000-0000-0000C2340000}"/>
    <cellStyle name="표준 2 21" xfId="12382" xr:uid="{00000000-0005-0000-0000-0000C3340000}"/>
    <cellStyle name="표준 2 22" xfId="13194" xr:uid="{00000000-0005-0000-0000-0000C4340000}"/>
    <cellStyle name="표준 2 23" xfId="11540" xr:uid="{00000000-0005-0000-0000-0000C5340000}"/>
    <cellStyle name="표준 2 24" xfId="11771" xr:uid="{00000000-0005-0000-0000-0000C6340000}"/>
    <cellStyle name="표준 2 25" xfId="12206" xr:uid="{00000000-0005-0000-0000-0000C7340000}"/>
    <cellStyle name="표준 2 26" xfId="11882" xr:uid="{00000000-0005-0000-0000-0000C8340000}"/>
    <cellStyle name="표준 2 27" xfId="12515" xr:uid="{00000000-0005-0000-0000-0000C9340000}"/>
    <cellStyle name="표준 2 28" xfId="13559" xr:uid="{00000000-0005-0000-0000-0000CA340000}"/>
    <cellStyle name="표준 2 3" xfId="7474" xr:uid="{00000000-0005-0000-0000-0000CB340000}"/>
    <cellStyle name="표준 2 4" xfId="10905" xr:uid="{00000000-0005-0000-0000-0000CC340000}"/>
    <cellStyle name="표준 2 5" xfId="10450" xr:uid="{00000000-0005-0000-0000-0000CD340000}"/>
    <cellStyle name="표준 2 6" xfId="11411" xr:uid="{00000000-0005-0000-0000-0000CE340000}"/>
    <cellStyle name="표준 2 7" xfId="10553" xr:uid="{00000000-0005-0000-0000-0000CF340000}"/>
    <cellStyle name="표준 2 8" xfId="11953" xr:uid="{00000000-0005-0000-0000-0000D0340000}"/>
    <cellStyle name="표준 2 9" xfId="12530" xr:uid="{00000000-0005-0000-0000-0000D1340000}"/>
    <cellStyle name="표준 2_081205_명이동배수개선" xfId="9661" xr:uid="{00000000-0005-0000-0000-0000D2340000}"/>
    <cellStyle name="표준 3" xfId="3319" xr:uid="{00000000-0005-0000-0000-0000D3340000}"/>
    <cellStyle name="표준 3 2" xfId="7476" xr:uid="{00000000-0005-0000-0000-0000D4340000}"/>
    <cellStyle name="표준 3_내역서(3.20)-조합놀이대운반포함" xfId="9662" xr:uid="{00000000-0005-0000-0000-0000D5340000}"/>
    <cellStyle name="표준 4" xfId="3320" xr:uid="{00000000-0005-0000-0000-0000D6340000}"/>
    <cellStyle name="표준 4 2" xfId="9663" xr:uid="{00000000-0005-0000-0000-0000D7340000}"/>
    <cellStyle name="표준 4_내역서(3.20)-조합놀이대운반포함" xfId="9664" xr:uid="{00000000-0005-0000-0000-0000D8340000}"/>
    <cellStyle name="표준 5" xfId="7445" xr:uid="{00000000-0005-0000-0000-0000D9340000}"/>
    <cellStyle name="표준 6" xfId="7444" xr:uid="{00000000-0005-0000-0000-0000DA340000}"/>
    <cellStyle name="표준 7" xfId="9665" xr:uid="{00000000-0005-0000-0000-0000DB340000}"/>
    <cellStyle name="표준 8" xfId="9666" xr:uid="{00000000-0005-0000-0000-0000DC340000}"/>
    <cellStyle name="표준 8 2" xfId="9667" xr:uid="{00000000-0005-0000-0000-0000DD340000}"/>
    <cellStyle name="표준 9" xfId="9668" xr:uid="{00000000-0005-0000-0000-0000DE340000}"/>
    <cellStyle name="표준 9 2" xfId="9669" xr:uid="{00000000-0005-0000-0000-0000DF340000}"/>
    <cellStyle name="標準_’９７アウトドアツールフェア" xfId="9670" xr:uid="{00000000-0005-0000-0000-0000E0340000}"/>
    <cellStyle name="표준_기계(총괄변경)" xfId="13560" xr:uid="{00000000-0005-0000-0000-0000E1340000}"/>
    <cellStyle name="표준_내역서(전기+) 10" xfId="11512" xr:uid="{00000000-0005-0000-0000-0000E3340000}"/>
    <cellStyle name="표준_내역서(전기+) 12" xfId="10898" xr:uid="{00000000-0005-0000-0000-0000E4340000}"/>
    <cellStyle name="표준_내역서(전기+) 17" xfId="11912" xr:uid="{00000000-0005-0000-0000-0000E8340000}"/>
    <cellStyle name="표준_내역서(전기+) 24" xfId="10232" xr:uid="{00000000-0005-0000-0000-0000EB340000}"/>
    <cellStyle name="표준_내역서(전기+) 4" xfId="10665" xr:uid="{00000000-0005-0000-0000-0000ED340000}"/>
    <cellStyle name="표준_노형초등학교 교실 및 화장실 증축 소방설비공사" xfId="13561" xr:uid="{00000000-0005-0000-0000-0000F1340000}"/>
    <cellStyle name="표준_단가비교(1월)" xfId="3321" xr:uid="{00000000-0005-0000-0000-0000F2340000}"/>
    <cellStyle name="표준_더럭분교 내역서(0305)" xfId="3322" xr:uid="{00000000-0005-0000-0000-0000F3340000}"/>
    <cellStyle name="표준_물량산출근거-전기-통신(본관)-변경_전등전열내역서_전열설비 기초산출서" xfId="3323" xr:uid="{00000000-0005-0000-0000-0000F4340000}"/>
    <cellStyle name="표준_산출서(도평분교 증축공사)" xfId="3324" xr:uid="{00000000-0005-0000-0000-0000F5340000}"/>
    <cellStyle name="표준_야영통신내역서" xfId="9685" xr:uid="{00000000-0005-0000-0000-0000F6340000}"/>
    <cellStyle name="표준1" xfId="3325" xr:uid="{00000000-0005-0000-0000-0000F7340000}"/>
    <cellStyle name="표준2" xfId="9671" xr:uid="{00000000-0005-0000-0000-0000F8340000}"/>
    <cellStyle name="표준℘Sheet8 (3)" xfId="9672" xr:uid="{00000000-0005-0000-0000-0000F9340000}"/>
    <cellStyle name="표쥰" xfId="9673" xr:uid="{00000000-0005-0000-0000-0000FA340000}"/>
    <cellStyle name="합계" xfId="9674" xr:uid="{00000000-0005-0000-0000-0000FB340000}"/>
    <cellStyle name="합산" xfId="3326" xr:uid="{00000000-0005-0000-0000-0000FC340000}"/>
    <cellStyle name="桁区切り [0.00]_競合状況" xfId="9675" xr:uid="{00000000-0005-0000-0000-0000FD340000}"/>
    <cellStyle name="桁区切り_競合状況" xfId="9676" xr:uid="{00000000-0005-0000-0000-0000FE340000}"/>
    <cellStyle name="허윤정" xfId="3327" xr:uid="{00000000-0005-0000-0000-0000FF340000}"/>
    <cellStyle name="화폐기호" xfId="3328" xr:uid="{00000000-0005-0000-0000-000000350000}"/>
    <cellStyle name="화폐기호0" xfId="3329" xr:uid="{00000000-0005-0000-0000-000001350000}"/>
    <cellStyle name="〰㜯〱" xfId="9677" xr:uid="{00000000-0005-0000-0000-000002350000}"/>
    <cellStyle name="ㅣ" xfId="9678" xr:uid="{00000000-0005-0000-0000-00000335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10</xdr:row>
      <xdr:rowOff>114300</xdr:rowOff>
    </xdr:from>
    <xdr:to>
      <xdr:col>0</xdr:col>
      <xdr:colOff>76200</xdr:colOff>
      <xdr:row>11</xdr:row>
      <xdr:rowOff>76200</xdr:rowOff>
    </xdr:to>
    <xdr:sp macro="" textlink="">
      <xdr:nvSpPr>
        <xdr:cNvPr id="2" name="Text Box 1">
          <a:extLst>
            <a:ext uri="{FF2B5EF4-FFF2-40B4-BE49-F238E27FC236}">
              <a16:creationId xmlns:a16="http://schemas.microsoft.com/office/drawing/2014/main" id="{00000000-0008-0000-0200-000002000000}"/>
            </a:ext>
          </a:extLst>
        </xdr:cNvPr>
        <xdr:cNvSpPr txBox="1">
          <a:spLocks noChangeArrowheads="1"/>
        </xdr:cNvSpPr>
      </xdr:nvSpPr>
      <xdr:spPr bwMode="auto">
        <a:xfrm>
          <a:off x="0" y="27813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0</xdr:row>
      <xdr:rowOff>142875</xdr:rowOff>
    </xdr:from>
    <xdr:to>
      <xdr:col>0</xdr:col>
      <xdr:colOff>76200</xdr:colOff>
      <xdr:row>0</xdr:row>
      <xdr:rowOff>333375</xdr:rowOff>
    </xdr:to>
    <xdr:sp macro="" textlink="">
      <xdr:nvSpPr>
        <xdr:cNvPr id="3" name="Text Box 2">
          <a:extLst>
            <a:ext uri="{FF2B5EF4-FFF2-40B4-BE49-F238E27FC236}">
              <a16:creationId xmlns:a16="http://schemas.microsoft.com/office/drawing/2014/main" id="{00000000-0008-0000-0200-000003000000}"/>
            </a:ext>
          </a:extLst>
        </xdr:cNvPr>
        <xdr:cNvSpPr txBox="1">
          <a:spLocks noChangeArrowheads="1"/>
        </xdr:cNvSpPr>
      </xdr:nvSpPr>
      <xdr:spPr bwMode="auto">
        <a:xfrm>
          <a:off x="0" y="14287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5</xdr:row>
      <xdr:rowOff>114300</xdr:rowOff>
    </xdr:from>
    <xdr:to>
      <xdr:col>0</xdr:col>
      <xdr:colOff>76200</xdr:colOff>
      <xdr:row>6</xdr:row>
      <xdr:rowOff>76200</xdr:rowOff>
    </xdr:to>
    <xdr:sp macro="" textlink="">
      <xdr:nvSpPr>
        <xdr:cNvPr id="4" name="Text Box 3">
          <a:extLst>
            <a:ext uri="{FF2B5EF4-FFF2-40B4-BE49-F238E27FC236}">
              <a16:creationId xmlns:a16="http://schemas.microsoft.com/office/drawing/2014/main" id="{00000000-0008-0000-0200-000004000000}"/>
            </a:ext>
          </a:extLst>
        </xdr:cNvPr>
        <xdr:cNvSpPr txBox="1">
          <a:spLocks noChangeArrowheads="1"/>
        </xdr:cNvSpPr>
      </xdr:nvSpPr>
      <xdr:spPr bwMode="auto">
        <a:xfrm>
          <a:off x="0" y="159067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6</xdr:row>
      <xdr:rowOff>114300</xdr:rowOff>
    </xdr:from>
    <xdr:to>
      <xdr:col>0</xdr:col>
      <xdr:colOff>76200</xdr:colOff>
      <xdr:row>7</xdr:row>
      <xdr:rowOff>66675</xdr:rowOff>
    </xdr:to>
    <xdr:sp macro="" textlink="">
      <xdr:nvSpPr>
        <xdr:cNvPr id="5" name="Text Box 4">
          <a:extLst>
            <a:ext uri="{FF2B5EF4-FFF2-40B4-BE49-F238E27FC236}">
              <a16:creationId xmlns:a16="http://schemas.microsoft.com/office/drawing/2014/main" id="{00000000-0008-0000-0200-000005000000}"/>
            </a:ext>
          </a:extLst>
        </xdr:cNvPr>
        <xdr:cNvSpPr txBox="1">
          <a:spLocks noChangeArrowheads="1"/>
        </xdr:cNvSpPr>
      </xdr:nvSpPr>
      <xdr:spPr bwMode="auto">
        <a:xfrm>
          <a:off x="0" y="18288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7</xdr:row>
      <xdr:rowOff>114300</xdr:rowOff>
    </xdr:from>
    <xdr:to>
      <xdr:col>0</xdr:col>
      <xdr:colOff>76200</xdr:colOff>
      <xdr:row>8</xdr:row>
      <xdr:rowOff>66675</xdr:rowOff>
    </xdr:to>
    <xdr:sp macro="" textlink="">
      <xdr:nvSpPr>
        <xdr:cNvPr id="6" name="Text Box 5">
          <a:extLst>
            <a:ext uri="{FF2B5EF4-FFF2-40B4-BE49-F238E27FC236}">
              <a16:creationId xmlns:a16="http://schemas.microsoft.com/office/drawing/2014/main" id="{00000000-0008-0000-0200-000006000000}"/>
            </a:ext>
          </a:extLst>
        </xdr:cNvPr>
        <xdr:cNvSpPr txBox="1">
          <a:spLocks noChangeArrowheads="1"/>
        </xdr:cNvSpPr>
      </xdr:nvSpPr>
      <xdr:spPr bwMode="auto">
        <a:xfrm>
          <a:off x="0" y="20669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8</xdr:row>
      <xdr:rowOff>114300</xdr:rowOff>
    </xdr:from>
    <xdr:to>
      <xdr:col>0</xdr:col>
      <xdr:colOff>76200</xdr:colOff>
      <xdr:row>9</xdr:row>
      <xdr:rowOff>66675</xdr:rowOff>
    </xdr:to>
    <xdr:sp macro="" textlink="">
      <xdr:nvSpPr>
        <xdr:cNvPr id="7" name="Text Box 6">
          <a:extLst>
            <a:ext uri="{FF2B5EF4-FFF2-40B4-BE49-F238E27FC236}">
              <a16:creationId xmlns:a16="http://schemas.microsoft.com/office/drawing/2014/main" id="{00000000-0008-0000-0200-000007000000}"/>
            </a:ext>
          </a:extLst>
        </xdr:cNvPr>
        <xdr:cNvSpPr txBox="1">
          <a:spLocks noChangeArrowheads="1"/>
        </xdr:cNvSpPr>
      </xdr:nvSpPr>
      <xdr:spPr bwMode="auto">
        <a:xfrm>
          <a:off x="0" y="230505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9</xdr:row>
      <xdr:rowOff>114300</xdr:rowOff>
    </xdr:from>
    <xdr:to>
      <xdr:col>0</xdr:col>
      <xdr:colOff>76200</xdr:colOff>
      <xdr:row>10</xdr:row>
      <xdr:rowOff>66675</xdr:rowOff>
    </xdr:to>
    <xdr:sp macro="" textlink="">
      <xdr:nvSpPr>
        <xdr:cNvPr id="8" name="Text Box 7">
          <a:extLst>
            <a:ext uri="{FF2B5EF4-FFF2-40B4-BE49-F238E27FC236}">
              <a16:creationId xmlns:a16="http://schemas.microsoft.com/office/drawing/2014/main" id="{00000000-0008-0000-0200-000008000000}"/>
            </a:ext>
          </a:extLst>
        </xdr:cNvPr>
        <xdr:cNvSpPr txBox="1">
          <a:spLocks noChangeArrowheads="1"/>
        </xdr:cNvSpPr>
      </xdr:nvSpPr>
      <xdr:spPr bwMode="auto">
        <a:xfrm>
          <a:off x="0" y="254317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6</xdr:row>
      <xdr:rowOff>114300</xdr:rowOff>
    </xdr:from>
    <xdr:to>
      <xdr:col>0</xdr:col>
      <xdr:colOff>76200</xdr:colOff>
      <xdr:row>7</xdr:row>
      <xdr:rowOff>66675</xdr:rowOff>
    </xdr:to>
    <xdr:sp macro="" textlink="">
      <xdr:nvSpPr>
        <xdr:cNvPr id="9" name="Text Box 8">
          <a:extLst>
            <a:ext uri="{FF2B5EF4-FFF2-40B4-BE49-F238E27FC236}">
              <a16:creationId xmlns:a16="http://schemas.microsoft.com/office/drawing/2014/main" id="{00000000-0008-0000-0200-000009000000}"/>
            </a:ext>
          </a:extLst>
        </xdr:cNvPr>
        <xdr:cNvSpPr txBox="1">
          <a:spLocks noChangeArrowheads="1"/>
        </xdr:cNvSpPr>
      </xdr:nvSpPr>
      <xdr:spPr bwMode="auto">
        <a:xfrm>
          <a:off x="0" y="18288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7</xdr:row>
      <xdr:rowOff>114300</xdr:rowOff>
    </xdr:from>
    <xdr:to>
      <xdr:col>0</xdr:col>
      <xdr:colOff>76200</xdr:colOff>
      <xdr:row>8</xdr:row>
      <xdr:rowOff>66675</xdr:rowOff>
    </xdr:to>
    <xdr:sp macro="" textlink="">
      <xdr:nvSpPr>
        <xdr:cNvPr id="10" name="Text Box 9">
          <a:extLst>
            <a:ext uri="{FF2B5EF4-FFF2-40B4-BE49-F238E27FC236}">
              <a16:creationId xmlns:a16="http://schemas.microsoft.com/office/drawing/2014/main" id="{00000000-0008-0000-0200-00000A000000}"/>
            </a:ext>
          </a:extLst>
        </xdr:cNvPr>
        <xdr:cNvSpPr txBox="1">
          <a:spLocks noChangeArrowheads="1"/>
        </xdr:cNvSpPr>
      </xdr:nvSpPr>
      <xdr:spPr bwMode="auto">
        <a:xfrm>
          <a:off x="0" y="20669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7</xdr:row>
      <xdr:rowOff>114300</xdr:rowOff>
    </xdr:from>
    <xdr:to>
      <xdr:col>0</xdr:col>
      <xdr:colOff>76200</xdr:colOff>
      <xdr:row>8</xdr:row>
      <xdr:rowOff>66675</xdr:rowOff>
    </xdr:to>
    <xdr:sp macro="" textlink="">
      <xdr:nvSpPr>
        <xdr:cNvPr id="11" name="Text Box 10">
          <a:extLst>
            <a:ext uri="{FF2B5EF4-FFF2-40B4-BE49-F238E27FC236}">
              <a16:creationId xmlns:a16="http://schemas.microsoft.com/office/drawing/2014/main" id="{00000000-0008-0000-0200-00000B000000}"/>
            </a:ext>
          </a:extLst>
        </xdr:cNvPr>
        <xdr:cNvSpPr txBox="1">
          <a:spLocks noChangeArrowheads="1"/>
        </xdr:cNvSpPr>
      </xdr:nvSpPr>
      <xdr:spPr bwMode="auto">
        <a:xfrm>
          <a:off x="0" y="20669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8</xdr:row>
      <xdr:rowOff>114300</xdr:rowOff>
    </xdr:from>
    <xdr:to>
      <xdr:col>0</xdr:col>
      <xdr:colOff>76200</xdr:colOff>
      <xdr:row>9</xdr:row>
      <xdr:rowOff>66675</xdr:rowOff>
    </xdr:to>
    <xdr:sp macro="" textlink="">
      <xdr:nvSpPr>
        <xdr:cNvPr id="12" name="Text Box 11">
          <a:extLst>
            <a:ext uri="{FF2B5EF4-FFF2-40B4-BE49-F238E27FC236}">
              <a16:creationId xmlns:a16="http://schemas.microsoft.com/office/drawing/2014/main" id="{00000000-0008-0000-0200-00000C000000}"/>
            </a:ext>
          </a:extLst>
        </xdr:cNvPr>
        <xdr:cNvSpPr txBox="1">
          <a:spLocks noChangeArrowheads="1"/>
        </xdr:cNvSpPr>
      </xdr:nvSpPr>
      <xdr:spPr bwMode="auto">
        <a:xfrm>
          <a:off x="0" y="230505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8</xdr:row>
      <xdr:rowOff>114300</xdr:rowOff>
    </xdr:from>
    <xdr:to>
      <xdr:col>0</xdr:col>
      <xdr:colOff>76200</xdr:colOff>
      <xdr:row>9</xdr:row>
      <xdr:rowOff>66675</xdr:rowOff>
    </xdr:to>
    <xdr:sp macro="" textlink="">
      <xdr:nvSpPr>
        <xdr:cNvPr id="13" name="Text Box 12">
          <a:extLst>
            <a:ext uri="{FF2B5EF4-FFF2-40B4-BE49-F238E27FC236}">
              <a16:creationId xmlns:a16="http://schemas.microsoft.com/office/drawing/2014/main" id="{00000000-0008-0000-0200-00000D000000}"/>
            </a:ext>
          </a:extLst>
        </xdr:cNvPr>
        <xdr:cNvSpPr txBox="1">
          <a:spLocks noChangeArrowheads="1"/>
        </xdr:cNvSpPr>
      </xdr:nvSpPr>
      <xdr:spPr bwMode="auto">
        <a:xfrm>
          <a:off x="0" y="230505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9</xdr:row>
      <xdr:rowOff>114300</xdr:rowOff>
    </xdr:from>
    <xdr:to>
      <xdr:col>0</xdr:col>
      <xdr:colOff>76200</xdr:colOff>
      <xdr:row>10</xdr:row>
      <xdr:rowOff>66675</xdr:rowOff>
    </xdr:to>
    <xdr:sp macro="" textlink="">
      <xdr:nvSpPr>
        <xdr:cNvPr id="14" name="Text Box 13">
          <a:extLst>
            <a:ext uri="{FF2B5EF4-FFF2-40B4-BE49-F238E27FC236}">
              <a16:creationId xmlns:a16="http://schemas.microsoft.com/office/drawing/2014/main" id="{00000000-0008-0000-0200-00000E000000}"/>
            </a:ext>
          </a:extLst>
        </xdr:cNvPr>
        <xdr:cNvSpPr txBox="1">
          <a:spLocks noChangeArrowheads="1"/>
        </xdr:cNvSpPr>
      </xdr:nvSpPr>
      <xdr:spPr bwMode="auto">
        <a:xfrm>
          <a:off x="0" y="254317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9</xdr:row>
      <xdr:rowOff>114300</xdr:rowOff>
    </xdr:from>
    <xdr:to>
      <xdr:col>0</xdr:col>
      <xdr:colOff>76200</xdr:colOff>
      <xdr:row>10</xdr:row>
      <xdr:rowOff>66675</xdr:rowOff>
    </xdr:to>
    <xdr:sp macro="" textlink="">
      <xdr:nvSpPr>
        <xdr:cNvPr id="15" name="Text Box 14">
          <a:extLst>
            <a:ext uri="{FF2B5EF4-FFF2-40B4-BE49-F238E27FC236}">
              <a16:creationId xmlns:a16="http://schemas.microsoft.com/office/drawing/2014/main" id="{00000000-0008-0000-0200-00000F000000}"/>
            </a:ext>
          </a:extLst>
        </xdr:cNvPr>
        <xdr:cNvSpPr txBox="1">
          <a:spLocks noChangeArrowheads="1"/>
        </xdr:cNvSpPr>
      </xdr:nvSpPr>
      <xdr:spPr bwMode="auto">
        <a:xfrm>
          <a:off x="0" y="254317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10</xdr:row>
      <xdr:rowOff>114300</xdr:rowOff>
    </xdr:from>
    <xdr:to>
      <xdr:col>0</xdr:col>
      <xdr:colOff>76200</xdr:colOff>
      <xdr:row>11</xdr:row>
      <xdr:rowOff>76200</xdr:rowOff>
    </xdr:to>
    <xdr:sp macro="" textlink="">
      <xdr:nvSpPr>
        <xdr:cNvPr id="16" name="Text Box 15">
          <a:extLst>
            <a:ext uri="{FF2B5EF4-FFF2-40B4-BE49-F238E27FC236}">
              <a16:creationId xmlns:a16="http://schemas.microsoft.com/office/drawing/2014/main" id="{00000000-0008-0000-0200-000010000000}"/>
            </a:ext>
          </a:extLst>
        </xdr:cNvPr>
        <xdr:cNvSpPr txBox="1">
          <a:spLocks noChangeArrowheads="1"/>
        </xdr:cNvSpPr>
      </xdr:nvSpPr>
      <xdr:spPr bwMode="auto">
        <a:xfrm>
          <a:off x="0" y="27813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10</xdr:row>
      <xdr:rowOff>114300</xdr:rowOff>
    </xdr:from>
    <xdr:to>
      <xdr:col>0</xdr:col>
      <xdr:colOff>76200</xdr:colOff>
      <xdr:row>11</xdr:row>
      <xdr:rowOff>76200</xdr:rowOff>
    </xdr:to>
    <xdr:sp macro="" textlink="">
      <xdr:nvSpPr>
        <xdr:cNvPr id="17" name="Text Box 16">
          <a:extLst>
            <a:ext uri="{FF2B5EF4-FFF2-40B4-BE49-F238E27FC236}">
              <a16:creationId xmlns:a16="http://schemas.microsoft.com/office/drawing/2014/main" id="{00000000-0008-0000-0200-000011000000}"/>
            </a:ext>
          </a:extLst>
        </xdr:cNvPr>
        <xdr:cNvSpPr txBox="1">
          <a:spLocks noChangeArrowheads="1"/>
        </xdr:cNvSpPr>
      </xdr:nvSpPr>
      <xdr:spPr bwMode="auto">
        <a:xfrm>
          <a:off x="0" y="27813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11</xdr:row>
      <xdr:rowOff>114300</xdr:rowOff>
    </xdr:from>
    <xdr:to>
      <xdr:col>0</xdr:col>
      <xdr:colOff>76200</xdr:colOff>
      <xdr:row>12</xdr:row>
      <xdr:rowOff>66675</xdr:rowOff>
    </xdr:to>
    <xdr:sp macro="" textlink="">
      <xdr:nvSpPr>
        <xdr:cNvPr id="18" name="Text Box 17">
          <a:extLst>
            <a:ext uri="{FF2B5EF4-FFF2-40B4-BE49-F238E27FC236}">
              <a16:creationId xmlns:a16="http://schemas.microsoft.com/office/drawing/2014/main" id="{00000000-0008-0000-0200-000012000000}"/>
            </a:ext>
          </a:extLst>
        </xdr:cNvPr>
        <xdr:cNvSpPr txBox="1">
          <a:spLocks noChangeArrowheads="1"/>
        </xdr:cNvSpPr>
      </xdr:nvSpPr>
      <xdr:spPr bwMode="auto">
        <a:xfrm>
          <a:off x="0" y="30194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11</xdr:row>
      <xdr:rowOff>114300</xdr:rowOff>
    </xdr:from>
    <xdr:to>
      <xdr:col>0</xdr:col>
      <xdr:colOff>76200</xdr:colOff>
      <xdr:row>12</xdr:row>
      <xdr:rowOff>66675</xdr:rowOff>
    </xdr:to>
    <xdr:sp macro="" textlink="">
      <xdr:nvSpPr>
        <xdr:cNvPr id="19" name="Text Box 18">
          <a:extLst>
            <a:ext uri="{FF2B5EF4-FFF2-40B4-BE49-F238E27FC236}">
              <a16:creationId xmlns:a16="http://schemas.microsoft.com/office/drawing/2014/main" id="{00000000-0008-0000-0200-000013000000}"/>
            </a:ext>
          </a:extLst>
        </xdr:cNvPr>
        <xdr:cNvSpPr txBox="1">
          <a:spLocks noChangeArrowheads="1"/>
        </xdr:cNvSpPr>
      </xdr:nvSpPr>
      <xdr:spPr bwMode="auto">
        <a:xfrm>
          <a:off x="0" y="30194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14</xdr:row>
      <xdr:rowOff>114300</xdr:rowOff>
    </xdr:from>
    <xdr:to>
      <xdr:col>0</xdr:col>
      <xdr:colOff>76200</xdr:colOff>
      <xdr:row>15</xdr:row>
      <xdr:rowOff>66675</xdr:rowOff>
    </xdr:to>
    <xdr:sp macro="" textlink="">
      <xdr:nvSpPr>
        <xdr:cNvPr id="20" name="Text Box 19">
          <a:extLst>
            <a:ext uri="{FF2B5EF4-FFF2-40B4-BE49-F238E27FC236}">
              <a16:creationId xmlns:a16="http://schemas.microsoft.com/office/drawing/2014/main" id="{00000000-0008-0000-0200-000014000000}"/>
            </a:ext>
          </a:extLst>
        </xdr:cNvPr>
        <xdr:cNvSpPr txBox="1">
          <a:spLocks noChangeArrowheads="1"/>
        </xdr:cNvSpPr>
      </xdr:nvSpPr>
      <xdr:spPr bwMode="auto">
        <a:xfrm>
          <a:off x="0" y="37338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14</xdr:row>
      <xdr:rowOff>114300</xdr:rowOff>
    </xdr:from>
    <xdr:to>
      <xdr:col>0</xdr:col>
      <xdr:colOff>76200</xdr:colOff>
      <xdr:row>15</xdr:row>
      <xdr:rowOff>66675</xdr:rowOff>
    </xdr:to>
    <xdr:sp macro="" textlink="">
      <xdr:nvSpPr>
        <xdr:cNvPr id="21" name="Text Box 20">
          <a:extLst>
            <a:ext uri="{FF2B5EF4-FFF2-40B4-BE49-F238E27FC236}">
              <a16:creationId xmlns:a16="http://schemas.microsoft.com/office/drawing/2014/main" id="{00000000-0008-0000-0200-000015000000}"/>
            </a:ext>
          </a:extLst>
        </xdr:cNvPr>
        <xdr:cNvSpPr txBox="1">
          <a:spLocks noChangeArrowheads="1"/>
        </xdr:cNvSpPr>
      </xdr:nvSpPr>
      <xdr:spPr bwMode="auto">
        <a:xfrm>
          <a:off x="0" y="37338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15</xdr:row>
      <xdr:rowOff>114300</xdr:rowOff>
    </xdr:from>
    <xdr:to>
      <xdr:col>0</xdr:col>
      <xdr:colOff>76200</xdr:colOff>
      <xdr:row>16</xdr:row>
      <xdr:rowOff>66675</xdr:rowOff>
    </xdr:to>
    <xdr:sp macro="" textlink="">
      <xdr:nvSpPr>
        <xdr:cNvPr id="22" name="Text Box 21">
          <a:extLst>
            <a:ext uri="{FF2B5EF4-FFF2-40B4-BE49-F238E27FC236}">
              <a16:creationId xmlns:a16="http://schemas.microsoft.com/office/drawing/2014/main" id="{00000000-0008-0000-0200-000016000000}"/>
            </a:ext>
          </a:extLst>
        </xdr:cNvPr>
        <xdr:cNvSpPr txBox="1">
          <a:spLocks noChangeArrowheads="1"/>
        </xdr:cNvSpPr>
      </xdr:nvSpPr>
      <xdr:spPr bwMode="auto">
        <a:xfrm>
          <a:off x="0" y="39719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15</xdr:row>
      <xdr:rowOff>114300</xdr:rowOff>
    </xdr:from>
    <xdr:to>
      <xdr:col>0</xdr:col>
      <xdr:colOff>76200</xdr:colOff>
      <xdr:row>16</xdr:row>
      <xdr:rowOff>66675</xdr:rowOff>
    </xdr:to>
    <xdr:sp macro="" textlink="">
      <xdr:nvSpPr>
        <xdr:cNvPr id="23" name="Text Box 22">
          <a:extLst>
            <a:ext uri="{FF2B5EF4-FFF2-40B4-BE49-F238E27FC236}">
              <a16:creationId xmlns:a16="http://schemas.microsoft.com/office/drawing/2014/main" id="{00000000-0008-0000-0200-000017000000}"/>
            </a:ext>
          </a:extLst>
        </xdr:cNvPr>
        <xdr:cNvSpPr txBox="1">
          <a:spLocks noChangeArrowheads="1"/>
        </xdr:cNvSpPr>
      </xdr:nvSpPr>
      <xdr:spPr bwMode="auto">
        <a:xfrm>
          <a:off x="0" y="39719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16</xdr:row>
      <xdr:rowOff>114300</xdr:rowOff>
    </xdr:from>
    <xdr:to>
      <xdr:col>0</xdr:col>
      <xdr:colOff>76200</xdr:colOff>
      <xdr:row>17</xdr:row>
      <xdr:rowOff>66675</xdr:rowOff>
    </xdr:to>
    <xdr:sp macro="" textlink="">
      <xdr:nvSpPr>
        <xdr:cNvPr id="24" name="Text Box 23">
          <a:extLst>
            <a:ext uri="{FF2B5EF4-FFF2-40B4-BE49-F238E27FC236}">
              <a16:creationId xmlns:a16="http://schemas.microsoft.com/office/drawing/2014/main" id="{00000000-0008-0000-0200-000018000000}"/>
            </a:ext>
          </a:extLst>
        </xdr:cNvPr>
        <xdr:cNvSpPr txBox="1">
          <a:spLocks noChangeArrowheads="1"/>
        </xdr:cNvSpPr>
      </xdr:nvSpPr>
      <xdr:spPr bwMode="auto">
        <a:xfrm>
          <a:off x="0" y="421005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16</xdr:row>
      <xdr:rowOff>114300</xdr:rowOff>
    </xdr:from>
    <xdr:to>
      <xdr:col>0</xdr:col>
      <xdr:colOff>76200</xdr:colOff>
      <xdr:row>17</xdr:row>
      <xdr:rowOff>66675</xdr:rowOff>
    </xdr:to>
    <xdr:sp macro="" textlink="">
      <xdr:nvSpPr>
        <xdr:cNvPr id="25" name="Text Box 24">
          <a:extLst>
            <a:ext uri="{FF2B5EF4-FFF2-40B4-BE49-F238E27FC236}">
              <a16:creationId xmlns:a16="http://schemas.microsoft.com/office/drawing/2014/main" id="{00000000-0008-0000-0200-000019000000}"/>
            </a:ext>
          </a:extLst>
        </xdr:cNvPr>
        <xdr:cNvSpPr txBox="1">
          <a:spLocks noChangeArrowheads="1"/>
        </xdr:cNvSpPr>
      </xdr:nvSpPr>
      <xdr:spPr bwMode="auto">
        <a:xfrm>
          <a:off x="0" y="421005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18</xdr:row>
      <xdr:rowOff>114300</xdr:rowOff>
    </xdr:from>
    <xdr:to>
      <xdr:col>0</xdr:col>
      <xdr:colOff>76200</xdr:colOff>
      <xdr:row>19</xdr:row>
      <xdr:rowOff>76200</xdr:rowOff>
    </xdr:to>
    <xdr:sp macro="" textlink="">
      <xdr:nvSpPr>
        <xdr:cNvPr id="26" name="Text Box 25">
          <a:extLst>
            <a:ext uri="{FF2B5EF4-FFF2-40B4-BE49-F238E27FC236}">
              <a16:creationId xmlns:a16="http://schemas.microsoft.com/office/drawing/2014/main" id="{00000000-0008-0000-0200-00001A000000}"/>
            </a:ext>
          </a:extLst>
        </xdr:cNvPr>
        <xdr:cNvSpPr txBox="1">
          <a:spLocks noChangeArrowheads="1"/>
        </xdr:cNvSpPr>
      </xdr:nvSpPr>
      <xdr:spPr bwMode="auto">
        <a:xfrm>
          <a:off x="0" y="46863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18</xdr:row>
      <xdr:rowOff>114300</xdr:rowOff>
    </xdr:from>
    <xdr:to>
      <xdr:col>0</xdr:col>
      <xdr:colOff>76200</xdr:colOff>
      <xdr:row>19</xdr:row>
      <xdr:rowOff>76200</xdr:rowOff>
    </xdr:to>
    <xdr:sp macro="" textlink="">
      <xdr:nvSpPr>
        <xdr:cNvPr id="27" name="Text Box 26">
          <a:extLst>
            <a:ext uri="{FF2B5EF4-FFF2-40B4-BE49-F238E27FC236}">
              <a16:creationId xmlns:a16="http://schemas.microsoft.com/office/drawing/2014/main" id="{00000000-0008-0000-0200-00001B000000}"/>
            </a:ext>
          </a:extLst>
        </xdr:cNvPr>
        <xdr:cNvSpPr txBox="1">
          <a:spLocks noChangeArrowheads="1"/>
        </xdr:cNvSpPr>
      </xdr:nvSpPr>
      <xdr:spPr bwMode="auto">
        <a:xfrm>
          <a:off x="0" y="46863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19</xdr:row>
      <xdr:rowOff>114300</xdr:rowOff>
    </xdr:from>
    <xdr:to>
      <xdr:col>0</xdr:col>
      <xdr:colOff>76200</xdr:colOff>
      <xdr:row>20</xdr:row>
      <xdr:rowOff>76200</xdr:rowOff>
    </xdr:to>
    <xdr:sp macro="" textlink="">
      <xdr:nvSpPr>
        <xdr:cNvPr id="28" name="Text Box 27">
          <a:extLst>
            <a:ext uri="{FF2B5EF4-FFF2-40B4-BE49-F238E27FC236}">
              <a16:creationId xmlns:a16="http://schemas.microsoft.com/office/drawing/2014/main" id="{00000000-0008-0000-0200-00001C000000}"/>
            </a:ext>
          </a:extLst>
        </xdr:cNvPr>
        <xdr:cNvSpPr txBox="1">
          <a:spLocks noChangeArrowheads="1"/>
        </xdr:cNvSpPr>
      </xdr:nvSpPr>
      <xdr:spPr bwMode="auto">
        <a:xfrm>
          <a:off x="0" y="49244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19</xdr:row>
      <xdr:rowOff>114300</xdr:rowOff>
    </xdr:from>
    <xdr:to>
      <xdr:col>0</xdr:col>
      <xdr:colOff>76200</xdr:colOff>
      <xdr:row>20</xdr:row>
      <xdr:rowOff>76200</xdr:rowOff>
    </xdr:to>
    <xdr:sp macro="" textlink="">
      <xdr:nvSpPr>
        <xdr:cNvPr id="29" name="Text Box 28">
          <a:extLst>
            <a:ext uri="{FF2B5EF4-FFF2-40B4-BE49-F238E27FC236}">
              <a16:creationId xmlns:a16="http://schemas.microsoft.com/office/drawing/2014/main" id="{00000000-0008-0000-0200-00001D000000}"/>
            </a:ext>
          </a:extLst>
        </xdr:cNvPr>
        <xdr:cNvSpPr txBox="1">
          <a:spLocks noChangeArrowheads="1"/>
        </xdr:cNvSpPr>
      </xdr:nvSpPr>
      <xdr:spPr bwMode="auto">
        <a:xfrm>
          <a:off x="0" y="49244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20</xdr:row>
      <xdr:rowOff>114300</xdr:rowOff>
    </xdr:from>
    <xdr:to>
      <xdr:col>0</xdr:col>
      <xdr:colOff>76200</xdr:colOff>
      <xdr:row>21</xdr:row>
      <xdr:rowOff>76200</xdr:rowOff>
    </xdr:to>
    <xdr:sp macro="" textlink="">
      <xdr:nvSpPr>
        <xdr:cNvPr id="30" name="Text Box 29">
          <a:extLst>
            <a:ext uri="{FF2B5EF4-FFF2-40B4-BE49-F238E27FC236}">
              <a16:creationId xmlns:a16="http://schemas.microsoft.com/office/drawing/2014/main" id="{00000000-0008-0000-0200-00001E000000}"/>
            </a:ext>
          </a:extLst>
        </xdr:cNvPr>
        <xdr:cNvSpPr txBox="1">
          <a:spLocks noChangeArrowheads="1"/>
        </xdr:cNvSpPr>
      </xdr:nvSpPr>
      <xdr:spPr bwMode="auto">
        <a:xfrm>
          <a:off x="0" y="516255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20</xdr:row>
      <xdr:rowOff>114300</xdr:rowOff>
    </xdr:from>
    <xdr:to>
      <xdr:col>0</xdr:col>
      <xdr:colOff>76200</xdr:colOff>
      <xdr:row>21</xdr:row>
      <xdr:rowOff>76200</xdr:rowOff>
    </xdr:to>
    <xdr:sp macro="" textlink="">
      <xdr:nvSpPr>
        <xdr:cNvPr id="31" name="Text Box 30">
          <a:extLst>
            <a:ext uri="{FF2B5EF4-FFF2-40B4-BE49-F238E27FC236}">
              <a16:creationId xmlns:a16="http://schemas.microsoft.com/office/drawing/2014/main" id="{00000000-0008-0000-0200-00001F000000}"/>
            </a:ext>
          </a:extLst>
        </xdr:cNvPr>
        <xdr:cNvSpPr txBox="1">
          <a:spLocks noChangeArrowheads="1"/>
        </xdr:cNvSpPr>
      </xdr:nvSpPr>
      <xdr:spPr bwMode="auto">
        <a:xfrm>
          <a:off x="0" y="516255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21</xdr:row>
      <xdr:rowOff>114300</xdr:rowOff>
    </xdr:from>
    <xdr:to>
      <xdr:col>0</xdr:col>
      <xdr:colOff>76200</xdr:colOff>
      <xdr:row>22</xdr:row>
      <xdr:rowOff>66675</xdr:rowOff>
    </xdr:to>
    <xdr:sp macro="" textlink="">
      <xdr:nvSpPr>
        <xdr:cNvPr id="32" name="Text Box 31">
          <a:extLst>
            <a:ext uri="{FF2B5EF4-FFF2-40B4-BE49-F238E27FC236}">
              <a16:creationId xmlns:a16="http://schemas.microsoft.com/office/drawing/2014/main" id="{00000000-0008-0000-0200-000020000000}"/>
            </a:ext>
          </a:extLst>
        </xdr:cNvPr>
        <xdr:cNvSpPr txBox="1">
          <a:spLocks noChangeArrowheads="1"/>
        </xdr:cNvSpPr>
      </xdr:nvSpPr>
      <xdr:spPr bwMode="auto">
        <a:xfrm>
          <a:off x="0" y="540067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21</xdr:row>
      <xdr:rowOff>114300</xdr:rowOff>
    </xdr:from>
    <xdr:to>
      <xdr:col>0</xdr:col>
      <xdr:colOff>76200</xdr:colOff>
      <xdr:row>22</xdr:row>
      <xdr:rowOff>66675</xdr:rowOff>
    </xdr:to>
    <xdr:sp macro="" textlink="">
      <xdr:nvSpPr>
        <xdr:cNvPr id="33" name="Text Box 32">
          <a:extLst>
            <a:ext uri="{FF2B5EF4-FFF2-40B4-BE49-F238E27FC236}">
              <a16:creationId xmlns:a16="http://schemas.microsoft.com/office/drawing/2014/main" id="{00000000-0008-0000-0200-000021000000}"/>
            </a:ext>
          </a:extLst>
        </xdr:cNvPr>
        <xdr:cNvSpPr txBox="1">
          <a:spLocks noChangeArrowheads="1"/>
        </xdr:cNvSpPr>
      </xdr:nvSpPr>
      <xdr:spPr bwMode="auto">
        <a:xfrm>
          <a:off x="0" y="540067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25</xdr:row>
      <xdr:rowOff>114300</xdr:rowOff>
    </xdr:from>
    <xdr:to>
      <xdr:col>0</xdr:col>
      <xdr:colOff>76200</xdr:colOff>
      <xdr:row>26</xdr:row>
      <xdr:rowOff>66675</xdr:rowOff>
    </xdr:to>
    <xdr:sp macro="" textlink="">
      <xdr:nvSpPr>
        <xdr:cNvPr id="34" name="Text Box 33">
          <a:extLst>
            <a:ext uri="{FF2B5EF4-FFF2-40B4-BE49-F238E27FC236}">
              <a16:creationId xmlns:a16="http://schemas.microsoft.com/office/drawing/2014/main" id="{00000000-0008-0000-0200-000022000000}"/>
            </a:ext>
          </a:extLst>
        </xdr:cNvPr>
        <xdr:cNvSpPr txBox="1">
          <a:spLocks noChangeArrowheads="1"/>
        </xdr:cNvSpPr>
      </xdr:nvSpPr>
      <xdr:spPr bwMode="auto">
        <a:xfrm>
          <a:off x="0" y="58769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25</xdr:row>
      <xdr:rowOff>114300</xdr:rowOff>
    </xdr:from>
    <xdr:to>
      <xdr:col>0</xdr:col>
      <xdr:colOff>76200</xdr:colOff>
      <xdr:row>26</xdr:row>
      <xdr:rowOff>66675</xdr:rowOff>
    </xdr:to>
    <xdr:sp macro="" textlink="">
      <xdr:nvSpPr>
        <xdr:cNvPr id="35" name="Text Box 34">
          <a:extLst>
            <a:ext uri="{FF2B5EF4-FFF2-40B4-BE49-F238E27FC236}">
              <a16:creationId xmlns:a16="http://schemas.microsoft.com/office/drawing/2014/main" id="{00000000-0008-0000-0200-000023000000}"/>
            </a:ext>
          </a:extLst>
        </xdr:cNvPr>
        <xdr:cNvSpPr txBox="1">
          <a:spLocks noChangeArrowheads="1"/>
        </xdr:cNvSpPr>
      </xdr:nvSpPr>
      <xdr:spPr bwMode="auto">
        <a:xfrm>
          <a:off x="0" y="58769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28</xdr:row>
      <xdr:rowOff>114300</xdr:rowOff>
    </xdr:from>
    <xdr:to>
      <xdr:col>0</xdr:col>
      <xdr:colOff>76200</xdr:colOff>
      <xdr:row>29</xdr:row>
      <xdr:rowOff>66675</xdr:rowOff>
    </xdr:to>
    <xdr:sp macro="" textlink="">
      <xdr:nvSpPr>
        <xdr:cNvPr id="36" name="Text Box 35">
          <a:extLst>
            <a:ext uri="{FF2B5EF4-FFF2-40B4-BE49-F238E27FC236}">
              <a16:creationId xmlns:a16="http://schemas.microsoft.com/office/drawing/2014/main" id="{00000000-0008-0000-0200-000024000000}"/>
            </a:ext>
          </a:extLst>
        </xdr:cNvPr>
        <xdr:cNvSpPr txBox="1">
          <a:spLocks noChangeArrowheads="1"/>
        </xdr:cNvSpPr>
      </xdr:nvSpPr>
      <xdr:spPr bwMode="auto">
        <a:xfrm>
          <a:off x="0" y="65913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28</xdr:row>
      <xdr:rowOff>114300</xdr:rowOff>
    </xdr:from>
    <xdr:to>
      <xdr:col>0</xdr:col>
      <xdr:colOff>76200</xdr:colOff>
      <xdr:row>29</xdr:row>
      <xdr:rowOff>66675</xdr:rowOff>
    </xdr:to>
    <xdr:sp macro="" textlink="">
      <xdr:nvSpPr>
        <xdr:cNvPr id="37" name="Text Box 36">
          <a:extLst>
            <a:ext uri="{FF2B5EF4-FFF2-40B4-BE49-F238E27FC236}">
              <a16:creationId xmlns:a16="http://schemas.microsoft.com/office/drawing/2014/main" id="{00000000-0008-0000-0200-000025000000}"/>
            </a:ext>
          </a:extLst>
        </xdr:cNvPr>
        <xdr:cNvSpPr txBox="1">
          <a:spLocks noChangeArrowheads="1"/>
        </xdr:cNvSpPr>
      </xdr:nvSpPr>
      <xdr:spPr bwMode="auto">
        <a:xfrm>
          <a:off x="0" y="65913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27</xdr:row>
      <xdr:rowOff>114300</xdr:rowOff>
    </xdr:from>
    <xdr:to>
      <xdr:col>0</xdr:col>
      <xdr:colOff>76200</xdr:colOff>
      <xdr:row>28</xdr:row>
      <xdr:rowOff>66675</xdr:rowOff>
    </xdr:to>
    <xdr:sp macro="" textlink="">
      <xdr:nvSpPr>
        <xdr:cNvPr id="38" name="Text Box 37">
          <a:extLst>
            <a:ext uri="{FF2B5EF4-FFF2-40B4-BE49-F238E27FC236}">
              <a16:creationId xmlns:a16="http://schemas.microsoft.com/office/drawing/2014/main" id="{00000000-0008-0000-0200-000026000000}"/>
            </a:ext>
          </a:extLst>
        </xdr:cNvPr>
        <xdr:cNvSpPr txBox="1">
          <a:spLocks noChangeArrowheads="1"/>
        </xdr:cNvSpPr>
      </xdr:nvSpPr>
      <xdr:spPr bwMode="auto">
        <a:xfrm>
          <a:off x="0" y="635317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27</xdr:row>
      <xdr:rowOff>114300</xdr:rowOff>
    </xdr:from>
    <xdr:to>
      <xdr:col>0</xdr:col>
      <xdr:colOff>76200</xdr:colOff>
      <xdr:row>28</xdr:row>
      <xdr:rowOff>66675</xdr:rowOff>
    </xdr:to>
    <xdr:sp macro="" textlink="">
      <xdr:nvSpPr>
        <xdr:cNvPr id="39" name="Text Box 38">
          <a:extLst>
            <a:ext uri="{FF2B5EF4-FFF2-40B4-BE49-F238E27FC236}">
              <a16:creationId xmlns:a16="http://schemas.microsoft.com/office/drawing/2014/main" id="{00000000-0008-0000-0200-000027000000}"/>
            </a:ext>
          </a:extLst>
        </xdr:cNvPr>
        <xdr:cNvSpPr txBox="1">
          <a:spLocks noChangeArrowheads="1"/>
        </xdr:cNvSpPr>
      </xdr:nvSpPr>
      <xdr:spPr bwMode="auto">
        <a:xfrm>
          <a:off x="0" y="635317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40" name="Text Box 39">
          <a:extLst>
            <a:ext uri="{FF2B5EF4-FFF2-40B4-BE49-F238E27FC236}">
              <a16:creationId xmlns:a16="http://schemas.microsoft.com/office/drawing/2014/main" id="{00000000-0008-0000-0200-000028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41" name="Text Box 40">
          <a:extLst>
            <a:ext uri="{FF2B5EF4-FFF2-40B4-BE49-F238E27FC236}">
              <a16:creationId xmlns:a16="http://schemas.microsoft.com/office/drawing/2014/main" id="{00000000-0008-0000-0200-000029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42" name="Text Box 41">
          <a:extLst>
            <a:ext uri="{FF2B5EF4-FFF2-40B4-BE49-F238E27FC236}">
              <a16:creationId xmlns:a16="http://schemas.microsoft.com/office/drawing/2014/main" id="{00000000-0008-0000-0200-00002A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43" name="Text Box 42">
          <a:extLst>
            <a:ext uri="{FF2B5EF4-FFF2-40B4-BE49-F238E27FC236}">
              <a16:creationId xmlns:a16="http://schemas.microsoft.com/office/drawing/2014/main" id="{00000000-0008-0000-0200-00002B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44" name="Text Box 43">
          <a:extLst>
            <a:ext uri="{FF2B5EF4-FFF2-40B4-BE49-F238E27FC236}">
              <a16:creationId xmlns:a16="http://schemas.microsoft.com/office/drawing/2014/main" id="{00000000-0008-0000-0200-00002C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45" name="Text Box 44">
          <a:extLst>
            <a:ext uri="{FF2B5EF4-FFF2-40B4-BE49-F238E27FC236}">
              <a16:creationId xmlns:a16="http://schemas.microsoft.com/office/drawing/2014/main" id="{00000000-0008-0000-0200-00002D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46" name="Text Box 45">
          <a:extLst>
            <a:ext uri="{FF2B5EF4-FFF2-40B4-BE49-F238E27FC236}">
              <a16:creationId xmlns:a16="http://schemas.microsoft.com/office/drawing/2014/main" id="{00000000-0008-0000-0200-00002E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47" name="Text Box 46">
          <a:extLst>
            <a:ext uri="{FF2B5EF4-FFF2-40B4-BE49-F238E27FC236}">
              <a16:creationId xmlns:a16="http://schemas.microsoft.com/office/drawing/2014/main" id="{00000000-0008-0000-0200-00002F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48" name="Text Box 47">
          <a:extLst>
            <a:ext uri="{FF2B5EF4-FFF2-40B4-BE49-F238E27FC236}">
              <a16:creationId xmlns:a16="http://schemas.microsoft.com/office/drawing/2014/main" id="{00000000-0008-0000-0200-000030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49" name="Text Box 48">
          <a:extLst>
            <a:ext uri="{FF2B5EF4-FFF2-40B4-BE49-F238E27FC236}">
              <a16:creationId xmlns:a16="http://schemas.microsoft.com/office/drawing/2014/main" id="{00000000-0008-0000-0200-000031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50" name="Text Box 49">
          <a:extLst>
            <a:ext uri="{FF2B5EF4-FFF2-40B4-BE49-F238E27FC236}">
              <a16:creationId xmlns:a16="http://schemas.microsoft.com/office/drawing/2014/main" id="{00000000-0008-0000-0200-000032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51" name="Text Box 50">
          <a:extLst>
            <a:ext uri="{FF2B5EF4-FFF2-40B4-BE49-F238E27FC236}">
              <a16:creationId xmlns:a16="http://schemas.microsoft.com/office/drawing/2014/main" id="{00000000-0008-0000-0200-000033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52" name="Text Box 51">
          <a:extLst>
            <a:ext uri="{FF2B5EF4-FFF2-40B4-BE49-F238E27FC236}">
              <a16:creationId xmlns:a16="http://schemas.microsoft.com/office/drawing/2014/main" id="{00000000-0008-0000-0200-000034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53" name="Text Box 52">
          <a:extLst>
            <a:ext uri="{FF2B5EF4-FFF2-40B4-BE49-F238E27FC236}">
              <a16:creationId xmlns:a16="http://schemas.microsoft.com/office/drawing/2014/main" id="{00000000-0008-0000-0200-000035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54" name="Text Box 53">
          <a:extLst>
            <a:ext uri="{FF2B5EF4-FFF2-40B4-BE49-F238E27FC236}">
              <a16:creationId xmlns:a16="http://schemas.microsoft.com/office/drawing/2014/main" id="{00000000-0008-0000-0200-000036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55" name="Text Box 54">
          <a:extLst>
            <a:ext uri="{FF2B5EF4-FFF2-40B4-BE49-F238E27FC236}">
              <a16:creationId xmlns:a16="http://schemas.microsoft.com/office/drawing/2014/main" id="{00000000-0008-0000-0200-000037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56" name="Text Box 55">
          <a:extLst>
            <a:ext uri="{FF2B5EF4-FFF2-40B4-BE49-F238E27FC236}">
              <a16:creationId xmlns:a16="http://schemas.microsoft.com/office/drawing/2014/main" id="{00000000-0008-0000-0200-000038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57" name="Text Box 56">
          <a:extLst>
            <a:ext uri="{FF2B5EF4-FFF2-40B4-BE49-F238E27FC236}">
              <a16:creationId xmlns:a16="http://schemas.microsoft.com/office/drawing/2014/main" id="{00000000-0008-0000-0200-000039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58" name="Text Box 57">
          <a:extLst>
            <a:ext uri="{FF2B5EF4-FFF2-40B4-BE49-F238E27FC236}">
              <a16:creationId xmlns:a16="http://schemas.microsoft.com/office/drawing/2014/main" id="{00000000-0008-0000-0200-00003A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59" name="Text Box 58">
          <a:extLst>
            <a:ext uri="{FF2B5EF4-FFF2-40B4-BE49-F238E27FC236}">
              <a16:creationId xmlns:a16="http://schemas.microsoft.com/office/drawing/2014/main" id="{00000000-0008-0000-0200-00003B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60" name="Text Box 59">
          <a:extLst>
            <a:ext uri="{FF2B5EF4-FFF2-40B4-BE49-F238E27FC236}">
              <a16:creationId xmlns:a16="http://schemas.microsoft.com/office/drawing/2014/main" id="{00000000-0008-0000-0200-00003C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61" name="Text Box 60">
          <a:extLst>
            <a:ext uri="{FF2B5EF4-FFF2-40B4-BE49-F238E27FC236}">
              <a16:creationId xmlns:a16="http://schemas.microsoft.com/office/drawing/2014/main" id="{00000000-0008-0000-0200-00003D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62" name="Text Box 61">
          <a:extLst>
            <a:ext uri="{FF2B5EF4-FFF2-40B4-BE49-F238E27FC236}">
              <a16:creationId xmlns:a16="http://schemas.microsoft.com/office/drawing/2014/main" id="{00000000-0008-0000-0200-00003E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63" name="Text Box 62">
          <a:extLst>
            <a:ext uri="{FF2B5EF4-FFF2-40B4-BE49-F238E27FC236}">
              <a16:creationId xmlns:a16="http://schemas.microsoft.com/office/drawing/2014/main" id="{00000000-0008-0000-0200-00003F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64" name="Text Box 63">
          <a:extLst>
            <a:ext uri="{FF2B5EF4-FFF2-40B4-BE49-F238E27FC236}">
              <a16:creationId xmlns:a16="http://schemas.microsoft.com/office/drawing/2014/main" id="{00000000-0008-0000-0200-000040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65" name="Text Box 64">
          <a:extLst>
            <a:ext uri="{FF2B5EF4-FFF2-40B4-BE49-F238E27FC236}">
              <a16:creationId xmlns:a16="http://schemas.microsoft.com/office/drawing/2014/main" id="{00000000-0008-0000-0200-000041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66" name="Text Box 65">
          <a:extLst>
            <a:ext uri="{FF2B5EF4-FFF2-40B4-BE49-F238E27FC236}">
              <a16:creationId xmlns:a16="http://schemas.microsoft.com/office/drawing/2014/main" id="{00000000-0008-0000-0200-000042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67" name="Text Box 66">
          <a:extLst>
            <a:ext uri="{FF2B5EF4-FFF2-40B4-BE49-F238E27FC236}">
              <a16:creationId xmlns:a16="http://schemas.microsoft.com/office/drawing/2014/main" id="{00000000-0008-0000-0200-000043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68" name="Text Box 67">
          <a:extLst>
            <a:ext uri="{FF2B5EF4-FFF2-40B4-BE49-F238E27FC236}">
              <a16:creationId xmlns:a16="http://schemas.microsoft.com/office/drawing/2014/main" id="{00000000-0008-0000-0200-000044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69" name="Text Box 68">
          <a:extLst>
            <a:ext uri="{FF2B5EF4-FFF2-40B4-BE49-F238E27FC236}">
              <a16:creationId xmlns:a16="http://schemas.microsoft.com/office/drawing/2014/main" id="{00000000-0008-0000-0200-000045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70" name="Text Box 69">
          <a:extLst>
            <a:ext uri="{FF2B5EF4-FFF2-40B4-BE49-F238E27FC236}">
              <a16:creationId xmlns:a16="http://schemas.microsoft.com/office/drawing/2014/main" id="{00000000-0008-0000-0200-000046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71" name="Text Box 70">
          <a:extLst>
            <a:ext uri="{FF2B5EF4-FFF2-40B4-BE49-F238E27FC236}">
              <a16:creationId xmlns:a16="http://schemas.microsoft.com/office/drawing/2014/main" id="{00000000-0008-0000-0200-000047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72" name="Text Box 71">
          <a:extLst>
            <a:ext uri="{FF2B5EF4-FFF2-40B4-BE49-F238E27FC236}">
              <a16:creationId xmlns:a16="http://schemas.microsoft.com/office/drawing/2014/main" id="{00000000-0008-0000-0200-000048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73" name="Text Box 72">
          <a:extLst>
            <a:ext uri="{FF2B5EF4-FFF2-40B4-BE49-F238E27FC236}">
              <a16:creationId xmlns:a16="http://schemas.microsoft.com/office/drawing/2014/main" id="{00000000-0008-0000-0200-000049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74" name="Text Box 73">
          <a:extLst>
            <a:ext uri="{FF2B5EF4-FFF2-40B4-BE49-F238E27FC236}">
              <a16:creationId xmlns:a16="http://schemas.microsoft.com/office/drawing/2014/main" id="{00000000-0008-0000-0200-00004A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75" name="Text Box 74">
          <a:extLst>
            <a:ext uri="{FF2B5EF4-FFF2-40B4-BE49-F238E27FC236}">
              <a16:creationId xmlns:a16="http://schemas.microsoft.com/office/drawing/2014/main" id="{00000000-0008-0000-0200-00004B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76" name="Text Box 75">
          <a:extLst>
            <a:ext uri="{FF2B5EF4-FFF2-40B4-BE49-F238E27FC236}">
              <a16:creationId xmlns:a16="http://schemas.microsoft.com/office/drawing/2014/main" id="{00000000-0008-0000-0200-00004C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77" name="Text Box 76">
          <a:extLst>
            <a:ext uri="{FF2B5EF4-FFF2-40B4-BE49-F238E27FC236}">
              <a16:creationId xmlns:a16="http://schemas.microsoft.com/office/drawing/2014/main" id="{00000000-0008-0000-0200-00004D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78" name="Text Box 77">
          <a:extLst>
            <a:ext uri="{FF2B5EF4-FFF2-40B4-BE49-F238E27FC236}">
              <a16:creationId xmlns:a16="http://schemas.microsoft.com/office/drawing/2014/main" id="{00000000-0008-0000-0200-00004E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79" name="Text Box 78">
          <a:extLst>
            <a:ext uri="{FF2B5EF4-FFF2-40B4-BE49-F238E27FC236}">
              <a16:creationId xmlns:a16="http://schemas.microsoft.com/office/drawing/2014/main" id="{00000000-0008-0000-0200-00004F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80" name="Text Box 79">
          <a:extLst>
            <a:ext uri="{FF2B5EF4-FFF2-40B4-BE49-F238E27FC236}">
              <a16:creationId xmlns:a16="http://schemas.microsoft.com/office/drawing/2014/main" id="{00000000-0008-0000-0200-000050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81" name="Text Box 80">
          <a:extLst>
            <a:ext uri="{FF2B5EF4-FFF2-40B4-BE49-F238E27FC236}">
              <a16:creationId xmlns:a16="http://schemas.microsoft.com/office/drawing/2014/main" id="{00000000-0008-0000-0200-000051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83" name="Text Box 82">
          <a:extLst>
            <a:ext uri="{FF2B5EF4-FFF2-40B4-BE49-F238E27FC236}">
              <a16:creationId xmlns:a16="http://schemas.microsoft.com/office/drawing/2014/main" id="{00000000-0008-0000-0200-000053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84" name="Text Box 83">
          <a:extLst>
            <a:ext uri="{FF2B5EF4-FFF2-40B4-BE49-F238E27FC236}">
              <a16:creationId xmlns:a16="http://schemas.microsoft.com/office/drawing/2014/main" id="{00000000-0008-0000-0200-000054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85" name="Text Box 84">
          <a:extLst>
            <a:ext uri="{FF2B5EF4-FFF2-40B4-BE49-F238E27FC236}">
              <a16:creationId xmlns:a16="http://schemas.microsoft.com/office/drawing/2014/main" id="{00000000-0008-0000-0200-000055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86" name="Text Box 85">
          <a:extLst>
            <a:ext uri="{FF2B5EF4-FFF2-40B4-BE49-F238E27FC236}">
              <a16:creationId xmlns:a16="http://schemas.microsoft.com/office/drawing/2014/main" id="{00000000-0008-0000-0200-000056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87" name="Text Box 86">
          <a:extLst>
            <a:ext uri="{FF2B5EF4-FFF2-40B4-BE49-F238E27FC236}">
              <a16:creationId xmlns:a16="http://schemas.microsoft.com/office/drawing/2014/main" id="{00000000-0008-0000-0200-000057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88" name="Text Box 87">
          <a:extLst>
            <a:ext uri="{FF2B5EF4-FFF2-40B4-BE49-F238E27FC236}">
              <a16:creationId xmlns:a16="http://schemas.microsoft.com/office/drawing/2014/main" id="{00000000-0008-0000-0200-000058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89" name="Text Box 88">
          <a:extLst>
            <a:ext uri="{FF2B5EF4-FFF2-40B4-BE49-F238E27FC236}">
              <a16:creationId xmlns:a16="http://schemas.microsoft.com/office/drawing/2014/main" id="{00000000-0008-0000-0200-000059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90" name="Text Box 89">
          <a:extLst>
            <a:ext uri="{FF2B5EF4-FFF2-40B4-BE49-F238E27FC236}">
              <a16:creationId xmlns:a16="http://schemas.microsoft.com/office/drawing/2014/main" id="{00000000-0008-0000-0200-00005A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91" name="Text Box 90">
          <a:extLst>
            <a:ext uri="{FF2B5EF4-FFF2-40B4-BE49-F238E27FC236}">
              <a16:creationId xmlns:a16="http://schemas.microsoft.com/office/drawing/2014/main" id="{00000000-0008-0000-0200-00005B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92" name="Text Box 91">
          <a:extLst>
            <a:ext uri="{FF2B5EF4-FFF2-40B4-BE49-F238E27FC236}">
              <a16:creationId xmlns:a16="http://schemas.microsoft.com/office/drawing/2014/main" id="{00000000-0008-0000-0200-00005C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93" name="Text Box 92">
          <a:extLst>
            <a:ext uri="{FF2B5EF4-FFF2-40B4-BE49-F238E27FC236}">
              <a16:creationId xmlns:a16="http://schemas.microsoft.com/office/drawing/2014/main" id="{00000000-0008-0000-0200-00005D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94" name="Text Box 93">
          <a:extLst>
            <a:ext uri="{FF2B5EF4-FFF2-40B4-BE49-F238E27FC236}">
              <a16:creationId xmlns:a16="http://schemas.microsoft.com/office/drawing/2014/main" id="{00000000-0008-0000-0200-00005E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95" name="Text Box 94">
          <a:extLst>
            <a:ext uri="{FF2B5EF4-FFF2-40B4-BE49-F238E27FC236}">
              <a16:creationId xmlns:a16="http://schemas.microsoft.com/office/drawing/2014/main" id="{00000000-0008-0000-0200-00005F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96" name="Text Box 95">
          <a:extLst>
            <a:ext uri="{FF2B5EF4-FFF2-40B4-BE49-F238E27FC236}">
              <a16:creationId xmlns:a16="http://schemas.microsoft.com/office/drawing/2014/main" id="{00000000-0008-0000-0200-000060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97" name="Text Box 96">
          <a:extLst>
            <a:ext uri="{FF2B5EF4-FFF2-40B4-BE49-F238E27FC236}">
              <a16:creationId xmlns:a16="http://schemas.microsoft.com/office/drawing/2014/main" id="{00000000-0008-0000-0200-000061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98" name="Text Box 97">
          <a:extLst>
            <a:ext uri="{FF2B5EF4-FFF2-40B4-BE49-F238E27FC236}">
              <a16:creationId xmlns:a16="http://schemas.microsoft.com/office/drawing/2014/main" id="{00000000-0008-0000-0200-000062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99" name="Text Box 98">
          <a:extLst>
            <a:ext uri="{FF2B5EF4-FFF2-40B4-BE49-F238E27FC236}">
              <a16:creationId xmlns:a16="http://schemas.microsoft.com/office/drawing/2014/main" id="{00000000-0008-0000-0200-000063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00" name="Text Box 99">
          <a:extLst>
            <a:ext uri="{FF2B5EF4-FFF2-40B4-BE49-F238E27FC236}">
              <a16:creationId xmlns:a16="http://schemas.microsoft.com/office/drawing/2014/main" id="{00000000-0008-0000-0200-000064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01" name="Text Box 100">
          <a:extLst>
            <a:ext uri="{FF2B5EF4-FFF2-40B4-BE49-F238E27FC236}">
              <a16:creationId xmlns:a16="http://schemas.microsoft.com/office/drawing/2014/main" id="{00000000-0008-0000-0200-000065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02" name="Text Box 101">
          <a:extLst>
            <a:ext uri="{FF2B5EF4-FFF2-40B4-BE49-F238E27FC236}">
              <a16:creationId xmlns:a16="http://schemas.microsoft.com/office/drawing/2014/main" id="{00000000-0008-0000-0200-000066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03" name="Text Box 102">
          <a:extLst>
            <a:ext uri="{FF2B5EF4-FFF2-40B4-BE49-F238E27FC236}">
              <a16:creationId xmlns:a16="http://schemas.microsoft.com/office/drawing/2014/main" id="{00000000-0008-0000-0200-000067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04" name="Text Box 103">
          <a:extLst>
            <a:ext uri="{FF2B5EF4-FFF2-40B4-BE49-F238E27FC236}">
              <a16:creationId xmlns:a16="http://schemas.microsoft.com/office/drawing/2014/main" id="{00000000-0008-0000-0200-000068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05" name="Text Box 104">
          <a:extLst>
            <a:ext uri="{FF2B5EF4-FFF2-40B4-BE49-F238E27FC236}">
              <a16:creationId xmlns:a16="http://schemas.microsoft.com/office/drawing/2014/main" id="{00000000-0008-0000-0200-000069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06" name="Text Box 105">
          <a:extLst>
            <a:ext uri="{FF2B5EF4-FFF2-40B4-BE49-F238E27FC236}">
              <a16:creationId xmlns:a16="http://schemas.microsoft.com/office/drawing/2014/main" id="{00000000-0008-0000-0200-00006A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07" name="Text Box 106">
          <a:extLst>
            <a:ext uri="{FF2B5EF4-FFF2-40B4-BE49-F238E27FC236}">
              <a16:creationId xmlns:a16="http://schemas.microsoft.com/office/drawing/2014/main" id="{00000000-0008-0000-0200-00006B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08" name="Text Box 107">
          <a:extLst>
            <a:ext uri="{FF2B5EF4-FFF2-40B4-BE49-F238E27FC236}">
              <a16:creationId xmlns:a16="http://schemas.microsoft.com/office/drawing/2014/main" id="{00000000-0008-0000-0200-00006C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09" name="Text Box 108">
          <a:extLst>
            <a:ext uri="{FF2B5EF4-FFF2-40B4-BE49-F238E27FC236}">
              <a16:creationId xmlns:a16="http://schemas.microsoft.com/office/drawing/2014/main" id="{00000000-0008-0000-0200-00006D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10" name="Text Box 109">
          <a:extLst>
            <a:ext uri="{FF2B5EF4-FFF2-40B4-BE49-F238E27FC236}">
              <a16:creationId xmlns:a16="http://schemas.microsoft.com/office/drawing/2014/main" id="{00000000-0008-0000-0200-00006E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11" name="Text Box 110">
          <a:extLst>
            <a:ext uri="{FF2B5EF4-FFF2-40B4-BE49-F238E27FC236}">
              <a16:creationId xmlns:a16="http://schemas.microsoft.com/office/drawing/2014/main" id="{00000000-0008-0000-0200-00006F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12" name="Text Box 111">
          <a:extLst>
            <a:ext uri="{FF2B5EF4-FFF2-40B4-BE49-F238E27FC236}">
              <a16:creationId xmlns:a16="http://schemas.microsoft.com/office/drawing/2014/main" id="{00000000-0008-0000-0200-000070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13" name="Text Box 112">
          <a:extLst>
            <a:ext uri="{FF2B5EF4-FFF2-40B4-BE49-F238E27FC236}">
              <a16:creationId xmlns:a16="http://schemas.microsoft.com/office/drawing/2014/main" id="{00000000-0008-0000-0200-000071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14" name="Text Box 113">
          <a:extLst>
            <a:ext uri="{FF2B5EF4-FFF2-40B4-BE49-F238E27FC236}">
              <a16:creationId xmlns:a16="http://schemas.microsoft.com/office/drawing/2014/main" id="{00000000-0008-0000-0200-000072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15" name="Text Box 114">
          <a:extLst>
            <a:ext uri="{FF2B5EF4-FFF2-40B4-BE49-F238E27FC236}">
              <a16:creationId xmlns:a16="http://schemas.microsoft.com/office/drawing/2014/main" id="{00000000-0008-0000-0200-000073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16" name="Text Box 115">
          <a:extLst>
            <a:ext uri="{FF2B5EF4-FFF2-40B4-BE49-F238E27FC236}">
              <a16:creationId xmlns:a16="http://schemas.microsoft.com/office/drawing/2014/main" id="{00000000-0008-0000-0200-000074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17" name="Text Box 116">
          <a:extLst>
            <a:ext uri="{FF2B5EF4-FFF2-40B4-BE49-F238E27FC236}">
              <a16:creationId xmlns:a16="http://schemas.microsoft.com/office/drawing/2014/main" id="{00000000-0008-0000-0200-000075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18" name="Text Box 117">
          <a:extLst>
            <a:ext uri="{FF2B5EF4-FFF2-40B4-BE49-F238E27FC236}">
              <a16:creationId xmlns:a16="http://schemas.microsoft.com/office/drawing/2014/main" id="{00000000-0008-0000-0200-000076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19" name="Text Box 118">
          <a:extLst>
            <a:ext uri="{FF2B5EF4-FFF2-40B4-BE49-F238E27FC236}">
              <a16:creationId xmlns:a16="http://schemas.microsoft.com/office/drawing/2014/main" id="{00000000-0008-0000-0200-000077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20" name="Text Box 119">
          <a:extLst>
            <a:ext uri="{FF2B5EF4-FFF2-40B4-BE49-F238E27FC236}">
              <a16:creationId xmlns:a16="http://schemas.microsoft.com/office/drawing/2014/main" id="{00000000-0008-0000-0200-000078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21" name="Text Box 120">
          <a:extLst>
            <a:ext uri="{FF2B5EF4-FFF2-40B4-BE49-F238E27FC236}">
              <a16:creationId xmlns:a16="http://schemas.microsoft.com/office/drawing/2014/main" id="{00000000-0008-0000-0200-000079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22" name="Text Box 121">
          <a:extLst>
            <a:ext uri="{FF2B5EF4-FFF2-40B4-BE49-F238E27FC236}">
              <a16:creationId xmlns:a16="http://schemas.microsoft.com/office/drawing/2014/main" id="{00000000-0008-0000-0200-00007A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23" name="Text Box 122">
          <a:extLst>
            <a:ext uri="{FF2B5EF4-FFF2-40B4-BE49-F238E27FC236}">
              <a16:creationId xmlns:a16="http://schemas.microsoft.com/office/drawing/2014/main" id="{00000000-0008-0000-0200-00007B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24" name="Text Box 123">
          <a:extLst>
            <a:ext uri="{FF2B5EF4-FFF2-40B4-BE49-F238E27FC236}">
              <a16:creationId xmlns:a16="http://schemas.microsoft.com/office/drawing/2014/main" id="{00000000-0008-0000-0200-00007C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25" name="Text Box 124">
          <a:extLst>
            <a:ext uri="{FF2B5EF4-FFF2-40B4-BE49-F238E27FC236}">
              <a16:creationId xmlns:a16="http://schemas.microsoft.com/office/drawing/2014/main" id="{00000000-0008-0000-0200-00007D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26" name="Text Box 125">
          <a:extLst>
            <a:ext uri="{FF2B5EF4-FFF2-40B4-BE49-F238E27FC236}">
              <a16:creationId xmlns:a16="http://schemas.microsoft.com/office/drawing/2014/main" id="{00000000-0008-0000-0200-00007E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27" name="Text Box 126">
          <a:extLst>
            <a:ext uri="{FF2B5EF4-FFF2-40B4-BE49-F238E27FC236}">
              <a16:creationId xmlns:a16="http://schemas.microsoft.com/office/drawing/2014/main" id="{00000000-0008-0000-0200-00007F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28" name="Text Box 127">
          <a:extLst>
            <a:ext uri="{FF2B5EF4-FFF2-40B4-BE49-F238E27FC236}">
              <a16:creationId xmlns:a16="http://schemas.microsoft.com/office/drawing/2014/main" id="{00000000-0008-0000-0200-000080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29" name="Text Box 128">
          <a:extLst>
            <a:ext uri="{FF2B5EF4-FFF2-40B4-BE49-F238E27FC236}">
              <a16:creationId xmlns:a16="http://schemas.microsoft.com/office/drawing/2014/main" id="{00000000-0008-0000-0200-000081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30" name="Text Box 129">
          <a:extLst>
            <a:ext uri="{FF2B5EF4-FFF2-40B4-BE49-F238E27FC236}">
              <a16:creationId xmlns:a16="http://schemas.microsoft.com/office/drawing/2014/main" id="{00000000-0008-0000-0200-000082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31" name="Text Box 130">
          <a:extLst>
            <a:ext uri="{FF2B5EF4-FFF2-40B4-BE49-F238E27FC236}">
              <a16:creationId xmlns:a16="http://schemas.microsoft.com/office/drawing/2014/main" id="{00000000-0008-0000-0200-000083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32" name="Text Box 131">
          <a:extLst>
            <a:ext uri="{FF2B5EF4-FFF2-40B4-BE49-F238E27FC236}">
              <a16:creationId xmlns:a16="http://schemas.microsoft.com/office/drawing/2014/main" id="{00000000-0008-0000-0200-000084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33" name="Text Box 132">
          <a:extLst>
            <a:ext uri="{FF2B5EF4-FFF2-40B4-BE49-F238E27FC236}">
              <a16:creationId xmlns:a16="http://schemas.microsoft.com/office/drawing/2014/main" id="{00000000-0008-0000-0200-000085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34" name="Text Box 133">
          <a:extLst>
            <a:ext uri="{FF2B5EF4-FFF2-40B4-BE49-F238E27FC236}">
              <a16:creationId xmlns:a16="http://schemas.microsoft.com/office/drawing/2014/main" id="{00000000-0008-0000-0200-000086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35" name="Text Box 134">
          <a:extLst>
            <a:ext uri="{FF2B5EF4-FFF2-40B4-BE49-F238E27FC236}">
              <a16:creationId xmlns:a16="http://schemas.microsoft.com/office/drawing/2014/main" id="{00000000-0008-0000-0200-000087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36" name="Text Box 135">
          <a:extLst>
            <a:ext uri="{FF2B5EF4-FFF2-40B4-BE49-F238E27FC236}">
              <a16:creationId xmlns:a16="http://schemas.microsoft.com/office/drawing/2014/main" id="{00000000-0008-0000-0200-000088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37" name="Text Box 136">
          <a:extLst>
            <a:ext uri="{FF2B5EF4-FFF2-40B4-BE49-F238E27FC236}">
              <a16:creationId xmlns:a16="http://schemas.microsoft.com/office/drawing/2014/main" id="{00000000-0008-0000-0200-000089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38" name="Text Box 137">
          <a:extLst>
            <a:ext uri="{FF2B5EF4-FFF2-40B4-BE49-F238E27FC236}">
              <a16:creationId xmlns:a16="http://schemas.microsoft.com/office/drawing/2014/main" id="{00000000-0008-0000-0200-00008A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39" name="Text Box 138">
          <a:extLst>
            <a:ext uri="{FF2B5EF4-FFF2-40B4-BE49-F238E27FC236}">
              <a16:creationId xmlns:a16="http://schemas.microsoft.com/office/drawing/2014/main" id="{00000000-0008-0000-0200-00008B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40" name="Text Box 139">
          <a:extLst>
            <a:ext uri="{FF2B5EF4-FFF2-40B4-BE49-F238E27FC236}">
              <a16:creationId xmlns:a16="http://schemas.microsoft.com/office/drawing/2014/main" id="{00000000-0008-0000-0200-00008C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41" name="Text Box 140">
          <a:extLst>
            <a:ext uri="{FF2B5EF4-FFF2-40B4-BE49-F238E27FC236}">
              <a16:creationId xmlns:a16="http://schemas.microsoft.com/office/drawing/2014/main" id="{00000000-0008-0000-0200-00008D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42" name="Text Box 141">
          <a:extLst>
            <a:ext uri="{FF2B5EF4-FFF2-40B4-BE49-F238E27FC236}">
              <a16:creationId xmlns:a16="http://schemas.microsoft.com/office/drawing/2014/main" id="{00000000-0008-0000-0200-00008E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43" name="Text Box 142">
          <a:extLst>
            <a:ext uri="{FF2B5EF4-FFF2-40B4-BE49-F238E27FC236}">
              <a16:creationId xmlns:a16="http://schemas.microsoft.com/office/drawing/2014/main" id="{00000000-0008-0000-0200-00008F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44" name="Text Box 143">
          <a:extLst>
            <a:ext uri="{FF2B5EF4-FFF2-40B4-BE49-F238E27FC236}">
              <a16:creationId xmlns:a16="http://schemas.microsoft.com/office/drawing/2014/main" id="{00000000-0008-0000-0200-000090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45" name="Text Box 144">
          <a:extLst>
            <a:ext uri="{FF2B5EF4-FFF2-40B4-BE49-F238E27FC236}">
              <a16:creationId xmlns:a16="http://schemas.microsoft.com/office/drawing/2014/main" id="{00000000-0008-0000-0200-000091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46" name="Text Box 145">
          <a:extLst>
            <a:ext uri="{FF2B5EF4-FFF2-40B4-BE49-F238E27FC236}">
              <a16:creationId xmlns:a16="http://schemas.microsoft.com/office/drawing/2014/main" id="{00000000-0008-0000-0200-000092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47" name="Text Box 146">
          <a:extLst>
            <a:ext uri="{FF2B5EF4-FFF2-40B4-BE49-F238E27FC236}">
              <a16:creationId xmlns:a16="http://schemas.microsoft.com/office/drawing/2014/main" id="{00000000-0008-0000-0200-000093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48" name="Text Box 147">
          <a:extLst>
            <a:ext uri="{FF2B5EF4-FFF2-40B4-BE49-F238E27FC236}">
              <a16:creationId xmlns:a16="http://schemas.microsoft.com/office/drawing/2014/main" id="{00000000-0008-0000-0200-000094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49" name="Text Box 148">
          <a:extLst>
            <a:ext uri="{FF2B5EF4-FFF2-40B4-BE49-F238E27FC236}">
              <a16:creationId xmlns:a16="http://schemas.microsoft.com/office/drawing/2014/main" id="{00000000-0008-0000-0200-000095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50" name="Text Box 149">
          <a:extLst>
            <a:ext uri="{FF2B5EF4-FFF2-40B4-BE49-F238E27FC236}">
              <a16:creationId xmlns:a16="http://schemas.microsoft.com/office/drawing/2014/main" id="{00000000-0008-0000-0200-000096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51" name="Text Box 150">
          <a:extLst>
            <a:ext uri="{FF2B5EF4-FFF2-40B4-BE49-F238E27FC236}">
              <a16:creationId xmlns:a16="http://schemas.microsoft.com/office/drawing/2014/main" id="{00000000-0008-0000-0200-000097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52" name="Text Box 151">
          <a:extLst>
            <a:ext uri="{FF2B5EF4-FFF2-40B4-BE49-F238E27FC236}">
              <a16:creationId xmlns:a16="http://schemas.microsoft.com/office/drawing/2014/main" id="{00000000-0008-0000-0200-000098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53" name="Text Box 152">
          <a:extLst>
            <a:ext uri="{FF2B5EF4-FFF2-40B4-BE49-F238E27FC236}">
              <a16:creationId xmlns:a16="http://schemas.microsoft.com/office/drawing/2014/main" id="{00000000-0008-0000-0200-000099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54" name="Text Box 153">
          <a:extLst>
            <a:ext uri="{FF2B5EF4-FFF2-40B4-BE49-F238E27FC236}">
              <a16:creationId xmlns:a16="http://schemas.microsoft.com/office/drawing/2014/main" id="{00000000-0008-0000-0200-00009A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55" name="Text Box 154">
          <a:extLst>
            <a:ext uri="{FF2B5EF4-FFF2-40B4-BE49-F238E27FC236}">
              <a16:creationId xmlns:a16="http://schemas.microsoft.com/office/drawing/2014/main" id="{00000000-0008-0000-0200-00009B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56" name="Text Box 155">
          <a:extLst>
            <a:ext uri="{FF2B5EF4-FFF2-40B4-BE49-F238E27FC236}">
              <a16:creationId xmlns:a16="http://schemas.microsoft.com/office/drawing/2014/main" id="{00000000-0008-0000-0200-00009C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57" name="Text Box 156">
          <a:extLst>
            <a:ext uri="{FF2B5EF4-FFF2-40B4-BE49-F238E27FC236}">
              <a16:creationId xmlns:a16="http://schemas.microsoft.com/office/drawing/2014/main" id="{00000000-0008-0000-0200-00009D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58" name="Text Box 157">
          <a:extLst>
            <a:ext uri="{FF2B5EF4-FFF2-40B4-BE49-F238E27FC236}">
              <a16:creationId xmlns:a16="http://schemas.microsoft.com/office/drawing/2014/main" id="{00000000-0008-0000-0200-00009E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59" name="Text Box 158">
          <a:extLst>
            <a:ext uri="{FF2B5EF4-FFF2-40B4-BE49-F238E27FC236}">
              <a16:creationId xmlns:a16="http://schemas.microsoft.com/office/drawing/2014/main" id="{00000000-0008-0000-0200-00009F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60" name="Text Box 159">
          <a:extLst>
            <a:ext uri="{FF2B5EF4-FFF2-40B4-BE49-F238E27FC236}">
              <a16:creationId xmlns:a16="http://schemas.microsoft.com/office/drawing/2014/main" id="{00000000-0008-0000-0200-0000A0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61" name="Text Box 160">
          <a:extLst>
            <a:ext uri="{FF2B5EF4-FFF2-40B4-BE49-F238E27FC236}">
              <a16:creationId xmlns:a16="http://schemas.microsoft.com/office/drawing/2014/main" id="{00000000-0008-0000-0200-0000A1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62" name="Text Box 161">
          <a:extLst>
            <a:ext uri="{FF2B5EF4-FFF2-40B4-BE49-F238E27FC236}">
              <a16:creationId xmlns:a16="http://schemas.microsoft.com/office/drawing/2014/main" id="{00000000-0008-0000-0200-0000A2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63" name="Text Box 162">
          <a:extLst>
            <a:ext uri="{FF2B5EF4-FFF2-40B4-BE49-F238E27FC236}">
              <a16:creationId xmlns:a16="http://schemas.microsoft.com/office/drawing/2014/main" id="{00000000-0008-0000-0200-0000A3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64" name="Text Box 163">
          <a:extLst>
            <a:ext uri="{FF2B5EF4-FFF2-40B4-BE49-F238E27FC236}">
              <a16:creationId xmlns:a16="http://schemas.microsoft.com/office/drawing/2014/main" id="{00000000-0008-0000-0200-0000A4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65" name="Text Box 164">
          <a:extLst>
            <a:ext uri="{FF2B5EF4-FFF2-40B4-BE49-F238E27FC236}">
              <a16:creationId xmlns:a16="http://schemas.microsoft.com/office/drawing/2014/main" id="{00000000-0008-0000-0200-0000A5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66" name="Text Box 165">
          <a:extLst>
            <a:ext uri="{FF2B5EF4-FFF2-40B4-BE49-F238E27FC236}">
              <a16:creationId xmlns:a16="http://schemas.microsoft.com/office/drawing/2014/main" id="{00000000-0008-0000-0200-0000A6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67" name="Text Box 166">
          <a:extLst>
            <a:ext uri="{FF2B5EF4-FFF2-40B4-BE49-F238E27FC236}">
              <a16:creationId xmlns:a16="http://schemas.microsoft.com/office/drawing/2014/main" id="{00000000-0008-0000-0200-0000A7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0</xdr:rowOff>
    </xdr:from>
    <xdr:to>
      <xdr:col>0</xdr:col>
      <xdr:colOff>76200</xdr:colOff>
      <xdr:row>29</xdr:row>
      <xdr:rowOff>190500</xdr:rowOff>
    </xdr:to>
    <xdr:sp macro="" textlink="">
      <xdr:nvSpPr>
        <xdr:cNvPr id="168" name="Text Box 167">
          <a:extLst>
            <a:ext uri="{FF2B5EF4-FFF2-40B4-BE49-F238E27FC236}">
              <a16:creationId xmlns:a16="http://schemas.microsoft.com/office/drawing/2014/main" id="{00000000-0008-0000-0200-0000A8000000}"/>
            </a:ext>
          </a:extLst>
        </xdr:cNvPr>
        <xdr:cNvSpPr txBox="1">
          <a:spLocks noChangeArrowheads="1"/>
        </xdr:cNvSpPr>
      </xdr:nvSpPr>
      <xdr:spPr bwMode="auto">
        <a:xfrm>
          <a:off x="0" y="67151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22</xdr:row>
      <xdr:rowOff>114300</xdr:rowOff>
    </xdr:from>
    <xdr:to>
      <xdr:col>0</xdr:col>
      <xdr:colOff>76200</xdr:colOff>
      <xdr:row>23</xdr:row>
      <xdr:rowOff>66675</xdr:rowOff>
    </xdr:to>
    <xdr:sp macro="" textlink="">
      <xdr:nvSpPr>
        <xdr:cNvPr id="169" name="Text Box 168">
          <a:extLst>
            <a:ext uri="{FF2B5EF4-FFF2-40B4-BE49-F238E27FC236}">
              <a16:creationId xmlns:a16="http://schemas.microsoft.com/office/drawing/2014/main" id="{00000000-0008-0000-0200-0000A9000000}"/>
            </a:ext>
          </a:extLst>
        </xdr:cNvPr>
        <xdr:cNvSpPr txBox="1">
          <a:spLocks noChangeArrowheads="1"/>
        </xdr:cNvSpPr>
      </xdr:nvSpPr>
      <xdr:spPr bwMode="auto">
        <a:xfrm>
          <a:off x="0" y="56388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22</xdr:row>
      <xdr:rowOff>114300</xdr:rowOff>
    </xdr:from>
    <xdr:to>
      <xdr:col>0</xdr:col>
      <xdr:colOff>76200</xdr:colOff>
      <xdr:row>23</xdr:row>
      <xdr:rowOff>66675</xdr:rowOff>
    </xdr:to>
    <xdr:sp macro="" textlink="">
      <xdr:nvSpPr>
        <xdr:cNvPr id="170" name="Text Box 169">
          <a:extLst>
            <a:ext uri="{FF2B5EF4-FFF2-40B4-BE49-F238E27FC236}">
              <a16:creationId xmlns:a16="http://schemas.microsoft.com/office/drawing/2014/main" id="{00000000-0008-0000-0200-0000AA000000}"/>
            </a:ext>
          </a:extLst>
        </xdr:cNvPr>
        <xdr:cNvSpPr txBox="1">
          <a:spLocks noChangeArrowheads="1"/>
        </xdr:cNvSpPr>
      </xdr:nvSpPr>
      <xdr:spPr bwMode="auto">
        <a:xfrm>
          <a:off x="0" y="56388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114300</xdr:rowOff>
    </xdr:from>
    <xdr:to>
      <xdr:col>0</xdr:col>
      <xdr:colOff>76200</xdr:colOff>
      <xdr:row>32</xdr:row>
      <xdr:rowOff>66675</xdr:rowOff>
    </xdr:to>
    <xdr:sp macro="" textlink="">
      <xdr:nvSpPr>
        <xdr:cNvPr id="171" name="Text Box 35">
          <a:extLst>
            <a:ext uri="{FF2B5EF4-FFF2-40B4-BE49-F238E27FC236}">
              <a16:creationId xmlns:a16="http://schemas.microsoft.com/office/drawing/2014/main" id="{00000000-0008-0000-0200-0000AB000000}"/>
            </a:ext>
          </a:extLst>
        </xdr:cNvPr>
        <xdr:cNvSpPr txBox="1">
          <a:spLocks noChangeArrowheads="1"/>
        </xdr:cNvSpPr>
      </xdr:nvSpPr>
      <xdr:spPr bwMode="auto">
        <a:xfrm>
          <a:off x="0" y="7058025"/>
          <a:ext cx="762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114300</xdr:rowOff>
    </xdr:from>
    <xdr:to>
      <xdr:col>0</xdr:col>
      <xdr:colOff>76200</xdr:colOff>
      <xdr:row>32</xdr:row>
      <xdr:rowOff>66675</xdr:rowOff>
    </xdr:to>
    <xdr:sp macro="" textlink="">
      <xdr:nvSpPr>
        <xdr:cNvPr id="172" name="Text Box 36">
          <a:extLst>
            <a:ext uri="{FF2B5EF4-FFF2-40B4-BE49-F238E27FC236}">
              <a16:creationId xmlns:a16="http://schemas.microsoft.com/office/drawing/2014/main" id="{00000000-0008-0000-0200-0000AC000000}"/>
            </a:ext>
          </a:extLst>
        </xdr:cNvPr>
        <xdr:cNvSpPr txBox="1">
          <a:spLocks noChangeArrowheads="1"/>
        </xdr:cNvSpPr>
      </xdr:nvSpPr>
      <xdr:spPr bwMode="auto">
        <a:xfrm>
          <a:off x="0" y="7058025"/>
          <a:ext cx="762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35</xdr:row>
      <xdr:rowOff>0</xdr:rowOff>
    </xdr:from>
    <xdr:to>
      <xdr:col>0</xdr:col>
      <xdr:colOff>76200</xdr:colOff>
      <xdr:row>35</xdr:row>
      <xdr:rowOff>190500</xdr:rowOff>
    </xdr:to>
    <xdr:sp macro="" textlink="">
      <xdr:nvSpPr>
        <xdr:cNvPr id="173" name="Text Box 39">
          <a:extLst>
            <a:ext uri="{FF2B5EF4-FFF2-40B4-BE49-F238E27FC236}">
              <a16:creationId xmlns:a16="http://schemas.microsoft.com/office/drawing/2014/main" id="{00000000-0008-0000-0200-0000AD000000}"/>
            </a:ext>
          </a:extLst>
        </xdr:cNvPr>
        <xdr:cNvSpPr txBox="1">
          <a:spLocks noChangeArrowheads="1"/>
        </xdr:cNvSpPr>
      </xdr:nvSpPr>
      <xdr:spPr bwMode="auto">
        <a:xfrm>
          <a:off x="0" y="75152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35</xdr:row>
      <xdr:rowOff>0</xdr:rowOff>
    </xdr:from>
    <xdr:to>
      <xdr:col>0</xdr:col>
      <xdr:colOff>76200</xdr:colOff>
      <xdr:row>35</xdr:row>
      <xdr:rowOff>190500</xdr:rowOff>
    </xdr:to>
    <xdr:sp macro="" textlink="">
      <xdr:nvSpPr>
        <xdr:cNvPr id="174" name="Text Box 40">
          <a:extLst>
            <a:ext uri="{FF2B5EF4-FFF2-40B4-BE49-F238E27FC236}">
              <a16:creationId xmlns:a16="http://schemas.microsoft.com/office/drawing/2014/main" id="{00000000-0008-0000-0200-0000AE000000}"/>
            </a:ext>
          </a:extLst>
        </xdr:cNvPr>
        <xdr:cNvSpPr txBox="1">
          <a:spLocks noChangeArrowheads="1"/>
        </xdr:cNvSpPr>
      </xdr:nvSpPr>
      <xdr:spPr bwMode="auto">
        <a:xfrm>
          <a:off x="0" y="75152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32</xdr:row>
      <xdr:rowOff>114300</xdr:rowOff>
    </xdr:from>
    <xdr:to>
      <xdr:col>0</xdr:col>
      <xdr:colOff>76200</xdr:colOff>
      <xdr:row>33</xdr:row>
      <xdr:rowOff>66675</xdr:rowOff>
    </xdr:to>
    <xdr:sp macro="" textlink="">
      <xdr:nvSpPr>
        <xdr:cNvPr id="175" name="Text Box 35">
          <a:extLst>
            <a:ext uri="{FF2B5EF4-FFF2-40B4-BE49-F238E27FC236}">
              <a16:creationId xmlns:a16="http://schemas.microsoft.com/office/drawing/2014/main" id="{00000000-0008-0000-0200-0000AF000000}"/>
            </a:ext>
          </a:extLst>
        </xdr:cNvPr>
        <xdr:cNvSpPr txBox="1">
          <a:spLocks noChangeArrowheads="1"/>
        </xdr:cNvSpPr>
      </xdr:nvSpPr>
      <xdr:spPr bwMode="auto">
        <a:xfrm>
          <a:off x="0" y="7286625"/>
          <a:ext cx="762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32</xdr:row>
      <xdr:rowOff>114300</xdr:rowOff>
    </xdr:from>
    <xdr:to>
      <xdr:col>0</xdr:col>
      <xdr:colOff>76200</xdr:colOff>
      <xdr:row>33</xdr:row>
      <xdr:rowOff>66675</xdr:rowOff>
    </xdr:to>
    <xdr:sp macro="" textlink="">
      <xdr:nvSpPr>
        <xdr:cNvPr id="176" name="Text Box 36">
          <a:extLst>
            <a:ext uri="{FF2B5EF4-FFF2-40B4-BE49-F238E27FC236}">
              <a16:creationId xmlns:a16="http://schemas.microsoft.com/office/drawing/2014/main" id="{00000000-0008-0000-0200-0000B0000000}"/>
            </a:ext>
          </a:extLst>
        </xdr:cNvPr>
        <xdr:cNvSpPr txBox="1">
          <a:spLocks noChangeArrowheads="1"/>
        </xdr:cNvSpPr>
      </xdr:nvSpPr>
      <xdr:spPr bwMode="auto">
        <a:xfrm>
          <a:off x="0" y="7286625"/>
          <a:ext cx="762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114300</xdr:rowOff>
    </xdr:from>
    <xdr:to>
      <xdr:col>0</xdr:col>
      <xdr:colOff>76200</xdr:colOff>
      <xdr:row>30</xdr:row>
      <xdr:rowOff>76200</xdr:rowOff>
    </xdr:to>
    <xdr:sp macro="" textlink="">
      <xdr:nvSpPr>
        <xdr:cNvPr id="177" name="Text Box 35">
          <a:extLst>
            <a:ext uri="{FF2B5EF4-FFF2-40B4-BE49-F238E27FC236}">
              <a16:creationId xmlns:a16="http://schemas.microsoft.com/office/drawing/2014/main" id="{00000000-0008-0000-0200-0000B1000000}"/>
            </a:ext>
          </a:extLst>
        </xdr:cNvPr>
        <xdr:cNvSpPr txBox="1">
          <a:spLocks noChangeArrowheads="1"/>
        </xdr:cNvSpPr>
      </xdr:nvSpPr>
      <xdr:spPr bwMode="auto">
        <a:xfrm>
          <a:off x="0" y="68294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29</xdr:row>
      <xdr:rowOff>114300</xdr:rowOff>
    </xdr:from>
    <xdr:to>
      <xdr:col>0</xdr:col>
      <xdr:colOff>76200</xdr:colOff>
      <xdr:row>30</xdr:row>
      <xdr:rowOff>76200</xdr:rowOff>
    </xdr:to>
    <xdr:sp macro="" textlink="">
      <xdr:nvSpPr>
        <xdr:cNvPr id="178" name="Text Box 36">
          <a:extLst>
            <a:ext uri="{FF2B5EF4-FFF2-40B4-BE49-F238E27FC236}">
              <a16:creationId xmlns:a16="http://schemas.microsoft.com/office/drawing/2014/main" id="{00000000-0008-0000-0200-0000B2000000}"/>
            </a:ext>
          </a:extLst>
        </xdr:cNvPr>
        <xdr:cNvSpPr txBox="1">
          <a:spLocks noChangeArrowheads="1"/>
        </xdr:cNvSpPr>
      </xdr:nvSpPr>
      <xdr:spPr bwMode="auto">
        <a:xfrm>
          <a:off x="0" y="68294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79" name="Text Box 39">
          <a:extLst>
            <a:ext uri="{FF2B5EF4-FFF2-40B4-BE49-F238E27FC236}">
              <a16:creationId xmlns:a16="http://schemas.microsoft.com/office/drawing/2014/main" id="{00000000-0008-0000-0200-0000B3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80" name="Text Box 40">
          <a:extLst>
            <a:ext uri="{FF2B5EF4-FFF2-40B4-BE49-F238E27FC236}">
              <a16:creationId xmlns:a16="http://schemas.microsoft.com/office/drawing/2014/main" id="{00000000-0008-0000-0200-0000B4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81" name="Text Box 41">
          <a:extLst>
            <a:ext uri="{FF2B5EF4-FFF2-40B4-BE49-F238E27FC236}">
              <a16:creationId xmlns:a16="http://schemas.microsoft.com/office/drawing/2014/main" id="{00000000-0008-0000-0200-0000B5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82" name="Text Box 42">
          <a:extLst>
            <a:ext uri="{FF2B5EF4-FFF2-40B4-BE49-F238E27FC236}">
              <a16:creationId xmlns:a16="http://schemas.microsoft.com/office/drawing/2014/main" id="{00000000-0008-0000-0200-0000B6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83" name="Text Box 43">
          <a:extLst>
            <a:ext uri="{FF2B5EF4-FFF2-40B4-BE49-F238E27FC236}">
              <a16:creationId xmlns:a16="http://schemas.microsoft.com/office/drawing/2014/main" id="{00000000-0008-0000-0200-0000B7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84" name="Text Box 44">
          <a:extLst>
            <a:ext uri="{FF2B5EF4-FFF2-40B4-BE49-F238E27FC236}">
              <a16:creationId xmlns:a16="http://schemas.microsoft.com/office/drawing/2014/main" id="{00000000-0008-0000-0200-0000B8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85" name="Text Box 45">
          <a:extLst>
            <a:ext uri="{FF2B5EF4-FFF2-40B4-BE49-F238E27FC236}">
              <a16:creationId xmlns:a16="http://schemas.microsoft.com/office/drawing/2014/main" id="{00000000-0008-0000-0200-0000B9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86" name="Text Box 46">
          <a:extLst>
            <a:ext uri="{FF2B5EF4-FFF2-40B4-BE49-F238E27FC236}">
              <a16:creationId xmlns:a16="http://schemas.microsoft.com/office/drawing/2014/main" id="{00000000-0008-0000-0200-0000BA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87" name="Text Box 47">
          <a:extLst>
            <a:ext uri="{FF2B5EF4-FFF2-40B4-BE49-F238E27FC236}">
              <a16:creationId xmlns:a16="http://schemas.microsoft.com/office/drawing/2014/main" id="{00000000-0008-0000-0200-0000BB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88" name="Text Box 48">
          <a:extLst>
            <a:ext uri="{FF2B5EF4-FFF2-40B4-BE49-F238E27FC236}">
              <a16:creationId xmlns:a16="http://schemas.microsoft.com/office/drawing/2014/main" id="{00000000-0008-0000-0200-0000BC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89" name="Text Box 49">
          <a:extLst>
            <a:ext uri="{FF2B5EF4-FFF2-40B4-BE49-F238E27FC236}">
              <a16:creationId xmlns:a16="http://schemas.microsoft.com/office/drawing/2014/main" id="{00000000-0008-0000-0200-0000BD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90" name="Text Box 50">
          <a:extLst>
            <a:ext uri="{FF2B5EF4-FFF2-40B4-BE49-F238E27FC236}">
              <a16:creationId xmlns:a16="http://schemas.microsoft.com/office/drawing/2014/main" id="{00000000-0008-0000-0200-0000BE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91" name="Text Box 51">
          <a:extLst>
            <a:ext uri="{FF2B5EF4-FFF2-40B4-BE49-F238E27FC236}">
              <a16:creationId xmlns:a16="http://schemas.microsoft.com/office/drawing/2014/main" id="{00000000-0008-0000-0200-0000BF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92" name="Text Box 52">
          <a:extLst>
            <a:ext uri="{FF2B5EF4-FFF2-40B4-BE49-F238E27FC236}">
              <a16:creationId xmlns:a16="http://schemas.microsoft.com/office/drawing/2014/main" id="{00000000-0008-0000-0200-0000C0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93" name="Text Box 53">
          <a:extLst>
            <a:ext uri="{FF2B5EF4-FFF2-40B4-BE49-F238E27FC236}">
              <a16:creationId xmlns:a16="http://schemas.microsoft.com/office/drawing/2014/main" id="{00000000-0008-0000-0200-0000C1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94" name="Text Box 54">
          <a:extLst>
            <a:ext uri="{FF2B5EF4-FFF2-40B4-BE49-F238E27FC236}">
              <a16:creationId xmlns:a16="http://schemas.microsoft.com/office/drawing/2014/main" id="{00000000-0008-0000-0200-0000C2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95" name="Text Box 55">
          <a:extLst>
            <a:ext uri="{FF2B5EF4-FFF2-40B4-BE49-F238E27FC236}">
              <a16:creationId xmlns:a16="http://schemas.microsoft.com/office/drawing/2014/main" id="{00000000-0008-0000-0200-0000C3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96" name="Text Box 56">
          <a:extLst>
            <a:ext uri="{FF2B5EF4-FFF2-40B4-BE49-F238E27FC236}">
              <a16:creationId xmlns:a16="http://schemas.microsoft.com/office/drawing/2014/main" id="{00000000-0008-0000-0200-0000C4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97" name="Text Box 57">
          <a:extLst>
            <a:ext uri="{FF2B5EF4-FFF2-40B4-BE49-F238E27FC236}">
              <a16:creationId xmlns:a16="http://schemas.microsoft.com/office/drawing/2014/main" id="{00000000-0008-0000-0200-0000C5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98" name="Text Box 58">
          <a:extLst>
            <a:ext uri="{FF2B5EF4-FFF2-40B4-BE49-F238E27FC236}">
              <a16:creationId xmlns:a16="http://schemas.microsoft.com/office/drawing/2014/main" id="{00000000-0008-0000-0200-0000C6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199" name="Text Box 59">
          <a:extLst>
            <a:ext uri="{FF2B5EF4-FFF2-40B4-BE49-F238E27FC236}">
              <a16:creationId xmlns:a16="http://schemas.microsoft.com/office/drawing/2014/main" id="{00000000-0008-0000-0200-0000C7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00" name="Text Box 60">
          <a:extLst>
            <a:ext uri="{FF2B5EF4-FFF2-40B4-BE49-F238E27FC236}">
              <a16:creationId xmlns:a16="http://schemas.microsoft.com/office/drawing/2014/main" id="{00000000-0008-0000-0200-0000C8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01" name="Text Box 61">
          <a:extLst>
            <a:ext uri="{FF2B5EF4-FFF2-40B4-BE49-F238E27FC236}">
              <a16:creationId xmlns:a16="http://schemas.microsoft.com/office/drawing/2014/main" id="{00000000-0008-0000-0200-0000C9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02" name="Text Box 62">
          <a:extLst>
            <a:ext uri="{FF2B5EF4-FFF2-40B4-BE49-F238E27FC236}">
              <a16:creationId xmlns:a16="http://schemas.microsoft.com/office/drawing/2014/main" id="{00000000-0008-0000-0200-0000CA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03" name="Text Box 63">
          <a:extLst>
            <a:ext uri="{FF2B5EF4-FFF2-40B4-BE49-F238E27FC236}">
              <a16:creationId xmlns:a16="http://schemas.microsoft.com/office/drawing/2014/main" id="{00000000-0008-0000-0200-0000CB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04" name="Text Box 64">
          <a:extLst>
            <a:ext uri="{FF2B5EF4-FFF2-40B4-BE49-F238E27FC236}">
              <a16:creationId xmlns:a16="http://schemas.microsoft.com/office/drawing/2014/main" id="{00000000-0008-0000-0200-0000CC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05" name="Text Box 65">
          <a:extLst>
            <a:ext uri="{FF2B5EF4-FFF2-40B4-BE49-F238E27FC236}">
              <a16:creationId xmlns:a16="http://schemas.microsoft.com/office/drawing/2014/main" id="{00000000-0008-0000-0200-0000CD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06" name="Text Box 66">
          <a:extLst>
            <a:ext uri="{FF2B5EF4-FFF2-40B4-BE49-F238E27FC236}">
              <a16:creationId xmlns:a16="http://schemas.microsoft.com/office/drawing/2014/main" id="{00000000-0008-0000-0200-0000CE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07" name="Text Box 67">
          <a:extLst>
            <a:ext uri="{FF2B5EF4-FFF2-40B4-BE49-F238E27FC236}">
              <a16:creationId xmlns:a16="http://schemas.microsoft.com/office/drawing/2014/main" id="{00000000-0008-0000-0200-0000CF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08" name="Text Box 68">
          <a:extLst>
            <a:ext uri="{FF2B5EF4-FFF2-40B4-BE49-F238E27FC236}">
              <a16:creationId xmlns:a16="http://schemas.microsoft.com/office/drawing/2014/main" id="{00000000-0008-0000-0200-0000D0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09" name="Text Box 69">
          <a:extLst>
            <a:ext uri="{FF2B5EF4-FFF2-40B4-BE49-F238E27FC236}">
              <a16:creationId xmlns:a16="http://schemas.microsoft.com/office/drawing/2014/main" id="{00000000-0008-0000-0200-0000D1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10" name="Text Box 70">
          <a:extLst>
            <a:ext uri="{FF2B5EF4-FFF2-40B4-BE49-F238E27FC236}">
              <a16:creationId xmlns:a16="http://schemas.microsoft.com/office/drawing/2014/main" id="{00000000-0008-0000-0200-0000D2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11" name="Text Box 71">
          <a:extLst>
            <a:ext uri="{FF2B5EF4-FFF2-40B4-BE49-F238E27FC236}">
              <a16:creationId xmlns:a16="http://schemas.microsoft.com/office/drawing/2014/main" id="{00000000-0008-0000-0200-0000D3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12" name="Text Box 72">
          <a:extLst>
            <a:ext uri="{FF2B5EF4-FFF2-40B4-BE49-F238E27FC236}">
              <a16:creationId xmlns:a16="http://schemas.microsoft.com/office/drawing/2014/main" id="{00000000-0008-0000-0200-0000D4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13" name="Text Box 73">
          <a:extLst>
            <a:ext uri="{FF2B5EF4-FFF2-40B4-BE49-F238E27FC236}">
              <a16:creationId xmlns:a16="http://schemas.microsoft.com/office/drawing/2014/main" id="{00000000-0008-0000-0200-0000D5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14" name="Text Box 74">
          <a:extLst>
            <a:ext uri="{FF2B5EF4-FFF2-40B4-BE49-F238E27FC236}">
              <a16:creationId xmlns:a16="http://schemas.microsoft.com/office/drawing/2014/main" id="{00000000-0008-0000-0200-0000D6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15" name="Text Box 75">
          <a:extLst>
            <a:ext uri="{FF2B5EF4-FFF2-40B4-BE49-F238E27FC236}">
              <a16:creationId xmlns:a16="http://schemas.microsoft.com/office/drawing/2014/main" id="{00000000-0008-0000-0200-0000D7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16" name="Text Box 76">
          <a:extLst>
            <a:ext uri="{FF2B5EF4-FFF2-40B4-BE49-F238E27FC236}">
              <a16:creationId xmlns:a16="http://schemas.microsoft.com/office/drawing/2014/main" id="{00000000-0008-0000-0200-0000D8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17" name="Text Box 77">
          <a:extLst>
            <a:ext uri="{FF2B5EF4-FFF2-40B4-BE49-F238E27FC236}">
              <a16:creationId xmlns:a16="http://schemas.microsoft.com/office/drawing/2014/main" id="{00000000-0008-0000-0200-0000D9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18" name="Text Box 78">
          <a:extLst>
            <a:ext uri="{FF2B5EF4-FFF2-40B4-BE49-F238E27FC236}">
              <a16:creationId xmlns:a16="http://schemas.microsoft.com/office/drawing/2014/main" id="{00000000-0008-0000-0200-0000DA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19" name="Text Box 79">
          <a:extLst>
            <a:ext uri="{FF2B5EF4-FFF2-40B4-BE49-F238E27FC236}">
              <a16:creationId xmlns:a16="http://schemas.microsoft.com/office/drawing/2014/main" id="{00000000-0008-0000-0200-0000DB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20" name="Text Box 80">
          <a:extLst>
            <a:ext uri="{FF2B5EF4-FFF2-40B4-BE49-F238E27FC236}">
              <a16:creationId xmlns:a16="http://schemas.microsoft.com/office/drawing/2014/main" id="{00000000-0008-0000-0200-0000DC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21" name="Text Box 81">
          <a:extLst>
            <a:ext uri="{FF2B5EF4-FFF2-40B4-BE49-F238E27FC236}">
              <a16:creationId xmlns:a16="http://schemas.microsoft.com/office/drawing/2014/main" id="{00000000-0008-0000-0200-0000DD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22" name="Text Box 82">
          <a:extLst>
            <a:ext uri="{FF2B5EF4-FFF2-40B4-BE49-F238E27FC236}">
              <a16:creationId xmlns:a16="http://schemas.microsoft.com/office/drawing/2014/main" id="{00000000-0008-0000-0200-0000DE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23" name="Text Box 83">
          <a:extLst>
            <a:ext uri="{FF2B5EF4-FFF2-40B4-BE49-F238E27FC236}">
              <a16:creationId xmlns:a16="http://schemas.microsoft.com/office/drawing/2014/main" id="{00000000-0008-0000-0200-0000DF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24" name="Text Box 84">
          <a:extLst>
            <a:ext uri="{FF2B5EF4-FFF2-40B4-BE49-F238E27FC236}">
              <a16:creationId xmlns:a16="http://schemas.microsoft.com/office/drawing/2014/main" id="{00000000-0008-0000-0200-0000E0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25" name="Text Box 85">
          <a:extLst>
            <a:ext uri="{FF2B5EF4-FFF2-40B4-BE49-F238E27FC236}">
              <a16:creationId xmlns:a16="http://schemas.microsoft.com/office/drawing/2014/main" id="{00000000-0008-0000-0200-0000E1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26" name="Text Box 86">
          <a:extLst>
            <a:ext uri="{FF2B5EF4-FFF2-40B4-BE49-F238E27FC236}">
              <a16:creationId xmlns:a16="http://schemas.microsoft.com/office/drawing/2014/main" id="{00000000-0008-0000-0200-0000E2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27" name="Text Box 87">
          <a:extLst>
            <a:ext uri="{FF2B5EF4-FFF2-40B4-BE49-F238E27FC236}">
              <a16:creationId xmlns:a16="http://schemas.microsoft.com/office/drawing/2014/main" id="{00000000-0008-0000-0200-0000E3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28" name="Text Box 88">
          <a:extLst>
            <a:ext uri="{FF2B5EF4-FFF2-40B4-BE49-F238E27FC236}">
              <a16:creationId xmlns:a16="http://schemas.microsoft.com/office/drawing/2014/main" id="{00000000-0008-0000-0200-0000E4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29" name="Text Box 89">
          <a:extLst>
            <a:ext uri="{FF2B5EF4-FFF2-40B4-BE49-F238E27FC236}">
              <a16:creationId xmlns:a16="http://schemas.microsoft.com/office/drawing/2014/main" id="{00000000-0008-0000-0200-0000E5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30" name="Text Box 90">
          <a:extLst>
            <a:ext uri="{FF2B5EF4-FFF2-40B4-BE49-F238E27FC236}">
              <a16:creationId xmlns:a16="http://schemas.microsoft.com/office/drawing/2014/main" id="{00000000-0008-0000-0200-0000E6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31" name="Text Box 91">
          <a:extLst>
            <a:ext uri="{FF2B5EF4-FFF2-40B4-BE49-F238E27FC236}">
              <a16:creationId xmlns:a16="http://schemas.microsoft.com/office/drawing/2014/main" id="{00000000-0008-0000-0200-0000E7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32" name="Text Box 92">
          <a:extLst>
            <a:ext uri="{FF2B5EF4-FFF2-40B4-BE49-F238E27FC236}">
              <a16:creationId xmlns:a16="http://schemas.microsoft.com/office/drawing/2014/main" id="{00000000-0008-0000-0200-0000E8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33" name="Text Box 93">
          <a:extLst>
            <a:ext uri="{FF2B5EF4-FFF2-40B4-BE49-F238E27FC236}">
              <a16:creationId xmlns:a16="http://schemas.microsoft.com/office/drawing/2014/main" id="{00000000-0008-0000-0200-0000E9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34" name="Text Box 94">
          <a:extLst>
            <a:ext uri="{FF2B5EF4-FFF2-40B4-BE49-F238E27FC236}">
              <a16:creationId xmlns:a16="http://schemas.microsoft.com/office/drawing/2014/main" id="{00000000-0008-0000-0200-0000EA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35" name="Text Box 95">
          <a:extLst>
            <a:ext uri="{FF2B5EF4-FFF2-40B4-BE49-F238E27FC236}">
              <a16:creationId xmlns:a16="http://schemas.microsoft.com/office/drawing/2014/main" id="{00000000-0008-0000-0200-0000EB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36" name="Text Box 96">
          <a:extLst>
            <a:ext uri="{FF2B5EF4-FFF2-40B4-BE49-F238E27FC236}">
              <a16:creationId xmlns:a16="http://schemas.microsoft.com/office/drawing/2014/main" id="{00000000-0008-0000-0200-0000EC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37" name="Text Box 97">
          <a:extLst>
            <a:ext uri="{FF2B5EF4-FFF2-40B4-BE49-F238E27FC236}">
              <a16:creationId xmlns:a16="http://schemas.microsoft.com/office/drawing/2014/main" id="{00000000-0008-0000-0200-0000ED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38" name="Text Box 98">
          <a:extLst>
            <a:ext uri="{FF2B5EF4-FFF2-40B4-BE49-F238E27FC236}">
              <a16:creationId xmlns:a16="http://schemas.microsoft.com/office/drawing/2014/main" id="{00000000-0008-0000-0200-0000EE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39" name="Text Box 99">
          <a:extLst>
            <a:ext uri="{FF2B5EF4-FFF2-40B4-BE49-F238E27FC236}">
              <a16:creationId xmlns:a16="http://schemas.microsoft.com/office/drawing/2014/main" id="{00000000-0008-0000-0200-0000EF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40" name="Text Box 100">
          <a:extLst>
            <a:ext uri="{FF2B5EF4-FFF2-40B4-BE49-F238E27FC236}">
              <a16:creationId xmlns:a16="http://schemas.microsoft.com/office/drawing/2014/main" id="{00000000-0008-0000-0200-0000F0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41" name="Text Box 101">
          <a:extLst>
            <a:ext uri="{FF2B5EF4-FFF2-40B4-BE49-F238E27FC236}">
              <a16:creationId xmlns:a16="http://schemas.microsoft.com/office/drawing/2014/main" id="{00000000-0008-0000-0200-0000F1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42" name="Text Box 102">
          <a:extLst>
            <a:ext uri="{FF2B5EF4-FFF2-40B4-BE49-F238E27FC236}">
              <a16:creationId xmlns:a16="http://schemas.microsoft.com/office/drawing/2014/main" id="{00000000-0008-0000-0200-0000F2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43" name="Text Box 103">
          <a:extLst>
            <a:ext uri="{FF2B5EF4-FFF2-40B4-BE49-F238E27FC236}">
              <a16:creationId xmlns:a16="http://schemas.microsoft.com/office/drawing/2014/main" id="{00000000-0008-0000-0200-0000F3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44" name="Text Box 104">
          <a:extLst>
            <a:ext uri="{FF2B5EF4-FFF2-40B4-BE49-F238E27FC236}">
              <a16:creationId xmlns:a16="http://schemas.microsoft.com/office/drawing/2014/main" id="{00000000-0008-0000-0200-0000F4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45" name="Text Box 105">
          <a:extLst>
            <a:ext uri="{FF2B5EF4-FFF2-40B4-BE49-F238E27FC236}">
              <a16:creationId xmlns:a16="http://schemas.microsoft.com/office/drawing/2014/main" id="{00000000-0008-0000-0200-0000F5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46" name="Text Box 106">
          <a:extLst>
            <a:ext uri="{FF2B5EF4-FFF2-40B4-BE49-F238E27FC236}">
              <a16:creationId xmlns:a16="http://schemas.microsoft.com/office/drawing/2014/main" id="{00000000-0008-0000-0200-0000F6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47" name="Text Box 107">
          <a:extLst>
            <a:ext uri="{FF2B5EF4-FFF2-40B4-BE49-F238E27FC236}">
              <a16:creationId xmlns:a16="http://schemas.microsoft.com/office/drawing/2014/main" id="{00000000-0008-0000-0200-0000F7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48" name="Text Box 108">
          <a:extLst>
            <a:ext uri="{FF2B5EF4-FFF2-40B4-BE49-F238E27FC236}">
              <a16:creationId xmlns:a16="http://schemas.microsoft.com/office/drawing/2014/main" id="{00000000-0008-0000-0200-0000F8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49" name="Text Box 109">
          <a:extLst>
            <a:ext uri="{FF2B5EF4-FFF2-40B4-BE49-F238E27FC236}">
              <a16:creationId xmlns:a16="http://schemas.microsoft.com/office/drawing/2014/main" id="{00000000-0008-0000-0200-0000F9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50" name="Text Box 110">
          <a:extLst>
            <a:ext uri="{FF2B5EF4-FFF2-40B4-BE49-F238E27FC236}">
              <a16:creationId xmlns:a16="http://schemas.microsoft.com/office/drawing/2014/main" id="{00000000-0008-0000-0200-0000FA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51" name="Text Box 111">
          <a:extLst>
            <a:ext uri="{FF2B5EF4-FFF2-40B4-BE49-F238E27FC236}">
              <a16:creationId xmlns:a16="http://schemas.microsoft.com/office/drawing/2014/main" id="{00000000-0008-0000-0200-0000FB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52" name="Text Box 112">
          <a:extLst>
            <a:ext uri="{FF2B5EF4-FFF2-40B4-BE49-F238E27FC236}">
              <a16:creationId xmlns:a16="http://schemas.microsoft.com/office/drawing/2014/main" id="{00000000-0008-0000-0200-0000FC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53" name="Text Box 113">
          <a:extLst>
            <a:ext uri="{FF2B5EF4-FFF2-40B4-BE49-F238E27FC236}">
              <a16:creationId xmlns:a16="http://schemas.microsoft.com/office/drawing/2014/main" id="{00000000-0008-0000-0200-0000FD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54" name="Text Box 114">
          <a:extLst>
            <a:ext uri="{FF2B5EF4-FFF2-40B4-BE49-F238E27FC236}">
              <a16:creationId xmlns:a16="http://schemas.microsoft.com/office/drawing/2014/main" id="{00000000-0008-0000-0200-0000FE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55" name="Text Box 115">
          <a:extLst>
            <a:ext uri="{FF2B5EF4-FFF2-40B4-BE49-F238E27FC236}">
              <a16:creationId xmlns:a16="http://schemas.microsoft.com/office/drawing/2014/main" id="{00000000-0008-0000-0200-0000FF00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56" name="Text Box 116">
          <a:extLst>
            <a:ext uri="{FF2B5EF4-FFF2-40B4-BE49-F238E27FC236}">
              <a16:creationId xmlns:a16="http://schemas.microsoft.com/office/drawing/2014/main" id="{00000000-0008-0000-0200-000000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57" name="Text Box 117">
          <a:extLst>
            <a:ext uri="{FF2B5EF4-FFF2-40B4-BE49-F238E27FC236}">
              <a16:creationId xmlns:a16="http://schemas.microsoft.com/office/drawing/2014/main" id="{00000000-0008-0000-0200-000001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58" name="Text Box 118">
          <a:extLst>
            <a:ext uri="{FF2B5EF4-FFF2-40B4-BE49-F238E27FC236}">
              <a16:creationId xmlns:a16="http://schemas.microsoft.com/office/drawing/2014/main" id="{00000000-0008-0000-0200-000002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59" name="Text Box 119">
          <a:extLst>
            <a:ext uri="{FF2B5EF4-FFF2-40B4-BE49-F238E27FC236}">
              <a16:creationId xmlns:a16="http://schemas.microsoft.com/office/drawing/2014/main" id="{00000000-0008-0000-0200-000003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60" name="Text Box 120">
          <a:extLst>
            <a:ext uri="{FF2B5EF4-FFF2-40B4-BE49-F238E27FC236}">
              <a16:creationId xmlns:a16="http://schemas.microsoft.com/office/drawing/2014/main" id="{00000000-0008-0000-0200-000004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61" name="Text Box 121">
          <a:extLst>
            <a:ext uri="{FF2B5EF4-FFF2-40B4-BE49-F238E27FC236}">
              <a16:creationId xmlns:a16="http://schemas.microsoft.com/office/drawing/2014/main" id="{00000000-0008-0000-0200-000005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62" name="Text Box 122">
          <a:extLst>
            <a:ext uri="{FF2B5EF4-FFF2-40B4-BE49-F238E27FC236}">
              <a16:creationId xmlns:a16="http://schemas.microsoft.com/office/drawing/2014/main" id="{00000000-0008-0000-0200-000006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63" name="Text Box 123">
          <a:extLst>
            <a:ext uri="{FF2B5EF4-FFF2-40B4-BE49-F238E27FC236}">
              <a16:creationId xmlns:a16="http://schemas.microsoft.com/office/drawing/2014/main" id="{00000000-0008-0000-0200-000007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64" name="Text Box 124">
          <a:extLst>
            <a:ext uri="{FF2B5EF4-FFF2-40B4-BE49-F238E27FC236}">
              <a16:creationId xmlns:a16="http://schemas.microsoft.com/office/drawing/2014/main" id="{00000000-0008-0000-0200-000008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65" name="Text Box 125">
          <a:extLst>
            <a:ext uri="{FF2B5EF4-FFF2-40B4-BE49-F238E27FC236}">
              <a16:creationId xmlns:a16="http://schemas.microsoft.com/office/drawing/2014/main" id="{00000000-0008-0000-0200-000009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66" name="Text Box 126">
          <a:extLst>
            <a:ext uri="{FF2B5EF4-FFF2-40B4-BE49-F238E27FC236}">
              <a16:creationId xmlns:a16="http://schemas.microsoft.com/office/drawing/2014/main" id="{00000000-0008-0000-0200-00000A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67" name="Text Box 127">
          <a:extLst>
            <a:ext uri="{FF2B5EF4-FFF2-40B4-BE49-F238E27FC236}">
              <a16:creationId xmlns:a16="http://schemas.microsoft.com/office/drawing/2014/main" id="{00000000-0008-0000-0200-00000B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68" name="Text Box 128">
          <a:extLst>
            <a:ext uri="{FF2B5EF4-FFF2-40B4-BE49-F238E27FC236}">
              <a16:creationId xmlns:a16="http://schemas.microsoft.com/office/drawing/2014/main" id="{00000000-0008-0000-0200-00000C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69" name="Text Box 129">
          <a:extLst>
            <a:ext uri="{FF2B5EF4-FFF2-40B4-BE49-F238E27FC236}">
              <a16:creationId xmlns:a16="http://schemas.microsoft.com/office/drawing/2014/main" id="{00000000-0008-0000-0200-00000D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70" name="Text Box 130">
          <a:extLst>
            <a:ext uri="{FF2B5EF4-FFF2-40B4-BE49-F238E27FC236}">
              <a16:creationId xmlns:a16="http://schemas.microsoft.com/office/drawing/2014/main" id="{00000000-0008-0000-0200-00000E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71" name="Text Box 131">
          <a:extLst>
            <a:ext uri="{FF2B5EF4-FFF2-40B4-BE49-F238E27FC236}">
              <a16:creationId xmlns:a16="http://schemas.microsoft.com/office/drawing/2014/main" id="{00000000-0008-0000-0200-00000F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72" name="Text Box 132">
          <a:extLst>
            <a:ext uri="{FF2B5EF4-FFF2-40B4-BE49-F238E27FC236}">
              <a16:creationId xmlns:a16="http://schemas.microsoft.com/office/drawing/2014/main" id="{00000000-0008-0000-0200-000010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73" name="Text Box 133">
          <a:extLst>
            <a:ext uri="{FF2B5EF4-FFF2-40B4-BE49-F238E27FC236}">
              <a16:creationId xmlns:a16="http://schemas.microsoft.com/office/drawing/2014/main" id="{00000000-0008-0000-0200-000011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74" name="Text Box 134">
          <a:extLst>
            <a:ext uri="{FF2B5EF4-FFF2-40B4-BE49-F238E27FC236}">
              <a16:creationId xmlns:a16="http://schemas.microsoft.com/office/drawing/2014/main" id="{00000000-0008-0000-0200-000012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75" name="Text Box 135">
          <a:extLst>
            <a:ext uri="{FF2B5EF4-FFF2-40B4-BE49-F238E27FC236}">
              <a16:creationId xmlns:a16="http://schemas.microsoft.com/office/drawing/2014/main" id="{00000000-0008-0000-0200-000013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76" name="Text Box 136">
          <a:extLst>
            <a:ext uri="{FF2B5EF4-FFF2-40B4-BE49-F238E27FC236}">
              <a16:creationId xmlns:a16="http://schemas.microsoft.com/office/drawing/2014/main" id="{00000000-0008-0000-0200-000014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77" name="Text Box 137">
          <a:extLst>
            <a:ext uri="{FF2B5EF4-FFF2-40B4-BE49-F238E27FC236}">
              <a16:creationId xmlns:a16="http://schemas.microsoft.com/office/drawing/2014/main" id="{00000000-0008-0000-0200-000015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78" name="Text Box 138">
          <a:extLst>
            <a:ext uri="{FF2B5EF4-FFF2-40B4-BE49-F238E27FC236}">
              <a16:creationId xmlns:a16="http://schemas.microsoft.com/office/drawing/2014/main" id="{00000000-0008-0000-0200-000016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79" name="Text Box 139">
          <a:extLst>
            <a:ext uri="{FF2B5EF4-FFF2-40B4-BE49-F238E27FC236}">
              <a16:creationId xmlns:a16="http://schemas.microsoft.com/office/drawing/2014/main" id="{00000000-0008-0000-0200-000017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80" name="Text Box 140">
          <a:extLst>
            <a:ext uri="{FF2B5EF4-FFF2-40B4-BE49-F238E27FC236}">
              <a16:creationId xmlns:a16="http://schemas.microsoft.com/office/drawing/2014/main" id="{00000000-0008-0000-0200-000018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81" name="Text Box 141">
          <a:extLst>
            <a:ext uri="{FF2B5EF4-FFF2-40B4-BE49-F238E27FC236}">
              <a16:creationId xmlns:a16="http://schemas.microsoft.com/office/drawing/2014/main" id="{00000000-0008-0000-0200-000019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82" name="Text Box 142">
          <a:extLst>
            <a:ext uri="{FF2B5EF4-FFF2-40B4-BE49-F238E27FC236}">
              <a16:creationId xmlns:a16="http://schemas.microsoft.com/office/drawing/2014/main" id="{00000000-0008-0000-0200-00001A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83" name="Text Box 143">
          <a:extLst>
            <a:ext uri="{FF2B5EF4-FFF2-40B4-BE49-F238E27FC236}">
              <a16:creationId xmlns:a16="http://schemas.microsoft.com/office/drawing/2014/main" id="{00000000-0008-0000-0200-00001B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84" name="Text Box 144">
          <a:extLst>
            <a:ext uri="{FF2B5EF4-FFF2-40B4-BE49-F238E27FC236}">
              <a16:creationId xmlns:a16="http://schemas.microsoft.com/office/drawing/2014/main" id="{00000000-0008-0000-0200-00001C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85" name="Text Box 145">
          <a:extLst>
            <a:ext uri="{FF2B5EF4-FFF2-40B4-BE49-F238E27FC236}">
              <a16:creationId xmlns:a16="http://schemas.microsoft.com/office/drawing/2014/main" id="{00000000-0008-0000-0200-00001D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86" name="Text Box 146">
          <a:extLst>
            <a:ext uri="{FF2B5EF4-FFF2-40B4-BE49-F238E27FC236}">
              <a16:creationId xmlns:a16="http://schemas.microsoft.com/office/drawing/2014/main" id="{00000000-0008-0000-0200-00001E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87" name="Text Box 147">
          <a:extLst>
            <a:ext uri="{FF2B5EF4-FFF2-40B4-BE49-F238E27FC236}">
              <a16:creationId xmlns:a16="http://schemas.microsoft.com/office/drawing/2014/main" id="{00000000-0008-0000-0200-00001F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88" name="Text Box 148">
          <a:extLst>
            <a:ext uri="{FF2B5EF4-FFF2-40B4-BE49-F238E27FC236}">
              <a16:creationId xmlns:a16="http://schemas.microsoft.com/office/drawing/2014/main" id="{00000000-0008-0000-0200-000020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89" name="Text Box 149">
          <a:extLst>
            <a:ext uri="{FF2B5EF4-FFF2-40B4-BE49-F238E27FC236}">
              <a16:creationId xmlns:a16="http://schemas.microsoft.com/office/drawing/2014/main" id="{00000000-0008-0000-0200-000021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90" name="Text Box 150">
          <a:extLst>
            <a:ext uri="{FF2B5EF4-FFF2-40B4-BE49-F238E27FC236}">
              <a16:creationId xmlns:a16="http://schemas.microsoft.com/office/drawing/2014/main" id="{00000000-0008-0000-0200-000022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91" name="Text Box 151">
          <a:extLst>
            <a:ext uri="{FF2B5EF4-FFF2-40B4-BE49-F238E27FC236}">
              <a16:creationId xmlns:a16="http://schemas.microsoft.com/office/drawing/2014/main" id="{00000000-0008-0000-0200-000023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92" name="Text Box 152">
          <a:extLst>
            <a:ext uri="{FF2B5EF4-FFF2-40B4-BE49-F238E27FC236}">
              <a16:creationId xmlns:a16="http://schemas.microsoft.com/office/drawing/2014/main" id="{00000000-0008-0000-0200-000024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93" name="Text Box 153">
          <a:extLst>
            <a:ext uri="{FF2B5EF4-FFF2-40B4-BE49-F238E27FC236}">
              <a16:creationId xmlns:a16="http://schemas.microsoft.com/office/drawing/2014/main" id="{00000000-0008-0000-0200-000025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94" name="Text Box 154">
          <a:extLst>
            <a:ext uri="{FF2B5EF4-FFF2-40B4-BE49-F238E27FC236}">
              <a16:creationId xmlns:a16="http://schemas.microsoft.com/office/drawing/2014/main" id="{00000000-0008-0000-0200-000026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95" name="Text Box 155">
          <a:extLst>
            <a:ext uri="{FF2B5EF4-FFF2-40B4-BE49-F238E27FC236}">
              <a16:creationId xmlns:a16="http://schemas.microsoft.com/office/drawing/2014/main" id="{00000000-0008-0000-0200-000027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96" name="Text Box 156">
          <a:extLst>
            <a:ext uri="{FF2B5EF4-FFF2-40B4-BE49-F238E27FC236}">
              <a16:creationId xmlns:a16="http://schemas.microsoft.com/office/drawing/2014/main" id="{00000000-0008-0000-0200-000028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97" name="Text Box 157">
          <a:extLst>
            <a:ext uri="{FF2B5EF4-FFF2-40B4-BE49-F238E27FC236}">
              <a16:creationId xmlns:a16="http://schemas.microsoft.com/office/drawing/2014/main" id="{00000000-0008-0000-0200-000029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98" name="Text Box 158">
          <a:extLst>
            <a:ext uri="{FF2B5EF4-FFF2-40B4-BE49-F238E27FC236}">
              <a16:creationId xmlns:a16="http://schemas.microsoft.com/office/drawing/2014/main" id="{00000000-0008-0000-0200-00002A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299" name="Text Box 159">
          <a:extLst>
            <a:ext uri="{FF2B5EF4-FFF2-40B4-BE49-F238E27FC236}">
              <a16:creationId xmlns:a16="http://schemas.microsoft.com/office/drawing/2014/main" id="{00000000-0008-0000-0200-00002B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300" name="Text Box 160">
          <a:extLst>
            <a:ext uri="{FF2B5EF4-FFF2-40B4-BE49-F238E27FC236}">
              <a16:creationId xmlns:a16="http://schemas.microsoft.com/office/drawing/2014/main" id="{00000000-0008-0000-0200-00002C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301" name="Text Box 161">
          <a:extLst>
            <a:ext uri="{FF2B5EF4-FFF2-40B4-BE49-F238E27FC236}">
              <a16:creationId xmlns:a16="http://schemas.microsoft.com/office/drawing/2014/main" id="{00000000-0008-0000-0200-00002D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302" name="Text Box 162">
          <a:extLst>
            <a:ext uri="{FF2B5EF4-FFF2-40B4-BE49-F238E27FC236}">
              <a16:creationId xmlns:a16="http://schemas.microsoft.com/office/drawing/2014/main" id="{00000000-0008-0000-0200-00002E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303" name="Text Box 163">
          <a:extLst>
            <a:ext uri="{FF2B5EF4-FFF2-40B4-BE49-F238E27FC236}">
              <a16:creationId xmlns:a16="http://schemas.microsoft.com/office/drawing/2014/main" id="{00000000-0008-0000-0200-00002F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304" name="Text Box 164">
          <a:extLst>
            <a:ext uri="{FF2B5EF4-FFF2-40B4-BE49-F238E27FC236}">
              <a16:creationId xmlns:a16="http://schemas.microsoft.com/office/drawing/2014/main" id="{00000000-0008-0000-0200-000030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305" name="Text Box 165">
          <a:extLst>
            <a:ext uri="{FF2B5EF4-FFF2-40B4-BE49-F238E27FC236}">
              <a16:creationId xmlns:a16="http://schemas.microsoft.com/office/drawing/2014/main" id="{00000000-0008-0000-0200-000031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306" name="Text Box 166">
          <a:extLst>
            <a:ext uri="{FF2B5EF4-FFF2-40B4-BE49-F238E27FC236}">
              <a16:creationId xmlns:a16="http://schemas.microsoft.com/office/drawing/2014/main" id="{00000000-0008-0000-0200-000032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31</xdr:row>
      <xdr:rowOff>0</xdr:rowOff>
    </xdr:from>
    <xdr:to>
      <xdr:col>0</xdr:col>
      <xdr:colOff>76200</xdr:colOff>
      <xdr:row>31</xdr:row>
      <xdr:rowOff>190500</xdr:rowOff>
    </xdr:to>
    <xdr:sp macro="" textlink="">
      <xdr:nvSpPr>
        <xdr:cNvPr id="307" name="Text Box 167">
          <a:extLst>
            <a:ext uri="{FF2B5EF4-FFF2-40B4-BE49-F238E27FC236}">
              <a16:creationId xmlns:a16="http://schemas.microsoft.com/office/drawing/2014/main" id="{00000000-0008-0000-0200-000033010000}"/>
            </a:ext>
          </a:extLst>
        </xdr:cNvPr>
        <xdr:cNvSpPr txBox="1">
          <a:spLocks noChangeArrowheads="1"/>
        </xdr:cNvSpPr>
      </xdr:nvSpPr>
      <xdr:spPr bwMode="auto">
        <a:xfrm>
          <a:off x="0" y="69437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0</xdr:col>
      <xdr:colOff>0</xdr:colOff>
      <xdr:row>35</xdr:row>
      <xdr:rowOff>0</xdr:rowOff>
    </xdr:from>
    <xdr:ext cx="76200" cy="190500"/>
    <xdr:sp macro="" textlink="">
      <xdr:nvSpPr>
        <xdr:cNvPr id="308" name="Text Box 39">
          <a:extLst>
            <a:ext uri="{FF2B5EF4-FFF2-40B4-BE49-F238E27FC236}">
              <a16:creationId xmlns:a16="http://schemas.microsoft.com/office/drawing/2014/main" id="{00000000-0008-0000-0200-000034010000}"/>
            </a:ext>
          </a:extLst>
        </xdr:cNvPr>
        <xdr:cNvSpPr txBox="1">
          <a:spLocks noChangeArrowheads="1"/>
        </xdr:cNvSpPr>
      </xdr:nvSpPr>
      <xdr:spPr bwMode="auto">
        <a:xfrm>
          <a:off x="0" y="77438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35</xdr:row>
      <xdr:rowOff>0</xdr:rowOff>
    </xdr:from>
    <xdr:ext cx="76200" cy="190500"/>
    <xdr:sp macro="" textlink="">
      <xdr:nvSpPr>
        <xdr:cNvPr id="309" name="Text Box 40">
          <a:extLst>
            <a:ext uri="{FF2B5EF4-FFF2-40B4-BE49-F238E27FC236}">
              <a16:creationId xmlns:a16="http://schemas.microsoft.com/office/drawing/2014/main" id="{00000000-0008-0000-0200-000035010000}"/>
            </a:ext>
          </a:extLst>
        </xdr:cNvPr>
        <xdr:cNvSpPr txBox="1">
          <a:spLocks noChangeArrowheads="1"/>
        </xdr:cNvSpPr>
      </xdr:nvSpPr>
      <xdr:spPr bwMode="auto">
        <a:xfrm>
          <a:off x="0" y="7743825"/>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5"/>
  <sheetViews>
    <sheetView showGridLines="0" showZeros="0" view="pageBreakPreview" topLeftCell="A2" zoomScaleNormal="90" zoomScaleSheetLayoutView="100" workbookViewId="0">
      <selection activeCell="P26" sqref="P26"/>
    </sheetView>
  </sheetViews>
  <sheetFormatPr defaultColWidth="9.140625" defaultRowHeight="20.100000000000001" customHeight="1"/>
  <cols>
    <col min="1" max="1" width="13.7109375" style="131" customWidth="1"/>
    <col min="2" max="4" width="9.28515625" style="131" customWidth="1"/>
    <col min="5" max="5" width="12.7109375" style="131" customWidth="1"/>
    <col min="6" max="15" width="9.28515625" style="131" customWidth="1"/>
    <col min="16" max="16" width="13.7109375" style="131" customWidth="1"/>
    <col min="17" max="16384" width="9.140625" style="131"/>
  </cols>
  <sheetData>
    <row r="1" spans="1:16" ht="20.100000000000001" customHeight="1">
      <c r="A1" s="135"/>
      <c r="B1" s="136"/>
      <c r="C1" s="136"/>
      <c r="D1" s="136"/>
      <c r="E1" s="136"/>
      <c r="F1" s="136"/>
      <c r="G1" s="136"/>
      <c r="H1" s="136"/>
      <c r="I1" s="136"/>
      <c r="J1" s="136"/>
      <c r="K1" s="136"/>
      <c r="L1" s="136"/>
      <c r="M1" s="136"/>
      <c r="N1" s="136"/>
      <c r="O1" s="136"/>
      <c r="P1" s="137"/>
    </row>
    <row r="2" spans="1:16" ht="20.100000000000001" customHeight="1">
      <c r="A2" s="138"/>
      <c r="O2" s="139" t="s">
        <v>419</v>
      </c>
      <c r="P2" s="140"/>
    </row>
    <row r="3" spans="1:16" ht="20.100000000000001" customHeight="1">
      <c r="A3" s="138"/>
      <c r="P3" s="140"/>
    </row>
    <row r="4" spans="1:16" ht="20.100000000000001" customHeight="1">
      <c r="A4" s="262" t="s">
        <v>165</v>
      </c>
      <c r="B4" s="263"/>
      <c r="C4" s="263"/>
      <c r="D4" s="263"/>
      <c r="E4" s="263"/>
      <c r="F4" s="263"/>
      <c r="G4" s="263"/>
      <c r="H4" s="263"/>
      <c r="I4" s="263"/>
      <c r="J4" s="263"/>
      <c r="K4" s="263"/>
      <c r="L4" s="263"/>
      <c r="M4" s="263"/>
      <c r="N4" s="263"/>
      <c r="O4" s="263"/>
      <c r="P4" s="264"/>
    </row>
    <row r="5" spans="1:16" ht="20.100000000000001" customHeight="1">
      <c r="A5" s="262"/>
      <c r="B5" s="263"/>
      <c r="C5" s="263"/>
      <c r="D5" s="263"/>
      <c r="E5" s="263"/>
      <c r="F5" s="263"/>
      <c r="G5" s="263"/>
      <c r="H5" s="263"/>
      <c r="I5" s="263"/>
      <c r="J5" s="263"/>
      <c r="K5" s="263"/>
      <c r="L5" s="263"/>
      <c r="M5" s="263"/>
      <c r="N5" s="263"/>
      <c r="O5" s="263"/>
      <c r="P5" s="264"/>
    </row>
    <row r="6" spans="1:16" ht="20.100000000000001" customHeight="1">
      <c r="A6" s="138"/>
      <c r="P6" s="140"/>
    </row>
    <row r="7" spans="1:16" ht="20.100000000000001" customHeight="1">
      <c r="A7" s="138"/>
      <c r="P7" s="140"/>
    </row>
    <row r="8" spans="1:16" ht="20.100000000000001" customHeight="1">
      <c r="A8" s="138"/>
      <c r="E8" s="141" t="s">
        <v>166</v>
      </c>
      <c r="F8" s="142" t="str">
        <f>원가계산서!E2</f>
        <v>신양1리 마을만들기(자율개발)사업 지역경관개선 전기공사</v>
      </c>
      <c r="G8" s="143"/>
      <c r="H8" s="144"/>
      <c r="I8" s="144"/>
      <c r="J8" s="144"/>
      <c r="K8" s="144"/>
      <c r="L8" s="144"/>
      <c r="M8" s="145"/>
      <c r="N8" s="145"/>
      <c r="P8" s="140"/>
    </row>
    <row r="9" spans="1:16" ht="20.100000000000001" customHeight="1">
      <c r="A9" s="138"/>
      <c r="P9" s="140"/>
    </row>
    <row r="10" spans="1:16" ht="20.100000000000001" customHeight="1">
      <c r="A10" s="138"/>
      <c r="E10" s="265" t="s">
        <v>96</v>
      </c>
      <c r="F10" s="266"/>
      <c r="G10" s="267"/>
      <c r="H10" s="265" t="s">
        <v>97</v>
      </c>
      <c r="I10" s="266"/>
      <c r="J10" s="266"/>
      <c r="K10" s="266"/>
      <c r="L10" s="268"/>
      <c r="P10" s="140"/>
    </row>
    <row r="11" spans="1:16" ht="20.100000000000001" customHeight="1">
      <c r="A11" s="138"/>
      <c r="E11" s="269" t="s">
        <v>98</v>
      </c>
      <c r="F11" s="238"/>
      <c r="G11" s="239"/>
      <c r="H11" s="270">
        <f ca="1">H19</f>
        <v>137298000</v>
      </c>
      <c r="I11" s="271"/>
      <c r="J11" s="271"/>
      <c r="K11" s="271"/>
      <c r="L11" s="272"/>
      <c r="P11" s="140"/>
    </row>
    <row r="12" spans="1:16" ht="20.100000000000001" customHeight="1">
      <c r="A12" s="138"/>
      <c r="E12" s="251" t="s">
        <v>99</v>
      </c>
      <c r="F12" s="238" t="s">
        <v>100</v>
      </c>
      <c r="G12" s="239"/>
      <c r="H12" s="240">
        <f ca="1">원가계산서!G30</f>
        <v>49005437.225769699</v>
      </c>
      <c r="I12" s="241"/>
      <c r="J12" s="241"/>
      <c r="K12" s="241"/>
      <c r="L12" s="242"/>
      <c r="P12" s="140"/>
    </row>
    <row r="13" spans="1:16" ht="20.100000000000001" customHeight="1">
      <c r="A13" s="138"/>
      <c r="E13" s="251"/>
      <c r="F13" s="238" t="s">
        <v>187</v>
      </c>
      <c r="G13" s="239"/>
      <c r="H13" s="240"/>
      <c r="I13" s="241"/>
      <c r="J13" s="241"/>
      <c r="K13" s="241"/>
      <c r="L13" s="242"/>
      <c r="P13" s="140"/>
    </row>
    <row r="14" spans="1:16" ht="20.100000000000001" customHeight="1">
      <c r="A14" s="138"/>
      <c r="E14" s="251"/>
      <c r="F14" s="238" t="s">
        <v>186</v>
      </c>
      <c r="G14" s="239"/>
      <c r="H14" s="240">
        <f ca="1">원가계산서!G32</f>
        <v>4913518.8921912378</v>
      </c>
      <c r="I14" s="241"/>
      <c r="J14" s="241"/>
      <c r="K14" s="241"/>
      <c r="L14" s="242"/>
      <c r="P14" s="140"/>
    </row>
    <row r="15" spans="1:16" ht="20.100000000000001" customHeight="1">
      <c r="A15" s="138"/>
      <c r="E15" s="252"/>
      <c r="F15" s="243" t="s">
        <v>36</v>
      </c>
      <c r="G15" s="244"/>
      <c r="H15" s="240">
        <f ca="1">ROUNDDOWN(INT(SUM(H12:L14)),-3)</f>
        <v>53918000</v>
      </c>
      <c r="I15" s="241"/>
      <c r="J15" s="241"/>
      <c r="K15" s="241"/>
      <c r="L15" s="242"/>
      <c r="P15" s="140"/>
    </row>
    <row r="16" spans="1:16" ht="20.100000000000001" customHeight="1">
      <c r="A16" s="138"/>
      <c r="E16" s="253" t="s">
        <v>418</v>
      </c>
      <c r="F16" s="254"/>
      <c r="G16" s="255"/>
      <c r="H16" s="240">
        <f ca="1">원가계산서!G31</f>
        <v>129751.69614267042</v>
      </c>
      <c r="I16" s="241"/>
      <c r="J16" s="241"/>
      <c r="K16" s="241"/>
      <c r="L16" s="242"/>
      <c r="P16" s="140"/>
    </row>
    <row r="17" spans="1:16" ht="20.100000000000001" customHeight="1">
      <c r="A17" s="138"/>
      <c r="E17" s="253" t="s">
        <v>334</v>
      </c>
      <c r="F17" s="254"/>
      <c r="G17" s="255"/>
      <c r="H17" s="240">
        <f>원가계산서!G34</f>
        <v>82241000</v>
      </c>
      <c r="I17" s="241"/>
      <c r="J17" s="241"/>
      <c r="K17" s="241"/>
      <c r="L17" s="242"/>
      <c r="P17" s="140"/>
    </row>
    <row r="18" spans="1:16" ht="20.100000000000001" customHeight="1">
      <c r="A18" s="138"/>
      <c r="E18" s="256" t="s">
        <v>335</v>
      </c>
      <c r="F18" s="257"/>
      <c r="G18" s="258"/>
      <c r="H18" s="259">
        <f>원가계산서!G35</f>
        <v>1009800</v>
      </c>
      <c r="I18" s="260"/>
      <c r="J18" s="260"/>
      <c r="K18" s="260"/>
      <c r="L18" s="261"/>
      <c r="P18" s="140"/>
    </row>
    <row r="19" spans="1:16" ht="20.100000000000001" customHeight="1">
      <c r="A19" s="138"/>
      <c r="E19" s="245" t="s">
        <v>101</v>
      </c>
      <c r="F19" s="246"/>
      <c r="G19" s="247"/>
      <c r="H19" s="248">
        <f ca="1">ROUNDDOWN(INT(SUM(H15:L18)),-3)</f>
        <v>137298000</v>
      </c>
      <c r="I19" s="249"/>
      <c r="J19" s="249"/>
      <c r="K19" s="249"/>
      <c r="L19" s="250"/>
      <c r="P19" s="140"/>
    </row>
    <row r="20" spans="1:16" ht="20.100000000000001" customHeight="1">
      <c r="A20" s="138"/>
      <c r="E20" s="146"/>
      <c r="F20" s="146"/>
      <c r="G20" s="146"/>
      <c r="H20" s="147"/>
      <c r="I20" s="147"/>
      <c r="J20" s="147"/>
      <c r="K20" s="147"/>
      <c r="L20" s="147"/>
      <c r="P20" s="140"/>
    </row>
    <row r="21" spans="1:16" ht="20.100000000000001" customHeight="1">
      <c r="A21" s="138"/>
      <c r="P21" s="140"/>
    </row>
    <row r="22" spans="1:16" ht="20.100000000000001" customHeight="1">
      <c r="A22" s="138"/>
      <c r="H22" s="148"/>
      <c r="I22" s="148"/>
      <c r="J22" s="148"/>
      <c r="K22" s="148"/>
      <c r="L22" s="148"/>
      <c r="P22" s="140"/>
    </row>
    <row r="23" spans="1:16" ht="20.100000000000001" customHeight="1">
      <c r="A23" s="138"/>
      <c r="H23" s="237"/>
      <c r="I23" s="237"/>
      <c r="J23" s="237"/>
      <c r="K23" s="237"/>
      <c r="L23" s="237"/>
      <c r="P23" s="140"/>
    </row>
    <row r="24" spans="1:16" ht="20.100000000000001" customHeight="1">
      <c r="A24" s="138"/>
      <c r="E24" s="149"/>
      <c r="F24" s="149"/>
      <c r="G24" s="149"/>
      <c r="H24" s="150"/>
      <c r="I24" s="150"/>
      <c r="J24" s="150"/>
      <c r="K24" s="150"/>
      <c r="L24" s="150"/>
      <c r="P24" s="140"/>
    </row>
    <row r="25" spans="1:16" ht="32.25" customHeight="1">
      <c r="A25" s="151"/>
      <c r="B25" s="143"/>
      <c r="C25" s="143"/>
      <c r="D25" s="143"/>
      <c r="E25" s="143"/>
      <c r="F25" s="143"/>
      <c r="G25" s="143"/>
      <c r="H25" s="143"/>
      <c r="I25" s="143"/>
      <c r="J25" s="143"/>
      <c r="K25" s="143"/>
      <c r="L25" s="143"/>
      <c r="M25" s="143"/>
      <c r="N25" s="143"/>
      <c r="O25" s="143"/>
      <c r="P25" s="152"/>
    </row>
  </sheetData>
  <mergeCells count="23">
    <mergeCell ref="E16:G16"/>
    <mergeCell ref="H16:L16"/>
    <mergeCell ref="A4:P5"/>
    <mergeCell ref="E10:G10"/>
    <mergeCell ref="H10:L10"/>
    <mergeCell ref="E11:G11"/>
    <mergeCell ref="H11:L11"/>
    <mergeCell ref="H23:L23"/>
    <mergeCell ref="F14:G14"/>
    <mergeCell ref="H14:L14"/>
    <mergeCell ref="F15:G15"/>
    <mergeCell ref="H15:L15"/>
    <mergeCell ref="E19:G19"/>
    <mergeCell ref="H19:L19"/>
    <mergeCell ref="E12:E15"/>
    <mergeCell ref="F12:G12"/>
    <mergeCell ref="H12:L12"/>
    <mergeCell ref="F13:G13"/>
    <mergeCell ref="H13:L13"/>
    <mergeCell ref="E17:G17"/>
    <mergeCell ref="E18:G18"/>
    <mergeCell ref="H17:L17"/>
    <mergeCell ref="H18:L18"/>
  </mergeCells>
  <phoneticPr fontId="5" type="noConversion"/>
  <pageMargins left="0.74803149606299213" right="0.6692913385826772" top="0.82677165354330717" bottom="0.62992125984251968" header="0.59055118110236227" footer="0.43307086614173229"/>
  <pageSetup paperSize="9" scale="9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P237"/>
  <sheetViews>
    <sheetView showGridLines="0" showZeros="0" view="pageBreakPreview" topLeftCell="A187" zoomScaleNormal="90" zoomScaleSheetLayoutView="100" workbookViewId="0">
      <selection activeCell="A26" sqref="A26:P26"/>
    </sheetView>
  </sheetViews>
  <sheetFormatPr defaultColWidth="9.140625" defaultRowHeight="20.100000000000001" customHeight="1"/>
  <cols>
    <col min="1" max="1" width="19.7109375" style="131" customWidth="1"/>
    <col min="2" max="15" width="9.28515625" style="131" customWidth="1"/>
    <col min="16" max="16" width="15.7109375" style="131" customWidth="1"/>
    <col min="17" max="16384" width="9.140625" style="131"/>
  </cols>
  <sheetData>
    <row r="1" spans="1:16" ht="20.100000000000001" customHeight="1">
      <c r="A1" s="128" t="s">
        <v>48</v>
      </c>
      <c r="B1" s="129" t="str">
        <f>원가계산서!E2</f>
        <v>신양1리 마을만들기(자율개발)사업 지역경관개선 전기공사</v>
      </c>
      <c r="C1" s="130"/>
      <c r="D1" s="129"/>
    </row>
    <row r="4" spans="1:16" ht="20.100000000000001" customHeight="1">
      <c r="A4" s="274" t="s">
        <v>44</v>
      </c>
      <c r="B4" s="274"/>
      <c r="C4" s="274"/>
      <c r="D4" s="274"/>
      <c r="E4" s="274"/>
      <c r="F4" s="274"/>
      <c r="G4" s="274"/>
      <c r="H4" s="274"/>
      <c r="I4" s="274"/>
      <c r="J4" s="274"/>
      <c r="K4" s="274"/>
      <c r="L4" s="274"/>
      <c r="M4" s="274"/>
      <c r="N4" s="274"/>
      <c r="O4" s="274"/>
      <c r="P4" s="274"/>
    </row>
    <row r="5" spans="1:16" ht="20.100000000000001" customHeight="1">
      <c r="A5" s="274"/>
      <c r="B5" s="274"/>
      <c r="C5" s="274"/>
      <c r="D5" s="274"/>
      <c r="E5" s="274"/>
      <c r="F5" s="274"/>
      <c r="G5" s="274"/>
      <c r="H5" s="274"/>
      <c r="I5" s="274"/>
      <c r="J5" s="274"/>
      <c r="K5" s="274"/>
      <c r="L5" s="274"/>
      <c r="M5" s="274"/>
      <c r="N5" s="274"/>
      <c r="O5" s="274"/>
      <c r="P5" s="274"/>
    </row>
    <row r="8" spans="1:16" ht="20.100000000000001" customHeight="1">
      <c r="I8" s="132"/>
    </row>
    <row r="13" spans="1:16" ht="20.100000000000001" customHeight="1">
      <c r="A13" s="275" t="s">
        <v>407</v>
      </c>
      <c r="B13" s="275"/>
      <c r="C13" s="275"/>
      <c r="D13" s="275"/>
      <c r="E13" s="275"/>
      <c r="F13" s="275"/>
      <c r="G13" s="275"/>
      <c r="H13" s="275"/>
      <c r="I13" s="275"/>
      <c r="J13" s="275"/>
      <c r="K13" s="275"/>
      <c r="L13" s="275"/>
      <c r="M13" s="275"/>
      <c r="N13" s="275"/>
      <c r="O13" s="275"/>
      <c r="P13" s="275"/>
    </row>
    <row r="21" spans="1:16" ht="20.100000000000001" customHeight="1">
      <c r="I21" s="133"/>
    </row>
    <row r="26" spans="1:16" ht="24.95" customHeight="1">
      <c r="A26" s="273"/>
      <c r="B26" s="273"/>
      <c r="C26" s="273"/>
      <c r="D26" s="273"/>
      <c r="E26" s="273"/>
      <c r="F26" s="273"/>
      <c r="G26" s="273"/>
      <c r="H26" s="273"/>
      <c r="I26" s="273"/>
      <c r="J26" s="273"/>
      <c r="K26" s="273"/>
      <c r="L26" s="273"/>
      <c r="M26" s="273"/>
      <c r="N26" s="273"/>
      <c r="O26" s="273"/>
      <c r="P26" s="273"/>
    </row>
    <row r="28" spans="1:16" ht="20.100000000000001" customHeight="1">
      <c r="A28" s="128" t="str">
        <f>A1</f>
        <v>공 사 명 :</v>
      </c>
      <c r="B28" s="129" t="str">
        <f>B1</f>
        <v>신양1리 마을만들기(자율개발)사업 지역경관개선 전기공사</v>
      </c>
      <c r="C28" s="130"/>
      <c r="D28" s="129"/>
    </row>
    <row r="31" spans="1:16" ht="20.100000000000001" customHeight="1">
      <c r="A31" s="274" t="s">
        <v>45</v>
      </c>
      <c r="B31" s="274"/>
      <c r="C31" s="274"/>
      <c r="D31" s="274"/>
      <c r="E31" s="274"/>
      <c r="F31" s="274"/>
      <c r="G31" s="274"/>
      <c r="H31" s="274"/>
      <c r="I31" s="274"/>
      <c r="J31" s="274"/>
      <c r="K31" s="274"/>
      <c r="L31" s="274"/>
      <c r="M31" s="274"/>
      <c r="N31" s="274"/>
      <c r="O31" s="274"/>
      <c r="P31" s="274"/>
    </row>
    <row r="32" spans="1:16" ht="20.100000000000001" customHeight="1">
      <c r="A32" s="274"/>
      <c r="B32" s="274"/>
      <c r="C32" s="274"/>
      <c r="D32" s="274"/>
      <c r="E32" s="274"/>
      <c r="F32" s="274"/>
      <c r="G32" s="274"/>
      <c r="H32" s="274"/>
      <c r="I32" s="274"/>
      <c r="J32" s="274"/>
      <c r="K32" s="274"/>
      <c r="L32" s="274"/>
      <c r="M32" s="274"/>
      <c r="N32" s="274"/>
      <c r="O32" s="274"/>
      <c r="P32" s="274"/>
    </row>
    <row r="40" spans="1:16" ht="20.100000000000001" customHeight="1">
      <c r="A40" s="275" t="str">
        <f>A13</f>
        <v>2 0 2 6 .     0 6.         .</v>
      </c>
      <c r="B40" s="275"/>
      <c r="C40" s="275"/>
      <c r="D40" s="275"/>
      <c r="E40" s="275"/>
      <c r="F40" s="275"/>
      <c r="G40" s="275"/>
      <c r="H40" s="275"/>
      <c r="I40" s="275"/>
      <c r="J40" s="275"/>
      <c r="K40" s="275"/>
      <c r="L40" s="275"/>
      <c r="M40" s="275"/>
      <c r="N40" s="275"/>
      <c r="O40" s="275"/>
      <c r="P40" s="275"/>
    </row>
    <row r="48" spans="1:16" ht="20.100000000000001" customHeight="1">
      <c r="I48" s="133"/>
    </row>
    <row r="53" spans="1:16" ht="24.95" customHeight="1">
      <c r="A53" s="273">
        <f>A26</f>
        <v>0</v>
      </c>
      <c r="B53" s="273"/>
      <c r="C53" s="273"/>
      <c r="D53" s="273"/>
      <c r="E53" s="273"/>
      <c r="F53" s="273"/>
      <c r="G53" s="273"/>
      <c r="H53" s="273"/>
      <c r="I53" s="273"/>
      <c r="J53" s="273"/>
      <c r="K53" s="273"/>
      <c r="L53" s="273"/>
      <c r="M53" s="273"/>
      <c r="N53" s="273"/>
      <c r="O53" s="273"/>
      <c r="P53" s="273"/>
    </row>
    <row r="55" spans="1:16" ht="20.100000000000001" customHeight="1">
      <c r="A55" s="128" t="str">
        <f>A28</f>
        <v>공 사 명 :</v>
      </c>
      <c r="B55" s="129" t="str">
        <f>B1</f>
        <v>신양1리 마을만들기(자율개발)사업 지역경관개선 전기공사</v>
      </c>
      <c r="C55" s="130"/>
      <c r="D55" s="129"/>
    </row>
    <row r="58" spans="1:16" ht="20.100000000000001" customHeight="1">
      <c r="A58" s="274" t="s">
        <v>162</v>
      </c>
      <c r="B58" s="274"/>
      <c r="C58" s="274"/>
      <c r="D58" s="274"/>
      <c r="E58" s="274"/>
      <c r="F58" s="274"/>
      <c r="G58" s="274"/>
      <c r="H58" s="274"/>
      <c r="I58" s="274"/>
      <c r="J58" s="274"/>
      <c r="K58" s="274"/>
      <c r="L58" s="274"/>
      <c r="M58" s="274"/>
      <c r="N58" s="274"/>
      <c r="O58" s="274"/>
      <c r="P58" s="274"/>
    </row>
    <row r="59" spans="1:16" ht="20.100000000000001" customHeight="1">
      <c r="A59" s="274"/>
      <c r="B59" s="274"/>
      <c r="C59" s="274"/>
      <c r="D59" s="274"/>
      <c r="E59" s="274"/>
      <c r="F59" s="274"/>
      <c r="G59" s="274"/>
      <c r="H59" s="274"/>
      <c r="I59" s="274"/>
      <c r="J59" s="274"/>
      <c r="K59" s="274"/>
      <c r="L59" s="274"/>
      <c r="M59" s="274"/>
      <c r="N59" s="274"/>
      <c r="O59" s="274"/>
      <c r="P59" s="274"/>
    </row>
    <row r="67" spans="1:16" ht="20.100000000000001" customHeight="1">
      <c r="A67" s="275" t="str">
        <f>A40</f>
        <v>2 0 2 6 .     0 6.         .</v>
      </c>
      <c r="B67" s="275"/>
      <c r="C67" s="275"/>
      <c r="D67" s="275"/>
      <c r="E67" s="275"/>
      <c r="F67" s="275"/>
      <c r="G67" s="275"/>
      <c r="H67" s="275"/>
      <c r="I67" s="275"/>
      <c r="J67" s="275"/>
      <c r="K67" s="275"/>
      <c r="L67" s="275"/>
      <c r="M67" s="275"/>
      <c r="N67" s="275"/>
      <c r="O67" s="275"/>
      <c r="P67" s="275"/>
    </row>
    <row r="75" spans="1:16" ht="20.100000000000001" customHeight="1">
      <c r="I75" s="133"/>
    </row>
    <row r="80" spans="1:16" ht="24.95" customHeight="1">
      <c r="A80" s="273">
        <f>A53</f>
        <v>0</v>
      </c>
      <c r="B80" s="273"/>
      <c r="C80" s="273"/>
      <c r="D80" s="273"/>
      <c r="E80" s="273"/>
      <c r="F80" s="273"/>
      <c r="G80" s="273"/>
      <c r="H80" s="273"/>
      <c r="I80" s="273"/>
      <c r="J80" s="273"/>
      <c r="K80" s="273"/>
      <c r="L80" s="273"/>
      <c r="M80" s="273"/>
      <c r="N80" s="273"/>
      <c r="O80" s="273"/>
      <c r="P80" s="273"/>
    </row>
    <row r="82" spans="1:16" ht="20.100000000000001" customHeight="1">
      <c r="A82" s="128" t="str">
        <f>A1</f>
        <v>공 사 명 :</v>
      </c>
      <c r="B82" s="134" t="str">
        <f>B1</f>
        <v>신양1리 마을만들기(자율개발)사업 지역경관개선 전기공사</v>
      </c>
      <c r="C82" s="130"/>
      <c r="D82" s="129"/>
    </row>
    <row r="85" spans="1:16" ht="20.100000000000001" customHeight="1">
      <c r="A85" s="274" t="s">
        <v>163</v>
      </c>
      <c r="B85" s="274"/>
      <c r="C85" s="274"/>
      <c r="D85" s="274"/>
      <c r="E85" s="274"/>
      <c r="F85" s="274"/>
      <c r="G85" s="274"/>
      <c r="H85" s="274"/>
      <c r="I85" s="274"/>
      <c r="J85" s="274"/>
      <c r="K85" s="274"/>
      <c r="L85" s="274"/>
      <c r="M85" s="274"/>
      <c r="N85" s="274"/>
      <c r="O85" s="274"/>
      <c r="P85" s="274"/>
    </row>
    <row r="86" spans="1:16" ht="20.100000000000001" customHeight="1">
      <c r="A86" s="274"/>
      <c r="B86" s="274"/>
      <c r="C86" s="274"/>
      <c r="D86" s="274"/>
      <c r="E86" s="274"/>
      <c r="F86" s="274"/>
      <c r="G86" s="274"/>
      <c r="H86" s="274"/>
      <c r="I86" s="274"/>
      <c r="J86" s="274"/>
      <c r="K86" s="274"/>
      <c r="L86" s="274"/>
      <c r="M86" s="274"/>
      <c r="N86" s="274"/>
      <c r="O86" s="274"/>
      <c r="P86" s="274"/>
    </row>
    <row r="94" spans="1:16" ht="20.100000000000001" customHeight="1">
      <c r="A94" s="275" t="str">
        <f>A40</f>
        <v>2 0 2 6 .     0 6.         .</v>
      </c>
      <c r="B94" s="275"/>
      <c r="C94" s="275"/>
      <c r="D94" s="275"/>
      <c r="E94" s="275"/>
      <c r="F94" s="275"/>
      <c r="G94" s="275"/>
      <c r="H94" s="275"/>
      <c r="I94" s="275"/>
      <c r="J94" s="275"/>
      <c r="K94" s="275"/>
      <c r="L94" s="275"/>
      <c r="M94" s="275"/>
      <c r="N94" s="275"/>
      <c r="O94" s="275"/>
      <c r="P94" s="275"/>
    </row>
    <row r="102" spans="1:16" ht="20.100000000000001" customHeight="1">
      <c r="I102" s="133"/>
    </row>
    <row r="107" spans="1:16" ht="24.95" customHeight="1">
      <c r="A107" s="273">
        <f>A53</f>
        <v>0</v>
      </c>
      <c r="B107" s="273"/>
      <c r="C107" s="273"/>
      <c r="D107" s="273"/>
      <c r="E107" s="273"/>
      <c r="F107" s="273"/>
      <c r="G107" s="273"/>
      <c r="H107" s="273"/>
      <c r="I107" s="273"/>
      <c r="J107" s="273"/>
      <c r="K107" s="273"/>
      <c r="L107" s="273"/>
      <c r="M107" s="273"/>
      <c r="N107" s="273"/>
      <c r="O107" s="273"/>
      <c r="P107" s="273"/>
    </row>
    <row r="109" spans="1:16" ht="20.100000000000001" customHeight="1">
      <c r="A109" s="128" t="str">
        <f>A1</f>
        <v>공 사 명 :</v>
      </c>
      <c r="B109" s="129" t="str">
        <f>B1</f>
        <v>신양1리 마을만들기(자율개발)사업 지역경관개선 전기공사</v>
      </c>
      <c r="C109" s="130"/>
      <c r="D109" s="129"/>
    </row>
    <row r="112" spans="1:16" ht="20.100000000000001" customHeight="1">
      <c r="A112" s="274" t="s">
        <v>164</v>
      </c>
      <c r="B112" s="274"/>
      <c r="C112" s="274"/>
      <c r="D112" s="274"/>
      <c r="E112" s="274"/>
      <c r="F112" s="274"/>
      <c r="G112" s="274"/>
      <c r="H112" s="274"/>
      <c r="I112" s="274"/>
      <c r="J112" s="274"/>
      <c r="K112" s="274"/>
      <c r="L112" s="274"/>
      <c r="M112" s="274"/>
      <c r="N112" s="274"/>
      <c r="O112" s="274"/>
      <c r="P112" s="274"/>
    </row>
    <row r="113" spans="1:16" ht="20.100000000000001" customHeight="1">
      <c r="A113" s="274"/>
      <c r="B113" s="274"/>
      <c r="C113" s="274"/>
      <c r="D113" s="274"/>
      <c r="E113" s="274"/>
      <c r="F113" s="274"/>
      <c r="G113" s="274"/>
      <c r="H113" s="274"/>
      <c r="I113" s="274"/>
      <c r="J113" s="274"/>
      <c r="K113" s="274"/>
      <c r="L113" s="274"/>
      <c r="M113" s="274"/>
      <c r="N113" s="274"/>
      <c r="O113" s="274"/>
      <c r="P113" s="274"/>
    </row>
    <row r="116" spans="1:16" ht="20.100000000000001" customHeight="1">
      <c r="I116" s="132"/>
    </row>
    <row r="121" spans="1:16" ht="20.100000000000001" customHeight="1">
      <c r="A121" s="275" t="str">
        <f>A94</f>
        <v>2 0 2 6 .     0 6.         .</v>
      </c>
      <c r="B121" s="275"/>
      <c r="C121" s="275"/>
      <c r="D121" s="275"/>
      <c r="E121" s="275"/>
      <c r="F121" s="275"/>
      <c r="G121" s="275"/>
      <c r="H121" s="275"/>
      <c r="I121" s="275"/>
      <c r="J121" s="275"/>
      <c r="K121" s="275"/>
      <c r="L121" s="275"/>
      <c r="M121" s="275"/>
      <c r="N121" s="275"/>
      <c r="O121" s="275"/>
      <c r="P121" s="275"/>
    </row>
    <row r="129" spans="1:16" ht="20.100000000000001" customHeight="1">
      <c r="I129" s="133"/>
    </row>
    <row r="134" spans="1:16" ht="24.95" customHeight="1">
      <c r="A134" s="273">
        <f>A107</f>
        <v>0</v>
      </c>
      <c r="B134" s="273"/>
      <c r="C134" s="273"/>
      <c r="D134" s="273"/>
      <c r="E134" s="273"/>
      <c r="F134" s="273"/>
      <c r="G134" s="273"/>
      <c r="H134" s="273"/>
      <c r="I134" s="273"/>
      <c r="J134" s="273"/>
      <c r="K134" s="273"/>
      <c r="L134" s="273"/>
      <c r="M134" s="273"/>
      <c r="N134" s="273"/>
      <c r="O134" s="273"/>
      <c r="P134" s="273"/>
    </row>
    <row r="136" spans="1:16" ht="20.100000000000001" customHeight="1">
      <c r="A136" s="128" t="str">
        <f>A1</f>
        <v>공 사 명 :</v>
      </c>
      <c r="B136" s="129" t="str">
        <f>B1</f>
        <v>신양1리 마을만들기(자율개발)사업 지역경관개선 전기공사</v>
      </c>
      <c r="C136" s="130"/>
      <c r="D136" s="129"/>
    </row>
    <row r="139" spans="1:16" ht="20.100000000000001" customHeight="1">
      <c r="A139" s="274" t="s">
        <v>174</v>
      </c>
      <c r="B139" s="274"/>
      <c r="C139" s="274"/>
      <c r="D139" s="274"/>
      <c r="E139" s="274"/>
      <c r="F139" s="274"/>
      <c r="G139" s="274"/>
      <c r="H139" s="274"/>
      <c r="I139" s="274"/>
      <c r="J139" s="274"/>
      <c r="K139" s="274"/>
      <c r="L139" s="274"/>
      <c r="M139" s="274"/>
      <c r="N139" s="274"/>
      <c r="O139" s="274"/>
      <c r="P139" s="274"/>
    </row>
    <row r="140" spans="1:16" ht="20.100000000000001" customHeight="1">
      <c r="A140" s="274"/>
      <c r="B140" s="274"/>
      <c r="C140" s="274"/>
      <c r="D140" s="274"/>
      <c r="E140" s="274"/>
      <c r="F140" s="274"/>
      <c r="G140" s="274"/>
      <c r="H140" s="274"/>
      <c r="I140" s="274"/>
      <c r="J140" s="274"/>
      <c r="K140" s="274"/>
      <c r="L140" s="274"/>
      <c r="M140" s="274"/>
      <c r="N140" s="274"/>
      <c r="O140" s="274"/>
      <c r="P140" s="274"/>
    </row>
    <row r="142" spans="1:16" ht="20.100000000000001" customHeight="1">
      <c r="A142" s="276" t="s">
        <v>193</v>
      </c>
      <c r="B142" s="276"/>
      <c r="C142" s="276"/>
      <c r="D142" s="276"/>
      <c r="E142" s="276"/>
      <c r="F142" s="276"/>
      <c r="G142" s="276"/>
      <c r="H142" s="276"/>
      <c r="I142" s="276"/>
      <c r="J142" s="276"/>
      <c r="K142" s="276"/>
      <c r="L142" s="276"/>
      <c r="M142" s="276"/>
      <c r="N142" s="276"/>
      <c r="O142" s="276"/>
      <c r="P142" s="276"/>
    </row>
    <row r="143" spans="1:16" ht="20.100000000000001" customHeight="1">
      <c r="I143" s="132"/>
    </row>
    <row r="148" spans="1:16" ht="20.100000000000001" customHeight="1">
      <c r="A148" s="275" t="str">
        <f>A94</f>
        <v>2 0 2 6 .     0 6.         .</v>
      </c>
      <c r="B148" s="275"/>
      <c r="C148" s="275"/>
      <c r="D148" s="275"/>
      <c r="E148" s="275"/>
      <c r="F148" s="275"/>
      <c r="G148" s="275"/>
      <c r="H148" s="275"/>
      <c r="I148" s="275"/>
      <c r="J148" s="275"/>
      <c r="K148" s="275"/>
      <c r="L148" s="275"/>
      <c r="M148" s="275"/>
      <c r="N148" s="275"/>
      <c r="O148" s="275"/>
      <c r="P148" s="275"/>
    </row>
    <row r="156" spans="1:16" ht="20.100000000000001" customHeight="1">
      <c r="I156" s="133"/>
    </row>
    <row r="161" spans="1:16" ht="20.100000000000001" customHeight="1">
      <c r="A161" s="273">
        <f>A107</f>
        <v>0</v>
      </c>
      <c r="B161" s="273"/>
      <c r="C161" s="273"/>
      <c r="D161" s="273"/>
      <c r="E161" s="273"/>
      <c r="F161" s="273"/>
      <c r="G161" s="273"/>
      <c r="H161" s="273"/>
      <c r="I161" s="273"/>
      <c r="J161" s="273"/>
      <c r="K161" s="273"/>
      <c r="L161" s="273"/>
      <c r="M161" s="273"/>
      <c r="N161" s="273"/>
      <c r="O161" s="273"/>
      <c r="P161" s="273"/>
    </row>
    <row r="163" spans="1:16" ht="20.100000000000001" customHeight="1">
      <c r="A163" s="128" t="str">
        <f>A28</f>
        <v>공 사 명 :</v>
      </c>
      <c r="B163" s="129" t="str">
        <f>B28</f>
        <v>신양1리 마을만들기(자율개발)사업 지역경관개선 전기공사</v>
      </c>
      <c r="C163" s="130"/>
      <c r="D163" s="129"/>
    </row>
    <row r="166" spans="1:16" ht="20.100000000000001" customHeight="1">
      <c r="A166" s="274" t="s">
        <v>174</v>
      </c>
      <c r="B166" s="274"/>
      <c r="C166" s="274"/>
      <c r="D166" s="274"/>
      <c r="E166" s="274"/>
      <c r="F166" s="274"/>
      <c r="G166" s="274"/>
      <c r="H166" s="274"/>
      <c r="I166" s="274"/>
      <c r="J166" s="274"/>
      <c r="K166" s="274"/>
      <c r="L166" s="274"/>
      <c r="M166" s="274"/>
      <c r="N166" s="274"/>
      <c r="O166" s="274"/>
      <c r="P166" s="274"/>
    </row>
    <row r="167" spans="1:16" ht="20.100000000000001" customHeight="1">
      <c r="A167" s="274"/>
      <c r="B167" s="274"/>
      <c r="C167" s="274"/>
      <c r="D167" s="274"/>
      <c r="E167" s="274"/>
      <c r="F167" s="274"/>
      <c r="G167" s="274"/>
      <c r="H167" s="274"/>
      <c r="I167" s="274"/>
      <c r="J167" s="274"/>
      <c r="K167" s="274"/>
      <c r="L167" s="274"/>
      <c r="M167" s="274"/>
      <c r="N167" s="274"/>
      <c r="O167" s="274"/>
      <c r="P167" s="274"/>
    </row>
    <row r="169" spans="1:16" ht="20.100000000000001" customHeight="1">
      <c r="A169" s="276" t="s">
        <v>194</v>
      </c>
      <c r="B169" s="276"/>
      <c r="C169" s="276"/>
      <c r="D169" s="276"/>
      <c r="E169" s="276"/>
      <c r="F169" s="276"/>
      <c r="G169" s="276"/>
      <c r="H169" s="276"/>
      <c r="I169" s="276"/>
      <c r="J169" s="276"/>
      <c r="K169" s="276"/>
      <c r="L169" s="276"/>
      <c r="M169" s="276"/>
      <c r="N169" s="276"/>
      <c r="O169" s="276"/>
      <c r="P169" s="276"/>
    </row>
    <row r="170" spans="1:16" ht="20.100000000000001" customHeight="1">
      <c r="I170" s="132"/>
    </row>
    <row r="175" spans="1:16" ht="20.100000000000001" customHeight="1">
      <c r="A175" s="275" t="str">
        <f>A121</f>
        <v>2 0 2 6 .     0 6.         .</v>
      </c>
      <c r="B175" s="275"/>
      <c r="C175" s="275"/>
      <c r="D175" s="275"/>
      <c r="E175" s="275"/>
      <c r="F175" s="275"/>
      <c r="G175" s="275"/>
      <c r="H175" s="275"/>
      <c r="I175" s="275"/>
      <c r="J175" s="275"/>
      <c r="K175" s="275"/>
      <c r="L175" s="275"/>
      <c r="M175" s="275"/>
      <c r="N175" s="275"/>
      <c r="O175" s="275"/>
      <c r="P175" s="275"/>
    </row>
    <row r="183" spans="1:16" ht="20.100000000000001" customHeight="1">
      <c r="I183" s="133"/>
    </row>
    <row r="188" spans="1:16" ht="24.95" customHeight="1">
      <c r="A188" s="273">
        <f>A134</f>
        <v>0</v>
      </c>
      <c r="B188" s="273"/>
      <c r="C188" s="273"/>
      <c r="D188" s="273"/>
      <c r="E188" s="273"/>
      <c r="F188" s="273"/>
      <c r="G188" s="273"/>
      <c r="H188" s="273"/>
      <c r="I188" s="273"/>
      <c r="J188" s="273"/>
      <c r="K188" s="273"/>
      <c r="L188" s="273"/>
      <c r="M188" s="273"/>
      <c r="N188" s="273"/>
      <c r="O188" s="273"/>
      <c r="P188" s="273"/>
    </row>
    <row r="189" spans="1:16" ht="24.95" customHeight="1">
      <c r="A189" s="230"/>
      <c r="B189" s="230"/>
      <c r="C189" s="230"/>
      <c r="D189" s="230"/>
      <c r="E189" s="230"/>
      <c r="F189" s="230"/>
      <c r="G189" s="230"/>
      <c r="H189" s="230"/>
      <c r="I189" s="230"/>
      <c r="J189" s="230"/>
      <c r="K189" s="230"/>
      <c r="L189" s="230"/>
      <c r="M189" s="230"/>
      <c r="N189" s="230"/>
      <c r="O189" s="230"/>
      <c r="P189" s="230"/>
    </row>
    <row r="190" spans="1:16" ht="24.95" customHeight="1">
      <c r="A190" s="128" t="str">
        <f>A55</f>
        <v>공 사 명 :</v>
      </c>
      <c r="B190" s="129" t="str">
        <f>B55</f>
        <v>신양1리 마을만들기(자율개발)사업 지역경관개선 전기공사</v>
      </c>
      <c r="C190" s="130"/>
      <c r="D190" s="129"/>
    </row>
    <row r="191" spans="1:16" ht="24.95" customHeight="1"/>
    <row r="192" spans="1:16" ht="24.95" customHeight="1"/>
    <row r="193" spans="1:16" ht="24.95" customHeight="1">
      <c r="A193" s="274" t="s">
        <v>174</v>
      </c>
      <c r="B193" s="274"/>
      <c r="C193" s="274"/>
      <c r="D193" s="274"/>
      <c r="E193" s="274"/>
      <c r="F193" s="274"/>
      <c r="G193" s="274"/>
      <c r="H193" s="274"/>
      <c r="I193" s="274"/>
      <c r="J193" s="274"/>
      <c r="K193" s="274"/>
      <c r="L193" s="274"/>
      <c r="M193" s="274"/>
      <c r="N193" s="274"/>
      <c r="O193" s="274"/>
      <c r="P193" s="274"/>
    </row>
    <row r="194" spans="1:16" ht="24.95" customHeight="1">
      <c r="A194" s="274"/>
      <c r="B194" s="274"/>
      <c r="C194" s="274"/>
      <c r="D194" s="274"/>
      <c r="E194" s="274"/>
      <c r="F194" s="274"/>
      <c r="G194" s="274"/>
      <c r="H194" s="274"/>
      <c r="I194" s="274"/>
      <c r="J194" s="274"/>
      <c r="K194" s="274"/>
      <c r="L194" s="274"/>
      <c r="M194" s="274"/>
      <c r="N194" s="274"/>
      <c r="O194" s="274"/>
      <c r="P194" s="274"/>
    </row>
    <row r="195" spans="1:16" ht="24.95" customHeight="1"/>
    <row r="196" spans="1:16" ht="24.95" customHeight="1">
      <c r="A196" s="276" t="s">
        <v>422</v>
      </c>
      <c r="B196" s="276"/>
      <c r="C196" s="276"/>
      <c r="D196" s="276"/>
      <c r="E196" s="276"/>
      <c r="F196" s="276"/>
      <c r="G196" s="276"/>
      <c r="H196" s="276"/>
      <c r="I196" s="276"/>
      <c r="J196" s="276"/>
      <c r="K196" s="276"/>
      <c r="L196" s="276"/>
      <c r="M196" s="276"/>
      <c r="N196" s="276"/>
      <c r="O196" s="276"/>
      <c r="P196" s="276"/>
    </row>
    <row r="197" spans="1:16" ht="24.95" customHeight="1">
      <c r="I197" s="132"/>
    </row>
    <row r="198" spans="1:16" ht="24.95" customHeight="1"/>
    <row r="199" spans="1:16" ht="24.95" customHeight="1"/>
    <row r="200" spans="1:16" ht="24.95" customHeight="1"/>
    <row r="201" spans="1:16" ht="24.95" customHeight="1"/>
    <row r="202" spans="1:16" ht="24.95" customHeight="1">
      <c r="A202" s="275" t="str">
        <f>A148</f>
        <v>2 0 2 6 .     0 6.         .</v>
      </c>
      <c r="B202" s="275"/>
      <c r="C202" s="275"/>
      <c r="D202" s="275"/>
      <c r="E202" s="275"/>
      <c r="F202" s="275"/>
      <c r="G202" s="275"/>
      <c r="H202" s="275"/>
      <c r="I202" s="275"/>
      <c r="J202" s="275"/>
      <c r="K202" s="275"/>
      <c r="L202" s="275"/>
      <c r="M202" s="275"/>
      <c r="N202" s="275"/>
      <c r="O202" s="275"/>
      <c r="P202" s="275"/>
    </row>
    <row r="203" spans="1:16" ht="24.95" customHeight="1"/>
    <row r="204" spans="1:16" ht="24.95" customHeight="1"/>
    <row r="205" spans="1:16" ht="24.95" customHeight="1"/>
    <row r="206" spans="1:16" ht="24.95" customHeight="1"/>
    <row r="207" spans="1:16" ht="24.95" customHeight="1"/>
    <row r="208" spans="1:16" ht="24.95" customHeight="1"/>
    <row r="209" spans="1:16" ht="24.95" customHeight="1"/>
    <row r="210" spans="1:16" ht="24.95" customHeight="1">
      <c r="I210" s="133"/>
    </row>
    <row r="211" spans="1:16" ht="24.95" customHeight="1"/>
    <row r="215" spans="1:16" ht="20.100000000000001" customHeight="1">
      <c r="A215" s="273">
        <f>A161</f>
        <v>0</v>
      </c>
      <c r="B215" s="273"/>
      <c r="C215" s="273"/>
      <c r="D215" s="273"/>
      <c r="E215" s="273"/>
      <c r="F215" s="273"/>
      <c r="G215" s="273"/>
      <c r="H215" s="273"/>
      <c r="I215" s="273"/>
      <c r="J215" s="273"/>
      <c r="K215" s="273"/>
      <c r="L215" s="273"/>
      <c r="M215" s="273"/>
      <c r="N215" s="273"/>
      <c r="O215" s="273"/>
      <c r="P215" s="273"/>
    </row>
    <row r="216" spans="1:16" ht="20.100000000000001" customHeight="1">
      <c r="A216" s="230"/>
      <c r="B216" s="230"/>
      <c r="C216" s="230"/>
      <c r="D216" s="230"/>
      <c r="E216" s="230"/>
      <c r="F216" s="230"/>
      <c r="G216" s="230"/>
      <c r="H216" s="230"/>
      <c r="I216" s="230"/>
      <c r="J216" s="230"/>
      <c r="K216" s="230"/>
      <c r="L216" s="230"/>
      <c r="M216" s="230"/>
      <c r="N216" s="230"/>
      <c r="O216" s="230"/>
      <c r="P216" s="230"/>
    </row>
    <row r="218" spans="1:16" ht="20.100000000000001" customHeight="1">
      <c r="A218" s="276"/>
      <c r="B218" s="276"/>
      <c r="C218" s="276"/>
      <c r="D218" s="276"/>
      <c r="E218" s="276"/>
      <c r="F218" s="276"/>
      <c r="G218" s="276"/>
      <c r="H218" s="276"/>
      <c r="I218" s="276"/>
      <c r="J218" s="276"/>
      <c r="K218" s="276"/>
      <c r="L218" s="276"/>
      <c r="M218" s="276"/>
      <c r="N218" s="276"/>
      <c r="O218" s="276"/>
      <c r="P218" s="276"/>
    </row>
    <row r="219" spans="1:16" ht="20.100000000000001" customHeight="1">
      <c r="I219" s="132"/>
    </row>
    <row r="224" spans="1:16" ht="20.100000000000001" customHeight="1">
      <c r="A224" s="275"/>
      <c r="B224" s="275"/>
      <c r="C224" s="275"/>
      <c r="D224" s="275"/>
      <c r="E224" s="275"/>
      <c r="F224" s="275"/>
      <c r="G224" s="275"/>
      <c r="H224" s="275"/>
      <c r="I224" s="275"/>
      <c r="J224" s="275"/>
      <c r="K224" s="275"/>
      <c r="L224" s="275"/>
      <c r="M224" s="275"/>
      <c r="N224" s="275"/>
      <c r="O224" s="275"/>
      <c r="P224" s="275"/>
    </row>
    <row r="232" spans="1:16" ht="20.100000000000001" customHeight="1">
      <c r="I232" s="133"/>
    </row>
    <row r="237" spans="1:16" ht="20.100000000000001" customHeight="1">
      <c r="A237" s="273">
        <f>A161</f>
        <v>0</v>
      </c>
      <c r="B237" s="273"/>
      <c r="C237" s="273"/>
      <c r="D237" s="273"/>
      <c r="E237" s="273"/>
      <c r="F237" s="273"/>
      <c r="G237" s="273"/>
      <c r="H237" s="273"/>
      <c r="I237" s="273"/>
      <c r="J237" s="273"/>
      <c r="K237" s="273"/>
      <c r="L237" s="273"/>
      <c r="M237" s="273"/>
      <c r="N237" s="273"/>
      <c r="O237" s="273"/>
      <c r="P237" s="273"/>
    </row>
  </sheetData>
  <mergeCells count="30">
    <mergeCell ref="A193:P194"/>
    <mergeCell ref="A196:P196"/>
    <mergeCell ref="A202:P202"/>
    <mergeCell ref="A218:P218"/>
    <mergeCell ref="A224:P224"/>
    <mergeCell ref="A237:P237"/>
    <mergeCell ref="A215:P215"/>
    <mergeCell ref="A4:P5"/>
    <mergeCell ref="A13:P13"/>
    <mergeCell ref="A26:P26"/>
    <mergeCell ref="A31:P32"/>
    <mergeCell ref="A40:P40"/>
    <mergeCell ref="A107:P107"/>
    <mergeCell ref="A53:P53"/>
    <mergeCell ref="A58:P59"/>
    <mergeCell ref="A67:P67"/>
    <mergeCell ref="A80:P80"/>
    <mergeCell ref="A85:P86"/>
    <mergeCell ref="A94:P94"/>
    <mergeCell ref="A166:P167"/>
    <mergeCell ref="A175:P175"/>
    <mergeCell ref="A188:P188"/>
    <mergeCell ref="A112:P113"/>
    <mergeCell ref="A121:P121"/>
    <mergeCell ref="A134:P134"/>
    <mergeCell ref="A139:P140"/>
    <mergeCell ref="A148:P148"/>
    <mergeCell ref="A161:P161"/>
    <mergeCell ref="A142:P142"/>
    <mergeCell ref="A169:P169"/>
  </mergeCells>
  <phoneticPr fontId="5" type="noConversion"/>
  <printOptions horizontalCentered="1"/>
  <pageMargins left="0.74803149606299213" right="0.6692913385826772" top="0.82677165354330717" bottom="0.62992125984251968" header="0.59055118110236227" footer="0.43307086614173229"/>
  <pageSetup paperSize="9" scale="8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41"/>
  <sheetViews>
    <sheetView tabSelected="1" view="pageBreakPreview" topLeftCell="A4" zoomScaleNormal="100" zoomScaleSheetLayoutView="100" workbookViewId="0">
      <selection activeCell="N17" sqref="N17"/>
    </sheetView>
  </sheetViews>
  <sheetFormatPr defaultRowHeight="20.100000000000001" customHeight="1"/>
  <cols>
    <col min="1" max="1" width="3.5703125" style="79" customWidth="1"/>
    <col min="2" max="3" width="7.42578125" style="80" customWidth="1"/>
    <col min="4" max="4" width="1.5703125" style="80" customWidth="1"/>
    <col min="5" max="5" width="26.7109375" style="80" customWidth="1"/>
    <col min="6" max="6" width="1.7109375" style="80" hidden="1" customWidth="1"/>
    <col min="7" max="8" width="30.7109375" style="127" customWidth="1"/>
    <col min="9" max="9" width="2.28515625" style="127" customWidth="1"/>
    <col min="10" max="10" width="15.7109375" style="80" customWidth="1"/>
    <col min="11" max="11" width="35" style="80" customWidth="1"/>
    <col min="12" max="12" width="3.5703125" style="80" customWidth="1"/>
    <col min="13" max="13" width="34.7109375" style="80" customWidth="1"/>
    <col min="14" max="14" width="15.42578125" style="80" customWidth="1"/>
    <col min="15" max="15" width="9.140625" style="80"/>
    <col min="16" max="17" width="12.28515625" style="80" bestFit="1" customWidth="1"/>
    <col min="18" max="16384" width="9.140625" style="80"/>
  </cols>
  <sheetData>
    <row r="1" spans="1:17" ht="38.1" customHeight="1">
      <c r="B1" s="343" t="s">
        <v>102</v>
      </c>
      <c r="C1" s="344"/>
      <c r="D1" s="344"/>
      <c r="E1" s="344"/>
      <c r="F1" s="344"/>
      <c r="G1" s="344"/>
      <c r="H1" s="344"/>
      <c r="I1" s="344"/>
      <c r="J1" s="344"/>
      <c r="K1" s="344"/>
    </row>
    <row r="2" spans="1:17" s="82" customFormat="1" ht="20.100000000000001" customHeight="1">
      <c r="A2" s="79"/>
      <c r="B2" s="345" t="s">
        <v>103</v>
      </c>
      <c r="C2" s="345"/>
      <c r="D2" s="81" t="s">
        <v>104</v>
      </c>
      <c r="E2" s="346" t="s">
        <v>210</v>
      </c>
      <c r="F2" s="346"/>
      <c r="G2" s="346"/>
      <c r="H2" s="346"/>
      <c r="I2" s="346"/>
      <c r="J2" s="346"/>
      <c r="K2" s="346"/>
    </row>
    <row r="3" spans="1:17" s="82" customFormat="1" ht="20.100000000000001" customHeight="1" thickBot="1">
      <c r="A3" s="79"/>
      <c r="B3" s="347" t="s">
        <v>105</v>
      </c>
      <c r="C3" s="347"/>
      <c r="D3" s="83" t="s">
        <v>106</v>
      </c>
      <c r="E3" s="348" t="str">
        <f ca="1">" 一金" &amp;NUMBERSTRING(H3,1)&amp; "원整"</f>
        <v xml:space="preserve"> 一金일억삼천칠백이십구만팔천원整</v>
      </c>
      <c r="F3" s="348"/>
      <c r="G3" s="348"/>
      <c r="H3" s="349">
        <f ca="1">G36</f>
        <v>137298000</v>
      </c>
      <c r="I3" s="349"/>
      <c r="J3" s="349"/>
      <c r="K3" s="84" t="s">
        <v>185</v>
      </c>
    </row>
    <row r="4" spans="1:17" s="82" customFormat="1" ht="18.95" customHeight="1" thickBot="1">
      <c r="A4" s="79"/>
      <c r="B4" s="329" t="s">
        <v>107</v>
      </c>
      <c r="C4" s="330"/>
      <c r="D4" s="331" t="s">
        <v>108</v>
      </c>
      <c r="E4" s="332"/>
      <c r="F4" s="333"/>
      <c r="G4" s="85" t="s">
        <v>109</v>
      </c>
      <c r="H4" s="334" t="s">
        <v>110</v>
      </c>
      <c r="I4" s="335"/>
      <c r="J4" s="336"/>
      <c r="K4" s="87" t="s">
        <v>111</v>
      </c>
    </row>
    <row r="5" spans="1:17" s="82" customFormat="1" ht="18.95" customHeight="1">
      <c r="A5" s="79"/>
      <c r="B5" s="337" t="s">
        <v>112</v>
      </c>
      <c r="C5" s="327" t="s">
        <v>113</v>
      </c>
      <c r="D5" s="318" t="s">
        <v>114</v>
      </c>
      <c r="E5" s="319"/>
      <c r="F5" s="320"/>
      <c r="G5" s="88">
        <f ca="1">집계표!E23</f>
        <v>6902657</v>
      </c>
      <c r="H5" s="321"/>
      <c r="I5" s="322"/>
      <c r="J5" s="323"/>
      <c r="K5" s="89"/>
    </row>
    <row r="6" spans="1:17" s="82" customFormat="1" ht="18" customHeight="1">
      <c r="A6" s="79"/>
      <c r="B6" s="338"/>
      <c r="C6" s="328"/>
      <c r="D6" s="305" t="s">
        <v>115</v>
      </c>
      <c r="E6" s="306"/>
      <c r="F6" s="307"/>
      <c r="G6" s="91"/>
      <c r="H6" s="297"/>
      <c r="I6" s="298"/>
      <c r="J6" s="299"/>
      <c r="K6" s="93"/>
    </row>
    <row r="7" spans="1:17" s="82" customFormat="1" ht="18.95" customHeight="1" thickBot="1">
      <c r="A7" s="79"/>
      <c r="B7" s="338"/>
      <c r="C7" s="94" t="s">
        <v>116</v>
      </c>
      <c r="D7" s="280" t="s">
        <v>117</v>
      </c>
      <c r="E7" s="281"/>
      <c r="F7" s="282"/>
      <c r="G7" s="95">
        <f ca="1">SUM(G5:G6)</f>
        <v>6902657</v>
      </c>
      <c r="H7" s="308"/>
      <c r="I7" s="309"/>
      <c r="J7" s="310"/>
      <c r="K7" s="96"/>
    </row>
    <row r="8" spans="1:17" s="82" customFormat="1" ht="18.95" customHeight="1">
      <c r="A8" s="79"/>
      <c r="B8" s="338"/>
      <c r="C8" s="327" t="s">
        <v>118</v>
      </c>
      <c r="D8" s="305" t="s">
        <v>119</v>
      </c>
      <c r="E8" s="306"/>
      <c r="F8" s="307"/>
      <c r="G8" s="88">
        <f ca="1">집계표!G23</f>
        <v>23074779</v>
      </c>
      <c r="H8" s="321"/>
      <c r="I8" s="322"/>
      <c r="J8" s="323"/>
      <c r="K8" s="89"/>
      <c r="M8" s="97"/>
    </row>
    <row r="9" spans="1:17" s="82" customFormat="1" ht="18.95" customHeight="1">
      <c r="A9" s="79"/>
      <c r="B9" s="338"/>
      <c r="C9" s="328"/>
      <c r="D9" s="305" t="s">
        <v>120</v>
      </c>
      <c r="E9" s="306"/>
      <c r="F9" s="307"/>
      <c r="G9" s="91">
        <f ca="1">G8*J9</f>
        <v>3461216.85</v>
      </c>
      <c r="H9" s="98" t="s">
        <v>121</v>
      </c>
      <c r="I9" s="99" t="s">
        <v>122</v>
      </c>
      <c r="J9" s="100">
        <v>0.15</v>
      </c>
      <c r="K9" s="93"/>
    </row>
    <row r="10" spans="1:17" s="82" customFormat="1" ht="18.95" customHeight="1" thickBot="1">
      <c r="A10" s="79"/>
      <c r="B10" s="338"/>
      <c r="C10" s="94" t="s">
        <v>123</v>
      </c>
      <c r="D10" s="280" t="s">
        <v>117</v>
      </c>
      <c r="E10" s="281"/>
      <c r="F10" s="282"/>
      <c r="G10" s="95">
        <f ca="1">SUM(G8:G9)</f>
        <v>26535995.850000001</v>
      </c>
      <c r="H10" s="308"/>
      <c r="I10" s="309"/>
      <c r="J10" s="310"/>
      <c r="K10" s="96"/>
    </row>
    <row r="11" spans="1:17" s="82" customFormat="1" ht="18" customHeight="1">
      <c r="A11" s="79"/>
      <c r="B11" s="338"/>
      <c r="C11" s="327" t="s">
        <v>124</v>
      </c>
      <c r="D11" s="318" t="s">
        <v>125</v>
      </c>
      <c r="E11" s="319"/>
      <c r="F11" s="320"/>
      <c r="G11" s="101"/>
      <c r="H11" s="321"/>
      <c r="I11" s="322"/>
      <c r="J11" s="323"/>
      <c r="K11" s="89"/>
    </row>
    <row r="12" spans="1:17" s="82" customFormat="1" ht="18.95" customHeight="1">
      <c r="A12" s="79"/>
      <c r="B12" s="338"/>
      <c r="C12" s="328"/>
      <c r="D12" s="305" t="s">
        <v>126</v>
      </c>
      <c r="E12" s="306"/>
      <c r="F12" s="307"/>
      <c r="G12" s="91">
        <f ca="1">G10*J12</f>
        <v>944681.45226000005</v>
      </c>
      <c r="H12" s="92" t="s">
        <v>118</v>
      </c>
      <c r="I12" s="102" t="s">
        <v>127</v>
      </c>
      <c r="J12" s="103">
        <v>3.56E-2</v>
      </c>
      <c r="K12" s="93"/>
    </row>
    <row r="13" spans="1:17" s="82" customFormat="1" ht="18.95" customHeight="1">
      <c r="A13" s="79"/>
      <c r="B13" s="338"/>
      <c r="C13" s="328"/>
      <c r="D13" s="305" t="s">
        <v>128</v>
      </c>
      <c r="E13" s="306"/>
      <c r="F13" s="307"/>
      <c r="G13" s="91">
        <f ca="1">G10*J13</f>
        <v>268013.55808500003</v>
      </c>
      <c r="H13" s="92" t="s">
        <v>129</v>
      </c>
      <c r="I13" s="102" t="s">
        <v>122</v>
      </c>
      <c r="J13" s="103">
        <v>1.01E-2</v>
      </c>
      <c r="K13" s="93"/>
      <c r="P13" s="283" t="s">
        <v>392</v>
      </c>
      <c r="Q13" s="283"/>
    </row>
    <row r="14" spans="1:17" s="82" customFormat="1" ht="18.95" customHeight="1">
      <c r="A14" s="79"/>
      <c r="B14" s="338"/>
      <c r="C14" s="328"/>
      <c r="D14" s="305" t="s">
        <v>130</v>
      </c>
      <c r="E14" s="306"/>
      <c r="F14" s="307"/>
      <c r="G14" s="91">
        <f ca="1">G8*J14</f>
        <v>1096052.0024999999</v>
      </c>
      <c r="H14" s="92" t="s">
        <v>121</v>
      </c>
      <c r="I14" s="102" t="s">
        <v>131</v>
      </c>
      <c r="J14" s="103">
        <v>4.7500000000000001E-2</v>
      </c>
      <c r="K14" s="93"/>
      <c r="N14" s="82" t="s">
        <v>191</v>
      </c>
      <c r="P14" s="82" t="s">
        <v>394</v>
      </c>
      <c r="Q14" s="82" t="s">
        <v>393</v>
      </c>
    </row>
    <row r="15" spans="1:17" s="82" customFormat="1" ht="18.95" customHeight="1">
      <c r="A15" s="79"/>
      <c r="B15" s="338"/>
      <c r="C15" s="328"/>
      <c r="D15" s="305" t="s">
        <v>132</v>
      </c>
      <c r="E15" s="306"/>
      <c r="F15" s="307"/>
      <c r="G15" s="91">
        <f ca="1">G8*J15</f>
        <v>829538.30505000008</v>
      </c>
      <c r="H15" s="92" t="s">
        <v>133</v>
      </c>
      <c r="I15" s="102" t="s">
        <v>122</v>
      </c>
      <c r="J15" s="104">
        <v>3.5950000000000003E-2</v>
      </c>
      <c r="K15" s="93"/>
      <c r="N15" s="1">
        <f ca="1">(G7+G8+(P15+Q15+P17/1.1))*J17</f>
        <v>3413450.6050545457</v>
      </c>
      <c r="P15" s="106">
        <v>55627000</v>
      </c>
      <c r="Q15" s="106">
        <v>15371000</v>
      </c>
    </row>
    <row r="16" spans="1:17" s="82" customFormat="1" ht="18.95" customHeight="1">
      <c r="A16" s="79"/>
      <c r="B16" s="338"/>
      <c r="C16" s="328"/>
      <c r="D16" s="305" t="s">
        <v>134</v>
      </c>
      <c r="E16" s="306"/>
      <c r="F16" s="307"/>
      <c r="G16" s="91">
        <f ca="1">G15*J16</f>
        <v>109001.33328357</v>
      </c>
      <c r="H16" s="92" t="s">
        <v>135</v>
      </c>
      <c r="I16" s="102" t="s">
        <v>122</v>
      </c>
      <c r="J16" s="103">
        <v>0.13139999999999999</v>
      </c>
      <c r="K16" s="93"/>
      <c r="N16" s="1">
        <f ca="1">(G7+G8)*J17*1.2</f>
        <v>1118757.9115199998</v>
      </c>
      <c r="P16" s="82" t="s">
        <v>416</v>
      </c>
    </row>
    <row r="17" spans="1:16" s="82" customFormat="1" ht="18.95" customHeight="1">
      <c r="A17" s="79"/>
      <c r="B17" s="338"/>
      <c r="C17" s="328"/>
      <c r="D17" s="340" t="s">
        <v>136</v>
      </c>
      <c r="E17" s="341"/>
      <c r="F17" s="342"/>
      <c r="G17" s="105">
        <f ca="1">MIN(N15:N16)</f>
        <v>1118757.9115199998</v>
      </c>
      <c r="H17" s="105" t="s">
        <v>137</v>
      </c>
      <c r="I17" s="102" t="s">
        <v>138</v>
      </c>
      <c r="J17" s="103">
        <v>3.1099999999999999E-2</v>
      </c>
      <c r="K17" s="93"/>
      <c r="N17" s="106"/>
      <c r="P17" s="227">
        <v>9660000</v>
      </c>
    </row>
    <row r="18" spans="1:16" s="82" customFormat="1" ht="18.95" customHeight="1">
      <c r="A18" s="79"/>
      <c r="B18" s="338"/>
      <c r="C18" s="328"/>
      <c r="D18" s="305" t="s">
        <v>139</v>
      </c>
      <c r="E18" s="306"/>
      <c r="F18" s="307"/>
      <c r="G18" s="91"/>
      <c r="H18" s="92" t="s">
        <v>133</v>
      </c>
      <c r="I18" s="102" t="s">
        <v>131</v>
      </c>
      <c r="J18" s="103">
        <v>0</v>
      </c>
      <c r="K18" s="93"/>
    </row>
    <row r="19" spans="1:16" s="82" customFormat="1" ht="18" customHeight="1">
      <c r="A19" s="79"/>
      <c r="B19" s="338"/>
      <c r="C19" s="328"/>
      <c r="D19" s="313" t="s">
        <v>140</v>
      </c>
      <c r="E19" s="313"/>
      <c r="F19" s="313"/>
      <c r="G19" s="107"/>
      <c r="H19" s="92" t="s">
        <v>141</v>
      </c>
      <c r="I19" s="102" t="s">
        <v>138</v>
      </c>
      <c r="J19" s="108">
        <v>0</v>
      </c>
      <c r="K19" s="93"/>
      <c r="L19" s="109"/>
    </row>
    <row r="20" spans="1:16" s="82" customFormat="1" ht="18" customHeight="1">
      <c r="A20" s="79"/>
      <c r="B20" s="338"/>
      <c r="C20" s="328"/>
      <c r="D20" s="314" t="s">
        <v>142</v>
      </c>
      <c r="E20" s="315"/>
      <c r="F20" s="110" t="s">
        <v>143</v>
      </c>
      <c r="G20" s="91"/>
      <c r="H20" s="297"/>
      <c r="I20" s="298"/>
      <c r="J20" s="299"/>
      <c r="K20" s="93"/>
      <c r="L20" s="109"/>
    </row>
    <row r="21" spans="1:16" s="82" customFormat="1" ht="18" customHeight="1">
      <c r="A21" s="79"/>
      <c r="B21" s="338"/>
      <c r="C21" s="328"/>
      <c r="D21" s="316" t="s">
        <v>180</v>
      </c>
      <c r="E21" s="317"/>
      <c r="F21" s="111" t="s">
        <v>144</v>
      </c>
      <c r="G21" s="91"/>
      <c r="H21" s="297"/>
      <c r="I21" s="298"/>
      <c r="J21" s="299"/>
      <c r="K21" s="84"/>
    </row>
    <row r="22" spans="1:16" s="82" customFormat="1" ht="18.95" customHeight="1">
      <c r="A22" s="79"/>
      <c r="B22" s="338"/>
      <c r="C22" s="328"/>
      <c r="D22" s="305" t="s">
        <v>145</v>
      </c>
      <c r="E22" s="306"/>
      <c r="F22" s="90"/>
      <c r="G22" s="112">
        <f ca="1">집계표!I23</f>
        <v>922178</v>
      </c>
      <c r="H22" s="297"/>
      <c r="I22" s="298"/>
      <c r="J22" s="299"/>
      <c r="K22" s="84"/>
    </row>
    <row r="23" spans="1:16" s="82" customFormat="1" ht="18.95" customHeight="1">
      <c r="A23" s="79"/>
      <c r="B23" s="338"/>
      <c r="C23" s="328"/>
      <c r="D23" s="305" t="s">
        <v>146</v>
      </c>
      <c r="E23" s="306"/>
      <c r="F23" s="307"/>
      <c r="G23" s="91">
        <f ca="1">(G10+G7)*J23</f>
        <v>1538178.0311</v>
      </c>
      <c r="H23" s="92" t="s">
        <v>147</v>
      </c>
      <c r="I23" s="102" t="s">
        <v>131</v>
      </c>
      <c r="J23" s="108">
        <v>4.5999999999999999E-2</v>
      </c>
      <c r="K23" s="93"/>
    </row>
    <row r="24" spans="1:16" s="82" customFormat="1" ht="18.95" customHeight="1">
      <c r="A24" s="79"/>
      <c r="B24" s="338"/>
      <c r="C24" s="328"/>
      <c r="D24" s="305" t="s">
        <v>204</v>
      </c>
      <c r="E24" s="306"/>
      <c r="F24" s="307"/>
      <c r="G24" s="197">
        <f ca="1">G10*J24</f>
        <v>1592.1597510000001</v>
      </c>
      <c r="H24" s="98" t="s">
        <v>202</v>
      </c>
      <c r="I24" s="102" t="s">
        <v>122</v>
      </c>
      <c r="J24" s="122">
        <v>6.0000000000000002E-5</v>
      </c>
      <c r="K24" s="198"/>
    </row>
    <row r="25" spans="1:16" s="82" customFormat="1" ht="18.95" customHeight="1">
      <c r="A25" s="79"/>
      <c r="B25" s="338"/>
      <c r="C25" s="328"/>
      <c r="D25" s="305" t="s">
        <v>205</v>
      </c>
      <c r="E25" s="306"/>
      <c r="F25" s="307"/>
      <c r="G25" s="197">
        <f ca="1">G10*J25</f>
        <v>23882.396264999999</v>
      </c>
      <c r="H25" s="98" t="s">
        <v>202</v>
      </c>
      <c r="I25" s="102" t="s">
        <v>122</v>
      </c>
      <c r="J25" s="108">
        <v>8.9999999999999998E-4</v>
      </c>
      <c r="K25" s="198"/>
    </row>
    <row r="26" spans="1:16" s="82" customFormat="1" ht="18.95" customHeight="1" thickBot="1">
      <c r="A26" s="79"/>
      <c r="B26" s="338"/>
      <c r="C26" s="113" t="s">
        <v>148</v>
      </c>
      <c r="D26" s="280" t="s">
        <v>149</v>
      </c>
      <c r="E26" s="281"/>
      <c r="F26" s="282"/>
      <c r="G26" s="114">
        <f ca="1">SUM(G11:G25)</f>
        <v>6851875.1498145703</v>
      </c>
      <c r="H26" s="324"/>
      <c r="I26" s="325"/>
      <c r="J26" s="326"/>
      <c r="K26" s="96"/>
    </row>
    <row r="27" spans="1:16" s="82" customFormat="1" ht="18.95" customHeight="1" thickBot="1">
      <c r="A27" s="79"/>
      <c r="B27" s="339"/>
      <c r="C27" s="303" t="s">
        <v>150</v>
      </c>
      <c r="D27" s="304"/>
      <c r="E27" s="304"/>
      <c r="F27" s="86"/>
      <c r="G27" s="115">
        <f ca="1">G26+G10+G7</f>
        <v>40290527.99981457</v>
      </c>
      <c r="H27" s="277"/>
      <c r="I27" s="278"/>
      <c r="J27" s="279"/>
      <c r="K27" s="116"/>
    </row>
    <row r="28" spans="1:16" ht="18.95" customHeight="1">
      <c r="B28" s="311" t="s">
        <v>151</v>
      </c>
      <c r="C28" s="312"/>
      <c r="D28" s="312"/>
      <c r="E28" s="312"/>
      <c r="F28" s="312"/>
      <c r="G28" s="117">
        <f ca="1">G27*J28</f>
        <v>3223242.2399851657</v>
      </c>
      <c r="H28" s="118" t="s">
        <v>152</v>
      </c>
      <c r="I28" s="102" t="s">
        <v>127</v>
      </c>
      <c r="J28" s="108">
        <v>0.08</v>
      </c>
      <c r="K28" s="119"/>
      <c r="L28" s="82"/>
    </row>
    <row r="29" spans="1:16" ht="18.95" customHeight="1">
      <c r="B29" s="289" t="s">
        <v>153</v>
      </c>
      <c r="C29" s="290"/>
      <c r="D29" s="290"/>
      <c r="E29" s="290"/>
      <c r="F29" s="290"/>
      <c r="G29" s="120">
        <f ca="1">(G28+G26+G10)*J29</f>
        <v>5491666.9859699607</v>
      </c>
      <c r="H29" s="121" t="s">
        <v>154</v>
      </c>
      <c r="I29" s="102" t="s">
        <v>131</v>
      </c>
      <c r="J29" s="122">
        <v>0.15</v>
      </c>
      <c r="K29" s="84"/>
      <c r="L29" s="82"/>
    </row>
    <row r="30" spans="1:16" ht="18" customHeight="1">
      <c r="B30" s="291" t="s">
        <v>155</v>
      </c>
      <c r="C30" s="292"/>
      <c r="D30" s="292"/>
      <c r="E30" s="292"/>
      <c r="F30" s="123"/>
      <c r="G30" s="120">
        <f ca="1">G29+G28+G27</f>
        <v>49005437.225769699</v>
      </c>
      <c r="H30" s="293"/>
      <c r="I30" s="294"/>
      <c r="J30" s="295"/>
      <c r="K30" s="84"/>
      <c r="L30" s="82"/>
    </row>
    <row r="31" spans="1:16" ht="18" customHeight="1">
      <c r="B31" s="291" t="s">
        <v>346</v>
      </c>
      <c r="C31" s="292"/>
      <c r="D31" s="292"/>
      <c r="E31" s="292"/>
      <c r="F31" s="123"/>
      <c r="G31" s="120">
        <f ca="1">G30*J31</f>
        <v>129751.69614267042</v>
      </c>
      <c r="H31" s="124" t="s">
        <v>157</v>
      </c>
      <c r="I31" s="102" t="s">
        <v>122</v>
      </c>
      <c r="J31" s="226">
        <v>2.6476999999999998E-3</v>
      </c>
      <c r="K31" s="84"/>
      <c r="L31" s="82"/>
    </row>
    <row r="32" spans="1:16" ht="18" customHeight="1">
      <c r="B32" s="291" t="s">
        <v>156</v>
      </c>
      <c r="C32" s="292"/>
      <c r="D32" s="292"/>
      <c r="E32" s="292"/>
      <c r="F32" s="296"/>
      <c r="G32" s="120">
        <f ca="1">(G30+G31)*0.1</f>
        <v>4913518.8921912378</v>
      </c>
      <c r="H32" s="124" t="s">
        <v>345</v>
      </c>
      <c r="I32" s="102" t="s">
        <v>122</v>
      </c>
      <c r="J32" s="108">
        <v>0.1</v>
      </c>
      <c r="K32" s="84"/>
      <c r="L32" s="82"/>
    </row>
    <row r="33" spans="2:12" ht="18" customHeight="1">
      <c r="B33" s="291" t="s">
        <v>158</v>
      </c>
      <c r="C33" s="292"/>
      <c r="D33" s="292"/>
      <c r="E33" s="292"/>
      <c r="F33" s="296"/>
      <c r="G33" s="228">
        <f ca="1">ROUNDDOWN(SUM(G30:G32),-3)</f>
        <v>54048000</v>
      </c>
      <c r="H33" s="297"/>
      <c r="I33" s="298"/>
      <c r="J33" s="299"/>
      <c r="K33" s="84"/>
      <c r="L33" s="82"/>
    </row>
    <row r="34" spans="2:12" ht="18" customHeight="1">
      <c r="B34" s="291" t="s">
        <v>206</v>
      </c>
      <c r="C34" s="292"/>
      <c r="D34" s="292"/>
      <c r="E34" s="292"/>
      <c r="F34" s="296"/>
      <c r="G34" s="199">
        <f>'집계표(관급자재)'!K23</f>
        <v>82241000</v>
      </c>
      <c r="H34" s="293" t="s">
        <v>421</v>
      </c>
      <c r="I34" s="294"/>
      <c r="J34" s="295"/>
      <c r="K34" s="200" t="s">
        <v>417</v>
      </c>
      <c r="L34" s="82"/>
    </row>
    <row r="35" spans="2:12" ht="18" customHeight="1">
      <c r="B35" s="291" t="s">
        <v>335</v>
      </c>
      <c r="C35" s="292"/>
      <c r="D35" s="292"/>
      <c r="E35" s="292"/>
      <c r="F35" s="296"/>
      <c r="G35" s="199">
        <v>1009800</v>
      </c>
      <c r="H35" s="300" t="s">
        <v>333</v>
      </c>
      <c r="I35" s="301"/>
      <c r="J35" s="302"/>
      <c r="K35" s="200" t="s">
        <v>332</v>
      </c>
      <c r="L35" s="82"/>
    </row>
    <row r="36" spans="2:12" ht="18" customHeight="1" thickBot="1">
      <c r="B36" s="284" t="s">
        <v>159</v>
      </c>
      <c r="C36" s="285"/>
      <c r="D36" s="285"/>
      <c r="E36" s="285"/>
      <c r="F36" s="285"/>
      <c r="G36" s="125">
        <f ca="1">ROUNDDOWN(SUM(G33:G35),-3)</f>
        <v>137298000</v>
      </c>
      <c r="H36" s="286" t="s">
        <v>160</v>
      </c>
      <c r="I36" s="287"/>
      <c r="J36" s="288"/>
      <c r="K36" s="126"/>
    </row>
    <row r="37" spans="2:12" ht="18" customHeight="1"/>
    <row r="41" spans="2:12" ht="20.100000000000001" customHeight="1">
      <c r="K41" s="127"/>
    </row>
  </sheetData>
  <mergeCells count="62">
    <mergeCell ref="B1:K1"/>
    <mergeCell ref="B2:C2"/>
    <mergeCell ref="E2:K2"/>
    <mergeCell ref="B3:C3"/>
    <mergeCell ref="E3:G3"/>
    <mergeCell ref="H3:J3"/>
    <mergeCell ref="B4:C4"/>
    <mergeCell ref="D4:F4"/>
    <mergeCell ref="H4:J4"/>
    <mergeCell ref="B5:B27"/>
    <mergeCell ref="C5:C6"/>
    <mergeCell ref="D5:F5"/>
    <mergeCell ref="H5:J5"/>
    <mergeCell ref="D6:F6"/>
    <mergeCell ref="H6:J6"/>
    <mergeCell ref="D7:F7"/>
    <mergeCell ref="D17:F17"/>
    <mergeCell ref="D18:F18"/>
    <mergeCell ref="H7:J7"/>
    <mergeCell ref="C8:C9"/>
    <mergeCell ref="D8:F8"/>
    <mergeCell ref="H8:J8"/>
    <mergeCell ref="H10:J10"/>
    <mergeCell ref="B28:F28"/>
    <mergeCell ref="D19:F19"/>
    <mergeCell ref="D20:E20"/>
    <mergeCell ref="H20:J20"/>
    <mergeCell ref="D21:E21"/>
    <mergeCell ref="H21:J21"/>
    <mergeCell ref="D22:E22"/>
    <mergeCell ref="H22:J22"/>
    <mergeCell ref="D11:F11"/>
    <mergeCell ref="H11:J11"/>
    <mergeCell ref="D12:F12"/>
    <mergeCell ref="D13:F13"/>
    <mergeCell ref="H26:J26"/>
    <mergeCell ref="C11:C25"/>
    <mergeCell ref="D24:F24"/>
    <mergeCell ref="C27:E27"/>
    <mergeCell ref="D25:F25"/>
    <mergeCell ref="D9:F9"/>
    <mergeCell ref="D10:F10"/>
    <mergeCell ref="D14:F14"/>
    <mergeCell ref="D15:F15"/>
    <mergeCell ref="D16:F16"/>
    <mergeCell ref="D23:F23"/>
    <mergeCell ref="H27:J27"/>
    <mergeCell ref="D26:F26"/>
    <mergeCell ref="P13:Q13"/>
    <mergeCell ref="B36:F36"/>
    <mergeCell ref="H36:J36"/>
    <mergeCell ref="B29:F29"/>
    <mergeCell ref="B30:E30"/>
    <mergeCell ref="H30:J30"/>
    <mergeCell ref="B32:F32"/>
    <mergeCell ref="B33:F33"/>
    <mergeCell ref="H33:J33"/>
    <mergeCell ref="B34:F34"/>
    <mergeCell ref="H34:J34"/>
    <mergeCell ref="B35:F35"/>
    <mergeCell ref="H35:J35"/>
    <mergeCell ref="B31:E31"/>
  </mergeCells>
  <phoneticPr fontId="5" type="noConversion"/>
  <printOptions horizontalCentered="1"/>
  <pageMargins left="0.59055118110236227" right="0.59055118110236227" top="0.19685039370078741" bottom="0.19685039370078741" header="0" footer="0"/>
  <pageSetup paperSize="9" scale="79" orientation="landscape"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FF00"/>
  </sheetPr>
  <dimension ref="A1:N26"/>
  <sheetViews>
    <sheetView showZeros="0" view="pageBreakPreview" zoomScaleNormal="80" zoomScaleSheetLayoutView="100" workbookViewId="0">
      <selection activeCell="P26" sqref="P26"/>
    </sheetView>
  </sheetViews>
  <sheetFormatPr defaultRowHeight="23.1" customHeight="1"/>
  <cols>
    <col min="1" max="1" width="20.7109375" style="65" customWidth="1"/>
    <col min="2" max="2" width="15.7109375" style="65" customWidth="1"/>
    <col min="3" max="3" width="4.7109375" style="66" customWidth="1"/>
    <col min="4" max="4" width="7.7109375" style="68" customWidth="1"/>
    <col min="5" max="12" width="10.7109375" style="68" customWidth="1"/>
    <col min="13" max="13" width="10.7109375" style="66" customWidth="1"/>
    <col min="14" max="14" width="12" style="65" bestFit="1" customWidth="1"/>
    <col min="15" max="16384" width="9.140625" style="65"/>
  </cols>
  <sheetData>
    <row r="1" spans="1:13" s="47" customFormat="1" ht="20.100000000000001" customHeight="1">
      <c r="A1" s="233" t="s">
        <v>0</v>
      </c>
      <c r="B1" s="233" t="s">
        <v>1</v>
      </c>
      <c r="C1" s="233" t="s">
        <v>2</v>
      </c>
      <c r="D1" s="232" t="s">
        <v>3</v>
      </c>
      <c r="E1" s="232" t="s">
        <v>4</v>
      </c>
      <c r="F1" s="232"/>
      <c r="G1" s="232" t="s">
        <v>7</v>
      </c>
      <c r="H1" s="232"/>
      <c r="I1" s="232" t="s">
        <v>8</v>
      </c>
      <c r="J1" s="232"/>
      <c r="K1" s="232" t="s">
        <v>9</v>
      </c>
      <c r="L1" s="232"/>
      <c r="M1" s="233" t="s">
        <v>10</v>
      </c>
    </row>
    <row r="2" spans="1:13" s="47" customFormat="1" ht="20.100000000000001" customHeight="1">
      <c r="A2" s="233"/>
      <c r="B2" s="233"/>
      <c r="C2" s="233"/>
      <c r="D2" s="232"/>
      <c r="E2" s="48" t="s">
        <v>5</v>
      </c>
      <c r="F2" s="48" t="s">
        <v>6</v>
      </c>
      <c r="G2" s="48" t="s">
        <v>5</v>
      </c>
      <c r="H2" s="48" t="s">
        <v>6</v>
      </c>
      <c r="I2" s="48" t="s">
        <v>5</v>
      </c>
      <c r="J2" s="48" t="s">
        <v>6</v>
      </c>
      <c r="K2" s="48" t="s">
        <v>5</v>
      </c>
      <c r="L2" s="48" t="s">
        <v>6</v>
      </c>
      <c r="M2" s="233"/>
    </row>
    <row r="3" spans="1:13" ht="20.100000000000001" customHeight="1">
      <c r="A3" s="73" t="str" cm="1">
        <f t="array" ref="A3:B3">'1.''A구간''경관조명공사'!B3:C3</f>
        <v>1. 'A구간'경관조명공사</v>
      </c>
      <c r="B3" s="65">
        <v>0</v>
      </c>
      <c r="C3" s="66" t="s">
        <v>12</v>
      </c>
      <c r="D3" s="68">
        <v>1</v>
      </c>
      <c r="E3" s="74">
        <f ca="1">'1.''A구간''경관조명공사'!F44</f>
        <v>2802727</v>
      </c>
      <c r="F3" s="75">
        <f t="shared" ref="F3:F5" ca="1" si="0">TRUNC($D3*E3,1)</f>
        <v>2802727</v>
      </c>
      <c r="G3" s="74">
        <f ca="1">'1.''A구간''경관조명공사'!H44</f>
        <v>10936650</v>
      </c>
      <c r="H3" s="75">
        <f t="shared" ref="H3:H5" ca="1" si="1">TRUNC($D3*G3,1)</f>
        <v>10936650</v>
      </c>
      <c r="I3" s="75">
        <f ca="1">'1.''A구간''경관조명공사'!J44</f>
        <v>817113</v>
      </c>
      <c r="J3" s="75">
        <f t="shared" ref="J3:J5" ca="1" si="2">TRUNC($D3*I3,1)</f>
        <v>817113</v>
      </c>
      <c r="K3" s="75">
        <f t="shared" ref="K3:K4" ca="1" si="3">TRUNC(E3+G3+I3,0)</f>
        <v>14556490</v>
      </c>
      <c r="L3" s="75">
        <f t="shared" ref="L3:L4" ca="1" si="4">TRUNC(F3+H3+J3,0)</f>
        <v>14556490</v>
      </c>
    </row>
    <row r="4" spans="1:13" ht="20.100000000000001" customHeight="1">
      <c r="A4" s="73" t="str" cm="1">
        <f t="array" ref="A4:B4">'2.''B구간''경관조명공사'!B3:C3</f>
        <v>2. 'B구간'경관조명공사</v>
      </c>
      <c r="B4" s="65">
        <v>0</v>
      </c>
      <c r="C4" s="66" t="s">
        <v>12</v>
      </c>
      <c r="D4" s="68">
        <v>1</v>
      </c>
      <c r="E4" s="74">
        <f ca="1">'2.''B구간''경관조명공사'!F44</f>
        <v>962777</v>
      </c>
      <c r="F4" s="75">
        <f t="shared" ca="1" si="0"/>
        <v>962777</v>
      </c>
      <c r="G4" s="74">
        <f ca="1">'2.''B구간''경관조명공사'!H44</f>
        <v>5253590</v>
      </c>
      <c r="H4" s="75">
        <f t="shared" ca="1" si="1"/>
        <v>5253590</v>
      </c>
      <c r="I4" s="75">
        <f ca="1">'2.''B구간''경관조명공사'!J44</f>
        <v>10458</v>
      </c>
      <c r="J4" s="75">
        <f t="shared" ca="1" si="2"/>
        <v>10458</v>
      </c>
      <c r="K4" s="75">
        <f t="shared" ca="1" si="3"/>
        <v>6226825</v>
      </c>
      <c r="L4" s="75">
        <f t="shared" ca="1" si="4"/>
        <v>6226825</v>
      </c>
    </row>
    <row r="5" spans="1:13" ht="20.100000000000001" customHeight="1">
      <c r="A5" s="73" t="str" cm="1">
        <f t="array" ref="A5:B5">'3.''C구간''경관조명공사'!B3:C3</f>
        <v>3. 'C구간'경관조명공사</v>
      </c>
      <c r="B5" s="65">
        <v>0</v>
      </c>
      <c r="C5" s="66" t="s">
        <v>12</v>
      </c>
      <c r="D5" s="68">
        <v>1</v>
      </c>
      <c r="E5" s="74">
        <f ca="1">'3.''C구간''경관조명공사'!F44</f>
        <v>3137153</v>
      </c>
      <c r="F5" s="75">
        <f t="shared" ca="1" si="0"/>
        <v>3137153</v>
      </c>
      <c r="G5" s="74">
        <f ca="1">'3.''C구간''경관조명공사'!H44</f>
        <v>6884539</v>
      </c>
      <c r="H5" s="75">
        <f t="shared" ca="1" si="1"/>
        <v>6884539</v>
      </c>
      <c r="I5" s="74">
        <f ca="1">'3.''C구간''경관조명공사'!J44</f>
        <v>94607</v>
      </c>
      <c r="J5" s="75">
        <f t="shared" ca="1" si="2"/>
        <v>94607</v>
      </c>
      <c r="K5" s="75">
        <f t="shared" ref="K5" ca="1" si="5">TRUNC(E5+G5+I5,0)</f>
        <v>10116299</v>
      </c>
      <c r="L5" s="75">
        <f t="shared" ref="L5" ca="1" si="6">TRUNC(F5+H5+J5,0)</f>
        <v>10116299</v>
      </c>
    </row>
    <row r="6" spans="1:13" ht="20.100000000000001" customHeight="1">
      <c r="A6" s="73"/>
      <c r="E6" s="74"/>
      <c r="F6" s="75"/>
      <c r="G6" s="74"/>
      <c r="H6" s="75"/>
      <c r="I6" s="74"/>
      <c r="J6" s="75"/>
      <c r="K6" s="75"/>
      <c r="L6" s="75"/>
    </row>
    <row r="7" spans="1:13" ht="20.100000000000001" customHeight="1">
      <c r="A7" s="73"/>
      <c r="E7" s="74"/>
      <c r="F7" s="75"/>
      <c r="G7" s="74"/>
      <c r="H7" s="75"/>
      <c r="I7" s="74"/>
      <c r="J7" s="75"/>
      <c r="K7" s="75"/>
      <c r="L7" s="75"/>
    </row>
    <row r="8" spans="1:13" ht="20.100000000000001" customHeight="1">
      <c r="A8" s="73"/>
      <c r="E8" s="74"/>
      <c r="F8" s="75"/>
      <c r="G8" s="74"/>
      <c r="H8" s="75"/>
      <c r="I8" s="74"/>
      <c r="J8" s="75"/>
      <c r="K8" s="75"/>
      <c r="L8" s="75"/>
    </row>
    <row r="9" spans="1:13" ht="20.100000000000001" customHeight="1">
      <c r="A9" s="73"/>
      <c r="E9" s="74"/>
      <c r="F9" s="75"/>
      <c r="G9" s="74"/>
      <c r="H9" s="75"/>
      <c r="I9" s="75"/>
      <c r="J9" s="75"/>
      <c r="K9" s="75"/>
      <c r="L9" s="75"/>
    </row>
    <row r="10" spans="1:13" ht="20.100000000000001" customHeight="1">
      <c r="A10" s="73"/>
      <c r="E10" s="74"/>
      <c r="F10" s="75"/>
      <c r="G10" s="74"/>
      <c r="H10" s="75"/>
      <c r="I10" s="75"/>
      <c r="J10" s="75"/>
      <c r="K10" s="75"/>
      <c r="L10" s="75"/>
    </row>
    <row r="11" spans="1:13" ht="20.100000000000001" customHeight="1">
      <c r="A11" s="73"/>
      <c r="E11" s="74"/>
      <c r="F11" s="75"/>
      <c r="G11" s="74"/>
      <c r="H11" s="75"/>
      <c r="I11" s="75"/>
      <c r="J11" s="75"/>
      <c r="K11" s="75"/>
      <c r="L11" s="75"/>
    </row>
    <row r="12" spans="1:13" ht="20.100000000000001" customHeight="1">
      <c r="A12" s="73"/>
      <c r="E12" s="74"/>
      <c r="F12" s="75"/>
      <c r="G12" s="74"/>
      <c r="H12" s="75"/>
      <c r="I12" s="75"/>
      <c r="J12" s="75"/>
      <c r="K12" s="75"/>
      <c r="L12" s="75"/>
    </row>
    <row r="13" spans="1:13" ht="20.100000000000001" customHeight="1">
      <c r="A13" s="73"/>
      <c r="F13" s="76"/>
      <c r="H13" s="76"/>
      <c r="I13" s="76"/>
      <c r="J13" s="76"/>
      <c r="K13" s="76"/>
      <c r="L13" s="76"/>
    </row>
    <row r="14" spans="1:13" s="47" customFormat="1" ht="20.100000000000001" customHeight="1">
      <c r="A14" s="73"/>
      <c r="B14" s="65"/>
      <c r="C14" s="66"/>
      <c r="D14" s="68"/>
      <c r="E14" s="68"/>
      <c r="F14" s="76"/>
      <c r="G14" s="68"/>
      <c r="H14" s="76"/>
      <c r="I14" s="76"/>
      <c r="J14" s="76"/>
      <c r="K14" s="76"/>
      <c r="L14" s="76"/>
      <c r="M14" s="66"/>
    </row>
    <row r="15" spans="1:13" s="47" customFormat="1" ht="20.100000000000001" customHeight="1">
      <c r="A15" s="77"/>
      <c r="C15" s="66"/>
      <c r="D15" s="68"/>
      <c r="E15" s="76"/>
      <c r="F15" s="76"/>
      <c r="G15" s="76"/>
      <c r="H15" s="76"/>
      <c r="I15" s="78"/>
      <c r="J15" s="48"/>
      <c r="K15" s="76"/>
      <c r="L15" s="76"/>
    </row>
    <row r="16" spans="1:13" s="47" customFormat="1" ht="20.100000000000001" customHeight="1">
      <c r="A16" s="77"/>
      <c r="C16" s="66"/>
      <c r="D16" s="68"/>
      <c r="E16" s="76"/>
      <c r="F16" s="76"/>
      <c r="G16" s="76"/>
      <c r="H16" s="76"/>
      <c r="I16" s="78"/>
      <c r="J16" s="48"/>
      <c r="K16" s="76"/>
      <c r="L16" s="76"/>
    </row>
    <row r="17" spans="1:14" ht="20.100000000000001" customHeight="1">
      <c r="F17" s="76"/>
      <c r="H17" s="76"/>
    </row>
    <row r="18" spans="1:14" ht="20.100000000000001" customHeight="1">
      <c r="F18" s="76"/>
      <c r="H18" s="76"/>
    </row>
    <row r="19" spans="1:14" ht="20.100000000000001" customHeight="1">
      <c r="F19" s="76"/>
      <c r="H19" s="76"/>
    </row>
    <row r="20" spans="1:14" ht="20.100000000000001" customHeight="1">
      <c r="F20" s="76"/>
      <c r="H20" s="76"/>
    </row>
    <row r="21" spans="1:14" ht="20.100000000000001" customHeight="1">
      <c r="F21" s="76"/>
      <c r="H21" s="76"/>
    </row>
    <row r="22" spans="1:14" ht="20.100000000000001" customHeight="1">
      <c r="F22" s="76"/>
      <c r="H22" s="76"/>
    </row>
    <row r="23" spans="1:14" ht="20.100000000000001" customHeight="1">
      <c r="A23" s="350" t="s">
        <v>19</v>
      </c>
      <c r="B23" s="350"/>
      <c r="E23" s="351">
        <f ca="1">TRUNC(SUM(F3:$F$22),1)</f>
        <v>6902657</v>
      </c>
      <c r="F23" s="351"/>
      <c r="G23" s="351">
        <f ca="1">TRUNC(SUM($H3:H$22),1)</f>
        <v>23074779</v>
      </c>
      <c r="H23" s="351"/>
      <c r="I23" s="352">
        <f ca="1">TRUNC(SUM($J3:J$22),1)</f>
        <v>922178</v>
      </c>
      <c r="J23" s="352"/>
      <c r="K23" s="351">
        <f ca="1">TRUNC(E23+G23+I23,0)</f>
        <v>30899614</v>
      </c>
      <c r="L23" s="351"/>
      <c r="N23" s="69">
        <f ca="1">SUM(L3:L22)-K23</f>
        <v>0</v>
      </c>
    </row>
    <row r="24" spans="1:14" ht="20.100000000000001" customHeight="1"/>
    <row r="25" spans="1:14" ht="20.100000000000001" customHeight="1"/>
    <row r="26" spans="1:14" ht="20.100000000000001" customHeight="1"/>
  </sheetData>
  <mergeCells count="14">
    <mergeCell ref="I1:J1"/>
    <mergeCell ref="K1:L1"/>
    <mergeCell ref="M1:M2"/>
    <mergeCell ref="A23:B23"/>
    <mergeCell ref="E23:F23"/>
    <mergeCell ref="G23:H23"/>
    <mergeCell ref="I23:J23"/>
    <mergeCell ref="K23:L23"/>
    <mergeCell ref="A1:A2"/>
    <mergeCell ref="B1:B2"/>
    <mergeCell ref="C1:C2"/>
    <mergeCell ref="D1:D2"/>
    <mergeCell ref="E1:F1"/>
    <mergeCell ref="G1:H1"/>
  </mergeCells>
  <phoneticPr fontId="5" type="noConversion"/>
  <printOptions gridLines="1"/>
  <pageMargins left="0.78740157480314965" right="0.39370078740157483" top="0.98425196850393704" bottom="0.59055118110236227" header="0.59055118110236227" footer="0.39370078740157483"/>
  <pageSetup paperSize="9" orientation="landscape" r:id="rId1"/>
  <headerFooter alignWithMargins="0">
    <oddHeader>&amp;C&amp;"굴림체,굵게"&amp;14&amp;A</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53270-401C-45A3-909E-31F57C8F6AB0}">
  <sheetPr codeName="Sheet6">
    <tabColor rgb="FFFF0000"/>
  </sheetPr>
  <dimension ref="A1:P26"/>
  <sheetViews>
    <sheetView showZeros="0" view="pageBreakPreview" zoomScaleNormal="80" zoomScaleSheetLayoutView="100" workbookViewId="0">
      <selection activeCell="L13" sqref="L13"/>
    </sheetView>
  </sheetViews>
  <sheetFormatPr defaultRowHeight="23.1" customHeight="1"/>
  <cols>
    <col min="1" max="1" width="20.7109375" style="65" customWidth="1"/>
    <col min="2" max="2" width="15.7109375" style="65" customWidth="1"/>
    <col min="3" max="3" width="4.7109375" style="66" customWidth="1"/>
    <col min="4" max="4" width="7.7109375" style="68" customWidth="1"/>
    <col min="5" max="12" width="10.7109375" style="68" customWidth="1"/>
    <col min="13" max="13" width="12.7109375" style="66" customWidth="1"/>
    <col min="14" max="14" width="9.140625" style="65"/>
    <col min="15" max="15" width="12.7109375" style="65" bestFit="1" customWidth="1"/>
    <col min="16" max="16" width="11.5703125" style="65" bestFit="1" customWidth="1"/>
    <col min="17" max="16384" width="9.140625" style="65"/>
  </cols>
  <sheetData>
    <row r="1" spans="1:16" s="47" customFormat="1" ht="20.100000000000001" customHeight="1">
      <c r="A1" s="233" t="s">
        <v>0</v>
      </c>
      <c r="B1" s="233" t="s">
        <v>1</v>
      </c>
      <c r="C1" s="233" t="s">
        <v>2</v>
      </c>
      <c r="D1" s="232" t="s">
        <v>3</v>
      </c>
      <c r="E1" s="232" t="s">
        <v>4</v>
      </c>
      <c r="F1" s="232"/>
      <c r="G1" s="232" t="s">
        <v>7</v>
      </c>
      <c r="H1" s="232"/>
      <c r="I1" s="232" t="s">
        <v>8</v>
      </c>
      <c r="J1" s="232"/>
      <c r="K1" s="232" t="s">
        <v>9</v>
      </c>
      <c r="L1" s="232"/>
      <c r="M1" s="233" t="s">
        <v>10</v>
      </c>
    </row>
    <row r="2" spans="1:16" s="47" customFormat="1" ht="20.100000000000001" customHeight="1">
      <c r="A2" s="233"/>
      <c r="B2" s="233"/>
      <c r="C2" s="233"/>
      <c r="D2" s="232"/>
      <c r="E2" s="48" t="s">
        <v>5</v>
      </c>
      <c r="F2" s="48" t="s">
        <v>6</v>
      </c>
      <c r="G2" s="48" t="s">
        <v>5</v>
      </c>
      <c r="H2" s="48" t="s">
        <v>6</v>
      </c>
      <c r="I2" s="48" t="s">
        <v>5</v>
      </c>
      <c r="J2" s="48" t="s">
        <v>6</v>
      </c>
      <c r="K2" s="48" t="s">
        <v>5</v>
      </c>
      <c r="L2" s="48" t="s">
        <v>6</v>
      </c>
      <c r="M2" s="233"/>
    </row>
    <row r="3" spans="1:16" s="202" customFormat="1" ht="20.100000000000001" customHeight="1">
      <c r="A3" s="201" t="s">
        <v>207</v>
      </c>
      <c r="C3" s="203" t="s">
        <v>12</v>
      </c>
      <c r="D3" s="204">
        <v>1</v>
      </c>
      <c r="E3" s="205">
        <f>SUM(E4:E11)</f>
        <v>82241000</v>
      </c>
      <c r="F3" s="206">
        <f>TRUNC($D3*E3,1)</f>
        <v>82241000</v>
      </c>
      <c r="G3" s="205">
        <f>SUM(G4:G11)</f>
        <v>0</v>
      </c>
      <c r="H3" s="206">
        <f>TRUNC($D3*G3,1)</f>
        <v>0</v>
      </c>
      <c r="I3" s="205">
        <f>SUM(I4:I11)</f>
        <v>0</v>
      </c>
      <c r="J3" s="206">
        <f>TRUNC($D3*I3,1)</f>
        <v>0</v>
      </c>
      <c r="K3" s="206">
        <f t="shared" ref="K3:L6" si="0">TRUNC(E3+G3+I3,0)</f>
        <v>82241000</v>
      </c>
      <c r="L3" s="206">
        <f t="shared" si="0"/>
        <v>82241000</v>
      </c>
    </row>
    <row r="4" spans="1:16" ht="20.100000000000001" customHeight="1">
      <c r="A4" s="73" t="s">
        <v>208</v>
      </c>
      <c r="C4" s="66" t="s">
        <v>12</v>
      </c>
      <c r="D4" s="68">
        <v>1</v>
      </c>
      <c r="E4" s="74">
        <v>15454000</v>
      </c>
      <c r="F4" s="75">
        <f t="shared" ref="F4:F6" si="1">TRUNC($D4*E4,1)</f>
        <v>15454000</v>
      </c>
      <c r="G4" s="74"/>
      <c r="H4" s="75">
        <f t="shared" ref="H4:H6" si="2">TRUNC($D4*G4,1)</f>
        <v>0</v>
      </c>
      <c r="I4" s="75"/>
      <c r="J4" s="75">
        <f t="shared" ref="J4:J6" si="3">TRUNC($D4*I4,1)</f>
        <v>0</v>
      </c>
      <c r="K4" s="75">
        <f t="shared" si="0"/>
        <v>15454000</v>
      </c>
      <c r="L4" s="75">
        <f t="shared" si="0"/>
        <v>15454000</v>
      </c>
    </row>
    <row r="5" spans="1:16" ht="20.100000000000001" customHeight="1">
      <c r="A5" s="73" t="s">
        <v>209</v>
      </c>
      <c r="C5" s="66" t="s">
        <v>12</v>
      </c>
      <c r="D5" s="68">
        <v>1</v>
      </c>
      <c r="E5" s="74">
        <v>57127000</v>
      </c>
      <c r="F5" s="75">
        <f t="shared" si="1"/>
        <v>57127000</v>
      </c>
      <c r="G5" s="74"/>
      <c r="H5" s="75">
        <f t="shared" si="2"/>
        <v>0</v>
      </c>
      <c r="I5" s="75"/>
      <c r="J5" s="75">
        <f t="shared" si="3"/>
        <v>0</v>
      </c>
      <c r="K5" s="75">
        <f t="shared" si="0"/>
        <v>57127000</v>
      </c>
      <c r="L5" s="75">
        <f t="shared" si="0"/>
        <v>57127000</v>
      </c>
      <c r="O5" s="68"/>
      <c r="P5" s="207"/>
    </row>
    <row r="6" spans="1:16" ht="20.100000000000001" customHeight="1">
      <c r="A6" s="73" t="s">
        <v>415</v>
      </c>
      <c r="C6" s="66" t="s">
        <v>39</v>
      </c>
      <c r="D6" s="68">
        <v>1</v>
      </c>
      <c r="E6" s="74">
        <v>9660000</v>
      </c>
      <c r="F6" s="75">
        <f t="shared" si="1"/>
        <v>9660000</v>
      </c>
      <c r="G6" s="74"/>
      <c r="H6" s="75">
        <f t="shared" si="2"/>
        <v>0</v>
      </c>
      <c r="I6" s="75"/>
      <c r="J6" s="75">
        <f t="shared" si="3"/>
        <v>0</v>
      </c>
      <c r="K6" s="75">
        <f t="shared" si="0"/>
        <v>9660000</v>
      </c>
      <c r="L6" s="75">
        <f t="shared" si="0"/>
        <v>9660000</v>
      </c>
      <c r="O6" s="68"/>
      <c r="P6" s="207"/>
    </row>
    <row r="7" spans="1:16" ht="20.100000000000001" customHeight="1">
      <c r="A7" s="73"/>
      <c r="E7" s="74"/>
      <c r="F7" s="75"/>
      <c r="G7" s="74"/>
      <c r="H7" s="75"/>
      <c r="I7" s="75"/>
      <c r="J7" s="75"/>
      <c r="K7" s="75"/>
      <c r="L7" s="75"/>
      <c r="O7" s="68"/>
      <c r="P7" s="207"/>
    </row>
    <row r="8" spans="1:16" ht="20.100000000000001" customHeight="1">
      <c r="A8" s="73"/>
      <c r="E8" s="74"/>
      <c r="F8" s="75"/>
      <c r="G8" s="74"/>
      <c r="H8" s="75"/>
      <c r="I8" s="75"/>
      <c r="J8" s="75"/>
      <c r="K8" s="75"/>
      <c r="L8" s="75"/>
      <c r="O8" s="68"/>
      <c r="P8" s="207"/>
    </row>
    <row r="9" spans="1:16" ht="20.100000000000001" customHeight="1">
      <c r="A9" s="73"/>
      <c r="E9" s="74"/>
      <c r="F9" s="75"/>
      <c r="G9" s="74"/>
      <c r="H9" s="75"/>
      <c r="I9" s="75"/>
      <c r="J9" s="75"/>
      <c r="K9" s="75"/>
      <c r="L9" s="75"/>
      <c r="O9" s="68"/>
      <c r="P9" s="207"/>
    </row>
    <row r="10" spans="1:16" ht="20.100000000000001" customHeight="1">
      <c r="A10" s="73"/>
      <c r="E10" s="74"/>
      <c r="F10" s="75"/>
      <c r="G10" s="74"/>
      <c r="H10" s="75"/>
      <c r="I10" s="75"/>
      <c r="J10" s="75"/>
      <c r="K10" s="75"/>
      <c r="L10" s="75"/>
      <c r="O10" s="68"/>
      <c r="P10" s="207"/>
    </row>
    <row r="11" spans="1:16" ht="20.100000000000001" customHeight="1">
      <c r="A11" s="73"/>
      <c r="E11" s="74"/>
      <c r="F11" s="75"/>
      <c r="G11" s="74"/>
      <c r="H11" s="75"/>
      <c r="I11" s="75"/>
      <c r="J11" s="75"/>
      <c r="K11" s="75"/>
      <c r="L11" s="75"/>
    </row>
    <row r="12" spans="1:16" ht="20.100000000000001" customHeight="1">
      <c r="A12" s="73"/>
      <c r="E12" s="74"/>
      <c r="F12" s="75"/>
      <c r="G12" s="74"/>
      <c r="H12" s="75"/>
      <c r="I12" s="75"/>
      <c r="J12" s="75"/>
      <c r="K12" s="75"/>
      <c r="L12" s="75"/>
    </row>
    <row r="13" spans="1:16" ht="20.100000000000001" customHeight="1">
      <c r="A13" s="73"/>
      <c r="E13" s="74"/>
      <c r="F13" s="75"/>
      <c r="G13" s="74"/>
      <c r="H13" s="75"/>
      <c r="I13" s="75"/>
      <c r="J13" s="75"/>
      <c r="K13" s="75"/>
      <c r="L13" s="75"/>
    </row>
    <row r="14" spans="1:16" ht="20.100000000000001" customHeight="1">
      <c r="A14" s="73"/>
      <c r="E14" s="74"/>
      <c r="F14" s="75"/>
      <c r="G14" s="74"/>
      <c r="H14" s="75"/>
      <c r="I14" s="75"/>
      <c r="J14" s="75"/>
      <c r="K14" s="75"/>
      <c r="L14" s="75"/>
    </row>
    <row r="15" spans="1:16" ht="20.100000000000001" customHeight="1">
      <c r="A15" s="73"/>
      <c r="E15" s="74"/>
      <c r="F15" s="75"/>
      <c r="G15" s="74"/>
      <c r="H15" s="75"/>
      <c r="I15" s="75"/>
      <c r="J15" s="75"/>
      <c r="K15" s="75"/>
      <c r="L15" s="75"/>
    </row>
    <row r="16" spans="1:16" ht="20.100000000000001" customHeight="1">
      <c r="A16" s="73"/>
      <c r="E16" s="74"/>
      <c r="F16" s="75"/>
      <c r="G16" s="74"/>
      <c r="H16" s="75"/>
      <c r="I16" s="75"/>
      <c r="J16" s="75"/>
      <c r="K16" s="75"/>
      <c r="L16" s="75"/>
      <c r="O16" s="76"/>
    </row>
    <row r="17" spans="1:16" ht="20.100000000000001" customHeight="1">
      <c r="A17" s="73"/>
      <c r="E17" s="74"/>
      <c r="F17" s="75"/>
      <c r="G17" s="74"/>
      <c r="H17" s="75"/>
      <c r="I17" s="75"/>
      <c r="J17" s="75"/>
      <c r="K17" s="75"/>
      <c r="L17" s="75"/>
      <c r="O17" s="76"/>
      <c r="P17" s="76"/>
    </row>
    <row r="18" spans="1:16" ht="20.100000000000001" customHeight="1">
      <c r="A18" s="73"/>
      <c r="E18" s="74"/>
      <c r="F18" s="75"/>
      <c r="G18" s="74"/>
      <c r="H18" s="75"/>
      <c r="I18" s="75"/>
      <c r="J18" s="75"/>
      <c r="K18" s="75"/>
      <c r="O18" s="76"/>
      <c r="P18" s="76"/>
    </row>
    <row r="19" spans="1:16" ht="20.100000000000001" customHeight="1">
      <c r="A19" s="73"/>
      <c r="E19" s="74"/>
      <c r="F19" s="75"/>
      <c r="G19" s="74"/>
      <c r="H19" s="75"/>
      <c r="I19" s="75"/>
      <c r="J19" s="75"/>
      <c r="K19" s="75"/>
      <c r="L19" s="75"/>
      <c r="O19" s="76"/>
    </row>
    <row r="20" spans="1:16" ht="20.100000000000001" customHeight="1">
      <c r="F20" s="76"/>
      <c r="H20" s="76"/>
    </row>
    <row r="21" spans="1:16" ht="20.100000000000001" customHeight="1">
      <c r="F21" s="76"/>
      <c r="H21" s="76"/>
    </row>
    <row r="22" spans="1:16" ht="20.100000000000001" customHeight="1">
      <c r="F22" s="76"/>
      <c r="H22" s="76"/>
    </row>
    <row r="23" spans="1:16" s="210" customFormat="1" ht="20.100000000000001" customHeight="1">
      <c r="A23" s="234" t="s">
        <v>19</v>
      </c>
      <c r="B23" s="234"/>
      <c r="C23" s="208"/>
      <c r="D23" s="209"/>
      <c r="E23" s="235">
        <f>F3</f>
        <v>82241000</v>
      </c>
      <c r="F23" s="235"/>
      <c r="G23" s="235">
        <f>H3</f>
        <v>0</v>
      </c>
      <c r="H23" s="235"/>
      <c r="I23" s="236">
        <f>J3</f>
        <v>0</v>
      </c>
      <c r="J23" s="236"/>
      <c r="K23" s="235">
        <f>TRUNC(E23+G23+I23,0)</f>
        <v>82241000</v>
      </c>
      <c r="L23" s="235"/>
      <c r="M23" s="229" t="s">
        <v>420</v>
      </c>
    </row>
    <row r="24" spans="1:16" ht="20.100000000000001" customHeight="1">
      <c r="E24" s="231"/>
      <c r="F24" s="231"/>
    </row>
    <row r="25" spans="1:16" ht="20.100000000000001" customHeight="1"/>
    <row r="26" spans="1:16" ht="20.100000000000001" customHeight="1"/>
  </sheetData>
  <mergeCells count="15">
    <mergeCell ref="E24:F24"/>
    <mergeCell ref="I1:J1"/>
    <mergeCell ref="K1:L1"/>
    <mergeCell ref="M1:M2"/>
    <mergeCell ref="A23:B23"/>
    <mergeCell ref="E23:F23"/>
    <mergeCell ref="G23:H23"/>
    <mergeCell ref="I23:J23"/>
    <mergeCell ref="K23:L23"/>
    <mergeCell ref="A1:A2"/>
    <mergeCell ref="B1:B2"/>
    <mergeCell ref="C1:C2"/>
    <mergeCell ref="D1:D2"/>
    <mergeCell ref="E1:F1"/>
    <mergeCell ref="G1:H1"/>
  </mergeCells>
  <phoneticPr fontId="5" type="noConversion"/>
  <printOptions gridLines="1"/>
  <pageMargins left="0.78740157480314965" right="0.39370078740157483" top="0.98425196850393704" bottom="0.59055118110236227" header="0.59055118110236227" footer="0.39370078740157483"/>
  <pageSetup paperSize="9" orientation="landscape" r:id="rId1"/>
  <headerFooter alignWithMargins="0">
    <oddHeader>&amp;C&amp;"굴림체,굵게"&amp;14&amp;A</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tabColor rgb="FF92D050"/>
  </sheetPr>
  <dimension ref="A1:Q102"/>
  <sheetViews>
    <sheetView view="pageBreakPreview" zoomScaleNormal="80" zoomScaleSheetLayoutView="100" workbookViewId="0">
      <pane xSplit="5" ySplit="2" topLeftCell="F30" activePane="bottomRight" state="frozen"/>
      <selection activeCell="P26" sqref="P26"/>
      <selection pane="topRight" activeCell="P26" sqref="P26"/>
      <selection pane="bottomLeft" activeCell="P26" sqref="P26"/>
      <selection pane="bottomRight" activeCell="P26" sqref="P26"/>
    </sheetView>
  </sheetViews>
  <sheetFormatPr defaultRowHeight="21.95" customHeight="1"/>
  <cols>
    <col min="1" max="1" width="9.140625" style="57"/>
    <col min="2" max="2" width="20.7109375" style="70" customWidth="1"/>
    <col min="3" max="3" width="15.7109375" style="70" customWidth="1"/>
    <col min="4" max="4" width="4.7109375" style="57" customWidth="1"/>
    <col min="5" max="5" width="7.7109375" style="71" customWidth="1"/>
    <col min="6" max="13" width="11.28515625" style="71" customWidth="1"/>
    <col min="14" max="14" width="8.7109375" style="57" customWidth="1"/>
    <col min="15" max="15" width="10.7109375" style="55" bestFit="1" customWidth="1"/>
    <col min="16" max="16384" width="9.140625" style="55"/>
  </cols>
  <sheetData>
    <row r="1" spans="1:17" s="47" customFormat="1" ht="21.95" customHeight="1">
      <c r="B1" s="355" t="s">
        <v>0</v>
      </c>
      <c r="C1" s="355" t="s">
        <v>1</v>
      </c>
      <c r="D1" s="233" t="s">
        <v>2</v>
      </c>
      <c r="E1" s="232" t="s">
        <v>3</v>
      </c>
      <c r="F1" s="232" t="s">
        <v>4</v>
      </c>
      <c r="G1" s="232"/>
      <c r="H1" s="232" t="s">
        <v>7</v>
      </c>
      <c r="I1" s="232"/>
      <c r="J1" s="232" t="s">
        <v>8</v>
      </c>
      <c r="K1" s="232"/>
      <c r="L1" s="232" t="s">
        <v>9</v>
      </c>
      <c r="M1" s="232"/>
      <c r="N1" s="233" t="s">
        <v>10</v>
      </c>
    </row>
    <row r="2" spans="1:17" s="47" customFormat="1" ht="21.95" customHeight="1">
      <c r="B2" s="355"/>
      <c r="C2" s="355"/>
      <c r="D2" s="233"/>
      <c r="E2" s="232"/>
      <c r="F2" s="48" t="s">
        <v>5</v>
      </c>
      <c r="G2" s="48" t="s">
        <v>6</v>
      </c>
      <c r="H2" s="48" t="s">
        <v>5</v>
      </c>
      <c r="I2" s="48" t="s">
        <v>6</v>
      </c>
      <c r="J2" s="48" t="s">
        <v>5</v>
      </c>
      <c r="K2" s="48" t="s">
        <v>6</v>
      </c>
      <c r="L2" s="48" t="s">
        <v>5</v>
      </c>
      <c r="M2" s="48" t="s">
        <v>6</v>
      </c>
      <c r="N2" s="233"/>
    </row>
    <row r="3" spans="1:17" s="47" customFormat="1" ht="20.100000000000001" customHeight="1">
      <c r="B3" s="353" t="str">
        <f>단가비교표!B3</f>
        <v>1. 'A구간'경관조명공사</v>
      </c>
      <c r="C3" s="353"/>
      <c r="D3" s="59"/>
      <c r="E3" s="59"/>
      <c r="F3" s="60"/>
      <c r="G3" s="61"/>
      <c r="H3" s="48"/>
      <c r="I3" s="48"/>
      <c r="J3" s="48"/>
      <c r="K3" s="48"/>
      <c r="L3" s="61"/>
      <c r="M3" s="61"/>
    </row>
    <row r="4" spans="1:17" s="47" customFormat="1" ht="20.100000000000001" customHeight="1">
      <c r="A4" s="47">
        <f>ROW()-3</f>
        <v>1</v>
      </c>
      <c r="B4" s="62" t="str">
        <f>단가비교표!B4</f>
        <v>파상형경질PE전선관(ELP)</v>
      </c>
      <c r="C4" s="62" t="str">
        <f>단가비교표!C4</f>
        <v>30mm</v>
      </c>
      <c r="D4" s="59" t="str">
        <f>단가비교표!D4</f>
        <v>M</v>
      </c>
      <c r="E4" s="59">
        <f ca="1">OFFSET('1.''A구간''경관조명공사(산출서)'!$F$45,,ROW(A1)-1)</f>
        <v>19</v>
      </c>
      <c r="F4" s="60">
        <f>단가비교표!P4</f>
        <v>360</v>
      </c>
      <c r="G4" s="63">
        <f ca="1">TRUNC($E4*F4,0)</f>
        <v>6840</v>
      </c>
      <c r="H4" s="64"/>
      <c r="I4" s="63">
        <f ca="1">TRUNC($E4*H4,0)</f>
        <v>0</v>
      </c>
      <c r="J4" s="64"/>
      <c r="K4" s="63">
        <f ca="1">TRUNC($E4*J4,0)</f>
        <v>0</v>
      </c>
      <c r="L4" s="63">
        <f>TRUNC(F4+H4+J4,0)</f>
        <v>360</v>
      </c>
      <c r="M4" s="63">
        <f ca="1">TRUNC(G4+I4+K4,0)</f>
        <v>6840</v>
      </c>
      <c r="P4" s="181">
        <f ca="1">OFFSET('1.''A구간''경관조명공사(산출서)'!$F$43,,ROW(A1)-1)</f>
        <v>18</v>
      </c>
      <c r="Q4" s="182">
        <f ca="1">TRUNC($P4*F4,0)</f>
        <v>6480</v>
      </c>
    </row>
    <row r="5" spans="1:17" s="47" customFormat="1" ht="20.100000000000001" customHeight="1">
      <c r="A5" s="47">
        <f t="shared" ref="A5:A26" si="0">ROW()-3</f>
        <v>2</v>
      </c>
      <c r="B5" s="62" t="str">
        <f>단가비교표!B5</f>
        <v>파상형경질PE전선관(ELP)</v>
      </c>
      <c r="C5" s="62" t="str">
        <f>단가비교표!C5</f>
        <v>40mm</v>
      </c>
      <c r="D5" s="59" t="str">
        <f>단가비교표!D5</f>
        <v>M</v>
      </c>
      <c r="E5" s="59">
        <f ca="1">OFFSET('1.''A구간''경관조명공사(산출서)'!$F$45,,ROW(A2)-1)</f>
        <v>40</v>
      </c>
      <c r="F5" s="60">
        <f>단가비교표!P5</f>
        <v>550</v>
      </c>
      <c r="G5" s="63">
        <f t="shared" ref="G5:G26" ca="1" si="1">TRUNC($E5*F5,0)</f>
        <v>22000</v>
      </c>
      <c r="H5" s="64"/>
      <c r="I5" s="63">
        <f t="shared" ref="I5:I26" ca="1" si="2">TRUNC($E5*H5,0)</f>
        <v>0</v>
      </c>
      <c r="J5" s="64"/>
      <c r="K5" s="63">
        <f t="shared" ref="K5:K26" ca="1" si="3">TRUNC($E5*J5,0)</f>
        <v>0</v>
      </c>
      <c r="L5" s="63">
        <f t="shared" ref="L5:L26" si="4">TRUNC(F5+H5+J5,0)</f>
        <v>550</v>
      </c>
      <c r="M5" s="63">
        <f t="shared" ref="M5:M26" ca="1" si="5">TRUNC(G5+I5+K5,0)</f>
        <v>22000</v>
      </c>
      <c r="P5" s="181">
        <f ca="1">OFFSET('1.''A구간''경관조명공사(산출서)'!$F$43,,ROW(A2)-1)</f>
        <v>39</v>
      </c>
      <c r="Q5" s="182">
        <f t="shared" ref="Q5:Q14" ca="1" si="6">TRUNC($P5*F5,0)</f>
        <v>21450</v>
      </c>
    </row>
    <row r="6" spans="1:17" s="47" customFormat="1" ht="20.100000000000001" customHeight="1">
      <c r="A6" s="47">
        <f t="shared" si="0"/>
        <v>3</v>
      </c>
      <c r="B6" s="62" t="str">
        <f>단가비교표!B6</f>
        <v>파상형경질PE전선관(ELP)</v>
      </c>
      <c r="C6" s="62" t="str">
        <f>단가비교표!C6</f>
        <v>30mm, 2열동시</v>
      </c>
      <c r="D6" s="59" t="str">
        <f>단가비교표!D6</f>
        <v>M</v>
      </c>
      <c r="E6" s="59">
        <f ca="1">OFFSET('1.''A구간''경관조명공사(산출서)'!$F$45,,ROW(A3)-1)</f>
        <v>6</v>
      </c>
      <c r="F6" s="60">
        <f>단가비교표!P6</f>
        <v>360</v>
      </c>
      <c r="G6" s="63">
        <f t="shared" ca="1" si="1"/>
        <v>2160</v>
      </c>
      <c r="H6" s="64"/>
      <c r="I6" s="63">
        <f t="shared" ca="1" si="2"/>
        <v>0</v>
      </c>
      <c r="J6" s="64"/>
      <c r="K6" s="63">
        <f t="shared" ca="1" si="3"/>
        <v>0</v>
      </c>
      <c r="L6" s="63">
        <f t="shared" si="4"/>
        <v>360</v>
      </c>
      <c r="M6" s="63">
        <f t="shared" ca="1" si="5"/>
        <v>2160</v>
      </c>
      <c r="P6" s="181">
        <f ca="1">OFFSET('1.''A구간''경관조명공사(산출서)'!$F$43,,ROW(A3)-1)</f>
        <v>6</v>
      </c>
      <c r="Q6" s="182">
        <f t="shared" ca="1" si="6"/>
        <v>2160</v>
      </c>
    </row>
    <row r="7" spans="1:17" s="47" customFormat="1" ht="20.100000000000001" customHeight="1">
      <c r="A7" s="47">
        <f t="shared" si="0"/>
        <v>4</v>
      </c>
      <c r="B7" s="62" t="str">
        <f>단가비교표!B7</f>
        <v>파상형경질PE전선관(ELP)</v>
      </c>
      <c r="C7" s="62" t="str">
        <f>단가비교표!C7</f>
        <v>30mm, 3열동시</v>
      </c>
      <c r="D7" s="59" t="str">
        <f>단가비교표!D7</f>
        <v>M</v>
      </c>
      <c r="E7" s="59">
        <f ca="1">OFFSET('1.''A구간''경관조명공사(산출서)'!$F$45,,ROW(A4)-1)</f>
        <v>80</v>
      </c>
      <c r="F7" s="60">
        <f>단가비교표!P7</f>
        <v>360</v>
      </c>
      <c r="G7" s="63">
        <f t="shared" ca="1" si="1"/>
        <v>28800</v>
      </c>
      <c r="H7" s="64"/>
      <c r="I7" s="63">
        <f t="shared" ca="1" si="2"/>
        <v>0</v>
      </c>
      <c r="J7" s="64"/>
      <c r="K7" s="63">
        <f t="shared" ca="1" si="3"/>
        <v>0</v>
      </c>
      <c r="L7" s="63">
        <f t="shared" si="4"/>
        <v>360</v>
      </c>
      <c r="M7" s="63">
        <f t="shared" ca="1" si="5"/>
        <v>28800</v>
      </c>
      <c r="P7" s="181">
        <f ca="1">OFFSET('1.''A구간''경관조명공사(산출서)'!$F$43,,ROW(A4)-1)</f>
        <v>78</v>
      </c>
      <c r="Q7" s="182">
        <f t="shared" ca="1" si="6"/>
        <v>28080</v>
      </c>
    </row>
    <row r="8" spans="1:17" s="47" customFormat="1" ht="20.100000000000001" customHeight="1">
      <c r="A8" s="47">
        <f t="shared" si="0"/>
        <v>5</v>
      </c>
      <c r="B8" s="62" t="str">
        <f>단가비교표!B8</f>
        <v>파상형경질PE전선관(ELP)</v>
      </c>
      <c r="C8" s="62" t="str">
        <f>단가비교표!C8</f>
        <v>40mm, 3열동시</v>
      </c>
      <c r="D8" s="59" t="str">
        <f>단가비교표!D8</f>
        <v>M</v>
      </c>
      <c r="E8" s="59">
        <f ca="1">OFFSET('1.''A구간''경관조명공사(산출서)'!$F$45,,ROW(A5)-1)</f>
        <v>40</v>
      </c>
      <c r="F8" s="60">
        <f>단가비교표!P8</f>
        <v>550</v>
      </c>
      <c r="G8" s="63">
        <f t="shared" ca="1" si="1"/>
        <v>22000</v>
      </c>
      <c r="H8" s="64"/>
      <c r="I8" s="63">
        <f t="shared" ca="1" si="2"/>
        <v>0</v>
      </c>
      <c r="J8" s="64"/>
      <c r="K8" s="63">
        <f t="shared" ca="1" si="3"/>
        <v>0</v>
      </c>
      <c r="L8" s="63">
        <f t="shared" si="4"/>
        <v>550</v>
      </c>
      <c r="M8" s="63">
        <f t="shared" ca="1" si="5"/>
        <v>22000</v>
      </c>
      <c r="P8" s="181">
        <f ca="1">OFFSET('1.''A구간''경관조명공사(산출서)'!$F$43,,ROW(A5)-1)</f>
        <v>39</v>
      </c>
      <c r="Q8" s="182">
        <f t="shared" ca="1" si="6"/>
        <v>21450</v>
      </c>
    </row>
    <row r="9" spans="1:17" s="47" customFormat="1" ht="20.100000000000001" customHeight="1">
      <c r="A9" s="47">
        <f t="shared" si="0"/>
        <v>6</v>
      </c>
      <c r="B9" s="62" t="str">
        <f>단가비교표!B9</f>
        <v>경질비닐전선관</v>
      </c>
      <c r="C9" s="62" t="str">
        <f>단가비교표!C9</f>
        <v>HI 28C</v>
      </c>
      <c r="D9" s="59" t="str">
        <f>단가비교표!D9</f>
        <v>M</v>
      </c>
      <c r="E9" s="59">
        <f ca="1">OFFSET('1.''A구간''경관조명공사(산출서)'!$F$45,,ROW(A6)-1)</f>
        <v>8</v>
      </c>
      <c r="F9" s="60">
        <f>단가비교표!P9</f>
        <v>910</v>
      </c>
      <c r="G9" s="63">
        <f t="shared" ca="1" si="1"/>
        <v>7280</v>
      </c>
      <c r="H9" s="64"/>
      <c r="I9" s="63">
        <f t="shared" ca="1" si="2"/>
        <v>0</v>
      </c>
      <c r="J9" s="64"/>
      <c r="K9" s="63">
        <f t="shared" ca="1" si="3"/>
        <v>0</v>
      </c>
      <c r="L9" s="63">
        <f t="shared" si="4"/>
        <v>910</v>
      </c>
      <c r="M9" s="63">
        <f t="shared" ca="1" si="5"/>
        <v>7280</v>
      </c>
      <c r="P9" s="181">
        <f ca="1">OFFSET('1.''A구간''경관조명공사(산출서)'!$F$43,,ROW(A6)-1)</f>
        <v>8</v>
      </c>
      <c r="Q9" s="182">
        <f t="shared" ca="1" si="6"/>
        <v>7280</v>
      </c>
    </row>
    <row r="10" spans="1:17" s="47" customFormat="1" ht="20.100000000000001" customHeight="1">
      <c r="A10" s="47">
        <f t="shared" si="0"/>
        <v>7</v>
      </c>
      <c r="B10" s="62" t="str">
        <f>단가비교표!B10</f>
        <v>1종 금속제 가요전선관</v>
      </c>
      <c r="C10" s="62" t="str">
        <f>단가비교표!C10</f>
        <v>일반방수(GW-TYPE) 28C</v>
      </c>
      <c r="D10" s="59" t="str">
        <f>단가비교표!D10</f>
        <v>M</v>
      </c>
      <c r="E10" s="59">
        <f ca="1">OFFSET('1.''A구간''경관조명공사(산출서)'!$F$45,,ROW(A7)-1)</f>
        <v>162</v>
      </c>
      <c r="F10" s="60">
        <f>단가비교표!P10</f>
        <v>1100</v>
      </c>
      <c r="G10" s="63">
        <f t="shared" ca="1" si="1"/>
        <v>178200</v>
      </c>
      <c r="H10" s="64"/>
      <c r="I10" s="63">
        <f t="shared" ca="1" si="2"/>
        <v>0</v>
      </c>
      <c r="J10" s="64"/>
      <c r="K10" s="63">
        <f t="shared" ca="1" si="3"/>
        <v>0</v>
      </c>
      <c r="L10" s="63">
        <f t="shared" si="4"/>
        <v>1100</v>
      </c>
      <c r="M10" s="63">
        <f t="shared" ca="1" si="5"/>
        <v>178200</v>
      </c>
      <c r="P10" s="181">
        <f ca="1">OFFSET('1.''A구간''경관조명공사(산출서)'!$F$43,,ROW(A7)-1)</f>
        <v>154</v>
      </c>
      <c r="Q10" s="182">
        <f t="shared" ca="1" si="6"/>
        <v>169400</v>
      </c>
    </row>
    <row r="11" spans="1:17" s="47" customFormat="1" ht="20.100000000000001" customHeight="1">
      <c r="A11" s="47">
        <f t="shared" si="0"/>
        <v>8</v>
      </c>
      <c r="B11" s="62" t="str">
        <f>단가비교표!B11</f>
        <v>600V 난연 전력케이블</v>
      </c>
      <c r="C11" s="62" t="str">
        <f>단가비교표!C11</f>
        <v>F-CV 2C*4㎟</v>
      </c>
      <c r="D11" s="59" t="str">
        <f>단가비교표!D11</f>
        <v>M</v>
      </c>
      <c r="E11" s="59">
        <f ca="1">OFFSET('1.''A구간''경관조명공사(산출서)'!$F$45,,ROW(A8)-1)</f>
        <v>177</v>
      </c>
      <c r="F11" s="60">
        <f>단가비교표!P11</f>
        <v>2723</v>
      </c>
      <c r="G11" s="63">
        <f t="shared" ca="1" si="1"/>
        <v>481971</v>
      </c>
      <c r="H11" s="64"/>
      <c r="I11" s="63">
        <f t="shared" ca="1" si="2"/>
        <v>0</v>
      </c>
      <c r="J11" s="64"/>
      <c r="K11" s="63">
        <f t="shared" ca="1" si="3"/>
        <v>0</v>
      </c>
      <c r="L11" s="63">
        <f t="shared" si="4"/>
        <v>2723</v>
      </c>
      <c r="M11" s="63">
        <f t="shared" ca="1" si="5"/>
        <v>481971</v>
      </c>
      <c r="P11" s="181">
        <f ca="1">OFFSET('1.''A구간''경관조명공사(산출서)'!$F$43,,ROW(A8)-1)</f>
        <v>172</v>
      </c>
      <c r="Q11" s="182">
        <f t="shared" ca="1" si="6"/>
        <v>468356</v>
      </c>
    </row>
    <row r="12" spans="1:17" s="47" customFormat="1" ht="20.100000000000001" customHeight="1">
      <c r="A12" s="47">
        <f t="shared" si="0"/>
        <v>9</v>
      </c>
      <c r="B12" s="62" t="str">
        <f>단가비교표!B12</f>
        <v>600V 난연 전력케이블</v>
      </c>
      <c r="C12" s="62" t="str">
        <f>단가비교표!C12</f>
        <v>F-CV 2C*4㎟, 2열</v>
      </c>
      <c r="D12" s="59" t="str">
        <f>단가비교표!D12</f>
        <v>M</v>
      </c>
      <c r="E12" s="59">
        <f ca="1">OFFSET('1.''A구간''경관조명공사(산출서)'!$F$45,,ROW(A9)-1)</f>
        <v>208</v>
      </c>
      <c r="F12" s="60">
        <f>단가비교표!P12</f>
        <v>2723</v>
      </c>
      <c r="G12" s="63">
        <f t="shared" ca="1" si="1"/>
        <v>566384</v>
      </c>
      <c r="H12" s="64"/>
      <c r="I12" s="63">
        <f t="shared" ca="1" si="2"/>
        <v>0</v>
      </c>
      <c r="J12" s="64"/>
      <c r="K12" s="63">
        <f t="shared" ca="1" si="3"/>
        <v>0</v>
      </c>
      <c r="L12" s="63">
        <f t="shared" si="4"/>
        <v>2723</v>
      </c>
      <c r="M12" s="63">
        <f t="shared" ca="1" si="5"/>
        <v>566384</v>
      </c>
      <c r="P12" s="181">
        <f ca="1">OFFSET('1.''A구간''경관조명공사(산출서)'!$F$43,,ROW(A9)-1)</f>
        <v>202</v>
      </c>
      <c r="Q12" s="182">
        <f t="shared" ca="1" si="6"/>
        <v>550046</v>
      </c>
    </row>
    <row r="13" spans="1:17" s="47" customFormat="1" ht="20.100000000000001" customHeight="1">
      <c r="A13" s="47">
        <f t="shared" si="0"/>
        <v>10</v>
      </c>
      <c r="B13" s="62" t="str">
        <f>단가비교표!B13</f>
        <v>600V 난연 전력케이블</v>
      </c>
      <c r="C13" s="62" t="str">
        <f>단가비교표!C13</f>
        <v>F-CV 2C*6㎟</v>
      </c>
      <c r="D13" s="59" t="str">
        <f>단가비교표!D13</f>
        <v>M</v>
      </c>
      <c r="E13" s="59">
        <f ca="1">OFFSET('1.''A구간''경관조명공사(산출서)'!$F$45,,ROW(A10)-1)</f>
        <v>27</v>
      </c>
      <c r="F13" s="60">
        <f>단가비교표!P13</f>
        <v>3683</v>
      </c>
      <c r="G13" s="63">
        <f t="shared" ca="1" si="1"/>
        <v>99441</v>
      </c>
      <c r="H13" s="64"/>
      <c r="I13" s="63">
        <f t="shared" ca="1" si="2"/>
        <v>0</v>
      </c>
      <c r="J13" s="64"/>
      <c r="K13" s="63">
        <f t="shared" ca="1" si="3"/>
        <v>0</v>
      </c>
      <c r="L13" s="63">
        <f t="shared" si="4"/>
        <v>3683</v>
      </c>
      <c r="M13" s="63">
        <f t="shared" ca="1" si="5"/>
        <v>99441</v>
      </c>
      <c r="P13" s="181">
        <f ca="1">OFFSET('1.''A구간''경관조명공사(산출서)'!$F$43,,ROW(A10)-1)</f>
        <v>26</v>
      </c>
      <c r="Q13" s="182">
        <f t="shared" ca="1" si="6"/>
        <v>95758</v>
      </c>
    </row>
    <row r="14" spans="1:17" s="47" customFormat="1" ht="20.100000000000001" customHeight="1">
      <c r="A14" s="47">
        <f t="shared" si="0"/>
        <v>11</v>
      </c>
      <c r="B14" s="62" t="str">
        <f>단가비교표!B14</f>
        <v>접지용전선</v>
      </c>
      <c r="C14" s="62" t="str">
        <f>단가비교표!C14</f>
        <v>FGV 6㎟</v>
      </c>
      <c r="D14" s="59" t="str">
        <f>단가비교표!D14</f>
        <v>M</v>
      </c>
      <c r="E14" s="59">
        <f ca="1">OFFSET('1.''A구간''경관조명공사(산출서)'!$F$45,,ROW(A11)-1)</f>
        <v>1</v>
      </c>
      <c r="F14" s="60">
        <f>단가비교표!P14</f>
        <v>1748</v>
      </c>
      <c r="G14" s="63">
        <f t="shared" ca="1" si="1"/>
        <v>1748</v>
      </c>
      <c r="H14" s="64"/>
      <c r="I14" s="63">
        <f t="shared" ca="1" si="2"/>
        <v>0</v>
      </c>
      <c r="J14" s="64"/>
      <c r="K14" s="63">
        <f t="shared" ca="1" si="3"/>
        <v>0</v>
      </c>
      <c r="L14" s="63">
        <f t="shared" si="4"/>
        <v>1748</v>
      </c>
      <c r="M14" s="63">
        <f t="shared" ca="1" si="5"/>
        <v>1748</v>
      </c>
      <c r="P14" s="181">
        <f ca="1">OFFSET('1.''A구간''경관조명공사(산출서)'!$F$43,,ROW(A11)-1)</f>
        <v>1</v>
      </c>
      <c r="Q14" s="182">
        <f t="shared" ca="1" si="6"/>
        <v>1748</v>
      </c>
    </row>
    <row r="15" spans="1:17" s="47" customFormat="1" ht="20.100000000000001" customHeight="1">
      <c r="A15" s="47">
        <f t="shared" si="0"/>
        <v>12</v>
      </c>
      <c r="B15" s="62" t="str">
        <f>단가비교표!B15</f>
        <v>풀박스</v>
      </c>
      <c r="C15" s="62" t="str">
        <f>단가비교표!C15</f>
        <v>100*100*100</v>
      </c>
      <c r="D15" s="59" t="str">
        <f>단가비교표!D15</f>
        <v>EA</v>
      </c>
      <c r="E15" s="59">
        <f ca="1">OFFSET('1.''A구간''경관조명공사(산출서)'!$F$45,,ROW(A12)-1)</f>
        <v>33</v>
      </c>
      <c r="F15" s="60">
        <f>단가비교표!P15</f>
        <v>3370</v>
      </c>
      <c r="G15" s="63">
        <f t="shared" ca="1" si="1"/>
        <v>111210</v>
      </c>
      <c r="H15" s="64"/>
      <c r="I15" s="63">
        <f t="shared" ca="1" si="2"/>
        <v>0</v>
      </c>
      <c r="J15" s="64"/>
      <c r="K15" s="63">
        <f t="shared" ca="1" si="3"/>
        <v>0</v>
      </c>
      <c r="L15" s="63">
        <f t="shared" si="4"/>
        <v>3370</v>
      </c>
      <c r="M15" s="63">
        <f t="shared" ca="1" si="5"/>
        <v>111210</v>
      </c>
      <c r="P15" s="65"/>
      <c r="Q15" s="65"/>
    </row>
    <row r="16" spans="1:17" s="47" customFormat="1" ht="20.100000000000001" customHeight="1">
      <c r="A16" s="47">
        <f t="shared" si="0"/>
        <v>13</v>
      </c>
      <c r="B16" s="62" t="str">
        <f>단가비교표!B16</f>
        <v>경관조명기구</v>
      </c>
      <c r="C16" s="62" t="str">
        <f>단가비교표!C16</f>
        <v>볼라드
LED 12W</v>
      </c>
      <c r="D16" s="59" t="str">
        <f>단가비교표!D16</f>
        <v>EA</v>
      </c>
      <c r="E16" s="59">
        <f ca="1">OFFSET('1.''A구간''경관조명공사(산출서)'!$F$45,,ROW(A13)-1)</f>
        <v>23</v>
      </c>
      <c r="F16" s="60">
        <f>단가비교표!P16</f>
        <v>0</v>
      </c>
      <c r="G16" s="63">
        <f t="shared" ca="1" si="1"/>
        <v>0</v>
      </c>
      <c r="H16" s="64"/>
      <c r="I16" s="63">
        <f t="shared" ca="1" si="2"/>
        <v>0</v>
      </c>
      <c r="J16" s="64"/>
      <c r="K16" s="63">
        <f t="shared" ca="1" si="3"/>
        <v>0</v>
      </c>
      <c r="L16" s="63">
        <f t="shared" si="4"/>
        <v>0</v>
      </c>
      <c r="M16" s="63">
        <f t="shared" ca="1" si="5"/>
        <v>0</v>
      </c>
      <c r="N16" s="52" t="s">
        <v>274</v>
      </c>
      <c r="P16" s="65"/>
      <c r="Q16" s="65"/>
    </row>
    <row r="17" spans="1:17" s="47" customFormat="1" ht="20.100000000000001" customHeight="1">
      <c r="A17" s="47">
        <f t="shared" si="0"/>
        <v>14</v>
      </c>
      <c r="B17" s="62" t="str">
        <f>단가비교표!B17</f>
        <v>경관조명기구</v>
      </c>
      <c r="C17" s="62" t="str">
        <f>단가비교표!C17</f>
        <v>문주등
LED 12W</v>
      </c>
      <c r="D17" s="59" t="str">
        <f>단가비교표!D17</f>
        <v>EA</v>
      </c>
      <c r="E17" s="59">
        <f ca="1">OFFSET('1.''A구간''경관조명공사(산출서)'!$F$45,,ROW(A14)-1)</f>
        <v>23</v>
      </c>
      <c r="F17" s="60">
        <f>단가비교표!P17</f>
        <v>0</v>
      </c>
      <c r="G17" s="63">
        <f t="shared" ca="1" si="1"/>
        <v>0</v>
      </c>
      <c r="H17" s="64"/>
      <c r="I17" s="63">
        <f t="shared" ca="1" si="2"/>
        <v>0</v>
      </c>
      <c r="J17" s="64"/>
      <c r="K17" s="63">
        <f t="shared" ca="1" si="3"/>
        <v>0</v>
      </c>
      <c r="L17" s="63">
        <f t="shared" si="4"/>
        <v>0</v>
      </c>
      <c r="M17" s="63">
        <f t="shared" ca="1" si="5"/>
        <v>0</v>
      </c>
      <c r="N17" s="52" t="s">
        <v>274</v>
      </c>
      <c r="P17" s="65"/>
      <c r="Q17" s="65"/>
    </row>
    <row r="18" spans="1:17" s="47" customFormat="1" ht="20.100000000000001" customHeight="1">
      <c r="A18" s="47">
        <f t="shared" si="0"/>
        <v>15</v>
      </c>
      <c r="B18" s="62" t="str">
        <f>단가비교표!B18</f>
        <v>경관조명기구</v>
      </c>
      <c r="C18" s="62" t="str">
        <f>단가비교표!C18</f>
        <v>문주등 디자인하우징
SUS 300x190mm</v>
      </c>
      <c r="D18" s="59" t="str">
        <f>단가비교표!D18</f>
        <v>EA</v>
      </c>
      <c r="E18" s="59">
        <f ca="1">OFFSET('1.''A구간''경관조명공사(산출서)'!$F$45,,ROW(A15)-1)</f>
        <v>23</v>
      </c>
      <c r="F18" s="60"/>
      <c r="G18" s="63"/>
      <c r="H18" s="64"/>
      <c r="I18" s="63"/>
      <c r="J18" s="64"/>
      <c r="K18" s="63"/>
      <c r="L18" s="63">
        <f t="shared" ref="L18" si="7">TRUNC(F18+H18+J18,0)</f>
        <v>0</v>
      </c>
      <c r="M18" s="63">
        <f t="shared" ref="M18" si="8">TRUNC(G18+I18+K18,0)</f>
        <v>0</v>
      </c>
      <c r="N18" s="52" t="s">
        <v>274</v>
      </c>
      <c r="P18" s="65"/>
      <c r="Q18" s="65"/>
    </row>
    <row r="19" spans="1:17" s="47" customFormat="1" ht="20.100000000000001" customHeight="1">
      <c r="A19" s="47">
        <f t="shared" si="0"/>
        <v>16</v>
      </c>
      <c r="B19" s="62" t="str">
        <f>단가비교표!B19</f>
        <v>경관조명기구</v>
      </c>
      <c r="C19" s="62" t="str">
        <f>단가비교표!C19</f>
        <v>스탭등
LED 4W</v>
      </c>
      <c r="D19" s="59" t="str">
        <f>단가비교표!D19</f>
        <v>EA</v>
      </c>
      <c r="E19" s="59">
        <f ca="1">OFFSET('1.''A구간''경관조명공사(산출서)'!$F$45,,ROW(A16)-1)</f>
        <v>66</v>
      </c>
      <c r="F19" s="60">
        <f>단가비교표!P19</f>
        <v>0</v>
      </c>
      <c r="G19" s="63">
        <f t="shared" ca="1" si="1"/>
        <v>0</v>
      </c>
      <c r="H19" s="64"/>
      <c r="I19" s="63">
        <f t="shared" ca="1" si="2"/>
        <v>0</v>
      </c>
      <c r="J19" s="64"/>
      <c r="K19" s="63">
        <f t="shared" ca="1" si="3"/>
        <v>0</v>
      </c>
      <c r="L19" s="63">
        <f t="shared" si="4"/>
        <v>0</v>
      </c>
      <c r="M19" s="63">
        <f t="shared" ca="1" si="5"/>
        <v>0</v>
      </c>
      <c r="N19" s="52" t="s">
        <v>274</v>
      </c>
      <c r="P19" s="65"/>
      <c r="Q19" s="65"/>
    </row>
    <row r="20" spans="1:17" s="47" customFormat="1" ht="20.100000000000001" customHeight="1">
      <c r="A20" s="47">
        <f t="shared" si="0"/>
        <v>17</v>
      </c>
      <c r="B20" s="62" t="str">
        <f>단가비교표!B20</f>
        <v>계람기함(WH-A)</v>
      </c>
      <c r="C20" s="62" t="str">
        <f>단가비교표!C20</f>
        <v>STS 
W700xH900xD500</v>
      </c>
      <c r="D20" s="59" t="str">
        <f>단가비교표!D20</f>
        <v>면</v>
      </c>
      <c r="E20" s="59">
        <f ca="1">OFFSET('1.''A구간''경관조명공사(산출서)'!$F$45,,ROW(A17)-1)</f>
        <v>1</v>
      </c>
      <c r="F20" s="60">
        <f>단가비교표!P20</f>
        <v>0</v>
      </c>
      <c r="G20" s="63">
        <f t="shared" ca="1" si="1"/>
        <v>0</v>
      </c>
      <c r="H20" s="64"/>
      <c r="I20" s="63">
        <f t="shared" ca="1" si="2"/>
        <v>0</v>
      </c>
      <c r="J20" s="64"/>
      <c r="K20" s="63">
        <f t="shared" ca="1" si="3"/>
        <v>0</v>
      </c>
      <c r="L20" s="63">
        <f t="shared" si="4"/>
        <v>0</v>
      </c>
      <c r="M20" s="63">
        <f t="shared" ca="1" si="5"/>
        <v>0</v>
      </c>
      <c r="N20" s="52" t="s">
        <v>274</v>
      </c>
      <c r="P20" s="65"/>
      <c r="Q20" s="65"/>
    </row>
    <row r="21" spans="1:17" s="47" customFormat="1" ht="20.100000000000001" customHeight="1">
      <c r="A21" s="47">
        <f t="shared" si="0"/>
        <v>18</v>
      </c>
      <c r="B21" s="62" t="str">
        <f>단가비교표!B21</f>
        <v>계량기함기초(WH-A)</v>
      </c>
      <c r="C21" s="62" t="str">
        <f>단가비교표!C21</f>
        <v>W900xH500xD700</v>
      </c>
      <c r="D21" s="59" t="str">
        <f>단가비교표!D21</f>
        <v>개소</v>
      </c>
      <c r="E21" s="59">
        <f ca="1">OFFSET('1.''A구간''경관조명공사(산출서)'!$F$45,,ROW(A18)-1)</f>
        <v>1</v>
      </c>
      <c r="F21" s="60">
        <v>78841</v>
      </c>
      <c r="G21" s="63">
        <f t="shared" ca="1" si="1"/>
        <v>78841</v>
      </c>
      <c r="H21" s="64">
        <v>212236</v>
      </c>
      <c r="I21" s="63">
        <f t="shared" ca="1" si="2"/>
        <v>212236</v>
      </c>
      <c r="J21" s="64">
        <v>345</v>
      </c>
      <c r="K21" s="63">
        <f t="shared" ca="1" si="3"/>
        <v>345</v>
      </c>
      <c r="L21" s="63">
        <f t="shared" si="4"/>
        <v>291422</v>
      </c>
      <c r="M21" s="63">
        <f t="shared" ca="1" si="5"/>
        <v>291422</v>
      </c>
      <c r="N21" s="47" t="s">
        <v>318</v>
      </c>
      <c r="P21" s="65"/>
      <c r="Q21" s="65"/>
    </row>
    <row r="22" spans="1:17" s="47" customFormat="1" ht="20.100000000000001" customHeight="1">
      <c r="A22" s="47">
        <f t="shared" si="0"/>
        <v>19</v>
      </c>
      <c r="B22" s="62" t="str">
        <f>단가비교표!B22</f>
        <v>경관조명기초</v>
      </c>
      <c r="C22" s="62" t="str">
        <f>단가비교표!C22</f>
        <v>볼라드 기초, 정방향
300x300x400</v>
      </c>
      <c r="D22" s="59" t="str">
        <f>단가비교표!D22</f>
        <v>개소</v>
      </c>
      <c r="E22" s="59">
        <f ca="1">OFFSET('1.''A구간''경관조명공사(산출서)'!$F$45,,ROW(A19)-1)</f>
        <v>23</v>
      </c>
      <c r="F22" s="60">
        <v>15738</v>
      </c>
      <c r="G22" s="63">
        <f t="shared" ca="1" si="1"/>
        <v>361974</v>
      </c>
      <c r="H22" s="64">
        <v>11780</v>
      </c>
      <c r="I22" s="63">
        <f t="shared" ca="1" si="2"/>
        <v>270940</v>
      </c>
      <c r="J22" s="64">
        <v>156</v>
      </c>
      <c r="K22" s="63">
        <f t="shared" ca="1" si="3"/>
        <v>3588</v>
      </c>
      <c r="L22" s="63">
        <f t="shared" si="4"/>
        <v>27674</v>
      </c>
      <c r="M22" s="63">
        <f t="shared" ca="1" si="5"/>
        <v>636502</v>
      </c>
      <c r="N22" s="47" t="s">
        <v>385</v>
      </c>
      <c r="P22" s="65"/>
      <c r="Q22" s="65"/>
    </row>
    <row r="23" spans="1:17" s="47" customFormat="1" ht="20.100000000000001" customHeight="1">
      <c r="A23" s="47">
        <f t="shared" si="0"/>
        <v>20</v>
      </c>
      <c r="B23" s="62" t="str">
        <f>단가비교표!B23</f>
        <v>접지공사</v>
      </c>
      <c r="C23" s="62" t="str">
        <f>단가비교표!C23</f>
        <v>100Ω 이하</v>
      </c>
      <c r="D23" s="59" t="str">
        <f>단가비교표!D23</f>
        <v>개소</v>
      </c>
      <c r="E23" s="59">
        <f ca="1">OFFSET('1.''A구간''경관조명공사(산출서)'!$F$45,,ROW(A20)-1)</f>
        <v>1</v>
      </c>
      <c r="F23" s="60">
        <v>66121</v>
      </c>
      <c r="G23" s="63">
        <f t="shared" ca="1" si="1"/>
        <v>66121</v>
      </c>
      <c r="H23" s="64">
        <v>213088</v>
      </c>
      <c r="I23" s="63">
        <f t="shared" ca="1" si="2"/>
        <v>213088</v>
      </c>
      <c r="J23" s="64"/>
      <c r="K23" s="63">
        <f t="shared" ca="1" si="3"/>
        <v>0</v>
      </c>
      <c r="L23" s="63">
        <f t="shared" si="4"/>
        <v>279209</v>
      </c>
      <c r="M23" s="63">
        <f t="shared" ca="1" si="5"/>
        <v>279209</v>
      </c>
      <c r="N23" s="47" t="s">
        <v>312</v>
      </c>
      <c r="P23" s="65"/>
      <c r="Q23" s="65"/>
    </row>
    <row r="24" spans="1:17" s="47" customFormat="1" ht="20.100000000000001" customHeight="1">
      <c r="A24" s="47">
        <f t="shared" si="0"/>
        <v>21</v>
      </c>
      <c r="B24" s="62" t="str">
        <f>단가비교표!B24</f>
        <v>관로터피기</v>
      </c>
      <c r="C24" s="62" t="str">
        <f>단가비교표!C24</f>
        <v>일반토사
500x300x700</v>
      </c>
      <c r="D24" s="59" t="str">
        <f>단가비교표!D24</f>
        <v>M</v>
      </c>
      <c r="E24" s="59">
        <f ca="1">OFFSET('1.''A구간''경관조명공사(산출서)'!$F$45,,ROW(A21)-1)</f>
        <v>86</v>
      </c>
      <c r="F24" s="60">
        <v>3571</v>
      </c>
      <c r="G24" s="63">
        <f t="shared" ca="1" si="1"/>
        <v>307106</v>
      </c>
      <c r="H24" s="64">
        <v>4363</v>
      </c>
      <c r="I24" s="63">
        <f t="shared" ca="1" si="2"/>
        <v>375218</v>
      </c>
      <c r="J24" s="64">
        <v>462</v>
      </c>
      <c r="K24" s="63">
        <f t="shared" ca="1" si="3"/>
        <v>39732</v>
      </c>
      <c r="L24" s="63">
        <f t="shared" si="4"/>
        <v>8396</v>
      </c>
      <c r="M24" s="63">
        <f t="shared" ca="1" si="5"/>
        <v>722056</v>
      </c>
      <c r="N24" s="47" t="s">
        <v>308</v>
      </c>
      <c r="P24" s="65"/>
      <c r="Q24" s="65"/>
    </row>
    <row r="25" spans="1:17" s="47" customFormat="1" ht="20.100000000000001" customHeight="1">
      <c r="A25" s="47">
        <f t="shared" si="0"/>
        <v>22</v>
      </c>
      <c r="B25" s="62" t="str">
        <f>단가비교표!B25</f>
        <v>관로터피기</v>
      </c>
      <c r="C25" s="62" t="str">
        <f>단가비교표!C25</f>
        <v>콘크리트
500x300x700</v>
      </c>
      <c r="D25" s="59" t="str">
        <f>단가비교표!D25</f>
        <v>M</v>
      </c>
      <c r="E25" s="59">
        <f ca="1">OFFSET('1.''A구간''경관조명공사(산출서)'!$F$45,,ROW(A22)-1)</f>
        <v>8</v>
      </c>
      <c r="F25" s="60">
        <v>16646</v>
      </c>
      <c r="G25" s="63">
        <f t="shared" ca="1" si="1"/>
        <v>133168</v>
      </c>
      <c r="H25" s="64">
        <v>37294</v>
      </c>
      <c r="I25" s="63">
        <f t="shared" ca="1" si="2"/>
        <v>298352</v>
      </c>
      <c r="J25" s="64">
        <v>1831</v>
      </c>
      <c r="K25" s="63">
        <f t="shared" ca="1" si="3"/>
        <v>14648</v>
      </c>
      <c r="L25" s="63">
        <f t="shared" si="4"/>
        <v>55771</v>
      </c>
      <c r="M25" s="63">
        <f t="shared" ca="1" si="5"/>
        <v>446168</v>
      </c>
      <c r="N25" s="47" t="s">
        <v>310</v>
      </c>
      <c r="P25" s="65"/>
      <c r="Q25" s="65"/>
    </row>
    <row r="26" spans="1:17" s="47" customFormat="1" ht="20.100000000000001" customHeight="1">
      <c r="A26" s="47">
        <f t="shared" si="0"/>
        <v>23</v>
      </c>
      <c r="B26" s="62" t="str">
        <f>단가비교표!B26</f>
        <v>화물운송 해상운임</v>
      </c>
      <c r="C26" s="62" t="str">
        <f>단가비교표!C26</f>
        <v>왕복</v>
      </c>
      <c r="D26" s="59" t="str">
        <f>단가비교표!D26</f>
        <v>회</v>
      </c>
      <c r="E26" s="59">
        <f ca="1">OFFSET('1.''A구간''경관조명공사(산출서)'!$F$45,,ROW(A23)-1)</f>
        <v>2</v>
      </c>
      <c r="F26" s="60">
        <f>단가비교표!P26</f>
        <v>0</v>
      </c>
      <c r="G26" s="63">
        <f t="shared" ca="1" si="1"/>
        <v>0</v>
      </c>
      <c r="H26" s="64"/>
      <c r="I26" s="63">
        <f t="shared" ca="1" si="2"/>
        <v>0</v>
      </c>
      <c r="J26" s="64">
        <v>379400</v>
      </c>
      <c r="K26" s="63">
        <f t="shared" ca="1" si="3"/>
        <v>758800</v>
      </c>
      <c r="L26" s="63">
        <f t="shared" si="4"/>
        <v>379400</v>
      </c>
      <c r="M26" s="63">
        <f t="shared" ca="1" si="5"/>
        <v>758800</v>
      </c>
      <c r="N26" s="47" t="s">
        <v>378</v>
      </c>
      <c r="P26" s="65"/>
      <c r="Q26" s="65"/>
    </row>
    <row r="27" spans="1:17" s="65" customFormat="1" ht="20.100000000000001" customHeight="1">
      <c r="A27" s="47"/>
      <c r="B27" s="62" t="s">
        <v>41</v>
      </c>
      <c r="C27" s="62" t="s">
        <v>42</v>
      </c>
      <c r="D27" s="59" t="s">
        <v>39</v>
      </c>
      <c r="E27" s="59">
        <v>1</v>
      </c>
      <c r="F27" s="60">
        <f ca="1">INT(SUM(Q4:Q9)*15%)</f>
        <v>13035</v>
      </c>
      <c r="G27" s="63">
        <f ca="1">TRUNC(E27*F27,0)</f>
        <v>13035</v>
      </c>
      <c r="H27" s="64"/>
      <c r="I27" s="63"/>
      <c r="J27" s="64"/>
      <c r="K27" s="64"/>
      <c r="L27" s="63">
        <f t="shared" ref="L27:L34" ca="1" si="9">TRUNC(F27+H27+J27,0)</f>
        <v>13035</v>
      </c>
      <c r="M27" s="63">
        <f t="shared" ref="M27:M34" ca="1" si="10">TRUNC(G27+I27+K27,0)</f>
        <v>13035</v>
      </c>
      <c r="N27" s="47"/>
      <c r="O27" s="47"/>
    </row>
    <row r="28" spans="1:17" s="65" customFormat="1" ht="20.100000000000001" customHeight="1">
      <c r="A28" s="66"/>
      <c r="B28" s="62" t="s">
        <v>13</v>
      </c>
      <c r="C28" s="62" t="s">
        <v>14</v>
      </c>
      <c r="D28" s="66" t="s">
        <v>12</v>
      </c>
      <c r="E28" s="66">
        <v>1</v>
      </c>
      <c r="F28" s="63">
        <f ca="1">INT(SUM(Q4:Q14)*0.02)</f>
        <v>27444</v>
      </c>
      <c r="G28" s="63">
        <f ca="1">TRUNC(E28*F28,0)</f>
        <v>27444</v>
      </c>
      <c r="H28" s="63"/>
      <c r="I28" s="63"/>
      <c r="J28" s="63"/>
      <c r="K28" s="63"/>
      <c r="L28" s="63">
        <f t="shared" ca="1" si="9"/>
        <v>27444</v>
      </c>
      <c r="M28" s="63">
        <f t="shared" ca="1" si="10"/>
        <v>27444</v>
      </c>
      <c r="N28" s="66"/>
    </row>
    <row r="29" spans="1:17" s="65" customFormat="1" ht="20.100000000000001" customHeight="1">
      <c r="A29" s="66"/>
      <c r="B29" s="62" t="s">
        <v>15</v>
      </c>
      <c r="C29" s="67" t="str">
        <f>'1.''A구간''경관조명공사(산출서)'!E51</f>
        <v>내선전공</v>
      </c>
      <c r="D29" s="66" t="str">
        <f>'1.''A구간''경관조명공사(산출서)'!C51</f>
        <v>인</v>
      </c>
      <c r="E29" s="66">
        <f>'1.''A구간''경관조명공사(산출서)'!B51</f>
        <v>22.98</v>
      </c>
      <c r="F29" s="61"/>
      <c r="G29" s="61"/>
      <c r="H29" s="61">
        <f>VLOOKUP(C29,노임단가!$B$4:$H$47,3,0)</f>
        <v>273676</v>
      </c>
      <c r="I29" s="61">
        <f>TRUNC(E29*H29,0)</f>
        <v>6289074</v>
      </c>
      <c r="J29" s="61"/>
      <c r="K29" s="61"/>
      <c r="L29" s="63">
        <f>TRUNC(F29+H29+J29,0)</f>
        <v>273676</v>
      </c>
      <c r="M29" s="63">
        <f>TRUNC(G29+I29+K29,0)</f>
        <v>6289074</v>
      </c>
      <c r="N29" s="66"/>
    </row>
    <row r="30" spans="1:17" s="65" customFormat="1" ht="20.100000000000001" customHeight="1">
      <c r="A30" s="66"/>
      <c r="B30" s="62" t="s">
        <v>15</v>
      </c>
      <c r="C30" s="67" t="str">
        <f>'1.''A구간''경관조명공사(산출서)'!E52</f>
        <v>저압케이블전공</v>
      </c>
      <c r="D30" s="66" t="str">
        <f>'1.''A구간''경관조명공사(산출서)'!C52</f>
        <v>인</v>
      </c>
      <c r="E30" s="66">
        <f>'1.''A구간''경관조명공사(산출서)'!B52</f>
        <v>2.44</v>
      </c>
      <c r="F30" s="61"/>
      <c r="G30" s="61"/>
      <c r="H30" s="61">
        <f>VLOOKUP(C30,노임단가!$B$4:$H$47,3,0)</f>
        <v>304156</v>
      </c>
      <c r="I30" s="61">
        <f t="shared" ref="I30:I34" si="11">TRUNC(E30*H30,0)</f>
        <v>742140</v>
      </c>
      <c r="J30" s="61"/>
      <c r="K30" s="61"/>
      <c r="L30" s="63">
        <f t="shared" ref="L30:L32" si="12">TRUNC(F30+H30+J30,0)</f>
        <v>304156</v>
      </c>
      <c r="M30" s="63">
        <f t="shared" ref="M30:M32" si="13">TRUNC(G30+I30+K30,0)</f>
        <v>742140</v>
      </c>
      <c r="N30" s="66"/>
    </row>
    <row r="31" spans="1:17" s="65" customFormat="1" ht="20.100000000000001" customHeight="1">
      <c r="A31" s="66"/>
      <c r="B31" s="62" t="s">
        <v>15</v>
      </c>
      <c r="C31" s="67" t="str">
        <f>'1.''A구간''경관조명공사(산출서)'!E53</f>
        <v>배전전공</v>
      </c>
      <c r="D31" s="66" t="str">
        <f>'1.''A구간''경관조명공사(산출서)'!C53</f>
        <v>인</v>
      </c>
      <c r="E31" s="66">
        <f>'1.''A구간''경관조명공사(산출서)'!B53</f>
        <v>1.03</v>
      </c>
      <c r="F31" s="61"/>
      <c r="G31" s="61"/>
      <c r="H31" s="61">
        <f>VLOOKUP(C31,노임단가!$B$4:$H$47,3,0)</f>
        <v>414968</v>
      </c>
      <c r="I31" s="61">
        <f t="shared" si="11"/>
        <v>427417</v>
      </c>
      <c r="J31" s="61"/>
      <c r="K31" s="61"/>
      <c r="L31" s="63">
        <f t="shared" si="12"/>
        <v>414968</v>
      </c>
      <c r="M31" s="63">
        <f t="shared" si="13"/>
        <v>427417</v>
      </c>
      <c r="N31" s="66"/>
    </row>
    <row r="32" spans="1:17" s="65" customFormat="1" ht="20.100000000000001" customHeight="1">
      <c r="A32" s="66"/>
      <c r="B32" s="62" t="s">
        <v>15</v>
      </c>
      <c r="C32" s="67" t="str">
        <f>'1.''A구간''경관조명공사(산출서)'!E54</f>
        <v>보통인부</v>
      </c>
      <c r="D32" s="66" t="str">
        <f>'1.''A구간''경관조명공사(산출서)'!C54</f>
        <v>인</v>
      </c>
      <c r="E32" s="66">
        <f>'1.''A구간''경관조명공사(산출서)'!B54</f>
        <v>5</v>
      </c>
      <c r="F32" s="61"/>
      <c r="G32" s="61"/>
      <c r="H32" s="61">
        <f>VLOOKUP(C32,노임단가!$B$4:$H$47,3,0)</f>
        <v>172068</v>
      </c>
      <c r="I32" s="61">
        <f t="shared" si="11"/>
        <v>860340</v>
      </c>
      <c r="J32" s="61"/>
      <c r="K32" s="61"/>
      <c r="L32" s="63">
        <f t="shared" si="12"/>
        <v>172068</v>
      </c>
      <c r="M32" s="63">
        <f t="shared" si="13"/>
        <v>860340</v>
      </c>
      <c r="N32" s="66"/>
    </row>
    <row r="33" spans="1:15" s="65" customFormat="1" ht="20.100000000000001" customHeight="1">
      <c r="A33" s="66"/>
      <c r="B33" s="62" t="s">
        <v>17</v>
      </c>
      <c r="C33" s="62" t="s">
        <v>18</v>
      </c>
      <c r="D33" s="66" t="s">
        <v>12</v>
      </c>
      <c r="E33" s="66">
        <v>1</v>
      </c>
      <c r="F33" s="61">
        <f>TRUNC(SUM($I29:$I34)*0.03,0 )</f>
        <v>287004</v>
      </c>
      <c r="G33" s="61">
        <f>TRUNC(E33*F33,0)</f>
        <v>287004</v>
      </c>
      <c r="H33" s="61"/>
      <c r="I33" s="61"/>
      <c r="J33" s="61"/>
      <c r="K33" s="61"/>
      <c r="L33" s="63">
        <f t="shared" si="9"/>
        <v>287004</v>
      </c>
      <c r="M33" s="63">
        <f t="shared" si="10"/>
        <v>287004</v>
      </c>
      <c r="N33" s="66"/>
    </row>
    <row r="34" spans="1:15" s="65" customFormat="1" ht="20.100000000000001" customHeight="1">
      <c r="A34" s="66"/>
      <c r="B34" s="62" t="s">
        <v>298</v>
      </c>
      <c r="C34" s="62" t="s">
        <v>299</v>
      </c>
      <c r="D34" s="66" t="s">
        <v>12</v>
      </c>
      <c r="E34" s="66">
        <v>1</v>
      </c>
      <c r="F34" s="61"/>
      <c r="G34" s="61"/>
      <c r="H34" s="61">
        <f>TRUNC(SUM($I29:$I32)*0.15,0 )</f>
        <v>1247845</v>
      </c>
      <c r="I34" s="61">
        <f t="shared" si="11"/>
        <v>1247845</v>
      </c>
      <c r="J34" s="61"/>
      <c r="K34" s="61"/>
      <c r="L34" s="63">
        <f t="shared" si="9"/>
        <v>1247845</v>
      </c>
      <c r="M34" s="63">
        <f t="shared" si="10"/>
        <v>1247845</v>
      </c>
      <c r="N34" s="66"/>
    </row>
    <row r="35" spans="1:15" s="65" customFormat="1" ht="20.100000000000001" customHeight="1">
      <c r="A35" s="66"/>
      <c r="B35" s="62"/>
      <c r="C35" s="62"/>
      <c r="D35" s="66"/>
      <c r="E35" s="66"/>
      <c r="F35" s="61"/>
      <c r="G35" s="61"/>
      <c r="H35" s="61"/>
      <c r="I35" s="61"/>
      <c r="J35" s="61"/>
      <c r="K35" s="61"/>
      <c r="L35" s="63"/>
      <c r="M35" s="63"/>
      <c r="N35" s="66"/>
    </row>
    <row r="36" spans="1:15" s="65" customFormat="1" ht="20.100000000000001" customHeight="1">
      <c r="A36" s="66"/>
      <c r="B36" s="62"/>
      <c r="C36" s="62"/>
      <c r="D36" s="66"/>
      <c r="E36" s="66"/>
      <c r="F36" s="61"/>
      <c r="G36" s="61"/>
      <c r="H36" s="61"/>
      <c r="I36" s="61"/>
      <c r="J36" s="61"/>
      <c r="K36" s="61"/>
      <c r="L36" s="63"/>
      <c r="M36" s="63"/>
      <c r="N36" s="66"/>
    </row>
    <row r="37" spans="1:15" s="65" customFormat="1" ht="20.100000000000001" customHeight="1">
      <c r="A37" s="66"/>
      <c r="B37" s="62"/>
      <c r="C37" s="62"/>
      <c r="D37" s="66"/>
      <c r="E37" s="66"/>
      <c r="F37" s="61"/>
      <c r="G37" s="61"/>
      <c r="H37" s="61"/>
      <c r="I37" s="61"/>
      <c r="J37" s="61"/>
      <c r="K37" s="61"/>
      <c r="L37" s="63"/>
      <c r="M37" s="63"/>
      <c r="N37" s="66"/>
    </row>
    <row r="38" spans="1:15" s="65" customFormat="1" ht="20.100000000000001" customHeight="1">
      <c r="A38" s="66"/>
      <c r="B38" s="62"/>
      <c r="C38" s="62"/>
      <c r="D38" s="66"/>
      <c r="E38" s="66"/>
      <c r="F38" s="61"/>
      <c r="G38" s="61"/>
      <c r="H38" s="61"/>
      <c r="I38" s="61"/>
      <c r="J38" s="61"/>
      <c r="K38" s="61"/>
      <c r="L38" s="63"/>
      <c r="M38" s="63"/>
      <c r="N38" s="66"/>
    </row>
    <row r="39" spans="1:15" s="65" customFormat="1" ht="20.100000000000001" customHeight="1">
      <c r="A39" s="66"/>
      <c r="B39" s="62"/>
      <c r="C39" s="62"/>
      <c r="D39" s="66"/>
      <c r="E39" s="66"/>
      <c r="F39" s="61"/>
      <c r="G39" s="61"/>
      <c r="H39" s="61"/>
      <c r="I39" s="61"/>
      <c r="J39" s="61"/>
      <c r="K39" s="61"/>
      <c r="L39" s="63"/>
      <c r="M39" s="63"/>
      <c r="N39" s="66"/>
    </row>
    <row r="40" spans="1:15" s="65" customFormat="1" ht="20.100000000000001" customHeight="1">
      <c r="A40" s="66"/>
      <c r="B40" s="62"/>
      <c r="C40" s="62"/>
      <c r="D40" s="66"/>
      <c r="E40" s="66"/>
      <c r="F40" s="61"/>
      <c r="G40" s="61"/>
      <c r="H40" s="61"/>
      <c r="I40" s="61"/>
      <c r="J40" s="61"/>
      <c r="K40" s="61"/>
      <c r="L40" s="63"/>
      <c r="M40" s="63"/>
      <c r="N40" s="66"/>
    </row>
    <row r="41" spans="1:15" s="65" customFormat="1" ht="20.100000000000001" customHeight="1">
      <c r="A41" s="66"/>
      <c r="B41" s="62"/>
      <c r="C41" s="62"/>
      <c r="D41" s="66"/>
      <c r="E41" s="66"/>
      <c r="F41" s="61"/>
      <c r="G41" s="61"/>
      <c r="H41" s="61"/>
      <c r="I41" s="61"/>
      <c r="J41" s="61"/>
      <c r="K41" s="61"/>
      <c r="L41" s="63"/>
      <c r="M41" s="63"/>
      <c r="N41" s="66"/>
    </row>
    <row r="42" spans="1:15" s="65" customFormat="1" ht="20.100000000000001" customHeight="1">
      <c r="A42" s="66"/>
      <c r="B42" s="62"/>
      <c r="C42" s="62"/>
      <c r="D42" s="66"/>
      <c r="E42" s="66"/>
      <c r="F42" s="61"/>
      <c r="G42" s="61"/>
      <c r="H42" s="61"/>
      <c r="I42" s="61"/>
      <c r="J42" s="61"/>
      <c r="K42" s="61"/>
      <c r="L42" s="63"/>
      <c r="M42" s="63"/>
      <c r="N42" s="66"/>
    </row>
    <row r="43" spans="1:15" s="65" customFormat="1" ht="20.100000000000001" customHeight="1">
      <c r="A43" s="66"/>
      <c r="B43" s="62"/>
      <c r="C43" s="62"/>
      <c r="D43" s="66"/>
      <c r="E43" s="66"/>
      <c r="F43" s="61"/>
      <c r="G43" s="61"/>
      <c r="H43" s="61"/>
      <c r="I43" s="61"/>
      <c r="J43" s="61"/>
      <c r="K43" s="61"/>
      <c r="L43" s="63"/>
      <c r="M43" s="63"/>
      <c r="N43" s="66"/>
    </row>
    <row r="44" spans="1:15" s="65" customFormat="1" ht="20.100000000000001" customHeight="1">
      <c r="A44" s="66"/>
      <c r="B44" s="354" t="s">
        <v>19</v>
      </c>
      <c r="C44" s="354"/>
      <c r="D44" s="66"/>
      <c r="E44" s="61"/>
      <c r="F44" s="231">
        <f ca="1">TRUNC(SUM(G4:$G$43),1)</f>
        <v>2802727</v>
      </c>
      <c r="G44" s="231"/>
      <c r="H44" s="351">
        <f ca="1">TRUNC(SUM(I4:$I$43),1)</f>
        <v>10936650</v>
      </c>
      <c r="I44" s="351"/>
      <c r="J44" s="352">
        <f ca="1">TRUNC(SUM($K4:K$43),1)</f>
        <v>817113</v>
      </c>
      <c r="K44" s="352"/>
      <c r="L44" s="231">
        <f ca="1">TRUNC(F44+H44+J44,0)</f>
        <v>14556490</v>
      </c>
      <c r="M44" s="231"/>
      <c r="N44" s="66"/>
      <c r="O44" s="68">
        <f ca="1">SUM(M4:M43)-L44</f>
        <v>0</v>
      </c>
    </row>
    <row r="45" spans="1:15" ht="20.100000000000001" customHeight="1"/>
    <row r="46" spans="1:15" ht="20.100000000000001" customHeight="1"/>
    <row r="47" spans="1:15" ht="20.100000000000001" customHeight="1"/>
    <row r="48" spans="1:15" ht="20.100000000000001" customHeight="1"/>
    <row r="49" spans="1:15" ht="20.100000000000001" customHeight="1"/>
    <row r="50" spans="1:15" ht="20.100000000000001" customHeight="1"/>
    <row r="51" spans="1:15" ht="20.100000000000001" customHeight="1"/>
    <row r="52" spans="1:15" ht="20.100000000000001" customHeight="1"/>
    <row r="53" spans="1:15" ht="20.100000000000001" customHeight="1"/>
    <row r="54" spans="1:15" ht="20.100000000000001" customHeight="1"/>
    <row r="55" spans="1:15" ht="20.100000000000001" customHeight="1"/>
    <row r="56" spans="1:15" ht="20.100000000000001" customHeight="1"/>
    <row r="57" spans="1:15" ht="20.100000000000001" customHeight="1"/>
    <row r="58" spans="1:15" ht="20.100000000000001" customHeight="1"/>
    <row r="59" spans="1:15" ht="20.100000000000001" customHeight="1"/>
    <row r="60" spans="1:15" s="70" customFormat="1" ht="20.100000000000001" customHeight="1">
      <c r="A60" s="72"/>
      <c r="D60" s="57"/>
      <c r="E60" s="71"/>
      <c r="F60" s="71"/>
      <c r="G60" s="71"/>
      <c r="H60" s="71"/>
      <c r="I60" s="71"/>
      <c r="J60" s="71"/>
      <c r="K60" s="71"/>
      <c r="L60" s="71"/>
      <c r="M60" s="71"/>
      <c r="N60" s="57"/>
      <c r="O60" s="55"/>
    </row>
    <row r="61" spans="1:15" s="70" customFormat="1" ht="20.100000000000001" customHeight="1">
      <c r="A61" s="72"/>
      <c r="D61" s="57"/>
      <c r="E61" s="71"/>
      <c r="F61" s="71"/>
      <c r="G61" s="71"/>
      <c r="H61" s="71"/>
      <c r="I61" s="71"/>
      <c r="J61" s="71"/>
      <c r="K61" s="71"/>
      <c r="L61" s="71"/>
      <c r="M61" s="71"/>
      <c r="N61" s="57"/>
      <c r="O61" s="55"/>
    </row>
    <row r="62" spans="1:15" s="70" customFormat="1" ht="20.100000000000001" customHeight="1">
      <c r="A62" s="72"/>
      <c r="D62" s="57"/>
      <c r="E62" s="71"/>
      <c r="F62" s="71"/>
      <c r="G62" s="71"/>
      <c r="H62" s="71"/>
      <c r="I62" s="71"/>
      <c r="J62" s="71"/>
      <c r="K62" s="71"/>
      <c r="L62" s="71"/>
      <c r="M62" s="71"/>
      <c r="N62" s="57"/>
      <c r="O62" s="55"/>
    </row>
    <row r="63" spans="1:15" s="70" customFormat="1" ht="20.100000000000001" customHeight="1">
      <c r="A63" s="72"/>
      <c r="D63" s="57"/>
      <c r="E63" s="71"/>
      <c r="F63" s="71"/>
      <c r="G63" s="71"/>
      <c r="H63" s="71"/>
      <c r="I63" s="71"/>
      <c r="J63" s="71"/>
      <c r="K63" s="71"/>
      <c r="L63" s="71"/>
      <c r="M63" s="71"/>
      <c r="N63" s="57"/>
      <c r="O63" s="55"/>
    </row>
    <row r="64" spans="1:15" s="70" customFormat="1" ht="20.100000000000001" customHeight="1">
      <c r="A64" s="72"/>
      <c r="D64" s="57"/>
      <c r="E64" s="71"/>
      <c r="F64" s="71"/>
      <c r="G64" s="71"/>
      <c r="H64" s="71"/>
      <c r="I64" s="71"/>
      <c r="J64" s="71"/>
      <c r="K64" s="71"/>
      <c r="L64" s="71"/>
      <c r="M64" s="71"/>
      <c r="N64" s="57"/>
      <c r="O64" s="55"/>
    </row>
    <row r="65" spans="1:15" s="70" customFormat="1" ht="20.100000000000001" customHeight="1">
      <c r="A65" s="72"/>
      <c r="D65" s="57"/>
      <c r="E65" s="71"/>
      <c r="F65" s="71"/>
      <c r="G65" s="71"/>
      <c r="H65" s="71"/>
      <c r="I65" s="71"/>
      <c r="J65" s="71"/>
      <c r="K65" s="71"/>
      <c r="L65" s="71"/>
      <c r="M65" s="71"/>
      <c r="N65" s="57"/>
      <c r="O65" s="55"/>
    </row>
    <row r="66" spans="1:15" s="70" customFormat="1" ht="20.100000000000001" customHeight="1">
      <c r="A66" s="72"/>
      <c r="D66" s="57"/>
      <c r="E66" s="71"/>
      <c r="F66" s="71"/>
      <c r="G66" s="71"/>
      <c r="H66" s="71"/>
      <c r="I66" s="71"/>
      <c r="J66" s="71"/>
      <c r="K66" s="71"/>
      <c r="L66" s="71"/>
      <c r="M66" s="71"/>
      <c r="N66" s="57"/>
      <c r="O66" s="55"/>
    </row>
    <row r="67" spans="1:15" s="70" customFormat="1" ht="20.100000000000001" customHeight="1">
      <c r="A67" s="72"/>
      <c r="D67" s="57"/>
      <c r="E67" s="71"/>
      <c r="F67" s="71"/>
      <c r="G67" s="71"/>
      <c r="H67" s="71"/>
      <c r="I67" s="71"/>
      <c r="J67" s="71"/>
      <c r="K67" s="71"/>
      <c r="L67" s="71"/>
      <c r="M67" s="71"/>
      <c r="N67" s="57"/>
      <c r="O67" s="55"/>
    </row>
    <row r="68" spans="1:15" s="70" customFormat="1" ht="20.100000000000001" customHeight="1">
      <c r="A68" s="72"/>
      <c r="D68" s="57"/>
      <c r="E68" s="71"/>
      <c r="F68" s="71"/>
      <c r="G68" s="71"/>
      <c r="H68" s="71"/>
      <c r="I68" s="71"/>
      <c r="J68" s="71"/>
      <c r="K68" s="71"/>
      <c r="L68" s="71"/>
      <c r="M68" s="71"/>
      <c r="N68" s="57"/>
      <c r="O68" s="55"/>
    </row>
    <row r="69" spans="1:15" s="70" customFormat="1" ht="20.100000000000001" customHeight="1">
      <c r="A69" s="72"/>
      <c r="D69" s="57"/>
      <c r="E69" s="71"/>
      <c r="F69" s="71"/>
      <c r="G69" s="71"/>
      <c r="H69" s="71"/>
      <c r="I69" s="71"/>
      <c r="J69" s="71"/>
      <c r="K69" s="71"/>
      <c r="L69" s="71"/>
      <c r="M69" s="71"/>
      <c r="N69" s="57"/>
      <c r="O69" s="55"/>
    </row>
    <row r="70" spans="1:15" s="70" customFormat="1" ht="20.100000000000001" customHeight="1">
      <c r="A70" s="72"/>
      <c r="D70" s="57"/>
      <c r="E70" s="71"/>
      <c r="F70" s="71"/>
      <c r="G70" s="71"/>
      <c r="H70" s="71"/>
      <c r="I70" s="71"/>
      <c r="J70" s="71"/>
      <c r="K70" s="71"/>
      <c r="L70" s="71"/>
      <c r="M70" s="71"/>
      <c r="N70" s="57"/>
      <c r="O70" s="55"/>
    </row>
    <row r="71" spans="1:15" s="70" customFormat="1" ht="20.100000000000001" customHeight="1">
      <c r="A71" s="72"/>
      <c r="D71" s="57"/>
      <c r="E71" s="71"/>
      <c r="F71" s="71"/>
      <c r="G71" s="71"/>
      <c r="H71" s="71"/>
      <c r="I71" s="71"/>
      <c r="J71" s="71"/>
      <c r="K71" s="71"/>
      <c r="L71" s="71"/>
      <c r="M71" s="71"/>
      <c r="N71" s="57"/>
      <c r="O71" s="55"/>
    </row>
    <row r="72" spans="1:15" s="70" customFormat="1" ht="20.100000000000001" customHeight="1">
      <c r="A72" s="72"/>
      <c r="D72" s="57"/>
      <c r="E72" s="71"/>
      <c r="F72" s="71"/>
      <c r="G72" s="71"/>
      <c r="H72" s="71"/>
      <c r="I72" s="71"/>
      <c r="J72" s="71"/>
      <c r="K72" s="71"/>
      <c r="L72" s="71"/>
      <c r="M72" s="71"/>
      <c r="N72" s="57"/>
      <c r="O72" s="55"/>
    </row>
    <row r="73" spans="1:15" s="70" customFormat="1" ht="20.100000000000001" customHeight="1">
      <c r="A73" s="72"/>
      <c r="D73" s="57"/>
      <c r="E73" s="71"/>
      <c r="F73" s="71"/>
      <c r="G73" s="71"/>
      <c r="H73" s="71"/>
      <c r="I73" s="71"/>
      <c r="J73" s="71"/>
      <c r="K73" s="71"/>
      <c r="L73" s="71"/>
      <c r="M73" s="71"/>
      <c r="N73" s="57"/>
      <c r="O73" s="55"/>
    </row>
    <row r="74" spans="1:15" s="70" customFormat="1" ht="20.100000000000001" customHeight="1">
      <c r="A74" s="72"/>
      <c r="D74" s="57"/>
      <c r="E74" s="71"/>
      <c r="F74" s="71"/>
      <c r="G74" s="71"/>
      <c r="H74" s="71"/>
      <c r="I74" s="71"/>
      <c r="J74" s="71"/>
      <c r="K74" s="71"/>
      <c r="L74" s="71"/>
      <c r="M74" s="71"/>
      <c r="N74" s="57"/>
      <c r="O74" s="55"/>
    </row>
    <row r="75" spans="1:15" s="70" customFormat="1" ht="20.100000000000001" customHeight="1">
      <c r="A75" s="72"/>
      <c r="D75" s="57"/>
      <c r="E75" s="71"/>
      <c r="F75" s="71"/>
      <c r="G75" s="71"/>
      <c r="H75" s="71"/>
      <c r="I75" s="71"/>
      <c r="J75" s="71"/>
      <c r="K75" s="71"/>
      <c r="L75" s="71"/>
      <c r="M75" s="71"/>
      <c r="N75" s="57"/>
      <c r="O75" s="55"/>
    </row>
    <row r="76" spans="1:15" s="70" customFormat="1" ht="20.100000000000001" customHeight="1">
      <c r="A76" s="72"/>
      <c r="D76" s="57"/>
      <c r="E76" s="71"/>
      <c r="F76" s="71"/>
      <c r="G76" s="71"/>
      <c r="H76" s="71"/>
      <c r="I76" s="71"/>
      <c r="J76" s="71"/>
      <c r="K76" s="71"/>
      <c r="L76" s="71"/>
      <c r="M76" s="71"/>
      <c r="N76" s="57"/>
      <c r="O76" s="55"/>
    </row>
    <row r="77" spans="1:15" s="70" customFormat="1" ht="20.100000000000001" customHeight="1">
      <c r="A77" s="72"/>
      <c r="D77" s="57"/>
      <c r="E77" s="71"/>
      <c r="F77" s="71"/>
      <c r="G77" s="71"/>
      <c r="H77" s="71"/>
      <c r="I77" s="71"/>
      <c r="J77" s="71"/>
      <c r="K77" s="71"/>
      <c r="L77" s="71"/>
      <c r="M77" s="71"/>
      <c r="N77" s="57"/>
      <c r="O77" s="55"/>
    </row>
    <row r="78" spans="1:15" s="70" customFormat="1" ht="20.100000000000001" customHeight="1">
      <c r="A78" s="72"/>
      <c r="D78" s="57"/>
      <c r="E78" s="71"/>
      <c r="F78" s="71"/>
      <c r="G78" s="71"/>
      <c r="H78" s="71"/>
      <c r="I78" s="71"/>
      <c r="J78" s="71"/>
      <c r="K78" s="71"/>
      <c r="L78" s="71"/>
      <c r="M78" s="71"/>
      <c r="N78" s="57"/>
      <c r="O78" s="55"/>
    </row>
    <row r="79" spans="1:15" s="70" customFormat="1" ht="20.100000000000001" customHeight="1">
      <c r="A79" s="72"/>
      <c r="D79" s="57"/>
      <c r="E79" s="71"/>
      <c r="F79" s="71"/>
      <c r="G79" s="71"/>
      <c r="H79" s="71"/>
      <c r="I79" s="71"/>
      <c r="J79" s="71"/>
      <c r="K79" s="71"/>
      <c r="L79" s="71"/>
      <c r="M79" s="71"/>
      <c r="N79" s="57"/>
      <c r="O79" s="55"/>
    </row>
    <row r="80" spans="1:15" s="70" customFormat="1" ht="20.100000000000001" customHeight="1">
      <c r="A80" s="72"/>
      <c r="D80" s="57"/>
      <c r="E80" s="71"/>
      <c r="F80" s="71"/>
      <c r="G80" s="71"/>
      <c r="H80" s="71"/>
      <c r="I80" s="71"/>
      <c r="J80" s="71"/>
      <c r="K80" s="71"/>
      <c r="L80" s="71"/>
      <c r="M80" s="71"/>
      <c r="N80" s="57"/>
      <c r="O80" s="55"/>
    </row>
    <row r="81" spans="1:15" s="70" customFormat="1" ht="20.100000000000001" customHeight="1">
      <c r="A81" s="72"/>
      <c r="D81" s="57"/>
      <c r="E81" s="71"/>
      <c r="F81" s="71"/>
      <c r="G81" s="71"/>
      <c r="H81" s="71"/>
      <c r="I81" s="71"/>
      <c r="J81" s="71"/>
      <c r="K81" s="71"/>
      <c r="L81" s="71"/>
      <c r="M81" s="71"/>
      <c r="N81" s="57"/>
      <c r="O81" s="55"/>
    </row>
    <row r="82" spans="1:15" s="70" customFormat="1" ht="20.100000000000001" customHeight="1">
      <c r="A82" s="72"/>
      <c r="D82" s="57"/>
      <c r="E82" s="71"/>
      <c r="F82" s="71"/>
      <c r="G82" s="71"/>
      <c r="H82" s="71"/>
      <c r="I82" s="71"/>
      <c r="J82" s="71"/>
      <c r="K82" s="71"/>
      <c r="L82" s="71"/>
      <c r="M82" s="71"/>
      <c r="N82" s="57"/>
      <c r="O82" s="55"/>
    </row>
    <row r="83" spans="1:15" s="70" customFormat="1" ht="20.100000000000001" customHeight="1">
      <c r="A83" s="72"/>
      <c r="D83" s="57"/>
      <c r="E83" s="71"/>
      <c r="F83" s="71"/>
      <c r="G83" s="71"/>
      <c r="H83" s="71"/>
      <c r="I83" s="71"/>
      <c r="J83" s="71"/>
      <c r="K83" s="71"/>
      <c r="L83" s="71"/>
      <c r="M83" s="71"/>
      <c r="N83" s="57"/>
      <c r="O83" s="55"/>
    </row>
    <row r="84" spans="1:15" s="70" customFormat="1" ht="20.100000000000001" customHeight="1">
      <c r="A84" s="72"/>
      <c r="D84" s="57"/>
      <c r="E84" s="71"/>
      <c r="F84" s="71"/>
      <c r="G84" s="71"/>
      <c r="H84" s="71"/>
      <c r="I84" s="71"/>
      <c r="J84" s="71"/>
      <c r="K84" s="71"/>
      <c r="L84" s="71"/>
      <c r="M84" s="71"/>
      <c r="N84" s="57"/>
      <c r="O84" s="55"/>
    </row>
    <row r="85" spans="1:15" s="70" customFormat="1" ht="20.100000000000001" customHeight="1">
      <c r="A85" s="72"/>
      <c r="D85" s="57"/>
      <c r="E85" s="71"/>
      <c r="F85" s="71"/>
      <c r="G85" s="71"/>
      <c r="H85" s="71"/>
      <c r="I85" s="71"/>
      <c r="J85" s="71"/>
      <c r="K85" s="71"/>
      <c r="L85" s="71"/>
      <c r="M85" s="71"/>
      <c r="N85" s="57"/>
      <c r="O85" s="55"/>
    </row>
    <row r="86" spans="1:15" s="70" customFormat="1" ht="20.100000000000001" customHeight="1">
      <c r="A86" s="72"/>
      <c r="D86" s="57"/>
      <c r="E86" s="71"/>
      <c r="F86" s="71"/>
      <c r="G86" s="71"/>
      <c r="H86" s="71"/>
      <c r="I86" s="71"/>
      <c r="J86" s="71"/>
      <c r="K86" s="71"/>
      <c r="L86" s="71"/>
      <c r="M86" s="71"/>
      <c r="N86" s="57"/>
      <c r="O86" s="55"/>
    </row>
    <row r="87" spans="1:15" s="70" customFormat="1" ht="20.100000000000001" customHeight="1">
      <c r="A87" s="72"/>
      <c r="D87" s="57"/>
      <c r="E87" s="71"/>
      <c r="F87" s="71"/>
      <c r="G87" s="71"/>
      <c r="H87" s="71"/>
      <c r="I87" s="71"/>
      <c r="J87" s="71"/>
      <c r="K87" s="71"/>
      <c r="L87" s="71"/>
      <c r="M87" s="71"/>
      <c r="N87" s="57"/>
      <c r="O87" s="55"/>
    </row>
    <row r="88" spans="1:15" s="70" customFormat="1" ht="20.100000000000001" customHeight="1">
      <c r="A88" s="72"/>
      <c r="D88" s="57"/>
      <c r="E88" s="71"/>
      <c r="F88" s="71"/>
      <c r="G88" s="71"/>
      <c r="H88" s="71"/>
      <c r="I88" s="71"/>
      <c r="J88" s="71"/>
      <c r="K88" s="71"/>
      <c r="L88" s="71"/>
      <c r="M88" s="71"/>
      <c r="N88" s="57"/>
      <c r="O88" s="55"/>
    </row>
    <row r="89" spans="1:15" s="70" customFormat="1" ht="20.100000000000001" customHeight="1">
      <c r="A89" s="72"/>
      <c r="D89" s="57"/>
      <c r="E89" s="71"/>
      <c r="F89" s="71"/>
      <c r="G89" s="71"/>
      <c r="H89" s="71"/>
      <c r="I89" s="71"/>
      <c r="J89" s="71"/>
      <c r="K89" s="71"/>
      <c r="L89" s="71"/>
      <c r="M89" s="71"/>
      <c r="N89" s="57"/>
      <c r="O89" s="55"/>
    </row>
    <row r="90" spans="1:15" s="70" customFormat="1" ht="20.100000000000001" customHeight="1">
      <c r="A90" s="72"/>
      <c r="D90" s="57"/>
      <c r="E90" s="71"/>
      <c r="F90" s="71"/>
      <c r="G90" s="71"/>
      <c r="H90" s="71"/>
      <c r="I90" s="71"/>
      <c r="J90" s="71"/>
      <c r="K90" s="71"/>
      <c r="L90" s="71"/>
      <c r="M90" s="71"/>
      <c r="N90" s="57"/>
      <c r="O90" s="55"/>
    </row>
    <row r="91" spans="1:15" s="70" customFormat="1" ht="20.100000000000001" customHeight="1">
      <c r="A91" s="72"/>
      <c r="D91" s="57"/>
      <c r="E91" s="71"/>
      <c r="F91" s="71"/>
      <c r="G91" s="71"/>
      <c r="H91" s="71"/>
      <c r="I91" s="71"/>
      <c r="J91" s="71"/>
      <c r="K91" s="71"/>
      <c r="L91" s="71"/>
      <c r="M91" s="71"/>
      <c r="N91" s="57"/>
      <c r="O91" s="55"/>
    </row>
    <row r="92" spans="1:15" s="70" customFormat="1" ht="20.100000000000001" customHeight="1">
      <c r="A92" s="72"/>
      <c r="D92" s="57"/>
      <c r="E92" s="71"/>
      <c r="F92" s="71"/>
      <c r="G92" s="71"/>
      <c r="H92" s="71"/>
      <c r="I92" s="71"/>
      <c r="J92" s="71"/>
      <c r="K92" s="71"/>
      <c r="L92" s="71"/>
      <c r="M92" s="71"/>
      <c r="N92" s="57"/>
      <c r="O92" s="55"/>
    </row>
    <row r="93" spans="1:15" s="70" customFormat="1" ht="20.100000000000001" customHeight="1">
      <c r="A93" s="72"/>
      <c r="D93" s="57"/>
      <c r="E93" s="71"/>
      <c r="F93" s="71"/>
      <c r="G93" s="71"/>
      <c r="H93" s="71"/>
      <c r="I93" s="71"/>
      <c r="J93" s="71"/>
      <c r="K93" s="71"/>
      <c r="L93" s="71"/>
      <c r="M93" s="71"/>
      <c r="N93" s="57"/>
      <c r="O93" s="55"/>
    </row>
    <row r="94" spans="1:15" s="70" customFormat="1" ht="20.100000000000001" customHeight="1">
      <c r="A94" s="72"/>
      <c r="D94" s="57"/>
      <c r="E94" s="71"/>
      <c r="F94" s="71"/>
      <c r="G94" s="71"/>
      <c r="H94" s="71"/>
      <c r="I94" s="71"/>
      <c r="J94" s="71"/>
      <c r="K94" s="71"/>
      <c r="L94" s="71"/>
      <c r="M94" s="71"/>
      <c r="N94" s="57"/>
      <c r="O94" s="55"/>
    </row>
    <row r="95" spans="1:15" s="70" customFormat="1" ht="20.100000000000001" customHeight="1">
      <c r="A95" s="72"/>
      <c r="D95" s="57"/>
      <c r="E95" s="71"/>
      <c r="F95" s="71"/>
      <c r="G95" s="71"/>
      <c r="H95" s="71"/>
      <c r="I95" s="71"/>
      <c r="J95" s="71"/>
      <c r="K95" s="71"/>
      <c r="L95" s="71"/>
      <c r="M95" s="71"/>
      <c r="N95" s="57"/>
      <c r="O95" s="55"/>
    </row>
    <row r="96" spans="1:15" s="70" customFormat="1" ht="20.100000000000001" customHeight="1">
      <c r="A96" s="72"/>
      <c r="D96" s="57"/>
      <c r="E96" s="71"/>
      <c r="F96" s="71"/>
      <c r="G96" s="71"/>
      <c r="H96" s="71"/>
      <c r="I96" s="71"/>
      <c r="J96" s="71"/>
      <c r="K96" s="71"/>
      <c r="L96" s="71"/>
      <c r="M96" s="71"/>
      <c r="N96" s="57"/>
      <c r="O96" s="55"/>
    </row>
    <row r="97" spans="1:15" s="70" customFormat="1" ht="20.100000000000001" customHeight="1">
      <c r="A97" s="72"/>
      <c r="D97" s="57"/>
      <c r="E97" s="71"/>
      <c r="F97" s="71"/>
      <c r="G97" s="71"/>
      <c r="H97" s="71"/>
      <c r="I97" s="71"/>
      <c r="J97" s="71"/>
      <c r="K97" s="71"/>
      <c r="L97" s="71"/>
      <c r="M97" s="71"/>
      <c r="N97" s="57"/>
      <c r="O97" s="55"/>
    </row>
    <row r="98" spans="1:15" s="70" customFormat="1" ht="20.100000000000001" customHeight="1">
      <c r="A98" s="72"/>
      <c r="D98" s="57"/>
      <c r="E98" s="71"/>
      <c r="F98" s="71"/>
      <c r="G98" s="71"/>
      <c r="H98" s="71"/>
      <c r="I98" s="71"/>
      <c r="J98" s="71"/>
      <c r="K98" s="71"/>
      <c r="L98" s="71"/>
      <c r="M98" s="71"/>
      <c r="N98" s="57"/>
      <c r="O98" s="55"/>
    </row>
    <row r="99" spans="1:15" s="70" customFormat="1" ht="20.100000000000001" customHeight="1">
      <c r="A99" s="72"/>
      <c r="D99" s="57"/>
      <c r="E99" s="71"/>
      <c r="F99" s="71"/>
      <c r="G99" s="71"/>
      <c r="H99" s="71"/>
      <c r="I99" s="71"/>
      <c r="J99" s="71"/>
      <c r="K99" s="71"/>
      <c r="L99" s="71"/>
      <c r="M99" s="71"/>
      <c r="N99" s="57"/>
      <c r="O99" s="55"/>
    </row>
    <row r="100" spans="1:15" s="70" customFormat="1" ht="20.100000000000001" customHeight="1">
      <c r="A100" s="72"/>
      <c r="D100" s="57"/>
      <c r="E100" s="71"/>
      <c r="F100" s="71"/>
      <c r="G100" s="71"/>
      <c r="H100" s="71"/>
      <c r="I100" s="71"/>
      <c r="J100" s="71"/>
      <c r="K100" s="71"/>
      <c r="L100" s="71"/>
      <c r="M100" s="71"/>
      <c r="N100" s="57"/>
      <c r="O100" s="55"/>
    </row>
    <row r="101" spans="1:15" s="70" customFormat="1" ht="20.100000000000001" customHeight="1">
      <c r="A101" s="72"/>
      <c r="D101" s="57"/>
      <c r="E101" s="71"/>
      <c r="F101" s="71"/>
      <c r="G101" s="71"/>
      <c r="H101" s="71"/>
      <c r="I101" s="71"/>
      <c r="J101" s="71"/>
      <c r="K101" s="71"/>
      <c r="L101" s="71"/>
      <c r="M101" s="71"/>
      <c r="N101" s="57"/>
      <c r="O101" s="55"/>
    </row>
    <row r="102" spans="1:15" s="70" customFormat="1" ht="20.100000000000001" customHeight="1">
      <c r="A102" s="72"/>
      <c r="D102" s="57"/>
      <c r="E102" s="71"/>
      <c r="F102" s="71"/>
      <c r="G102" s="71"/>
      <c r="H102" s="71"/>
      <c r="I102" s="71"/>
      <c r="J102" s="71"/>
      <c r="K102" s="71"/>
      <c r="L102" s="71"/>
      <c r="M102" s="71"/>
      <c r="N102" s="57"/>
      <c r="O102" s="55"/>
    </row>
  </sheetData>
  <mergeCells count="15">
    <mergeCell ref="J1:K1"/>
    <mergeCell ref="L1:M1"/>
    <mergeCell ref="N1:N2"/>
    <mergeCell ref="B3:C3"/>
    <mergeCell ref="B44:C44"/>
    <mergeCell ref="F44:G44"/>
    <mergeCell ref="H44:I44"/>
    <mergeCell ref="J44:K44"/>
    <mergeCell ref="L44:M44"/>
    <mergeCell ref="B1:B2"/>
    <mergeCell ref="C1:C2"/>
    <mergeCell ref="D1:D2"/>
    <mergeCell ref="E1:E2"/>
    <mergeCell ref="F1:G1"/>
    <mergeCell ref="H1:I1"/>
  </mergeCells>
  <phoneticPr fontId="5" type="noConversion"/>
  <printOptions gridLines="1"/>
  <pageMargins left="0.78740157480314965" right="0.39370078740157483" top="0.98425196850393704" bottom="0.59055118110236227" header="0.59055118110236227" footer="0.39370078740157483"/>
  <pageSetup paperSize="9" orientation="landscape" r:id="rId1"/>
  <headerFooter alignWithMargins="0">
    <oddHeader>&amp;C&amp;"굴림체,굵게"&amp;14&amp;A</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B7467-832E-40FA-B7EE-8A0EEE2F8D07}">
  <sheetPr codeName="Sheet12">
    <tabColor rgb="FF92D050"/>
  </sheetPr>
  <dimension ref="A1:R102"/>
  <sheetViews>
    <sheetView view="pageBreakPreview" zoomScaleNormal="80" zoomScaleSheetLayoutView="100" workbookViewId="0">
      <pane xSplit="5" ySplit="2" topLeftCell="F21" activePane="bottomRight" state="frozen"/>
      <selection activeCell="P26" sqref="P26"/>
      <selection pane="topRight" activeCell="P26" sqref="P26"/>
      <selection pane="bottomLeft" activeCell="P26" sqref="P26"/>
      <selection pane="bottomRight" activeCell="P26" sqref="P26"/>
    </sheetView>
  </sheetViews>
  <sheetFormatPr defaultRowHeight="21.95" customHeight="1"/>
  <cols>
    <col min="1" max="1" width="9.140625" style="57"/>
    <col min="2" max="2" width="20.7109375" style="70" customWidth="1"/>
    <col min="3" max="3" width="15.7109375" style="70" customWidth="1"/>
    <col min="4" max="4" width="4.7109375" style="57" customWidth="1"/>
    <col min="5" max="5" width="7.7109375" style="71" customWidth="1"/>
    <col min="6" max="13" width="11.28515625" style="71" customWidth="1"/>
    <col min="14" max="14" width="8.7109375" style="57" customWidth="1"/>
    <col min="15" max="16384" width="9.140625" style="55"/>
  </cols>
  <sheetData>
    <row r="1" spans="1:18" s="47" customFormat="1" ht="21.95" customHeight="1">
      <c r="B1" s="355" t="s">
        <v>0</v>
      </c>
      <c r="C1" s="355" t="s">
        <v>1</v>
      </c>
      <c r="D1" s="233" t="s">
        <v>2</v>
      </c>
      <c r="E1" s="232" t="s">
        <v>3</v>
      </c>
      <c r="F1" s="232" t="s">
        <v>4</v>
      </c>
      <c r="G1" s="232"/>
      <c r="H1" s="232" t="s">
        <v>7</v>
      </c>
      <c r="I1" s="232"/>
      <c r="J1" s="232" t="s">
        <v>8</v>
      </c>
      <c r="K1" s="232"/>
      <c r="L1" s="232" t="s">
        <v>9</v>
      </c>
      <c r="M1" s="232"/>
      <c r="N1" s="233" t="s">
        <v>10</v>
      </c>
    </row>
    <row r="2" spans="1:18" s="47" customFormat="1" ht="21.95" customHeight="1">
      <c r="B2" s="355"/>
      <c r="C2" s="355"/>
      <c r="D2" s="233"/>
      <c r="E2" s="232"/>
      <c r="F2" s="48" t="s">
        <v>5</v>
      </c>
      <c r="G2" s="48" t="s">
        <v>6</v>
      </c>
      <c r="H2" s="48" t="s">
        <v>5</v>
      </c>
      <c r="I2" s="48" t="s">
        <v>6</v>
      </c>
      <c r="J2" s="48" t="s">
        <v>5</v>
      </c>
      <c r="K2" s="48" t="s">
        <v>6</v>
      </c>
      <c r="L2" s="48" t="s">
        <v>5</v>
      </c>
      <c r="M2" s="48" t="s">
        <v>6</v>
      </c>
      <c r="N2" s="233"/>
    </row>
    <row r="3" spans="1:18" s="47" customFormat="1" ht="20.100000000000001" customHeight="1">
      <c r="B3" s="353" t="str">
        <f>단가비교표!B39</f>
        <v>2. 'B구간'경관조명공사</v>
      </c>
      <c r="C3" s="353"/>
      <c r="D3" s="59"/>
      <c r="E3" s="59"/>
      <c r="F3" s="60"/>
      <c r="G3" s="61"/>
      <c r="H3" s="48"/>
      <c r="I3" s="48"/>
      <c r="J3" s="48"/>
      <c r="K3" s="48"/>
      <c r="L3" s="61"/>
      <c r="M3" s="61"/>
    </row>
    <row r="4" spans="1:18" s="47" customFormat="1" ht="20.100000000000001" customHeight="1">
      <c r="A4" s="47">
        <f>ROW()-3</f>
        <v>1</v>
      </c>
      <c r="B4" s="62" t="str">
        <f>단가비교표!B40</f>
        <v>파상형경질PE전선관(ELP)</v>
      </c>
      <c r="C4" s="62" t="str">
        <f>단가비교표!C40</f>
        <v>30mm</v>
      </c>
      <c r="D4" s="59" t="str">
        <f>단가비교표!D40</f>
        <v>M</v>
      </c>
      <c r="E4" s="59">
        <f ca="1">OFFSET('2.''B구간''경관조명공사(산출서)'!$F$45,,ROW(A1)-1)</f>
        <v>25</v>
      </c>
      <c r="F4" s="60">
        <f>단가비교표!P40</f>
        <v>360</v>
      </c>
      <c r="G4" s="63">
        <f ca="1">TRUNC($E4*F4,0)</f>
        <v>9000</v>
      </c>
      <c r="H4" s="64"/>
      <c r="I4" s="63">
        <f ca="1">TRUNC($E4*H4,0)</f>
        <v>0</v>
      </c>
      <c r="J4" s="64"/>
      <c r="K4" s="63">
        <f ca="1">TRUNC($E4*J4,0)</f>
        <v>0</v>
      </c>
      <c r="L4" s="63">
        <f>TRUNC(F4+H4+J4,0)</f>
        <v>360</v>
      </c>
      <c r="M4" s="63">
        <f ca="1">TRUNC(G4+I4+K4,0)</f>
        <v>9000</v>
      </c>
      <c r="Q4" s="181">
        <f ca="1">OFFSET('2.''B구간''경관조명공사(산출서)'!$F$43,,ROW(A1)-1)</f>
        <v>24</v>
      </c>
      <c r="R4" s="183">
        <f ca="1">TRUNC($Q4*F4,0)</f>
        <v>8640</v>
      </c>
    </row>
    <row r="5" spans="1:18" s="47" customFormat="1" ht="20.100000000000001" customHeight="1">
      <c r="A5" s="47">
        <f t="shared" ref="A5" si="0">ROW()-3</f>
        <v>2</v>
      </c>
      <c r="B5" s="62" t="str">
        <f>단가비교표!B41</f>
        <v>경질비닐전선관</v>
      </c>
      <c r="C5" s="62" t="str">
        <f>단가비교표!C41</f>
        <v>HI 28C</v>
      </c>
      <c r="D5" s="59" t="str">
        <f>단가비교표!D41</f>
        <v>M</v>
      </c>
      <c r="E5" s="59">
        <f ca="1">OFFSET('2.''B구간''경관조명공사(산출서)'!$F$45,,ROW(A2)-1)</f>
        <v>8</v>
      </c>
      <c r="F5" s="60">
        <f>단가비교표!P41</f>
        <v>910</v>
      </c>
      <c r="G5" s="63">
        <f t="shared" ref="G5:G15" ca="1" si="1">TRUNC($E5*F5,0)</f>
        <v>7280</v>
      </c>
      <c r="H5" s="64"/>
      <c r="I5" s="63">
        <f t="shared" ref="I5:I15" ca="1" si="2">TRUNC($E5*H5,0)</f>
        <v>0</v>
      </c>
      <c r="J5" s="64"/>
      <c r="K5" s="63">
        <f t="shared" ref="K5:K15" ca="1" si="3">TRUNC($E5*J5,0)</f>
        <v>0</v>
      </c>
      <c r="L5" s="63">
        <f t="shared" ref="L5:L15" si="4">TRUNC(F5+H5+J5,0)</f>
        <v>910</v>
      </c>
      <c r="M5" s="63">
        <f t="shared" ref="M5:M15" ca="1" si="5">TRUNC(G5+I5+K5,0)</f>
        <v>7280</v>
      </c>
      <c r="Q5" s="181">
        <f ca="1">OFFSET('2.''B구간''경관조명공사(산출서)'!$F$43,,ROW(A2)-1)</f>
        <v>8</v>
      </c>
      <c r="R5" s="183">
        <f t="shared" ref="R5:R8" ca="1" si="6">TRUNC($Q5*F5,0)</f>
        <v>7280</v>
      </c>
    </row>
    <row r="6" spans="1:18" s="47" customFormat="1" ht="20.100000000000001" customHeight="1">
      <c r="A6" s="47">
        <f t="shared" ref="A6:A15" si="7">ROW()-3</f>
        <v>3</v>
      </c>
      <c r="B6" s="62" t="str">
        <f>단가비교표!B42</f>
        <v>1종 금속제 가요전선관</v>
      </c>
      <c r="C6" s="62" t="str">
        <f>단가비교표!C42</f>
        <v>일반방수(GW-TYPE) 28C</v>
      </c>
      <c r="D6" s="59" t="str">
        <f>단가비교표!D42</f>
        <v>M</v>
      </c>
      <c r="E6" s="59">
        <f ca="1">OFFSET('2.''B구간''경관조명공사(산출서)'!$F$45,,ROW(A3)-1)</f>
        <v>133</v>
      </c>
      <c r="F6" s="60">
        <f>단가비교표!P42</f>
        <v>1100</v>
      </c>
      <c r="G6" s="63">
        <f t="shared" ca="1" si="1"/>
        <v>146300</v>
      </c>
      <c r="H6" s="64"/>
      <c r="I6" s="63">
        <f t="shared" ca="1" si="2"/>
        <v>0</v>
      </c>
      <c r="J6" s="64"/>
      <c r="K6" s="63">
        <f t="shared" ca="1" si="3"/>
        <v>0</v>
      </c>
      <c r="L6" s="63">
        <f t="shared" si="4"/>
        <v>1100</v>
      </c>
      <c r="M6" s="63">
        <f t="shared" ca="1" si="5"/>
        <v>146300</v>
      </c>
      <c r="Q6" s="181">
        <f ca="1">OFFSET('2.''B구간''경관조명공사(산출서)'!$F$43,,ROW(A3)-1)</f>
        <v>126.5</v>
      </c>
      <c r="R6" s="183">
        <f t="shared" ca="1" si="6"/>
        <v>139150</v>
      </c>
    </row>
    <row r="7" spans="1:18" s="47" customFormat="1" ht="20.100000000000001" customHeight="1">
      <c r="A7" s="47">
        <f t="shared" si="7"/>
        <v>4</v>
      </c>
      <c r="B7" s="62" t="str">
        <f>단가비교표!B43</f>
        <v>600V 난연 전력케이블</v>
      </c>
      <c r="C7" s="62" t="str">
        <f>단가비교표!C43</f>
        <v>F-CV 2C*4㎟</v>
      </c>
      <c r="D7" s="59" t="str">
        <f>단가비교표!D43</f>
        <v>M</v>
      </c>
      <c r="E7" s="59">
        <f ca="1">OFFSET('2.''B구간''경관조명공사(산출서)'!$F$45,,ROW(A4)-1)</f>
        <v>102</v>
      </c>
      <c r="F7" s="60">
        <f>단가비교표!P43</f>
        <v>2723</v>
      </c>
      <c r="G7" s="63">
        <f t="shared" ca="1" si="1"/>
        <v>277746</v>
      </c>
      <c r="H7" s="64"/>
      <c r="I7" s="63">
        <f t="shared" ca="1" si="2"/>
        <v>0</v>
      </c>
      <c r="J7" s="64"/>
      <c r="K7" s="63">
        <f t="shared" ca="1" si="3"/>
        <v>0</v>
      </c>
      <c r="L7" s="63">
        <f t="shared" si="4"/>
        <v>2723</v>
      </c>
      <c r="M7" s="63">
        <f t="shared" ca="1" si="5"/>
        <v>277746</v>
      </c>
      <c r="Q7" s="181">
        <f ca="1">OFFSET('2.''B구간''경관조명공사(산출서)'!$F$43,,ROW(A4)-1)</f>
        <v>99.5</v>
      </c>
      <c r="R7" s="183">
        <f t="shared" ca="1" si="6"/>
        <v>270938</v>
      </c>
    </row>
    <row r="8" spans="1:18" s="47" customFormat="1" ht="20.100000000000001" customHeight="1">
      <c r="A8" s="47">
        <f t="shared" si="7"/>
        <v>5</v>
      </c>
      <c r="B8" s="62" t="str">
        <f>단가비교표!B44</f>
        <v>600V 난연 전력케이블</v>
      </c>
      <c r="C8" s="62" t="str">
        <f>단가비교표!C44</f>
        <v>F-CV 2C*6㎟</v>
      </c>
      <c r="D8" s="59" t="str">
        <f>단가비교표!D44</f>
        <v>M</v>
      </c>
      <c r="E8" s="59">
        <f ca="1">OFFSET('2.''B구간''경관조명공사(산출서)'!$F$45,,ROW(A5)-1)</f>
        <v>19</v>
      </c>
      <c r="F8" s="60">
        <f>단가비교표!P44</f>
        <v>3683</v>
      </c>
      <c r="G8" s="63">
        <f t="shared" ca="1" si="1"/>
        <v>69977</v>
      </c>
      <c r="H8" s="64"/>
      <c r="I8" s="63">
        <f t="shared" ca="1" si="2"/>
        <v>0</v>
      </c>
      <c r="J8" s="64"/>
      <c r="K8" s="63">
        <f t="shared" ca="1" si="3"/>
        <v>0</v>
      </c>
      <c r="L8" s="63">
        <f t="shared" si="4"/>
        <v>3683</v>
      </c>
      <c r="M8" s="63">
        <f t="shared" ca="1" si="5"/>
        <v>69977</v>
      </c>
      <c r="Q8" s="181">
        <f ca="1">OFFSET('2.''B구간''경관조명공사(산출서)'!$F$43,,ROW(A5)-1)</f>
        <v>18</v>
      </c>
      <c r="R8" s="183">
        <f t="shared" ca="1" si="6"/>
        <v>66294</v>
      </c>
    </row>
    <row r="9" spans="1:18" s="47" customFormat="1" ht="20.100000000000001" customHeight="1">
      <c r="A9" s="47">
        <f t="shared" si="7"/>
        <v>6</v>
      </c>
      <c r="B9" s="62" t="str">
        <f>단가비교표!B45</f>
        <v>접지용전선</v>
      </c>
      <c r="C9" s="62" t="str">
        <f>단가비교표!C45</f>
        <v>FGV 6㎟</v>
      </c>
      <c r="D9" s="59" t="str">
        <f>단가비교표!D45</f>
        <v>M</v>
      </c>
      <c r="E9" s="59">
        <f ca="1">OFFSET('2.''B구간''경관조명공사(산출서)'!$F$45,,ROW(A6)-1)</f>
        <v>1</v>
      </c>
      <c r="F9" s="60">
        <f>단가비교표!P45</f>
        <v>1748</v>
      </c>
      <c r="G9" s="63">
        <f t="shared" ca="1" si="1"/>
        <v>1748</v>
      </c>
      <c r="H9" s="64"/>
      <c r="I9" s="63">
        <f t="shared" ca="1" si="2"/>
        <v>0</v>
      </c>
      <c r="J9" s="64"/>
      <c r="K9" s="63">
        <f t="shared" ca="1" si="3"/>
        <v>0</v>
      </c>
      <c r="L9" s="63">
        <f t="shared" si="4"/>
        <v>1748</v>
      </c>
      <c r="M9" s="63">
        <f t="shared" ca="1" si="5"/>
        <v>1748</v>
      </c>
      <c r="Q9" s="181">
        <f ca="1">OFFSET('2.''B구간''경관조명공사(산출서)'!$F$43,,ROW(A6)-1)</f>
        <v>1</v>
      </c>
      <c r="R9" s="183">
        <f t="shared" ref="R9" ca="1" si="8">TRUNC($Q9*F9,0)</f>
        <v>1748</v>
      </c>
    </row>
    <row r="10" spans="1:18" s="47" customFormat="1" ht="20.100000000000001" customHeight="1">
      <c r="A10" s="47">
        <f t="shared" si="7"/>
        <v>7</v>
      </c>
      <c r="B10" s="62" t="str">
        <f>단가비교표!B46</f>
        <v>풀박스</v>
      </c>
      <c r="C10" s="62" t="str">
        <f>단가비교표!C46</f>
        <v>100*100*100</v>
      </c>
      <c r="D10" s="59" t="str">
        <f>단가비교표!D46</f>
        <v>EA</v>
      </c>
      <c r="E10" s="59">
        <f ca="1">OFFSET('2.''B구간''경관조명공사(산출서)'!$F$45,,ROW(A7)-1)</f>
        <v>21</v>
      </c>
      <c r="F10" s="60">
        <f>단가비교표!P46</f>
        <v>3370</v>
      </c>
      <c r="G10" s="63">
        <f t="shared" ca="1" si="1"/>
        <v>70770</v>
      </c>
      <c r="H10" s="64"/>
      <c r="I10" s="63">
        <f t="shared" ca="1" si="2"/>
        <v>0</v>
      </c>
      <c r="J10" s="64"/>
      <c r="K10" s="63">
        <f t="shared" ca="1" si="3"/>
        <v>0</v>
      </c>
      <c r="L10" s="63">
        <f t="shared" si="4"/>
        <v>3370</v>
      </c>
      <c r="M10" s="63">
        <f t="shared" ca="1" si="5"/>
        <v>70770</v>
      </c>
      <c r="Q10" s="59"/>
      <c r="R10" s="184"/>
    </row>
    <row r="11" spans="1:18" s="47" customFormat="1" ht="20.100000000000001" customHeight="1">
      <c r="A11" s="47">
        <f t="shared" si="7"/>
        <v>8</v>
      </c>
      <c r="B11" s="62" t="str">
        <f>단가비교표!B47</f>
        <v>경관조명기구</v>
      </c>
      <c r="C11" s="62" t="str">
        <f>단가비교표!C47</f>
        <v>스탭등
LED 6W</v>
      </c>
      <c r="D11" s="59" t="str">
        <f>단가비교표!D47</f>
        <v>EA</v>
      </c>
      <c r="E11" s="59">
        <f ca="1">OFFSET('2.''B구간''경관조명공사(산출서)'!$F$45,,ROW(A8)-1)</f>
        <v>41</v>
      </c>
      <c r="F11" s="60">
        <f>단가비교표!P47</f>
        <v>0</v>
      </c>
      <c r="G11" s="63">
        <f t="shared" ca="1" si="1"/>
        <v>0</v>
      </c>
      <c r="H11" s="64"/>
      <c r="I11" s="63">
        <f t="shared" ca="1" si="2"/>
        <v>0</v>
      </c>
      <c r="J11" s="64"/>
      <c r="K11" s="63">
        <f t="shared" ca="1" si="3"/>
        <v>0</v>
      </c>
      <c r="L11" s="63">
        <f t="shared" si="4"/>
        <v>0</v>
      </c>
      <c r="M11" s="63">
        <f t="shared" ca="1" si="5"/>
        <v>0</v>
      </c>
      <c r="N11" s="52" t="s">
        <v>274</v>
      </c>
    </row>
    <row r="12" spans="1:18" s="47" customFormat="1" ht="20.100000000000001" customHeight="1">
      <c r="A12" s="47">
        <f t="shared" si="7"/>
        <v>9</v>
      </c>
      <c r="B12" s="62" t="str">
        <f>단가비교표!B48</f>
        <v>계람기함(WH-B)</v>
      </c>
      <c r="C12" s="62" t="str">
        <f>단가비교표!C48</f>
        <v>STS 
W800xH800xD300</v>
      </c>
      <c r="D12" s="59" t="str">
        <f>단가비교표!D48</f>
        <v>면</v>
      </c>
      <c r="E12" s="59">
        <f ca="1">OFFSET('2.''B구간''경관조명공사(산출서)'!$F$45,,ROW(A9)-1)</f>
        <v>1</v>
      </c>
      <c r="F12" s="60">
        <f>단가비교표!P48</f>
        <v>0</v>
      </c>
      <c r="G12" s="63">
        <f t="shared" ca="1" si="1"/>
        <v>0</v>
      </c>
      <c r="H12" s="64"/>
      <c r="I12" s="63">
        <f t="shared" ca="1" si="2"/>
        <v>0</v>
      </c>
      <c r="J12" s="64"/>
      <c r="K12" s="63">
        <f t="shared" ca="1" si="3"/>
        <v>0</v>
      </c>
      <c r="L12" s="63">
        <f t="shared" si="4"/>
        <v>0</v>
      </c>
      <c r="M12" s="63">
        <f t="shared" ca="1" si="5"/>
        <v>0</v>
      </c>
      <c r="N12" s="52" t="s">
        <v>274</v>
      </c>
    </row>
    <row r="13" spans="1:18" s="47" customFormat="1" ht="20.100000000000001" customHeight="1">
      <c r="A13" s="47">
        <f t="shared" si="7"/>
        <v>10</v>
      </c>
      <c r="B13" s="62" t="str">
        <f>단가비교표!B49</f>
        <v>계량기함기초(WH-B)</v>
      </c>
      <c r="C13" s="62" t="str">
        <f>단가비교표!C49</f>
        <v>W1,000xH500xD500</v>
      </c>
      <c r="D13" s="59" t="str">
        <f>단가비교표!D49</f>
        <v>개소</v>
      </c>
      <c r="E13" s="59">
        <f ca="1">OFFSET('2.''B구간''경관조명공사(산출서)'!$F$45,,ROW(A10)-1)</f>
        <v>1</v>
      </c>
      <c r="F13" s="60">
        <v>58583</v>
      </c>
      <c r="G13" s="63">
        <f t="shared" ca="1" si="1"/>
        <v>58583</v>
      </c>
      <c r="H13" s="64">
        <v>159544</v>
      </c>
      <c r="I13" s="63">
        <f t="shared" ca="1" si="2"/>
        <v>159544</v>
      </c>
      <c r="J13" s="64">
        <v>294</v>
      </c>
      <c r="K13" s="63">
        <f t="shared" ca="1" si="3"/>
        <v>294</v>
      </c>
      <c r="L13" s="63">
        <f t="shared" si="4"/>
        <v>218421</v>
      </c>
      <c r="M13" s="63">
        <f t="shared" ca="1" si="5"/>
        <v>218421</v>
      </c>
      <c r="N13" s="47" t="s">
        <v>326</v>
      </c>
    </row>
    <row r="14" spans="1:18" s="47" customFormat="1" ht="20.100000000000001" customHeight="1">
      <c r="A14" s="47">
        <f t="shared" si="7"/>
        <v>11</v>
      </c>
      <c r="B14" s="62" t="str">
        <f>단가비교표!B50</f>
        <v>접지공사</v>
      </c>
      <c r="C14" s="62" t="str">
        <f>단가비교표!C50</f>
        <v>100Ω 이하</v>
      </c>
      <c r="D14" s="59" t="str">
        <f>단가비교표!D50</f>
        <v>개소</v>
      </c>
      <c r="E14" s="59">
        <f ca="1">OFFSET('2.''B구간''경관조명공사(산출서)'!$F$45,,ROW(A11)-1)</f>
        <v>1</v>
      </c>
      <c r="F14" s="60">
        <v>66121</v>
      </c>
      <c r="G14" s="63">
        <f t="shared" ca="1" si="1"/>
        <v>66121</v>
      </c>
      <c r="H14" s="64">
        <v>213088</v>
      </c>
      <c r="I14" s="63">
        <f t="shared" ca="1" si="2"/>
        <v>213088</v>
      </c>
      <c r="J14" s="64"/>
      <c r="K14" s="63">
        <f t="shared" ca="1" si="3"/>
        <v>0</v>
      </c>
      <c r="L14" s="63">
        <f t="shared" si="4"/>
        <v>279209</v>
      </c>
      <c r="M14" s="63">
        <f t="shared" ca="1" si="5"/>
        <v>279209</v>
      </c>
      <c r="N14" s="47" t="s">
        <v>312</v>
      </c>
    </row>
    <row r="15" spans="1:18" s="47" customFormat="1" ht="20.100000000000001" customHeight="1">
      <c r="A15" s="47">
        <f t="shared" si="7"/>
        <v>12</v>
      </c>
      <c r="B15" s="62" t="str">
        <f>단가비교표!B51</f>
        <v>관로터피기</v>
      </c>
      <c r="C15" s="62" t="str">
        <f>단가비교표!C51</f>
        <v>일반토사
500x300x700</v>
      </c>
      <c r="D15" s="59" t="str">
        <f>단가비교표!D51</f>
        <v>M</v>
      </c>
      <c r="E15" s="59">
        <f ca="1">OFFSET('2.''B구간''경관조명공사(산출서)'!$F$45,,ROW(A12)-1)</f>
        <v>22</v>
      </c>
      <c r="F15" s="60">
        <v>3571</v>
      </c>
      <c r="G15" s="63">
        <f t="shared" ca="1" si="1"/>
        <v>78562</v>
      </c>
      <c r="H15" s="64">
        <v>4363</v>
      </c>
      <c r="I15" s="63">
        <f t="shared" ca="1" si="2"/>
        <v>95986</v>
      </c>
      <c r="J15" s="64">
        <v>462</v>
      </c>
      <c r="K15" s="63">
        <f t="shared" ca="1" si="3"/>
        <v>10164</v>
      </c>
      <c r="L15" s="63">
        <f t="shared" si="4"/>
        <v>8396</v>
      </c>
      <c r="M15" s="63">
        <f t="shared" ca="1" si="5"/>
        <v>184712</v>
      </c>
      <c r="N15" s="47" t="s">
        <v>308</v>
      </c>
    </row>
    <row r="16" spans="1:18" s="65" customFormat="1" ht="20.100000000000001" customHeight="1">
      <c r="A16" s="47"/>
      <c r="B16" s="62" t="s">
        <v>41</v>
      </c>
      <c r="C16" s="62" t="s">
        <v>42</v>
      </c>
      <c r="D16" s="59" t="s">
        <v>39</v>
      </c>
      <c r="E16" s="59">
        <v>1</v>
      </c>
      <c r="F16" s="60">
        <f ca="1">INT(SUM(R4:R6)*15%)</f>
        <v>23260</v>
      </c>
      <c r="G16" s="63">
        <f ca="1">TRUNC(E16*F16,0)</f>
        <v>23260</v>
      </c>
      <c r="H16" s="64"/>
      <c r="I16" s="63"/>
      <c r="J16" s="64"/>
      <c r="K16" s="63">
        <f t="shared" ref="K16:K23" si="9">TRUNC($E16*J16,0)</f>
        <v>0</v>
      </c>
      <c r="L16" s="63">
        <f t="shared" ref="L16:M22" ca="1" si="10">TRUNC(F16+H16+J16,0)</f>
        <v>23260</v>
      </c>
      <c r="M16" s="63">
        <f t="shared" ca="1" si="10"/>
        <v>23260</v>
      </c>
      <c r="N16" s="47"/>
      <c r="O16" s="47"/>
    </row>
    <row r="17" spans="1:14" s="65" customFormat="1" ht="20.100000000000001" customHeight="1">
      <c r="A17" s="66"/>
      <c r="B17" s="62" t="s">
        <v>13</v>
      </c>
      <c r="C17" s="62" t="s">
        <v>14</v>
      </c>
      <c r="D17" s="66" t="s">
        <v>12</v>
      </c>
      <c r="E17" s="66">
        <v>1</v>
      </c>
      <c r="F17" s="63">
        <f ca="1">INT(SUM(R4:R9)*0.02)</f>
        <v>9881</v>
      </c>
      <c r="G17" s="63">
        <f ca="1">TRUNC(E17*F17,0)</f>
        <v>9881</v>
      </c>
      <c r="H17" s="63"/>
      <c r="I17" s="63"/>
      <c r="J17" s="63"/>
      <c r="K17" s="63">
        <f t="shared" si="9"/>
        <v>0</v>
      </c>
      <c r="L17" s="63">
        <f t="shared" ca="1" si="10"/>
        <v>9881</v>
      </c>
      <c r="M17" s="63">
        <f t="shared" ca="1" si="10"/>
        <v>9881</v>
      </c>
      <c r="N17" s="66"/>
    </row>
    <row r="18" spans="1:14" s="65" customFormat="1" ht="20.100000000000001" customHeight="1">
      <c r="A18" s="66"/>
      <c r="B18" s="62" t="s">
        <v>15</v>
      </c>
      <c r="C18" s="67" t="str">
        <f>'2.''B구간''경관조명공사(산출서)'!E51</f>
        <v>내선전공</v>
      </c>
      <c r="D18" s="66" t="str">
        <f>'2.''B구간''경관조명공사(산출서)'!C51</f>
        <v>인</v>
      </c>
      <c r="E18" s="66">
        <f>'2.''B구간''경관조명공사(산출서)'!B51</f>
        <v>15.25</v>
      </c>
      <c r="F18" s="61"/>
      <c r="G18" s="61"/>
      <c r="H18" s="61">
        <f>VLOOKUP(C18,노임단가!$B$4:$H$47,3,0)</f>
        <v>273676</v>
      </c>
      <c r="I18" s="61">
        <f>TRUNC(E18*H18,0)</f>
        <v>4173559</v>
      </c>
      <c r="J18" s="61"/>
      <c r="K18" s="63">
        <f t="shared" si="9"/>
        <v>0</v>
      </c>
      <c r="L18" s="63">
        <f>TRUNC(F18+H18+J18,0)</f>
        <v>273676</v>
      </c>
      <c r="M18" s="63">
        <f>TRUNC(G18+I18+K18,0)</f>
        <v>4173559</v>
      </c>
      <c r="N18" s="66"/>
    </row>
    <row r="19" spans="1:14" s="65" customFormat="1" ht="20.100000000000001" customHeight="1">
      <c r="A19" s="66"/>
      <c r="B19" s="62" t="s">
        <v>15</v>
      </c>
      <c r="C19" s="67" t="str">
        <f>'2.''B구간''경관조명공사(산출서)'!E52</f>
        <v>저압케이블전공</v>
      </c>
      <c r="D19" s="66" t="str">
        <f>'2.''B구간''경관조명공사(산출서)'!C52</f>
        <v>인</v>
      </c>
      <c r="E19" s="66">
        <f>'2.''B구간''경관조명공사(산출서)'!B52</f>
        <v>0.75</v>
      </c>
      <c r="F19" s="61"/>
      <c r="G19" s="61"/>
      <c r="H19" s="61">
        <f>VLOOKUP(C19,노임단가!$B$4:$H$47,3,0)</f>
        <v>304156</v>
      </c>
      <c r="I19" s="61">
        <f t="shared" ref="I19:I21" si="11">TRUNC(E19*H19,0)</f>
        <v>228117</v>
      </c>
      <c r="J19" s="61"/>
      <c r="K19" s="63">
        <f t="shared" ref="K19:K21" si="12">TRUNC($E19*J19,0)</f>
        <v>0</v>
      </c>
      <c r="L19" s="63">
        <f t="shared" ref="L19:L21" si="13">TRUNC(F19+H19+J19,0)</f>
        <v>304156</v>
      </c>
      <c r="M19" s="63">
        <f t="shared" ref="M19:M21" si="14">TRUNC(G19+I19+K19,0)</f>
        <v>228117</v>
      </c>
      <c r="N19" s="66"/>
    </row>
    <row r="20" spans="1:14" s="65" customFormat="1" ht="20.100000000000001" customHeight="1">
      <c r="A20" s="66"/>
      <c r="B20" s="62" t="s">
        <v>15</v>
      </c>
      <c r="C20" s="67" t="str">
        <f>'2.''B구간''경관조명공사(산출서)'!E53</f>
        <v>배전전공</v>
      </c>
      <c r="D20" s="66" t="str">
        <f>'2.''B구간''경관조명공사(산출서)'!C53</f>
        <v>인</v>
      </c>
      <c r="E20" s="66">
        <f>'2.''B구간''경관조명공사(산출서)'!B53</f>
        <v>0.14000000000000001</v>
      </c>
      <c r="F20" s="61"/>
      <c r="G20" s="61"/>
      <c r="H20" s="61">
        <f>VLOOKUP(C20,노임단가!$B$4:$H$47,3,0)</f>
        <v>414968</v>
      </c>
      <c r="I20" s="61">
        <f>TRUNC(E20*H20,0)</f>
        <v>58095</v>
      </c>
      <c r="J20" s="61"/>
      <c r="K20" s="63">
        <f t="shared" si="12"/>
        <v>0</v>
      </c>
      <c r="L20" s="63">
        <f t="shared" si="13"/>
        <v>414968</v>
      </c>
      <c r="M20" s="63">
        <f t="shared" si="14"/>
        <v>58095</v>
      </c>
      <c r="N20" s="66"/>
    </row>
    <row r="21" spans="1:14" s="65" customFormat="1" ht="20.100000000000001" customHeight="1">
      <c r="A21" s="66"/>
      <c r="B21" s="62" t="s">
        <v>15</v>
      </c>
      <c r="C21" s="67" t="str">
        <f>'2.''B구간''경관조명공사(산출서)'!E54</f>
        <v>보통인부</v>
      </c>
      <c r="D21" s="66" t="str">
        <f>'2.''B구간''경관조명공사(산출서)'!C54</f>
        <v>인</v>
      </c>
      <c r="E21" s="66">
        <f>'2.''B구간''경관조명공사(산출서)'!B54</f>
        <v>1.08</v>
      </c>
      <c r="F21" s="61"/>
      <c r="G21" s="61"/>
      <c r="H21" s="61">
        <f>VLOOKUP(C21,노임단가!$B$4:$H$47,3,0)</f>
        <v>172068</v>
      </c>
      <c r="I21" s="61">
        <f t="shared" si="11"/>
        <v>185833</v>
      </c>
      <c r="J21" s="61"/>
      <c r="K21" s="63">
        <f t="shared" si="12"/>
        <v>0</v>
      </c>
      <c r="L21" s="63">
        <f t="shared" si="13"/>
        <v>172068</v>
      </c>
      <c r="M21" s="63">
        <f t="shared" si="14"/>
        <v>185833</v>
      </c>
      <c r="N21" s="66"/>
    </row>
    <row r="22" spans="1:14" s="65" customFormat="1" ht="20.100000000000001" customHeight="1">
      <c r="A22" s="66"/>
      <c r="B22" s="62" t="s">
        <v>17</v>
      </c>
      <c r="C22" s="62" t="s">
        <v>18</v>
      </c>
      <c r="D22" s="66" t="s">
        <v>12</v>
      </c>
      <c r="E22" s="66">
        <v>1</v>
      </c>
      <c r="F22" s="61">
        <f>TRUNC(SUM($I18:$I23)*0.03,0 )</f>
        <v>143549</v>
      </c>
      <c r="G22" s="61">
        <f>TRUNC(E22*F22,0)</f>
        <v>143549</v>
      </c>
      <c r="H22" s="61"/>
      <c r="I22" s="61"/>
      <c r="J22" s="61"/>
      <c r="K22" s="63">
        <f t="shared" si="9"/>
        <v>0</v>
      </c>
      <c r="L22" s="63">
        <f t="shared" si="10"/>
        <v>143549</v>
      </c>
      <c r="M22" s="63">
        <f t="shared" si="10"/>
        <v>143549</v>
      </c>
      <c r="N22" s="66"/>
    </row>
    <row r="23" spans="1:14" s="65" customFormat="1" ht="20.100000000000001" customHeight="1">
      <c r="A23" s="66"/>
      <c r="B23" s="62" t="s">
        <v>298</v>
      </c>
      <c r="C23" s="62" t="s">
        <v>299</v>
      </c>
      <c r="D23" s="66" t="s">
        <v>12</v>
      </c>
      <c r="E23" s="66">
        <v>1</v>
      </c>
      <c r="F23" s="61"/>
      <c r="G23" s="61"/>
      <c r="H23" s="61">
        <f>TRUNC(SUM($I18:$I21)*0.03,0 )</f>
        <v>139368</v>
      </c>
      <c r="I23" s="61">
        <f>TRUNC(E23*H23,0)</f>
        <v>139368</v>
      </c>
      <c r="J23" s="61"/>
      <c r="K23" s="63">
        <f t="shared" si="9"/>
        <v>0</v>
      </c>
      <c r="L23" s="63">
        <f t="shared" ref="L23" si="15">TRUNC(F23+H23+J23,0)</f>
        <v>139368</v>
      </c>
      <c r="M23" s="63">
        <f t="shared" ref="M23" si="16">TRUNC(G23+I23+K23,0)</f>
        <v>139368</v>
      </c>
      <c r="N23" s="66"/>
    </row>
    <row r="24" spans="1:14" s="65" customFormat="1" ht="20.100000000000001" customHeight="1">
      <c r="A24" s="66"/>
      <c r="B24" s="62"/>
      <c r="C24" s="62"/>
      <c r="D24" s="66"/>
      <c r="E24" s="66"/>
      <c r="F24" s="61"/>
      <c r="G24" s="61"/>
      <c r="H24" s="61"/>
      <c r="I24" s="61"/>
      <c r="J24" s="61"/>
      <c r="K24" s="63"/>
      <c r="L24" s="63"/>
      <c r="M24" s="63"/>
      <c r="N24" s="66"/>
    </row>
    <row r="25" spans="1:14" s="65" customFormat="1" ht="20.100000000000001" customHeight="1">
      <c r="A25" s="66"/>
      <c r="B25" s="62"/>
      <c r="C25" s="62"/>
      <c r="D25" s="66"/>
      <c r="E25" s="66"/>
      <c r="F25" s="61"/>
      <c r="G25" s="61"/>
      <c r="H25" s="61"/>
      <c r="I25" s="61"/>
      <c r="J25" s="61"/>
      <c r="K25" s="63"/>
      <c r="L25" s="63"/>
      <c r="M25" s="63"/>
      <c r="N25" s="66"/>
    </row>
    <row r="26" spans="1:14" s="65" customFormat="1" ht="20.100000000000001" customHeight="1">
      <c r="A26" s="66"/>
      <c r="B26" s="62"/>
      <c r="C26" s="62"/>
      <c r="D26" s="66"/>
      <c r="E26" s="66"/>
      <c r="F26" s="61"/>
      <c r="G26" s="61"/>
      <c r="H26" s="61"/>
      <c r="I26" s="61"/>
      <c r="J26" s="61"/>
      <c r="K26" s="63"/>
      <c r="L26" s="63"/>
      <c r="M26" s="63"/>
      <c r="N26" s="66"/>
    </row>
    <row r="27" spans="1:14" s="65" customFormat="1" ht="20.100000000000001" customHeight="1">
      <c r="A27" s="66"/>
      <c r="B27" s="62"/>
      <c r="C27" s="62"/>
      <c r="D27" s="66"/>
      <c r="E27" s="66"/>
      <c r="F27" s="61"/>
      <c r="G27" s="61"/>
      <c r="H27" s="61"/>
      <c r="I27" s="61"/>
      <c r="J27" s="61"/>
      <c r="K27" s="63"/>
      <c r="L27" s="63"/>
      <c r="M27" s="63"/>
      <c r="N27" s="66"/>
    </row>
    <row r="28" spans="1:14" s="65" customFormat="1" ht="20.100000000000001" customHeight="1">
      <c r="A28" s="66"/>
      <c r="B28" s="62"/>
      <c r="C28" s="62"/>
      <c r="D28" s="66"/>
      <c r="E28" s="66"/>
      <c r="F28" s="61"/>
      <c r="G28" s="61"/>
      <c r="H28" s="61"/>
      <c r="I28" s="61"/>
      <c r="J28" s="61"/>
      <c r="K28" s="63"/>
      <c r="L28" s="63"/>
      <c r="M28" s="63"/>
      <c r="N28" s="66"/>
    </row>
    <row r="29" spans="1:14" s="65" customFormat="1" ht="20.100000000000001" customHeight="1">
      <c r="A29" s="66"/>
      <c r="B29" s="62"/>
      <c r="C29" s="62"/>
      <c r="D29" s="66"/>
      <c r="E29" s="66"/>
      <c r="F29" s="61"/>
      <c r="G29" s="61"/>
      <c r="H29" s="61"/>
      <c r="I29" s="61"/>
      <c r="J29" s="61"/>
      <c r="K29" s="63"/>
      <c r="L29" s="63"/>
      <c r="M29" s="63"/>
      <c r="N29" s="66"/>
    </row>
    <row r="30" spans="1:14" s="65" customFormat="1" ht="20.100000000000001" customHeight="1">
      <c r="A30" s="66"/>
      <c r="B30" s="62"/>
      <c r="C30" s="62"/>
      <c r="D30" s="66"/>
      <c r="E30" s="66"/>
      <c r="F30" s="61"/>
      <c r="G30" s="61"/>
      <c r="H30" s="61"/>
      <c r="I30" s="61"/>
      <c r="J30" s="61"/>
      <c r="K30" s="63"/>
      <c r="L30" s="63"/>
      <c r="M30" s="63"/>
      <c r="N30" s="66"/>
    </row>
    <row r="31" spans="1:14" s="65" customFormat="1" ht="20.100000000000001" customHeight="1">
      <c r="A31" s="66"/>
      <c r="B31" s="62"/>
      <c r="C31" s="62"/>
      <c r="D31" s="66"/>
      <c r="E31" s="66"/>
      <c r="F31" s="61"/>
      <c r="G31" s="61"/>
      <c r="H31" s="61"/>
      <c r="I31" s="61"/>
      <c r="J31" s="61"/>
      <c r="K31" s="63"/>
      <c r="L31" s="63"/>
      <c r="M31" s="63"/>
      <c r="N31" s="66"/>
    </row>
    <row r="32" spans="1:14" s="65" customFormat="1" ht="20.100000000000001" customHeight="1">
      <c r="A32" s="66"/>
      <c r="B32" s="62"/>
      <c r="C32" s="62"/>
      <c r="D32" s="66"/>
      <c r="E32" s="66"/>
      <c r="F32" s="61"/>
      <c r="G32" s="61"/>
      <c r="H32" s="61"/>
      <c r="I32" s="61"/>
      <c r="J32" s="61"/>
      <c r="K32" s="63"/>
      <c r="L32" s="63"/>
      <c r="M32" s="63"/>
      <c r="N32" s="66"/>
    </row>
    <row r="33" spans="1:15" s="65" customFormat="1" ht="20.100000000000001" customHeight="1">
      <c r="A33" s="66"/>
      <c r="B33" s="62"/>
      <c r="C33" s="62"/>
      <c r="D33" s="66"/>
      <c r="E33" s="66"/>
      <c r="F33" s="61"/>
      <c r="G33" s="61"/>
      <c r="H33" s="61"/>
      <c r="I33" s="61"/>
      <c r="J33" s="61"/>
      <c r="K33" s="63"/>
      <c r="L33" s="63"/>
      <c r="M33" s="63"/>
      <c r="N33" s="66"/>
    </row>
    <row r="34" spans="1:15" s="65" customFormat="1" ht="20.100000000000001" customHeight="1">
      <c r="A34" s="66"/>
      <c r="B34" s="62"/>
      <c r="C34" s="62"/>
      <c r="D34" s="66"/>
      <c r="E34" s="66"/>
      <c r="F34" s="61"/>
      <c r="G34" s="61"/>
      <c r="H34" s="61"/>
      <c r="I34" s="61"/>
      <c r="J34" s="61"/>
      <c r="K34" s="63"/>
      <c r="L34" s="63"/>
      <c r="M34" s="63"/>
      <c r="N34" s="66"/>
    </row>
    <row r="35" spans="1:15" s="65" customFormat="1" ht="20.100000000000001" customHeight="1">
      <c r="A35" s="66"/>
      <c r="B35" s="62"/>
      <c r="C35" s="62"/>
      <c r="D35" s="66"/>
      <c r="E35" s="66"/>
      <c r="F35" s="61"/>
      <c r="G35" s="61"/>
      <c r="H35" s="61"/>
      <c r="I35" s="61"/>
      <c r="J35" s="61"/>
      <c r="K35" s="63"/>
      <c r="L35" s="63"/>
      <c r="M35" s="63"/>
      <c r="N35" s="66"/>
    </row>
    <row r="36" spans="1:15" s="65" customFormat="1" ht="20.100000000000001" customHeight="1">
      <c r="A36" s="66"/>
      <c r="B36" s="62"/>
      <c r="C36" s="62"/>
      <c r="D36" s="66"/>
      <c r="E36" s="66"/>
      <c r="F36" s="61"/>
      <c r="G36" s="61"/>
      <c r="H36" s="61"/>
      <c r="I36" s="61"/>
      <c r="J36" s="61"/>
      <c r="K36" s="63"/>
      <c r="L36" s="63"/>
      <c r="M36" s="63"/>
      <c r="N36" s="66"/>
    </row>
    <row r="37" spans="1:15" s="65" customFormat="1" ht="20.100000000000001" customHeight="1">
      <c r="A37" s="66"/>
      <c r="B37" s="62"/>
      <c r="C37" s="62"/>
      <c r="D37" s="66"/>
      <c r="E37" s="66"/>
      <c r="F37" s="61"/>
      <c r="G37" s="61"/>
      <c r="H37" s="61"/>
      <c r="I37" s="61"/>
      <c r="J37" s="61"/>
      <c r="K37" s="63"/>
      <c r="L37" s="63"/>
      <c r="M37" s="63"/>
      <c r="N37" s="66"/>
    </row>
    <row r="38" spans="1:15" s="65" customFormat="1" ht="20.100000000000001" customHeight="1">
      <c r="A38" s="66"/>
      <c r="B38" s="62"/>
      <c r="C38" s="62"/>
      <c r="D38" s="66"/>
      <c r="E38" s="66"/>
      <c r="F38" s="61"/>
      <c r="G38" s="61"/>
      <c r="H38" s="61"/>
      <c r="I38" s="61"/>
      <c r="J38" s="61"/>
      <c r="K38" s="63"/>
      <c r="L38" s="63"/>
      <c r="M38" s="63"/>
      <c r="N38" s="66"/>
    </row>
    <row r="39" spans="1:15" s="65" customFormat="1" ht="20.100000000000001" customHeight="1">
      <c r="A39" s="66"/>
      <c r="B39" s="62"/>
      <c r="C39" s="62"/>
      <c r="D39" s="66"/>
      <c r="E39" s="66"/>
      <c r="F39" s="61"/>
      <c r="G39" s="61"/>
      <c r="H39" s="61"/>
      <c r="I39" s="61"/>
      <c r="J39" s="61"/>
      <c r="K39" s="63"/>
      <c r="L39" s="63"/>
      <c r="M39" s="63"/>
      <c r="N39" s="66"/>
    </row>
    <row r="40" spans="1:15" s="65" customFormat="1" ht="20.100000000000001" customHeight="1">
      <c r="A40" s="66"/>
      <c r="B40" s="62"/>
      <c r="C40" s="62"/>
      <c r="D40" s="66"/>
      <c r="E40" s="66"/>
      <c r="F40" s="61"/>
      <c r="G40" s="61"/>
      <c r="H40" s="61"/>
      <c r="I40" s="61"/>
      <c r="J40" s="61"/>
      <c r="K40" s="63"/>
      <c r="L40" s="63"/>
      <c r="M40" s="63"/>
      <c r="N40" s="66"/>
    </row>
    <row r="41" spans="1:15" s="65" customFormat="1" ht="20.100000000000001" customHeight="1">
      <c r="A41" s="66"/>
      <c r="B41" s="62"/>
      <c r="C41" s="62"/>
      <c r="D41" s="66"/>
      <c r="E41" s="66"/>
      <c r="F41" s="61"/>
      <c r="G41" s="61"/>
      <c r="H41" s="61"/>
      <c r="I41" s="61"/>
      <c r="J41" s="61"/>
      <c r="K41" s="63"/>
      <c r="L41" s="63"/>
      <c r="M41" s="63"/>
      <c r="N41" s="66"/>
    </row>
    <row r="42" spans="1:15" s="65" customFormat="1" ht="20.100000000000001" customHeight="1">
      <c r="A42" s="66"/>
      <c r="B42" s="62"/>
      <c r="C42" s="62"/>
      <c r="D42" s="66"/>
      <c r="E42" s="66"/>
      <c r="F42" s="61"/>
      <c r="G42" s="61"/>
      <c r="H42" s="61"/>
      <c r="I42" s="61"/>
      <c r="J42" s="61"/>
      <c r="K42" s="63"/>
      <c r="L42" s="63"/>
      <c r="M42" s="63"/>
      <c r="N42" s="66"/>
    </row>
    <row r="43" spans="1:15" s="65" customFormat="1" ht="20.100000000000001" customHeight="1">
      <c r="A43" s="66"/>
      <c r="B43" s="62"/>
      <c r="C43" s="62"/>
      <c r="D43" s="66"/>
      <c r="E43" s="66"/>
      <c r="F43" s="61"/>
      <c r="G43" s="61"/>
      <c r="H43" s="61"/>
      <c r="I43" s="61"/>
      <c r="J43" s="61"/>
      <c r="K43" s="63"/>
      <c r="L43" s="63"/>
      <c r="M43" s="63"/>
      <c r="N43" s="66"/>
    </row>
    <row r="44" spans="1:15" s="65" customFormat="1" ht="20.100000000000001" customHeight="1">
      <c r="A44" s="66"/>
      <c r="B44" s="354" t="s">
        <v>19</v>
      </c>
      <c r="C44" s="354"/>
      <c r="D44" s="66"/>
      <c r="E44" s="61"/>
      <c r="F44" s="231">
        <f ca="1">TRUNC(SUM(G4:$G$43),1)</f>
        <v>962777</v>
      </c>
      <c r="G44" s="231"/>
      <c r="H44" s="351">
        <f ca="1">TRUNC(SUM(I4:$I$43),1)</f>
        <v>5253590</v>
      </c>
      <c r="I44" s="351"/>
      <c r="J44" s="352">
        <f ca="1">TRUNC(SUM($K4:K$43),1)</f>
        <v>10458</v>
      </c>
      <c r="K44" s="352"/>
      <c r="L44" s="231">
        <f ca="1">TRUNC(F44+H44+J44,0)</f>
        <v>6226825</v>
      </c>
      <c r="M44" s="231"/>
      <c r="N44" s="66"/>
      <c r="O44" s="68">
        <f ca="1">SUM(M4:M43)-L44</f>
        <v>0</v>
      </c>
    </row>
    <row r="45" spans="1:15" ht="20.100000000000001" customHeight="1"/>
    <row r="46" spans="1:15" ht="20.100000000000001" customHeight="1"/>
    <row r="47" spans="1:15" ht="20.100000000000001" customHeight="1"/>
    <row r="48" spans="1:15" ht="20.100000000000001" customHeight="1"/>
    <row r="49" spans="1:15" ht="20.100000000000001" customHeight="1"/>
    <row r="50" spans="1:15" ht="20.100000000000001" customHeight="1"/>
    <row r="51" spans="1:15" ht="20.100000000000001" customHeight="1"/>
    <row r="52" spans="1:15" ht="20.100000000000001" customHeight="1"/>
    <row r="53" spans="1:15" ht="20.100000000000001" customHeight="1"/>
    <row r="54" spans="1:15" ht="20.100000000000001" customHeight="1"/>
    <row r="55" spans="1:15" ht="20.100000000000001" customHeight="1"/>
    <row r="56" spans="1:15" ht="20.100000000000001" customHeight="1"/>
    <row r="57" spans="1:15" ht="20.100000000000001" customHeight="1"/>
    <row r="58" spans="1:15" ht="20.100000000000001" customHeight="1"/>
    <row r="59" spans="1:15" ht="20.100000000000001" customHeight="1"/>
    <row r="60" spans="1:15" s="70" customFormat="1" ht="20.100000000000001" customHeight="1">
      <c r="A60" s="72"/>
      <c r="D60" s="57"/>
      <c r="E60" s="71"/>
      <c r="F60" s="71"/>
      <c r="G60" s="71"/>
      <c r="H60" s="71"/>
      <c r="I60" s="71"/>
      <c r="J60" s="71"/>
      <c r="K60" s="71"/>
      <c r="L60" s="71"/>
      <c r="M60" s="71"/>
      <c r="N60" s="57"/>
      <c r="O60" s="55"/>
    </row>
    <row r="61" spans="1:15" s="70" customFormat="1" ht="20.100000000000001" customHeight="1">
      <c r="A61" s="72"/>
      <c r="D61" s="57"/>
      <c r="E61" s="71"/>
      <c r="F61" s="71"/>
      <c r="G61" s="71"/>
      <c r="H61" s="71"/>
      <c r="I61" s="71"/>
      <c r="J61" s="71"/>
      <c r="K61" s="71"/>
      <c r="L61" s="71"/>
      <c r="M61" s="71"/>
      <c r="N61" s="57"/>
      <c r="O61" s="55"/>
    </row>
    <row r="62" spans="1:15" s="70" customFormat="1" ht="20.100000000000001" customHeight="1">
      <c r="A62" s="72"/>
      <c r="D62" s="57"/>
      <c r="E62" s="71"/>
      <c r="F62" s="71"/>
      <c r="G62" s="71"/>
      <c r="H62" s="71"/>
      <c r="I62" s="71"/>
      <c r="J62" s="71"/>
      <c r="K62" s="71"/>
      <c r="L62" s="71"/>
      <c r="M62" s="71"/>
      <c r="N62" s="57"/>
      <c r="O62" s="55"/>
    </row>
    <row r="63" spans="1:15" s="70" customFormat="1" ht="20.100000000000001" customHeight="1">
      <c r="A63" s="72"/>
      <c r="D63" s="57"/>
      <c r="E63" s="71"/>
      <c r="F63" s="71"/>
      <c r="G63" s="71"/>
      <c r="H63" s="71"/>
      <c r="I63" s="71"/>
      <c r="J63" s="71"/>
      <c r="K63" s="71"/>
      <c r="L63" s="71"/>
      <c r="M63" s="71"/>
      <c r="N63" s="57"/>
      <c r="O63" s="55"/>
    </row>
    <row r="64" spans="1:15" s="70" customFormat="1" ht="20.100000000000001" customHeight="1">
      <c r="A64" s="72"/>
      <c r="D64" s="57"/>
      <c r="E64" s="71"/>
      <c r="F64" s="71"/>
      <c r="G64" s="71"/>
      <c r="H64" s="71"/>
      <c r="I64" s="71"/>
      <c r="J64" s="71"/>
      <c r="K64" s="71"/>
      <c r="L64" s="71"/>
      <c r="M64" s="71"/>
      <c r="N64" s="57"/>
      <c r="O64" s="55"/>
    </row>
    <row r="65" spans="1:15" s="70" customFormat="1" ht="20.100000000000001" customHeight="1">
      <c r="A65" s="72"/>
      <c r="D65" s="57"/>
      <c r="E65" s="71"/>
      <c r="F65" s="71"/>
      <c r="G65" s="71"/>
      <c r="H65" s="71"/>
      <c r="I65" s="71"/>
      <c r="J65" s="71"/>
      <c r="K65" s="71"/>
      <c r="L65" s="71"/>
      <c r="M65" s="71"/>
      <c r="N65" s="57"/>
      <c r="O65" s="55"/>
    </row>
    <row r="66" spans="1:15" s="70" customFormat="1" ht="20.100000000000001" customHeight="1">
      <c r="A66" s="72"/>
      <c r="D66" s="57"/>
      <c r="E66" s="71"/>
      <c r="F66" s="71"/>
      <c r="G66" s="71"/>
      <c r="H66" s="71"/>
      <c r="I66" s="71"/>
      <c r="J66" s="71"/>
      <c r="K66" s="71"/>
      <c r="L66" s="71"/>
      <c r="M66" s="71"/>
      <c r="N66" s="57"/>
      <c r="O66" s="55"/>
    </row>
    <row r="67" spans="1:15" s="70" customFormat="1" ht="20.100000000000001" customHeight="1">
      <c r="A67" s="72"/>
      <c r="D67" s="57"/>
      <c r="E67" s="71"/>
      <c r="F67" s="71"/>
      <c r="G67" s="71"/>
      <c r="H67" s="71"/>
      <c r="I67" s="71"/>
      <c r="J67" s="71"/>
      <c r="K67" s="71"/>
      <c r="L67" s="71"/>
      <c r="M67" s="71"/>
      <c r="N67" s="57"/>
      <c r="O67" s="55"/>
    </row>
    <row r="68" spans="1:15" s="70" customFormat="1" ht="20.100000000000001" customHeight="1">
      <c r="A68" s="72"/>
      <c r="D68" s="57"/>
      <c r="E68" s="71"/>
      <c r="F68" s="71"/>
      <c r="G68" s="71"/>
      <c r="H68" s="71"/>
      <c r="I68" s="71"/>
      <c r="J68" s="71"/>
      <c r="K68" s="71"/>
      <c r="L68" s="71"/>
      <c r="M68" s="71"/>
      <c r="N68" s="57"/>
      <c r="O68" s="55"/>
    </row>
    <row r="69" spans="1:15" s="70" customFormat="1" ht="20.100000000000001" customHeight="1">
      <c r="A69" s="72"/>
      <c r="D69" s="57"/>
      <c r="E69" s="71"/>
      <c r="F69" s="71"/>
      <c r="G69" s="71"/>
      <c r="H69" s="71"/>
      <c r="I69" s="71"/>
      <c r="J69" s="71"/>
      <c r="K69" s="71"/>
      <c r="L69" s="71"/>
      <c r="M69" s="71"/>
      <c r="N69" s="57"/>
      <c r="O69" s="55"/>
    </row>
    <row r="70" spans="1:15" s="70" customFormat="1" ht="20.100000000000001" customHeight="1">
      <c r="A70" s="72"/>
      <c r="D70" s="57"/>
      <c r="E70" s="71"/>
      <c r="F70" s="71"/>
      <c r="G70" s="71"/>
      <c r="H70" s="71"/>
      <c r="I70" s="71"/>
      <c r="J70" s="71"/>
      <c r="K70" s="71"/>
      <c r="L70" s="71"/>
      <c r="M70" s="71"/>
      <c r="N70" s="57"/>
      <c r="O70" s="55"/>
    </row>
    <row r="71" spans="1:15" s="70" customFormat="1" ht="20.100000000000001" customHeight="1">
      <c r="A71" s="72"/>
      <c r="D71" s="57"/>
      <c r="E71" s="71"/>
      <c r="F71" s="71"/>
      <c r="G71" s="71"/>
      <c r="H71" s="71"/>
      <c r="I71" s="71"/>
      <c r="J71" s="71"/>
      <c r="K71" s="71"/>
      <c r="L71" s="71"/>
      <c r="M71" s="71"/>
      <c r="N71" s="57"/>
      <c r="O71" s="55"/>
    </row>
    <row r="72" spans="1:15" s="70" customFormat="1" ht="20.100000000000001" customHeight="1">
      <c r="A72" s="72"/>
      <c r="D72" s="57"/>
      <c r="E72" s="71"/>
      <c r="F72" s="71"/>
      <c r="G72" s="71"/>
      <c r="H72" s="71"/>
      <c r="I72" s="71"/>
      <c r="J72" s="71"/>
      <c r="K72" s="71"/>
      <c r="L72" s="71"/>
      <c r="M72" s="71"/>
      <c r="N72" s="57"/>
      <c r="O72" s="55"/>
    </row>
    <row r="73" spans="1:15" s="70" customFormat="1" ht="20.100000000000001" customHeight="1">
      <c r="A73" s="72"/>
      <c r="D73" s="57"/>
      <c r="E73" s="71"/>
      <c r="F73" s="71"/>
      <c r="G73" s="71"/>
      <c r="H73" s="71"/>
      <c r="I73" s="71"/>
      <c r="J73" s="71"/>
      <c r="K73" s="71"/>
      <c r="L73" s="71"/>
      <c r="M73" s="71"/>
      <c r="N73" s="57"/>
      <c r="O73" s="55"/>
    </row>
    <row r="74" spans="1:15" s="70" customFormat="1" ht="20.100000000000001" customHeight="1">
      <c r="A74" s="72"/>
      <c r="D74" s="57"/>
      <c r="E74" s="71"/>
      <c r="F74" s="71"/>
      <c r="G74" s="71"/>
      <c r="H74" s="71"/>
      <c r="I74" s="71"/>
      <c r="J74" s="71"/>
      <c r="K74" s="71"/>
      <c r="L74" s="71"/>
      <c r="M74" s="71"/>
      <c r="N74" s="57"/>
      <c r="O74" s="55"/>
    </row>
    <row r="75" spans="1:15" s="70" customFormat="1" ht="20.100000000000001" customHeight="1">
      <c r="A75" s="72"/>
      <c r="D75" s="57"/>
      <c r="E75" s="71"/>
      <c r="F75" s="71"/>
      <c r="G75" s="71"/>
      <c r="H75" s="71"/>
      <c r="I75" s="71"/>
      <c r="J75" s="71"/>
      <c r="K75" s="71"/>
      <c r="L75" s="71"/>
      <c r="M75" s="71"/>
      <c r="N75" s="57"/>
      <c r="O75" s="55"/>
    </row>
    <row r="76" spans="1:15" s="70" customFormat="1" ht="20.100000000000001" customHeight="1">
      <c r="A76" s="72"/>
      <c r="D76" s="57"/>
      <c r="E76" s="71"/>
      <c r="F76" s="71"/>
      <c r="G76" s="71"/>
      <c r="H76" s="71"/>
      <c r="I76" s="71"/>
      <c r="J76" s="71"/>
      <c r="K76" s="71"/>
      <c r="L76" s="71"/>
      <c r="M76" s="71"/>
      <c r="N76" s="57"/>
      <c r="O76" s="55"/>
    </row>
    <row r="77" spans="1:15" s="70" customFormat="1" ht="20.100000000000001" customHeight="1">
      <c r="A77" s="72"/>
      <c r="D77" s="57"/>
      <c r="E77" s="71"/>
      <c r="F77" s="71"/>
      <c r="G77" s="71"/>
      <c r="H77" s="71"/>
      <c r="I77" s="71"/>
      <c r="J77" s="71"/>
      <c r="K77" s="71"/>
      <c r="L77" s="71"/>
      <c r="M77" s="71"/>
      <c r="N77" s="57"/>
      <c r="O77" s="55"/>
    </row>
    <row r="78" spans="1:15" s="70" customFormat="1" ht="20.100000000000001" customHeight="1">
      <c r="A78" s="72"/>
      <c r="D78" s="57"/>
      <c r="E78" s="71"/>
      <c r="F78" s="71"/>
      <c r="G78" s="71"/>
      <c r="H78" s="71"/>
      <c r="I78" s="71"/>
      <c r="J78" s="71"/>
      <c r="K78" s="71"/>
      <c r="L78" s="71"/>
      <c r="M78" s="71"/>
      <c r="N78" s="57"/>
      <c r="O78" s="55"/>
    </row>
    <row r="79" spans="1:15" s="70" customFormat="1" ht="20.100000000000001" customHeight="1">
      <c r="A79" s="72"/>
      <c r="D79" s="57"/>
      <c r="E79" s="71"/>
      <c r="F79" s="71"/>
      <c r="G79" s="71"/>
      <c r="H79" s="71"/>
      <c r="I79" s="71"/>
      <c r="J79" s="71"/>
      <c r="K79" s="71"/>
      <c r="L79" s="71"/>
      <c r="M79" s="71"/>
      <c r="N79" s="57"/>
      <c r="O79" s="55"/>
    </row>
    <row r="80" spans="1:15" s="70" customFormat="1" ht="20.100000000000001" customHeight="1">
      <c r="A80" s="72"/>
      <c r="D80" s="57"/>
      <c r="E80" s="71"/>
      <c r="F80" s="71"/>
      <c r="G80" s="71"/>
      <c r="H80" s="71"/>
      <c r="I80" s="71"/>
      <c r="J80" s="71"/>
      <c r="K80" s="71"/>
      <c r="L80" s="71"/>
      <c r="M80" s="71"/>
      <c r="N80" s="57"/>
      <c r="O80" s="55"/>
    </row>
    <row r="81" spans="1:15" s="70" customFormat="1" ht="20.100000000000001" customHeight="1">
      <c r="A81" s="72"/>
      <c r="D81" s="57"/>
      <c r="E81" s="71"/>
      <c r="F81" s="71"/>
      <c r="G81" s="71"/>
      <c r="H81" s="71"/>
      <c r="I81" s="71"/>
      <c r="J81" s="71"/>
      <c r="K81" s="71"/>
      <c r="L81" s="71"/>
      <c r="M81" s="71"/>
      <c r="N81" s="57"/>
      <c r="O81" s="55"/>
    </row>
    <row r="82" spans="1:15" s="70" customFormat="1" ht="20.100000000000001" customHeight="1">
      <c r="A82" s="72"/>
      <c r="D82" s="57"/>
      <c r="E82" s="71"/>
      <c r="F82" s="71"/>
      <c r="G82" s="71"/>
      <c r="H82" s="71"/>
      <c r="I82" s="71"/>
      <c r="J82" s="71"/>
      <c r="K82" s="71"/>
      <c r="L82" s="71"/>
      <c r="M82" s="71"/>
      <c r="N82" s="57"/>
      <c r="O82" s="55"/>
    </row>
    <row r="83" spans="1:15" s="70" customFormat="1" ht="20.100000000000001" customHeight="1">
      <c r="A83" s="72"/>
      <c r="D83" s="57"/>
      <c r="E83" s="71"/>
      <c r="F83" s="71"/>
      <c r="G83" s="71"/>
      <c r="H83" s="71"/>
      <c r="I83" s="71"/>
      <c r="J83" s="71"/>
      <c r="K83" s="71"/>
      <c r="L83" s="71"/>
      <c r="M83" s="71"/>
      <c r="N83" s="57"/>
      <c r="O83" s="55"/>
    </row>
    <row r="84" spans="1:15" s="70" customFormat="1" ht="20.100000000000001" customHeight="1">
      <c r="A84" s="72"/>
      <c r="D84" s="57"/>
      <c r="E84" s="71"/>
      <c r="F84" s="71"/>
      <c r="G84" s="71"/>
      <c r="H84" s="71"/>
      <c r="I84" s="71"/>
      <c r="J84" s="71"/>
      <c r="K84" s="71"/>
      <c r="L84" s="71"/>
      <c r="M84" s="71"/>
      <c r="N84" s="57"/>
      <c r="O84" s="55"/>
    </row>
    <row r="85" spans="1:15" s="70" customFormat="1" ht="20.100000000000001" customHeight="1">
      <c r="A85" s="72"/>
      <c r="D85" s="57"/>
      <c r="E85" s="71"/>
      <c r="F85" s="71"/>
      <c r="G85" s="71"/>
      <c r="H85" s="71"/>
      <c r="I85" s="71"/>
      <c r="J85" s="71"/>
      <c r="K85" s="71"/>
      <c r="L85" s="71"/>
      <c r="M85" s="71"/>
      <c r="N85" s="57"/>
      <c r="O85" s="55"/>
    </row>
    <row r="86" spans="1:15" s="70" customFormat="1" ht="20.100000000000001" customHeight="1">
      <c r="A86" s="72"/>
      <c r="D86" s="57"/>
      <c r="E86" s="71"/>
      <c r="F86" s="71"/>
      <c r="G86" s="71"/>
      <c r="H86" s="71"/>
      <c r="I86" s="71"/>
      <c r="J86" s="71"/>
      <c r="K86" s="71"/>
      <c r="L86" s="71"/>
      <c r="M86" s="71"/>
      <c r="N86" s="57"/>
      <c r="O86" s="55"/>
    </row>
    <row r="87" spans="1:15" s="70" customFormat="1" ht="20.100000000000001" customHeight="1">
      <c r="A87" s="72"/>
      <c r="D87" s="57"/>
      <c r="E87" s="71"/>
      <c r="F87" s="71"/>
      <c r="G87" s="71"/>
      <c r="H87" s="71"/>
      <c r="I87" s="71"/>
      <c r="J87" s="71"/>
      <c r="K87" s="71"/>
      <c r="L87" s="71"/>
      <c r="M87" s="71"/>
      <c r="N87" s="57"/>
      <c r="O87" s="55"/>
    </row>
    <row r="88" spans="1:15" s="70" customFormat="1" ht="20.100000000000001" customHeight="1">
      <c r="A88" s="72"/>
      <c r="D88" s="57"/>
      <c r="E88" s="71"/>
      <c r="F88" s="71"/>
      <c r="G88" s="71"/>
      <c r="H88" s="71"/>
      <c r="I88" s="71"/>
      <c r="J88" s="71"/>
      <c r="K88" s="71"/>
      <c r="L88" s="71"/>
      <c r="M88" s="71"/>
      <c r="N88" s="57"/>
      <c r="O88" s="55"/>
    </row>
    <row r="89" spans="1:15" s="70" customFormat="1" ht="20.100000000000001" customHeight="1">
      <c r="A89" s="72"/>
      <c r="D89" s="57"/>
      <c r="E89" s="71"/>
      <c r="F89" s="71"/>
      <c r="G89" s="71"/>
      <c r="H89" s="71"/>
      <c r="I89" s="71"/>
      <c r="J89" s="71"/>
      <c r="K89" s="71"/>
      <c r="L89" s="71"/>
      <c r="M89" s="71"/>
      <c r="N89" s="57"/>
      <c r="O89" s="55"/>
    </row>
    <row r="90" spans="1:15" s="70" customFormat="1" ht="20.100000000000001" customHeight="1">
      <c r="A90" s="72"/>
      <c r="D90" s="57"/>
      <c r="E90" s="71"/>
      <c r="F90" s="71"/>
      <c r="G90" s="71"/>
      <c r="H90" s="71"/>
      <c r="I90" s="71"/>
      <c r="J90" s="71"/>
      <c r="K90" s="71"/>
      <c r="L90" s="71"/>
      <c r="M90" s="71"/>
      <c r="N90" s="57"/>
      <c r="O90" s="55"/>
    </row>
    <row r="91" spans="1:15" s="70" customFormat="1" ht="20.100000000000001" customHeight="1">
      <c r="A91" s="72"/>
      <c r="D91" s="57"/>
      <c r="E91" s="71"/>
      <c r="F91" s="71"/>
      <c r="G91" s="71"/>
      <c r="H91" s="71"/>
      <c r="I91" s="71"/>
      <c r="J91" s="71"/>
      <c r="K91" s="71"/>
      <c r="L91" s="71"/>
      <c r="M91" s="71"/>
      <c r="N91" s="57"/>
      <c r="O91" s="55"/>
    </row>
    <row r="92" spans="1:15" s="70" customFormat="1" ht="20.100000000000001" customHeight="1">
      <c r="A92" s="72"/>
      <c r="D92" s="57"/>
      <c r="E92" s="71"/>
      <c r="F92" s="71"/>
      <c r="G92" s="71"/>
      <c r="H92" s="71"/>
      <c r="I92" s="71"/>
      <c r="J92" s="71"/>
      <c r="K92" s="71"/>
      <c r="L92" s="71"/>
      <c r="M92" s="71"/>
      <c r="N92" s="57"/>
      <c r="O92" s="55"/>
    </row>
    <row r="93" spans="1:15" s="70" customFormat="1" ht="20.100000000000001" customHeight="1">
      <c r="A93" s="72"/>
      <c r="D93" s="57"/>
      <c r="E93" s="71"/>
      <c r="F93" s="71"/>
      <c r="G93" s="71"/>
      <c r="H93" s="71"/>
      <c r="I93" s="71"/>
      <c r="J93" s="71"/>
      <c r="K93" s="71"/>
      <c r="L93" s="71"/>
      <c r="M93" s="71"/>
      <c r="N93" s="57"/>
      <c r="O93" s="55"/>
    </row>
    <row r="94" spans="1:15" s="70" customFormat="1" ht="20.100000000000001" customHeight="1">
      <c r="A94" s="72"/>
      <c r="D94" s="57"/>
      <c r="E94" s="71"/>
      <c r="F94" s="71"/>
      <c r="G94" s="71"/>
      <c r="H94" s="71"/>
      <c r="I94" s="71"/>
      <c r="J94" s="71"/>
      <c r="K94" s="71"/>
      <c r="L94" s="71"/>
      <c r="M94" s="71"/>
      <c r="N94" s="57"/>
      <c r="O94" s="55"/>
    </row>
    <row r="95" spans="1:15" s="70" customFormat="1" ht="20.100000000000001" customHeight="1">
      <c r="A95" s="72"/>
      <c r="D95" s="57"/>
      <c r="E95" s="71"/>
      <c r="F95" s="71"/>
      <c r="G95" s="71"/>
      <c r="H95" s="71"/>
      <c r="I95" s="71"/>
      <c r="J95" s="71"/>
      <c r="K95" s="71"/>
      <c r="L95" s="71"/>
      <c r="M95" s="71"/>
      <c r="N95" s="57"/>
      <c r="O95" s="55"/>
    </row>
    <row r="96" spans="1:15" s="70" customFormat="1" ht="20.100000000000001" customHeight="1">
      <c r="A96" s="72"/>
      <c r="D96" s="57"/>
      <c r="E96" s="71"/>
      <c r="F96" s="71"/>
      <c r="G96" s="71"/>
      <c r="H96" s="71"/>
      <c r="I96" s="71"/>
      <c r="J96" s="71"/>
      <c r="K96" s="71"/>
      <c r="L96" s="71"/>
      <c r="M96" s="71"/>
      <c r="N96" s="57"/>
      <c r="O96" s="55"/>
    </row>
    <row r="97" spans="1:15" s="70" customFormat="1" ht="20.100000000000001" customHeight="1">
      <c r="A97" s="72"/>
      <c r="D97" s="57"/>
      <c r="E97" s="71"/>
      <c r="F97" s="71"/>
      <c r="G97" s="71"/>
      <c r="H97" s="71"/>
      <c r="I97" s="71"/>
      <c r="J97" s="71"/>
      <c r="K97" s="71"/>
      <c r="L97" s="71"/>
      <c r="M97" s="71"/>
      <c r="N97" s="57"/>
      <c r="O97" s="55"/>
    </row>
    <row r="98" spans="1:15" s="70" customFormat="1" ht="20.100000000000001" customHeight="1">
      <c r="A98" s="72"/>
      <c r="D98" s="57"/>
      <c r="E98" s="71"/>
      <c r="F98" s="71"/>
      <c r="G98" s="71"/>
      <c r="H98" s="71"/>
      <c r="I98" s="71"/>
      <c r="J98" s="71"/>
      <c r="K98" s="71"/>
      <c r="L98" s="71"/>
      <c r="M98" s="71"/>
      <c r="N98" s="57"/>
      <c r="O98" s="55"/>
    </row>
    <row r="99" spans="1:15" s="70" customFormat="1" ht="20.100000000000001" customHeight="1">
      <c r="A99" s="72"/>
      <c r="D99" s="57"/>
      <c r="E99" s="71"/>
      <c r="F99" s="71"/>
      <c r="G99" s="71"/>
      <c r="H99" s="71"/>
      <c r="I99" s="71"/>
      <c r="J99" s="71"/>
      <c r="K99" s="71"/>
      <c r="L99" s="71"/>
      <c r="M99" s="71"/>
      <c r="N99" s="57"/>
      <c r="O99" s="55"/>
    </row>
    <row r="100" spans="1:15" s="70" customFormat="1" ht="20.100000000000001" customHeight="1">
      <c r="A100" s="72"/>
      <c r="D100" s="57"/>
      <c r="E100" s="71"/>
      <c r="F100" s="71"/>
      <c r="G100" s="71"/>
      <c r="H100" s="71"/>
      <c r="I100" s="71"/>
      <c r="J100" s="71"/>
      <c r="K100" s="71"/>
      <c r="L100" s="71"/>
      <c r="M100" s="71"/>
      <c r="N100" s="57"/>
      <c r="O100" s="55"/>
    </row>
    <row r="101" spans="1:15" s="70" customFormat="1" ht="20.100000000000001" customHeight="1">
      <c r="A101" s="72"/>
      <c r="D101" s="57"/>
      <c r="E101" s="71"/>
      <c r="F101" s="71"/>
      <c r="G101" s="71"/>
      <c r="H101" s="71"/>
      <c r="I101" s="71"/>
      <c r="J101" s="71"/>
      <c r="K101" s="71"/>
      <c r="L101" s="71"/>
      <c r="M101" s="71"/>
      <c r="N101" s="57"/>
      <c r="O101" s="55"/>
    </row>
    <row r="102" spans="1:15" s="70" customFormat="1" ht="20.100000000000001" customHeight="1">
      <c r="A102" s="72"/>
      <c r="D102" s="57"/>
      <c r="E102" s="71"/>
      <c r="F102" s="71"/>
      <c r="G102" s="71"/>
      <c r="H102" s="71"/>
      <c r="I102" s="71"/>
      <c r="J102" s="71"/>
      <c r="K102" s="71"/>
      <c r="L102" s="71"/>
      <c r="M102" s="71"/>
      <c r="N102" s="57"/>
      <c r="O102" s="55"/>
    </row>
  </sheetData>
  <mergeCells count="15">
    <mergeCell ref="J1:K1"/>
    <mergeCell ref="L1:M1"/>
    <mergeCell ref="N1:N2"/>
    <mergeCell ref="B3:C3"/>
    <mergeCell ref="B44:C44"/>
    <mergeCell ref="F44:G44"/>
    <mergeCell ref="H44:I44"/>
    <mergeCell ref="J44:K44"/>
    <mergeCell ref="L44:M44"/>
    <mergeCell ref="B1:B2"/>
    <mergeCell ref="C1:C2"/>
    <mergeCell ref="D1:D2"/>
    <mergeCell ref="E1:E2"/>
    <mergeCell ref="F1:G1"/>
    <mergeCell ref="H1:I1"/>
  </mergeCells>
  <phoneticPr fontId="5" type="noConversion"/>
  <printOptions gridLines="1"/>
  <pageMargins left="0.78740157480314965" right="0.39370078740157483" top="0.98425196850393704" bottom="0.59055118110236227" header="0.59055118110236227" footer="0.39370078740157483"/>
  <pageSetup paperSize="9" orientation="landscape" r:id="rId1"/>
  <headerFooter alignWithMargins="0">
    <oddHeader>&amp;C&amp;"굴림체,굵게"&amp;14&amp;A</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620AF-C1E3-4CE4-BCAC-76E12D4293A8}">
  <sheetPr codeName="Sheet16">
    <tabColor rgb="FF92D050"/>
  </sheetPr>
  <dimension ref="A1:R102"/>
  <sheetViews>
    <sheetView view="pageBreakPreview" zoomScaleNormal="80" zoomScaleSheetLayoutView="100" workbookViewId="0">
      <pane xSplit="5" ySplit="2" topLeftCell="F27" activePane="bottomRight" state="frozen"/>
      <selection activeCell="P26" sqref="P26"/>
      <selection pane="topRight" activeCell="P26" sqref="P26"/>
      <selection pane="bottomLeft" activeCell="P26" sqref="P26"/>
      <selection pane="bottomRight" activeCell="P26" sqref="P26"/>
    </sheetView>
  </sheetViews>
  <sheetFormatPr defaultRowHeight="21.95" customHeight="1"/>
  <cols>
    <col min="1" max="1" width="9.140625" style="57"/>
    <col min="2" max="2" width="20.7109375" style="70" customWidth="1"/>
    <col min="3" max="3" width="15.7109375" style="70" customWidth="1"/>
    <col min="4" max="4" width="4.7109375" style="57" customWidth="1"/>
    <col min="5" max="5" width="7.7109375" style="71" customWidth="1"/>
    <col min="6" max="13" width="11.28515625" style="71" customWidth="1"/>
    <col min="14" max="14" width="8.7109375" style="57" customWidth="1"/>
    <col min="15" max="16384" width="9.140625" style="55"/>
  </cols>
  <sheetData>
    <row r="1" spans="1:18" s="47" customFormat="1" ht="21.95" customHeight="1">
      <c r="B1" s="355" t="s">
        <v>0</v>
      </c>
      <c r="C1" s="355" t="s">
        <v>1</v>
      </c>
      <c r="D1" s="233" t="s">
        <v>2</v>
      </c>
      <c r="E1" s="232" t="s">
        <v>3</v>
      </c>
      <c r="F1" s="232" t="s">
        <v>4</v>
      </c>
      <c r="G1" s="232"/>
      <c r="H1" s="232" t="s">
        <v>7</v>
      </c>
      <c r="I1" s="232"/>
      <c r="J1" s="232" t="s">
        <v>8</v>
      </c>
      <c r="K1" s="232"/>
      <c r="L1" s="232" t="s">
        <v>9</v>
      </c>
      <c r="M1" s="232"/>
      <c r="N1" s="233" t="s">
        <v>10</v>
      </c>
    </row>
    <row r="2" spans="1:18" s="47" customFormat="1" ht="21.95" customHeight="1">
      <c r="B2" s="355"/>
      <c r="C2" s="355"/>
      <c r="D2" s="233"/>
      <c r="E2" s="232"/>
      <c r="F2" s="48" t="s">
        <v>5</v>
      </c>
      <c r="G2" s="48" t="s">
        <v>6</v>
      </c>
      <c r="H2" s="48" t="s">
        <v>5</v>
      </c>
      <c r="I2" s="48" t="s">
        <v>6</v>
      </c>
      <c r="J2" s="48" t="s">
        <v>5</v>
      </c>
      <c r="K2" s="48" t="s">
        <v>6</v>
      </c>
      <c r="L2" s="48" t="s">
        <v>5</v>
      </c>
      <c r="M2" s="48" t="s">
        <v>6</v>
      </c>
      <c r="N2" s="233"/>
    </row>
    <row r="3" spans="1:18" s="47" customFormat="1" ht="20.100000000000001" customHeight="1">
      <c r="B3" s="353" t="str">
        <f>단가비교표!B57</f>
        <v>3. 'C구간'경관조명공사</v>
      </c>
      <c r="C3" s="353"/>
      <c r="D3" s="59"/>
      <c r="E3" s="59"/>
      <c r="F3" s="60"/>
      <c r="G3" s="61"/>
      <c r="H3" s="48"/>
      <c r="I3" s="48"/>
      <c r="J3" s="48"/>
      <c r="K3" s="48"/>
      <c r="L3" s="61"/>
      <c r="M3" s="61"/>
    </row>
    <row r="4" spans="1:18" s="47" customFormat="1" ht="20.100000000000001" customHeight="1">
      <c r="A4" s="47">
        <f t="shared" ref="A4:A18" si="0">ROW()-3</f>
        <v>1</v>
      </c>
      <c r="B4" s="62" t="str">
        <f>단가비교표!B58</f>
        <v>파상형경질PE전선관(ELP)</v>
      </c>
      <c r="C4" s="62" t="str">
        <f>단가비교표!C58</f>
        <v>30mm</v>
      </c>
      <c r="D4" s="59" t="str">
        <f>단가비교표!D58</f>
        <v>M</v>
      </c>
      <c r="E4" s="59">
        <f ca="1">OFFSET('3.''C구간''경관조명공사(산출서)'!$F$45,,ROW(A1)-1)</f>
        <v>54</v>
      </c>
      <c r="F4" s="60">
        <f>단가비교표!P58</f>
        <v>360</v>
      </c>
      <c r="G4" s="63">
        <f t="shared" ref="G4" ca="1" si="1">TRUNC($E4*F4,0)</f>
        <v>19440</v>
      </c>
      <c r="H4" s="64"/>
      <c r="I4" s="63">
        <f t="shared" ref="I4" ca="1" si="2">TRUNC($E4*H4,0)</f>
        <v>0</v>
      </c>
      <c r="J4" s="64"/>
      <c r="K4" s="63">
        <f t="shared" ref="K4" ca="1" si="3">TRUNC($E4*J4,0)</f>
        <v>0</v>
      </c>
      <c r="L4" s="63">
        <f t="shared" ref="L4" si="4">TRUNC(F4+H4+J4,0)</f>
        <v>360</v>
      </c>
      <c r="M4" s="63">
        <f t="shared" ref="M4" ca="1" si="5">TRUNC(G4+I4+K4,0)</f>
        <v>19440</v>
      </c>
      <c r="Q4" s="181">
        <f ca="1">OFFSET('3.''C구간''경관조명공사(산출서)'!$F$43,,ROW(A1)-1)</f>
        <v>52</v>
      </c>
      <c r="R4" s="183">
        <f ca="1">TRUNC($Q4*F4,0)</f>
        <v>18720</v>
      </c>
    </row>
    <row r="5" spans="1:18" s="47" customFormat="1" ht="20.100000000000001" customHeight="1">
      <c r="A5" s="47">
        <f t="shared" si="0"/>
        <v>2</v>
      </c>
      <c r="B5" s="62" t="str">
        <f>단가비교표!B59</f>
        <v>파상형경질PE전선관(ELP)</v>
      </c>
      <c r="C5" s="62" t="str">
        <f>단가비교표!C59</f>
        <v>30mm, 2열동시</v>
      </c>
      <c r="D5" s="59" t="str">
        <f>단가비교표!D59</f>
        <v>M</v>
      </c>
      <c r="E5" s="59">
        <f ca="1">OFFSET('3.''C구간''경관조명공사(산출서)'!$F$45,,ROW(A2)-1)</f>
        <v>243</v>
      </c>
      <c r="F5" s="60">
        <f>단가비교표!P59</f>
        <v>360</v>
      </c>
      <c r="G5" s="63">
        <f t="shared" ref="G5:G18" ca="1" si="6">TRUNC($E5*F5,0)</f>
        <v>87480</v>
      </c>
      <c r="H5" s="64"/>
      <c r="I5" s="63">
        <f t="shared" ref="I5:I18" ca="1" si="7">TRUNC($E5*H5,0)</f>
        <v>0</v>
      </c>
      <c r="J5" s="64"/>
      <c r="K5" s="63">
        <f t="shared" ref="K5:K18" ca="1" si="8">TRUNC($E5*J5,0)</f>
        <v>0</v>
      </c>
      <c r="L5" s="63">
        <f t="shared" ref="L5:L18" si="9">TRUNC(F5+H5+J5,0)</f>
        <v>360</v>
      </c>
      <c r="M5" s="63">
        <f t="shared" ref="M5:M18" ca="1" si="10">TRUNC(G5+I5+K5,0)</f>
        <v>87480</v>
      </c>
      <c r="Q5" s="181">
        <f ca="1">OFFSET('3.''C구간''경관조명공사(산출서)'!$F$43,,ROW(A2)-1)</f>
        <v>236</v>
      </c>
      <c r="R5" s="183">
        <f t="shared" ref="R5:R10" ca="1" si="11">TRUNC($Q5*F5,0)</f>
        <v>84960</v>
      </c>
    </row>
    <row r="6" spans="1:18" s="47" customFormat="1" ht="20.100000000000001" customHeight="1">
      <c r="A6" s="47">
        <f t="shared" si="0"/>
        <v>3</v>
      </c>
      <c r="B6" s="62" t="str">
        <f>단가비교표!B60</f>
        <v>파상형경질PE전선관(ELP)</v>
      </c>
      <c r="C6" s="62" t="str">
        <f>단가비교표!C60</f>
        <v>30mm, 3열동시</v>
      </c>
      <c r="D6" s="59" t="str">
        <f>단가비교표!D60</f>
        <v>M</v>
      </c>
      <c r="E6" s="59">
        <f ca="1">OFFSET('3.''C구간''경관조명공사(산출서)'!$F$45,,ROW(A3)-1)</f>
        <v>87</v>
      </c>
      <c r="F6" s="60">
        <f>단가비교표!P60</f>
        <v>360</v>
      </c>
      <c r="G6" s="63">
        <f t="shared" ca="1" si="6"/>
        <v>31320</v>
      </c>
      <c r="H6" s="64"/>
      <c r="I6" s="63">
        <f t="shared" ca="1" si="7"/>
        <v>0</v>
      </c>
      <c r="J6" s="64"/>
      <c r="K6" s="63">
        <f t="shared" ca="1" si="8"/>
        <v>0</v>
      </c>
      <c r="L6" s="63">
        <f t="shared" si="9"/>
        <v>360</v>
      </c>
      <c r="M6" s="63">
        <f t="shared" ca="1" si="10"/>
        <v>31320</v>
      </c>
      <c r="Q6" s="181">
        <f ca="1">OFFSET('3.''C구간''경관조명공사(산출서)'!$F$43,,ROW(A3)-1)</f>
        <v>84</v>
      </c>
      <c r="R6" s="183">
        <f t="shared" ca="1" si="11"/>
        <v>30240</v>
      </c>
    </row>
    <row r="7" spans="1:18" s="47" customFormat="1" ht="20.100000000000001" customHeight="1">
      <c r="A7" s="47">
        <f t="shared" si="0"/>
        <v>4</v>
      </c>
      <c r="B7" s="62" t="str">
        <f>단가비교표!B61</f>
        <v>경질비닐전선관</v>
      </c>
      <c r="C7" s="62" t="str">
        <f>단가비교표!C61</f>
        <v>HI 28C</v>
      </c>
      <c r="D7" s="59" t="str">
        <f>단가비교표!D61</f>
        <v>M</v>
      </c>
      <c r="E7" s="59">
        <f ca="1">OFFSET('3.''C구간''경관조명공사(산출서)'!$F$45,,ROW(A4)-1)</f>
        <v>8</v>
      </c>
      <c r="F7" s="60">
        <f>단가비교표!P61</f>
        <v>910</v>
      </c>
      <c r="G7" s="63">
        <f t="shared" ca="1" si="6"/>
        <v>7280</v>
      </c>
      <c r="H7" s="64"/>
      <c r="I7" s="63">
        <f t="shared" ca="1" si="7"/>
        <v>0</v>
      </c>
      <c r="J7" s="64"/>
      <c r="K7" s="63">
        <f t="shared" ca="1" si="8"/>
        <v>0</v>
      </c>
      <c r="L7" s="63">
        <f t="shared" si="9"/>
        <v>910</v>
      </c>
      <c r="M7" s="63">
        <f t="shared" ca="1" si="10"/>
        <v>7280</v>
      </c>
      <c r="Q7" s="181">
        <f ca="1">OFFSET('3.''C구간''경관조명공사(산출서)'!$F$43,,ROW(A4)-1)</f>
        <v>8</v>
      </c>
      <c r="R7" s="183">
        <f t="shared" ca="1" si="11"/>
        <v>7280</v>
      </c>
    </row>
    <row r="8" spans="1:18" s="47" customFormat="1" ht="20.100000000000001" customHeight="1">
      <c r="A8" s="47">
        <f t="shared" si="0"/>
        <v>5</v>
      </c>
      <c r="B8" s="62" t="str">
        <f>단가비교표!B62</f>
        <v>600V 난연 전력케이블</v>
      </c>
      <c r="C8" s="62" t="str">
        <f>단가비교표!C62</f>
        <v>F-CV 2C*4㎟</v>
      </c>
      <c r="D8" s="59" t="str">
        <f>단가비교표!D62</f>
        <v>M</v>
      </c>
      <c r="E8" s="59">
        <f ca="1">OFFSET('3.''C구간''경관조명공사(산출서)'!$F$45,,ROW(A5)-1)</f>
        <v>273</v>
      </c>
      <c r="F8" s="60">
        <f>단가비교표!P62</f>
        <v>2723</v>
      </c>
      <c r="G8" s="63">
        <f t="shared" ca="1" si="6"/>
        <v>743379</v>
      </c>
      <c r="H8" s="64"/>
      <c r="I8" s="63">
        <f t="shared" ca="1" si="7"/>
        <v>0</v>
      </c>
      <c r="J8" s="64"/>
      <c r="K8" s="63">
        <f t="shared" ca="1" si="8"/>
        <v>0</v>
      </c>
      <c r="L8" s="63">
        <f t="shared" si="9"/>
        <v>2723</v>
      </c>
      <c r="M8" s="63">
        <f t="shared" ca="1" si="10"/>
        <v>743379</v>
      </c>
      <c r="Q8" s="181">
        <f ca="1">OFFSET('3.''C구간''경관조명공사(산출서)'!$F$43,,ROW(A5)-1)</f>
        <v>265</v>
      </c>
      <c r="R8" s="183">
        <f t="shared" ca="1" si="11"/>
        <v>721595</v>
      </c>
    </row>
    <row r="9" spans="1:18" s="47" customFormat="1" ht="20.100000000000001" customHeight="1">
      <c r="A9" s="47">
        <f t="shared" si="0"/>
        <v>6</v>
      </c>
      <c r="B9" s="62" t="str">
        <f>단가비교표!B63</f>
        <v>600V 난연 전력케이블</v>
      </c>
      <c r="C9" s="62" t="str">
        <f>단가비교표!C63</f>
        <v>F-CV 2C*6㎟</v>
      </c>
      <c r="D9" s="59" t="str">
        <f>단가비교표!D63</f>
        <v>M</v>
      </c>
      <c r="E9" s="59">
        <f ca="1">OFFSET('3.''C구간''경관조명공사(산출서)'!$F$45,,ROW(A6)-1)</f>
        <v>118</v>
      </c>
      <c r="F9" s="60">
        <f>단가비교표!P63</f>
        <v>3683</v>
      </c>
      <c r="G9" s="63">
        <f t="shared" ca="1" si="6"/>
        <v>434594</v>
      </c>
      <c r="H9" s="64"/>
      <c r="I9" s="63">
        <f t="shared" ca="1" si="7"/>
        <v>0</v>
      </c>
      <c r="J9" s="64"/>
      <c r="K9" s="63">
        <f t="shared" ca="1" si="8"/>
        <v>0</v>
      </c>
      <c r="L9" s="63">
        <f t="shared" si="9"/>
        <v>3683</v>
      </c>
      <c r="M9" s="63">
        <f t="shared" ca="1" si="10"/>
        <v>434594</v>
      </c>
      <c r="Q9" s="181">
        <f ca="1">OFFSET('3.''C구간''경관조명공사(산출서)'!$F$43,,ROW(A6)-1)</f>
        <v>115</v>
      </c>
      <c r="R9" s="183">
        <f t="shared" ca="1" si="11"/>
        <v>423545</v>
      </c>
    </row>
    <row r="10" spans="1:18" s="47" customFormat="1" ht="20.100000000000001" customHeight="1">
      <c r="A10" s="47">
        <f t="shared" si="0"/>
        <v>7</v>
      </c>
      <c r="B10" s="62" t="str">
        <f>단가비교표!B64</f>
        <v>접지용전선</v>
      </c>
      <c r="C10" s="62" t="str">
        <f>단가비교표!C64</f>
        <v>FGV 6㎟</v>
      </c>
      <c r="D10" s="59" t="str">
        <f>단가비교표!D64</f>
        <v>M</v>
      </c>
      <c r="E10" s="59">
        <f ca="1">OFFSET('3.''C구간''경관조명공사(산출서)'!$F$45,,ROW(A7)-1)</f>
        <v>108</v>
      </c>
      <c r="F10" s="60">
        <f>단가비교표!P64</f>
        <v>1748</v>
      </c>
      <c r="G10" s="63">
        <f t="shared" ca="1" si="6"/>
        <v>188784</v>
      </c>
      <c r="H10" s="64"/>
      <c r="I10" s="63">
        <f t="shared" ca="1" si="7"/>
        <v>0</v>
      </c>
      <c r="J10" s="64"/>
      <c r="K10" s="63">
        <f t="shared" ca="1" si="8"/>
        <v>0</v>
      </c>
      <c r="L10" s="63">
        <f t="shared" si="9"/>
        <v>1748</v>
      </c>
      <c r="M10" s="63">
        <f t="shared" ca="1" si="10"/>
        <v>188784</v>
      </c>
      <c r="Q10" s="181">
        <f ca="1">OFFSET('3.''C구간''경관조명공사(산출서)'!$F$43,,ROW(A7)-1)</f>
        <v>103</v>
      </c>
      <c r="R10" s="183">
        <f t="shared" ca="1" si="11"/>
        <v>180044</v>
      </c>
    </row>
    <row r="11" spans="1:18" s="47" customFormat="1" ht="20.100000000000001" customHeight="1">
      <c r="A11" s="47">
        <f t="shared" si="0"/>
        <v>8</v>
      </c>
      <c r="B11" s="62" t="str">
        <f>단가비교표!B65</f>
        <v>경관조명기구</v>
      </c>
      <c r="C11" s="62" t="str">
        <f>단가비교표!C65</f>
        <v>수목등
LED 18W</v>
      </c>
      <c r="D11" s="59" t="str">
        <f>단가비교표!D65</f>
        <v>EA</v>
      </c>
      <c r="E11" s="59">
        <f ca="1">OFFSET('3.''C구간''경관조명공사(산출서)'!$F$45,,ROW(A8)-1)</f>
        <v>50</v>
      </c>
      <c r="F11" s="60">
        <f>단가비교표!P65</f>
        <v>0</v>
      </c>
      <c r="G11" s="63">
        <f t="shared" ca="1" si="6"/>
        <v>0</v>
      </c>
      <c r="H11" s="64"/>
      <c r="I11" s="63">
        <f t="shared" ca="1" si="7"/>
        <v>0</v>
      </c>
      <c r="J11" s="64"/>
      <c r="K11" s="63">
        <f t="shared" ca="1" si="8"/>
        <v>0</v>
      </c>
      <c r="L11" s="63">
        <f t="shared" si="9"/>
        <v>0</v>
      </c>
      <c r="M11" s="63">
        <f t="shared" ca="1" si="10"/>
        <v>0</v>
      </c>
      <c r="N11" s="52" t="s">
        <v>274</v>
      </c>
      <c r="Q11" s="65"/>
      <c r="R11" s="65"/>
    </row>
    <row r="12" spans="1:18" s="47" customFormat="1" ht="20.100000000000001" customHeight="1">
      <c r="A12" s="47">
        <f t="shared" si="0"/>
        <v>9</v>
      </c>
      <c r="B12" s="62" t="str">
        <f>단가비교표!B66</f>
        <v>계량기함(WH-C)</v>
      </c>
      <c r="C12" s="62" t="str">
        <f>단가비교표!C66</f>
        <v>STS 
W800xH800xD300</v>
      </c>
      <c r="D12" s="59" t="str">
        <f>단가비교표!D66</f>
        <v>면</v>
      </c>
      <c r="E12" s="59">
        <f ca="1">OFFSET('3.''C구간''경관조명공사(산출서)'!$F$45,,ROW(A9)-1)</f>
        <v>1</v>
      </c>
      <c r="F12" s="60">
        <f>단가비교표!P66</f>
        <v>0</v>
      </c>
      <c r="G12" s="63">
        <f t="shared" ca="1" si="6"/>
        <v>0</v>
      </c>
      <c r="H12" s="64"/>
      <c r="I12" s="63">
        <f t="shared" ca="1" si="7"/>
        <v>0</v>
      </c>
      <c r="J12" s="64"/>
      <c r="K12" s="63">
        <f t="shared" ca="1" si="8"/>
        <v>0</v>
      </c>
      <c r="L12" s="63">
        <f t="shared" si="9"/>
        <v>0</v>
      </c>
      <c r="M12" s="63">
        <f t="shared" ca="1" si="10"/>
        <v>0</v>
      </c>
      <c r="N12" s="52" t="s">
        <v>274</v>
      </c>
      <c r="Q12" s="65"/>
      <c r="R12" s="65"/>
    </row>
    <row r="13" spans="1:18" s="47" customFormat="1" ht="20.100000000000001" customHeight="1">
      <c r="A13" s="47">
        <f t="shared" si="0"/>
        <v>10</v>
      </c>
      <c r="B13" s="62" t="str">
        <f>단가비교표!B67</f>
        <v>분전반(LP-1)</v>
      </c>
      <c r="C13" s="62" t="str">
        <f>단가비교표!C67</f>
        <v>STS
W500xH900xD300</v>
      </c>
      <c r="D13" s="59" t="str">
        <f>단가비교표!D67</f>
        <v>개소</v>
      </c>
      <c r="E13" s="59">
        <f ca="1">OFFSET('3.''C구간''경관조명공사(산출서)'!$F$45,,ROW(A10)-1)</f>
        <v>1</v>
      </c>
      <c r="F13" s="60">
        <f>단가비교표!P67</f>
        <v>0</v>
      </c>
      <c r="G13" s="63">
        <f t="shared" ca="1" si="6"/>
        <v>0</v>
      </c>
      <c r="H13" s="64"/>
      <c r="I13" s="63">
        <f t="shared" ca="1" si="7"/>
        <v>0</v>
      </c>
      <c r="J13" s="64"/>
      <c r="K13" s="63">
        <f t="shared" ca="1" si="8"/>
        <v>0</v>
      </c>
      <c r="L13" s="63">
        <f t="shared" si="9"/>
        <v>0</v>
      </c>
      <c r="M13" s="63">
        <f t="shared" ca="1" si="10"/>
        <v>0</v>
      </c>
      <c r="N13" s="52" t="s">
        <v>274</v>
      </c>
      <c r="Q13" s="65"/>
      <c r="R13" s="65"/>
    </row>
    <row r="14" spans="1:18" s="47" customFormat="1" ht="20.100000000000001" customHeight="1">
      <c r="A14" s="47">
        <f t="shared" si="0"/>
        <v>11</v>
      </c>
      <c r="B14" s="62" t="str">
        <f>단가비교표!B68</f>
        <v>계량기함기초(WH-C)</v>
      </c>
      <c r="C14" s="62" t="str">
        <f>단가비교표!C68</f>
        <v>W1,000xH500xD500</v>
      </c>
      <c r="D14" s="59" t="str">
        <f>단가비교표!D68</f>
        <v>개소</v>
      </c>
      <c r="E14" s="59">
        <f ca="1">OFFSET('3.''C구간''경관조명공사(산출서)'!$F$45,,ROW(A11)-1)</f>
        <v>1</v>
      </c>
      <c r="F14" s="60">
        <v>58583</v>
      </c>
      <c r="G14" s="63">
        <f t="shared" ca="1" si="6"/>
        <v>58583</v>
      </c>
      <c r="H14" s="64">
        <v>159544</v>
      </c>
      <c r="I14" s="63">
        <f t="shared" ca="1" si="7"/>
        <v>159544</v>
      </c>
      <c r="J14" s="64">
        <v>294</v>
      </c>
      <c r="K14" s="63">
        <f t="shared" ca="1" si="8"/>
        <v>294</v>
      </c>
      <c r="L14" s="63">
        <f t="shared" si="9"/>
        <v>218421</v>
      </c>
      <c r="M14" s="63">
        <f t="shared" ca="1" si="10"/>
        <v>218421</v>
      </c>
      <c r="N14" s="47" t="s">
        <v>327</v>
      </c>
      <c r="Q14" s="65"/>
      <c r="R14" s="65"/>
    </row>
    <row r="15" spans="1:18" s="47" customFormat="1" ht="20.100000000000001" customHeight="1">
      <c r="A15" s="47">
        <f t="shared" si="0"/>
        <v>12</v>
      </c>
      <c r="B15" s="62" t="str">
        <f>단가비교표!B69</f>
        <v>분전반기초(LP-1)</v>
      </c>
      <c r="C15" s="62" t="str">
        <f>단가비교표!C69</f>
        <v>W700xH500xD500</v>
      </c>
      <c r="D15" s="59" t="str">
        <f>단가비교표!D69</f>
        <v>개소</v>
      </c>
      <c r="E15" s="59">
        <f ca="1">OFFSET('3.''C구간''경관조명공사(산출서)'!$F$45,,ROW(A12)-1)</f>
        <v>1</v>
      </c>
      <c r="F15" s="60">
        <v>43843</v>
      </c>
      <c r="G15" s="63">
        <f t="shared" ca="1" si="6"/>
        <v>43843</v>
      </c>
      <c r="H15" s="64">
        <v>118145</v>
      </c>
      <c r="I15" s="63">
        <f t="shared" ca="1" si="7"/>
        <v>118145</v>
      </c>
      <c r="J15" s="64">
        <v>221</v>
      </c>
      <c r="K15" s="63">
        <f t="shared" ca="1" si="8"/>
        <v>221</v>
      </c>
      <c r="L15" s="63">
        <f t="shared" si="9"/>
        <v>162209</v>
      </c>
      <c r="M15" s="63">
        <f t="shared" ca="1" si="10"/>
        <v>162209</v>
      </c>
      <c r="N15" s="47" t="s">
        <v>328</v>
      </c>
      <c r="Q15" s="65"/>
      <c r="R15" s="65"/>
    </row>
    <row r="16" spans="1:18" s="47" customFormat="1" ht="20.100000000000001" customHeight="1">
      <c r="A16" s="47">
        <f t="shared" si="0"/>
        <v>13</v>
      </c>
      <c r="B16" s="62" t="str">
        <f>단가비교표!B70</f>
        <v>경관조명기초</v>
      </c>
      <c r="C16" s="62" t="str">
        <f>단가비교표!C70</f>
        <v>수목등 기초, 정방향
300x300x300</v>
      </c>
      <c r="D16" s="59" t="str">
        <f>단가비교표!D70</f>
        <v>개소</v>
      </c>
      <c r="E16" s="59">
        <f ca="1">OFFSET('3.''C구간''경관조명공사(산출서)'!$F$45,,ROW(A13)-1)</f>
        <v>50</v>
      </c>
      <c r="F16" s="60">
        <v>11482</v>
      </c>
      <c r="G16" s="63">
        <f t="shared" ca="1" si="6"/>
        <v>574100</v>
      </c>
      <c r="H16" s="64">
        <v>11434</v>
      </c>
      <c r="I16" s="63">
        <f t="shared" ca="1" si="7"/>
        <v>571700</v>
      </c>
      <c r="J16" s="64">
        <v>117</v>
      </c>
      <c r="K16" s="63">
        <f t="shared" ca="1" si="8"/>
        <v>5850</v>
      </c>
      <c r="L16" s="63">
        <f t="shared" si="9"/>
        <v>23033</v>
      </c>
      <c r="M16" s="63">
        <f t="shared" ca="1" si="10"/>
        <v>1151650</v>
      </c>
      <c r="N16" s="47" t="s">
        <v>319</v>
      </c>
      <c r="Q16" s="65"/>
      <c r="R16" s="65"/>
    </row>
    <row r="17" spans="1:18" s="47" customFormat="1" ht="20.100000000000001" customHeight="1">
      <c r="A17" s="47">
        <f t="shared" si="0"/>
        <v>14</v>
      </c>
      <c r="B17" s="62" t="str">
        <f>단가비교표!B71</f>
        <v>접지공사</v>
      </c>
      <c r="C17" s="62" t="str">
        <f>단가비교표!C71</f>
        <v>100Ω 이하</v>
      </c>
      <c r="D17" s="59" t="str">
        <f>단가비교표!D71</f>
        <v>개소</v>
      </c>
      <c r="E17" s="59">
        <f ca="1">OFFSET('3.''C구간''경관조명공사(산출서)'!$F$45,,ROW(A14)-1)</f>
        <v>1</v>
      </c>
      <c r="F17" s="60">
        <v>66121</v>
      </c>
      <c r="G17" s="63">
        <f t="shared" ca="1" si="6"/>
        <v>66121</v>
      </c>
      <c r="H17" s="64">
        <v>213088</v>
      </c>
      <c r="I17" s="63">
        <f t="shared" ca="1" si="7"/>
        <v>213088</v>
      </c>
      <c r="J17" s="64"/>
      <c r="K17" s="63">
        <f t="shared" ca="1" si="8"/>
        <v>0</v>
      </c>
      <c r="L17" s="63">
        <f t="shared" si="9"/>
        <v>279209</v>
      </c>
      <c r="M17" s="63">
        <f t="shared" ca="1" si="10"/>
        <v>279209</v>
      </c>
      <c r="N17" s="47" t="s">
        <v>312</v>
      </c>
      <c r="Q17" s="65"/>
      <c r="R17" s="65"/>
    </row>
    <row r="18" spans="1:18" s="47" customFormat="1" ht="20.100000000000001" customHeight="1">
      <c r="A18" s="47">
        <f t="shared" si="0"/>
        <v>15</v>
      </c>
      <c r="B18" s="62" t="str">
        <f>단가비교표!B72</f>
        <v>관로터피기</v>
      </c>
      <c r="C18" s="62" t="str">
        <f>단가비교표!C72</f>
        <v>일반토사
500x300x700</v>
      </c>
      <c r="D18" s="59" t="str">
        <f>단가비교표!D72</f>
        <v>M</v>
      </c>
      <c r="E18" s="59">
        <f ca="1">OFFSET('3.''C구간''경관조명공사(산출서)'!$F$45,,ROW(A15)-1)</f>
        <v>191</v>
      </c>
      <c r="F18" s="60">
        <v>3571</v>
      </c>
      <c r="G18" s="63">
        <f t="shared" ca="1" si="6"/>
        <v>682061</v>
      </c>
      <c r="H18" s="64">
        <v>4363</v>
      </c>
      <c r="I18" s="63">
        <f t="shared" ca="1" si="7"/>
        <v>833333</v>
      </c>
      <c r="J18" s="64">
        <v>462</v>
      </c>
      <c r="K18" s="63">
        <f t="shared" ca="1" si="8"/>
        <v>88242</v>
      </c>
      <c r="L18" s="63">
        <f t="shared" si="9"/>
        <v>8396</v>
      </c>
      <c r="M18" s="63">
        <f t="shared" ca="1" si="10"/>
        <v>1603636</v>
      </c>
      <c r="N18" s="47" t="s">
        <v>308</v>
      </c>
      <c r="Q18" s="65"/>
      <c r="R18" s="65"/>
    </row>
    <row r="19" spans="1:18" s="65" customFormat="1" ht="20.100000000000001" customHeight="1">
      <c r="A19" s="47"/>
      <c r="B19" s="62" t="s">
        <v>41</v>
      </c>
      <c r="C19" s="62" t="s">
        <v>42</v>
      </c>
      <c r="D19" s="59" t="s">
        <v>39</v>
      </c>
      <c r="E19" s="59">
        <v>1</v>
      </c>
      <c r="F19" s="60">
        <f ca="1">INT(SUM(R4:R7)*15%)</f>
        <v>21180</v>
      </c>
      <c r="G19" s="63">
        <f ca="1">TRUNC(E19*F19,0)</f>
        <v>21180</v>
      </c>
      <c r="H19" s="64"/>
      <c r="I19" s="63"/>
      <c r="J19" s="64"/>
      <c r="K19" s="63">
        <f t="shared" ref="K19:K25" si="12">TRUNC($E19*J19,0)</f>
        <v>0</v>
      </c>
      <c r="L19" s="63">
        <f t="shared" ref="L19:M25" ca="1" si="13">TRUNC(F19+H19+J19,0)</f>
        <v>21180</v>
      </c>
      <c r="M19" s="63">
        <f t="shared" ca="1" si="13"/>
        <v>21180</v>
      </c>
      <c r="N19" s="47"/>
      <c r="O19" s="47"/>
    </row>
    <row r="20" spans="1:18" s="65" customFormat="1" ht="20.100000000000001" customHeight="1">
      <c r="A20" s="66"/>
      <c r="B20" s="62" t="s">
        <v>13</v>
      </c>
      <c r="C20" s="62" t="s">
        <v>14</v>
      </c>
      <c r="D20" s="66" t="s">
        <v>12</v>
      </c>
      <c r="E20" s="66">
        <v>1</v>
      </c>
      <c r="F20" s="63">
        <f ca="1">INT(SUM(R4:R10)*0.02)</f>
        <v>29327</v>
      </c>
      <c r="G20" s="63">
        <f ca="1">TRUNC(E20*F20,0)</f>
        <v>29327</v>
      </c>
      <c r="H20" s="63"/>
      <c r="I20" s="63"/>
      <c r="J20" s="63"/>
      <c r="K20" s="63">
        <f t="shared" si="12"/>
        <v>0</v>
      </c>
      <c r="L20" s="63">
        <f t="shared" ca="1" si="13"/>
        <v>29327</v>
      </c>
      <c r="M20" s="63">
        <f t="shared" ca="1" si="13"/>
        <v>29327</v>
      </c>
      <c r="N20" s="66"/>
    </row>
    <row r="21" spans="1:18" s="65" customFormat="1" ht="20.100000000000001" customHeight="1">
      <c r="A21" s="66"/>
      <c r="B21" s="62" t="s">
        <v>15</v>
      </c>
      <c r="C21" s="67" t="str">
        <f>'3.''C구간''경관조명공사(산출서)'!E51</f>
        <v>내선전공</v>
      </c>
      <c r="D21" s="66" t="str">
        <f>'3.''C구간''경관조명공사(산출서)'!C51</f>
        <v>인</v>
      </c>
      <c r="E21" s="66">
        <f>'3.''C구간''경관조명공사(산출서)'!B51</f>
        <v>8.5399999999999991</v>
      </c>
      <c r="F21" s="61"/>
      <c r="G21" s="61"/>
      <c r="H21" s="61">
        <f>VLOOKUP(C21,노임단가!$B$4:$H$47,3,0)</f>
        <v>273676</v>
      </c>
      <c r="I21" s="61">
        <f>TRUNC(E21*H21,0)</f>
        <v>2337193</v>
      </c>
      <c r="J21" s="61"/>
      <c r="K21" s="63">
        <f t="shared" si="12"/>
        <v>0</v>
      </c>
      <c r="L21" s="63">
        <f>TRUNC(F21+H21+J21,0)</f>
        <v>273676</v>
      </c>
      <c r="M21" s="63">
        <f>TRUNC(G21+I21+K21,0)</f>
        <v>2337193</v>
      </c>
      <c r="N21" s="66"/>
    </row>
    <row r="22" spans="1:18" s="65" customFormat="1" ht="20.100000000000001" customHeight="1">
      <c r="A22" s="66"/>
      <c r="B22" s="62" t="s">
        <v>15</v>
      </c>
      <c r="C22" s="67" t="str">
        <f>'3.''C구간''경관조명공사(산출서)'!E52</f>
        <v>저압케이블전공</v>
      </c>
      <c r="D22" s="66" t="str">
        <f>'3.''C구간''경관조명공사(산출서)'!C52</f>
        <v>인</v>
      </c>
      <c r="E22" s="66">
        <f>'3.''C구간''경관조명공사(산출서)'!B52</f>
        <v>2.4500000000000002</v>
      </c>
      <c r="F22" s="61"/>
      <c r="G22" s="61"/>
      <c r="H22" s="61">
        <f>VLOOKUP(C22,노임단가!$B$4:$H$47,3,0)</f>
        <v>304156</v>
      </c>
      <c r="I22" s="61">
        <f t="shared" ref="I22:I24" si="14">TRUNC(E22*H22,0)</f>
        <v>745182</v>
      </c>
      <c r="J22" s="61"/>
      <c r="K22" s="63">
        <f t="shared" ref="K22:K24" si="15">TRUNC($E22*J22,0)</f>
        <v>0</v>
      </c>
      <c r="L22" s="63">
        <f t="shared" ref="L22:L24" si="16">TRUNC(F22+H22+J22,0)</f>
        <v>304156</v>
      </c>
      <c r="M22" s="63">
        <f t="shared" ref="M22:M24" si="17">TRUNC(G22+I22+K22,0)</f>
        <v>745182</v>
      </c>
      <c r="N22" s="66"/>
    </row>
    <row r="23" spans="1:18" s="65" customFormat="1" ht="20.100000000000001" customHeight="1">
      <c r="A23" s="66"/>
      <c r="B23" s="62" t="s">
        <v>15</v>
      </c>
      <c r="C23" s="67" t="str">
        <f>'3.''C구간''경관조명공사(산출서)'!E53</f>
        <v>배전전공</v>
      </c>
      <c r="D23" s="66" t="str">
        <f>'3.''C구간''경관조명공사(산출서)'!C53</f>
        <v>인</v>
      </c>
      <c r="E23" s="66">
        <f>'3.''C구간''경관조명공사(산출서)'!B53</f>
        <v>2.0099999999999998</v>
      </c>
      <c r="F23" s="61"/>
      <c r="G23" s="61"/>
      <c r="H23" s="61">
        <f>VLOOKUP(C23,노임단가!$B$4:$H$47,3,0)</f>
        <v>414968</v>
      </c>
      <c r="I23" s="61">
        <f t="shared" si="14"/>
        <v>834085</v>
      </c>
      <c r="J23" s="61"/>
      <c r="K23" s="63">
        <f t="shared" si="15"/>
        <v>0</v>
      </c>
      <c r="L23" s="63">
        <f t="shared" si="16"/>
        <v>414968</v>
      </c>
      <c r="M23" s="63">
        <f t="shared" si="17"/>
        <v>834085</v>
      </c>
      <c r="N23" s="66"/>
    </row>
    <row r="24" spans="1:18" s="65" customFormat="1" ht="20.100000000000001" customHeight="1">
      <c r="A24" s="66"/>
      <c r="B24" s="62" t="s">
        <v>15</v>
      </c>
      <c r="C24" s="67" t="str">
        <f>'3.''C구간''경관조명공사(산출서)'!E54</f>
        <v>보통인부</v>
      </c>
      <c r="D24" s="66" t="str">
        <f>'3.''C구간''경관조명공사(산출서)'!C54</f>
        <v>인</v>
      </c>
      <c r="E24" s="66">
        <f>'3.''C구간''경관조명공사(산출서)'!B54</f>
        <v>2.4500000000000002</v>
      </c>
      <c r="F24" s="61"/>
      <c r="G24" s="61"/>
      <c r="H24" s="61">
        <f>VLOOKUP(C24,노임단가!$B$4:$H$47,3,0)</f>
        <v>172068</v>
      </c>
      <c r="I24" s="61">
        <f t="shared" si="14"/>
        <v>421566</v>
      </c>
      <c r="J24" s="61"/>
      <c r="K24" s="63">
        <f t="shared" si="15"/>
        <v>0</v>
      </c>
      <c r="L24" s="63">
        <f t="shared" si="16"/>
        <v>172068</v>
      </c>
      <c r="M24" s="63">
        <f t="shared" si="17"/>
        <v>421566</v>
      </c>
      <c r="N24" s="66"/>
    </row>
    <row r="25" spans="1:18" s="65" customFormat="1" ht="20.100000000000001" customHeight="1">
      <c r="A25" s="66"/>
      <c r="B25" s="62" t="s">
        <v>17</v>
      </c>
      <c r="C25" s="62" t="s">
        <v>18</v>
      </c>
      <c r="D25" s="66" t="s">
        <v>12</v>
      </c>
      <c r="E25" s="66">
        <v>1</v>
      </c>
      <c r="F25" s="61">
        <f>TRUNC(SUM($I21:$I26)*0.03,0 )</f>
        <v>149661</v>
      </c>
      <c r="G25" s="61">
        <f>TRUNC(E25*F25,0)</f>
        <v>149661</v>
      </c>
      <c r="H25" s="61"/>
      <c r="I25" s="61"/>
      <c r="J25" s="61"/>
      <c r="K25" s="63">
        <f t="shared" si="12"/>
        <v>0</v>
      </c>
      <c r="L25" s="63">
        <f t="shared" si="13"/>
        <v>149661</v>
      </c>
      <c r="M25" s="63">
        <f t="shared" si="13"/>
        <v>149661</v>
      </c>
      <c r="N25" s="66"/>
    </row>
    <row r="26" spans="1:18" s="65" customFormat="1" ht="20.100000000000001" customHeight="1">
      <c r="A26" s="66"/>
      <c r="B26" s="62" t="s">
        <v>298</v>
      </c>
      <c r="C26" s="62" t="s">
        <v>299</v>
      </c>
      <c r="D26" s="66" t="s">
        <v>12</v>
      </c>
      <c r="E26" s="66">
        <v>1</v>
      </c>
      <c r="F26" s="61"/>
      <c r="G26" s="61"/>
      <c r="H26" s="61">
        <f>TRUNC(SUM($I21:$I24)*0.15,0 )</f>
        <v>650703</v>
      </c>
      <c r="I26" s="61">
        <f>TRUNC(E26*H26,0)</f>
        <v>650703</v>
      </c>
      <c r="J26" s="61"/>
      <c r="K26" s="63"/>
      <c r="L26" s="63">
        <f t="shared" ref="L26" si="18">TRUNC(F26+H26+J26,0)</f>
        <v>650703</v>
      </c>
      <c r="M26" s="63">
        <f t="shared" ref="M26" si="19">TRUNC(G26+I26+K26,0)</f>
        <v>650703</v>
      </c>
      <c r="N26" s="66"/>
    </row>
    <row r="27" spans="1:18" s="65" customFormat="1" ht="20.100000000000001" customHeight="1">
      <c r="A27" s="66"/>
      <c r="B27" s="62"/>
      <c r="C27" s="62"/>
      <c r="D27" s="66"/>
      <c r="E27" s="66"/>
      <c r="F27" s="61"/>
      <c r="G27" s="61"/>
      <c r="H27" s="61"/>
      <c r="I27" s="61"/>
      <c r="J27" s="61"/>
      <c r="K27" s="63"/>
      <c r="L27" s="63"/>
      <c r="M27" s="63"/>
      <c r="N27" s="66"/>
    </row>
    <row r="28" spans="1:18" s="65" customFormat="1" ht="20.100000000000001" customHeight="1">
      <c r="A28" s="66"/>
      <c r="B28" s="62"/>
      <c r="C28" s="62"/>
      <c r="D28" s="66"/>
      <c r="E28" s="66"/>
      <c r="F28" s="61"/>
      <c r="G28" s="61"/>
      <c r="H28" s="61"/>
      <c r="I28" s="61"/>
      <c r="J28" s="61"/>
      <c r="K28" s="63"/>
      <c r="L28" s="63"/>
      <c r="M28" s="63"/>
      <c r="N28" s="66"/>
    </row>
    <row r="29" spans="1:18" s="65" customFormat="1" ht="20.100000000000001" customHeight="1">
      <c r="A29" s="66"/>
      <c r="B29" s="62"/>
      <c r="C29" s="62"/>
      <c r="D29" s="66"/>
      <c r="E29" s="66"/>
      <c r="F29" s="61"/>
      <c r="G29" s="61"/>
      <c r="H29" s="61"/>
      <c r="I29" s="61"/>
      <c r="J29" s="61"/>
      <c r="K29" s="63"/>
      <c r="L29" s="63"/>
      <c r="M29" s="63"/>
      <c r="N29" s="66"/>
    </row>
    <row r="30" spans="1:18" s="65" customFormat="1" ht="20.100000000000001" customHeight="1">
      <c r="A30" s="66"/>
      <c r="B30" s="62"/>
      <c r="C30" s="62"/>
      <c r="D30" s="66"/>
      <c r="E30" s="66"/>
      <c r="F30" s="61"/>
      <c r="G30" s="61"/>
      <c r="H30" s="61"/>
      <c r="I30" s="61"/>
      <c r="J30" s="61"/>
      <c r="K30" s="63"/>
      <c r="L30" s="63"/>
      <c r="M30" s="63"/>
      <c r="N30" s="66"/>
    </row>
    <row r="31" spans="1:18" s="65" customFormat="1" ht="20.100000000000001" customHeight="1">
      <c r="A31" s="66"/>
      <c r="B31" s="62"/>
      <c r="C31" s="62"/>
      <c r="D31" s="66"/>
      <c r="E31" s="66"/>
      <c r="F31" s="61"/>
      <c r="G31" s="61"/>
      <c r="H31" s="61"/>
      <c r="I31" s="61"/>
      <c r="J31" s="61"/>
      <c r="K31" s="63"/>
      <c r="L31" s="63"/>
      <c r="M31" s="63"/>
      <c r="N31" s="66"/>
    </row>
    <row r="32" spans="1:18" s="65" customFormat="1" ht="20.100000000000001" customHeight="1">
      <c r="A32" s="66"/>
      <c r="B32" s="62"/>
      <c r="C32" s="62"/>
      <c r="D32" s="66"/>
      <c r="E32" s="66"/>
      <c r="F32" s="61"/>
      <c r="G32" s="61"/>
      <c r="H32" s="61"/>
      <c r="I32" s="61"/>
      <c r="J32" s="61"/>
      <c r="K32" s="63"/>
      <c r="L32" s="63"/>
      <c r="M32" s="63"/>
      <c r="N32" s="66"/>
    </row>
    <row r="33" spans="1:15" s="65" customFormat="1" ht="20.100000000000001" customHeight="1">
      <c r="A33" s="66"/>
      <c r="B33" s="62"/>
      <c r="C33" s="62"/>
      <c r="D33" s="66"/>
      <c r="E33" s="66"/>
      <c r="F33" s="61"/>
      <c r="G33" s="61"/>
      <c r="H33" s="61"/>
      <c r="I33" s="61"/>
      <c r="J33" s="61"/>
      <c r="K33" s="63"/>
      <c r="L33" s="63"/>
      <c r="M33" s="63"/>
      <c r="N33" s="66"/>
    </row>
    <row r="34" spans="1:15" s="65" customFormat="1" ht="20.100000000000001" customHeight="1">
      <c r="A34" s="66"/>
      <c r="B34" s="62"/>
      <c r="C34" s="62"/>
      <c r="D34" s="66"/>
      <c r="E34" s="66"/>
      <c r="F34" s="61"/>
      <c r="G34" s="61"/>
      <c r="H34" s="61"/>
      <c r="I34" s="61"/>
      <c r="J34" s="61"/>
      <c r="K34" s="63"/>
      <c r="L34" s="63"/>
      <c r="M34" s="63"/>
      <c r="N34" s="66"/>
    </row>
    <row r="35" spans="1:15" s="65" customFormat="1" ht="20.100000000000001" customHeight="1">
      <c r="A35" s="66"/>
      <c r="B35" s="62"/>
      <c r="C35" s="62"/>
      <c r="D35" s="66"/>
      <c r="E35" s="66"/>
      <c r="F35" s="61"/>
      <c r="G35" s="61"/>
      <c r="H35" s="61"/>
      <c r="I35" s="61"/>
      <c r="J35" s="61"/>
      <c r="K35" s="63"/>
      <c r="L35" s="63"/>
      <c r="M35" s="63"/>
      <c r="N35" s="66"/>
    </row>
    <row r="36" spans="1:15" s="65" customFormat="1" ht="20.100000000000001" customHeight="1">
      <c r="A36" s="66"/>
      <c r="B36" s="62"/>
      <c r="C36" s="62"/>
      <c r="D36" s="66"/>
      <c r="E36" s="66"/>
      <c r="F36" s="61"/>
      <c r="G36" s="61"/>
      <c r="H36" s="61"/>
      <c r="I36" s="61"/>
      <c r="J36" s="61"/>
      <c r="K36" s="63"/>
      <c r="L36" s="63"/>
      <c r="M36" s="63"/>
      <c r="N36" s="66"/>
    </row>
    <row r="37" spans="1:15" s="65" customFormat="1" ht="20.100000000000001" customHeight="1">
      <c r="A37" s="66"/>
      <c r="B37" s="62"/>
      <c r="C37" s="62"/>
      <c r="D37" s="66"/>
      <c r="E37" s="66"/>
      <c r="F37" s="61"/>
      <c r="G37" s="61"/>
      <c r="H37" s="61"/>
      <c r="I37" s="61"/>
      <c r="J37" s="61"/>
      <c r="K37" s="63"/>
      <c r="L37" s="63"/>
      <c r="M37" s="63"/>
      <c r="N37" s="66"/>
    </row>
    <row r="38" spans="1:15" s="65" customFormat="1" ht="20.100000000000001" customHeight="1">
      <c r="A38" s="66"/>
      <c r="B38" s="62"/>
      <c r="C38" s="62"/>
      <c r="D38" s="66"/>
      <c r="E38" s="66"/>
      <c r="F38" s="61"/>
      <c r="G38" s="61"/>
      <c r="H38" s="61"/>
      <c r="I38" s="61"/>
      <c r="J38" s="61"/>
      <c r="K38" s="63"/>
      <c r="L38" s="63"/>
      <c r="M38" s="63"/>
      <c r="N38" s="66"/>
    </row>
    <row r="39" spans="1:15" s="65" customFormat="1" ht="20.100000000000001" customHeight="1">
      <c r="A39" s="66"/>
      <c r="B39" s="62"/>
      <c r="C39" s="62"/>
      <c r="D39" s="66"/>
      <c r="E39" s="66"/>
      <c r="F39" s="61"/>
      <c r="G39" s="61"/>
      <c r="H39" s="61"/>
      <c r="I39" s="61"/>
      <c r="J39" s="61"/>
      <c r="K39" s="63"/>
      <c r="L39" s="63"/>
      <c r="M39" s="63"/>
      <c r="N39" s="66"/>
    </row>
    <row r="40" spans="1:15" s="65" customFormat="1" ht="20.100000000000001" customHeight="1">
      <c r="A40" s="66"/>
      <c r="B40" s="62"/>
      <c r="C40" s="62"/>
      <c r="D40" s="66"/>
      <c r="E40" s="66"/>
      <c r="F40" s="61"/>
      <c r="G40" s="61"/>
      <c r="H40" s="61"/>
      <c r="I40" s="61"/>
      <c r="J40" s="61"/>
      <c r="K40" s="63"/>
      <c r="L40" s="63"/>
      <c r="M40" s="63"/>
      <c r="N40" s="66"/>
    </row>
    <row r="41" spans="1:15" s="65" customFormat="1" ht="20.100000000000001" customHeight="1">
      <c r="A41" s="66"/>
      <c r="B41" s="62"/>
      <c r="C41" s="62"/>
      <c r="D41" s="66"/>
      <c r="E41" s="66"/>
      <c r="F41" s="61"/>
      <c r="G41" s="61"/>
      <c r="H41" s="61"/>
      <c r="I41" s="61"/>
      <c r="J41" s="61"/>
      <c r="K41" s="63"/>
      <c r="L41" s="63"/>
      <c r="M41" s="63"/>
      <c r="N41" s="66"/>
    </row>
    <row r="42" spans="1:15" s="65" customFormat="1" ht="20.100000000000001" customHeight="1">
      <c r="A42" s="66"/>
      <c r="B42" s="62"/>
      <c r="C42" s="62"/>
      <c r="D42" s="66"/>
      <c r="E42" s="66"/>
      <c r="F42" s="61"/>
      <c r="G42" s="61"/>
      <c r="H42" s="61"/>
      <c r="I42" s="61"/>
      <c r="J42" s="61"/>
      <c r="K42" s="63"/>
      <c r="L42" s="63"/>
      <c r="M42" s="63"/>
      <c r="N42" s="66"/>
    </row>
    <row r="43" spans="1:15" s="65" customFormat="1" ht="20.100000000000001" customHeight="1">
      <c r="A43" s="66"/>
      <c r="B43" s="62"/>
      <c r="C43" s="62"/>
      <c r="D43" s="66"/>
      <c r="E43" s="66"/>
      <c r="F43" s="61"/>
      <c r="G43" s="61"/>
      <c r="H43" s="61"/>
      <c r="I43" s="61"/>
      <c r="J43" s="61"/>
      <c r="K43" s="63"/>
      <c r="L43" s="63"/>
      <c r="M43" s="63"/>
      <c r="N43" s="66"/>
    </row>
    <row r="44" spans="1:15" s="65" customFormat="1" ht="20.100000000000001" customHeight="1">
      <c r="A44" s="66"/>
      <c r="B44" s="354" t="s">
        <v>19</v>
      </c>
      <c r="C44" s="354"/>
      <c r="D44" s="66"/>
      <c r="E44" s="61"/>
      <c r="F44" s="231">
        <f ca="1">TRUNC(SUM(G4:$G$43),1)</f>
        <v>3137153</v>
      </c>
      <c r="G44" s="231"/>
      <c r="H44" s="351">
        <f ca="1">TRUNC(SUM(I4:$I$43),1)</f>
        <v>6884539</v>
      </c>
      <c r="I44" s="351"/>
      <c r="J44" s="352">
        <f ca="1">TRUNC(SUM($K4:K$43),1)</f>
        <v>94607</v>
      </c>
      <c r="K44" s="352"/>
      <c r="L44" s="231">
        <f ca="1">TRUNC(F44+H44+J44,0)</f>
        <v>10116299</v>
      </c>
      <c r="M44" s="231"/>
      <c r="N44" s="66"/>
      <c r="O44" s="68">
        <f ca="1">SUM(M4:M43)-L44</f>
        <v>0</v>
      </c>
    </row>
    <row r="45" spans="1:15" ht="20.100000000000001" customHeight="1"/>
    <row r="46" spans="1:15" ht="20.100000000000001" customHeight="1"/>
    <row r="47" spans="1:15" ht="20.100000000000001" customHeight="1"/>
    <row r="48" spans="1:15" ht="20.100000000000001" customHeight="1"/>
    <row r="49" spans="1:15" ht="20.100000000000001" customHeight="1"/>
    <row r="50" spans="1:15" ht="20.100000000000001" customHeight="1"/>
    <row r="51" spans="1:15" ht="20.100000000000001" customHeight="1"/>
    <row r="52" spans="1:15" ht="20.100000000000001" customHeight="1"/>
    <row r="53" spans="1:15" ht="20.100000000000001" customHeight="1"/>
    <row r="54" spans="1:15" ht="20.100000000000001" customHeight="1"/>
    <row r="55" spans="1:15" ht="20.100000000000001" customHeight="1"/>
    <row r="56" spans="1:15" ht="20.100000000000001" customHeight="1"/>
    <row r="57" spans="1:15" ht="20.100000000000001" customHeight="1"/>
    <row r="58" spans="1:15" ht="20.100000000000001" customHeight="1"/>
    <row r="59" spans="1:15" ht="20.100000000000001" customHeight="1"/>
    <row r="60" spans="1:15" s="70" customFormat="1" ht="20.100000000000001" customHeight="1">
      <c r="A60" s="72"/>
      <c r="D60" s="57"/>
      <c r="E60" s="71"/>
      <c r="F60" s="71"/>
      <c r="G60" s="71"/>
      <c r="H60" s="71"/>
      <c r="I60" s="71"/>
      <c r="J60" s="71"/>
      <c r="K60" s="71"/>
      <c r="L60" s="71"/>
      <c r="M60" s="71"/>
      <c r="N60" s="57"/>
      <c r="O60" s="55"/>
    </row>
    <row r="61" spans="1:15" s="70" customFormat="1" ht="20.100000000000001" customHeight="1">
      <c r="A61" s="72"/>
      <c r="D61" s="57"/>
      <c r="E61" s="71"/>
      <c r="F61" s="71"/>
      <c r="G61" s="71"/>
      <c r="H61" s="71"/>
      <c r="I61" s="71"/>
      <c r="J61" s="71"/>
      <c r="K61" s="71"/>
      <c r="L61" s="71"/>
      <c r="M61" s="71"/>
      <c r="N61" s="57"/>
      <c r="O61" s="55"/>
    </row>
    <row r="62" spans="1:15" s="70" customFormat="1" ht="20.100000000000001" customHeight="1">
      <c r="A62" s="72"/>
      <c r="D62" s="57"/>
      <c r="E62" s="71"/>
      <c r="F62" s="71"/>
      <c r="G62" s="71"/>
      <c r="H62" s="71"/>
      <c r="I62" s="71"/>
      <c r="J62" s="71"/>
      <c r="K62" s="71"/>
      <c r="L62" s="71"/>
      <c r="M62" s="71"/>
      <c r="N62" s="57"/>
      <c r="O62" s="55"/>
    </row>
    <row r="63" spans="1:15" s="70" customFormat="1" ht="20.100000000000001" customHeight="1">
      <c r="A63" s="72"/>
      <c r="D63" s="57"/>
      <c r="E63" s="71"/>
      <c r="F63" s="71"/>
      <c r="G63" s="71"/>
      <c r="H63" s="71"/>
      <c r="I63" s="71"/>
      <c r="J63" s="71"/>
      <c r="K63" s="71"/>
      <c r="L63" s="71"/>
      <c r="M63" s="71"/>
      <c r="N63" s="57"/>
      <c r="O63" s="55"/>
    </row>
    <row r="64" spans="1:15" s="70" customFormat="1" ht="20.100000000000001" customHeight="1">
      <c r="A64" s="72"/>
      <c r="D64" s="57"/>
      <c r="E64" s="71"/>
      <c r="F64" s="71"/>
      <c r="G64" s="71"/>
      <c r="H64" s="71"/>
      <c r="I64" s="71"/>
      <c r="J64" s="71"/>
      <c r="K64" s="71"/>
      <c r="L64" s="71"/>
      <c r="M64" s="71"/>
      <c r="N64" s="57"/>
      <c r="O64" s="55"/>
    </row>
    <row r="65" spans="1:15" s="70" customFormat="1" ht="20.100000000000001" customHeight="1">
      <c r="A65" s="72"/>
      <c r="D65" s="57"/>
      <c r="E65" s="71"/>
      <c r="F65" s="71"/>
      <c r="G65" s="71"/>
      <c r="H65" s="71"/>
      <c r="I65" s="71"/>
      <c r="J65" s="71"/>
      <c r="K65" s="71"/>
      <c r="L65" s="71"/>
      <c r="M65" s="71"/>
      <c r="N65" s="57"/>
      <c r="O65" s="55"/>
    </row>
    <row r="66" spans="1:15" s="70" customFormat="1" ht="20.100000000000001" customHeight="1">
      <c r="A66" s="72"/>
      <c r="D66" s="57"/>
      <c r="E66" s="71"/>
      <c r="F66" s="71"/>
      <c r="G66" s="71"/>
      <c r="H66" s="71"/>
      <c r="I66" s="71"/>
      <c r="J66" s="71"/>
      <c r="K66" s="71"/>
      <c r="L66" s="71"/>
      <c r="M66" s="71"/>
      <c r="N66" s="57"/>
      <c r="O66" s="55"/>
    </row>
    <row r="67" spans="1:15" s="70" customFormat="1" ht="20.100000000000001" customHeight="1">
      <c r="A67" s="72"/>
      <c r="D67" s="57"/>
      <c r="E67" s="71"/>
      <c r="F67" s="71"/>
      <c r="G67" s="71"/>
      <c r="H67" s="71"/>
      <c r="I67" s="71"/>
      <c r="J67" s="71"/>
      <c r="K67" s="71"/>
      <c r="L67" s="71"/>
      <c r="M67" s="71"/>
      <c r="N67" s="57"/>
      <c r="O67" s="55"/>
    </row>
    <row r="68" spans="1:15" s="70" customFormat="1" ht="20.100000000000001" customHeight="1">
      <c r="A68" s="72"/>
      <c r="D68" s="57"/>
      <c r="E68" s="71"/>
      <c r="F68" s="71"/>
      <c r="G68" s="71"/>
      <c r="H68" s="71"/>
      <c r="I68" s="71"/>
      <c r="J68" s="71"/>
      <c r="K68" s="71"/>
      <c r="L68" s="71"/>
      <c r="M68" s="71"/>
      <c r="N68" s="57"/>
      <c r="O68" s="55"/>
    </row>
    <row r="69" spans="1:15" s="70" customFormat="1" ht="20.100000000000001" customHeight="1">
      <c r="A69" s="72"/>
      <c r="D69" s="57"/>
      <c r="E69" s="71"/>
      <c r="F69" s="71"/>
      <c r="G69" s="71"/>
      <c r="H69" s="71"/>
      <c r="I69" s="71"/>
      <c r="J69" s="71"/>
      <c r="K69" s="71"/>
      <c r="L69" s="71"/>
      <c r="M69" s="71"/>
      <c r="N69" s="57"/>
      <c r="O69" s="55"/>
    </row>
    <row r="70" spans="1:15" s="70" customFormat="1" ht="20.100000000000001" customHeight="1">
      <c r="A70" s="72"/>
      <c r="D70" s="57"/>
      <c r="E70" s="71"/>
      <c r="F70" s="71"/>
      <c r="G70" s="71"/>
      <c r="H70" s="71"/>
      <c r="I70" s="71"/>
      <c r="J70" s="71"/>
      <c r="K70" s="71"/>
      <c r="L70" s="71"/>
      <c r="M70" s="71"/>
      <c r="N70" s="57"/>
      <c r="O70" s="55"/>
    </row>
    <row r="71" spans="1:15" s="70" customFormat="1" ht="20.100000000000001" customHeight="1">
      <c r="A71" s="72"/>
      <c r="D71" s="57"/>
      <c r="E71" s="71"/>
      <c r="F71" s="71"/>
      <c r="G71" s="71"/>
      <c r="H71" s="71"/>
      <c r="I71" s="71"/>
      <c r="J71" s="71"/>
      <c r="K71" s="71"/>
      <c r="L71" s="71"/>
      <c r="M71" s="71"/>
      <c r="N71" s="57"/>
      <c r="O71" s="55"/>
    </row>
    <row r="72" spans="1:15" s="70" customFormat="1" ht="20.100000000000001" customHeight="1">
      <c r="A72" s="72"/>
      <c r="D72" s="57"/>
      <c r="E72" s="71"/>
      <c r="F72" s="71"/>
      <c r="G72" s="71"/>
      <c r="H72" s="71"/>
      <c r="I72" s="71"/>
      <c r="J72" s="71"/>
      <c r="K72" s="71"/>
      <c r="L72" s="71"/>
      <c r="M72" s="71"/>
      <c r="N72" s="57"/>
      <c r="O72" s="55"/>
    </row>
    <row r="73" spans="1:15" s="70" customFormat="1" ht="20.100000000000001" customHeight="1">
      <c r="A73" s="72"/>
      <c r="D73" s="57"/>
      <c r="E73" s="71"/>
      <c r="F73" s="71"/>
      <c r="G73" s="71"/>
      <c r="H73" s="71"/>
      <c r="I73" s="71"/>
      <c r="J73" s="71"/>
      <c r="K73" s="71"/>
      <c r="L73" s="71"/>
      <c r="M73" s="71"/>
      <c r="N73" s="57"/>
      <c r="O73" s="55"/>
    </row>
    <row r="74" spans="1:15" s="70" customFormat="1" ht="20.100000000000001" customHeight="1">
      <c r="A74" s="72"/>
      <c r="D74" s="57"/>
      <c r="E74" s="71"/>
      <c r="F74" s="71"/>
      <c r="G74" s="71"/>
      <c r="H74" s="71"/>
      <c r="I74" s="71"/>
      <c r="J74" s="71"/>
      <c r="K74" s="71"/>
      <c r="L74" s="71"/>
      <c r="M74" s="71"/>
      <c r="N74" s="57"/>
      <c r="O74" s="55"/>
    </row>
    <row r="75" spans="1:15" s="70" customFormat="1" ht="20.100000000000001" customHeight="1">
      <c r="A75" s="72"/>
      <c r="D75" s="57"/>
      <c r="E75" s="71"/>
      <c r="F75" s="71"/>
      <c r="G75" s="71"/>
      <c r="H75" s="71"/>
      <c r="I75" s="71"/>
      <c r="J75" s="71"/>
      <c r="K75" s="71"/>
      <c r="L75" s="71"/>
      <c r="M75" s="71"/>
      <c r="N75" s="57"/>
      <c r="O75" s="55"/>
    </row>
    <row r="76" spans="1:15" s="70" customFormat="1" ht="20.100000000000001" customHeight="1">
      <c r="A76" s="72"/>
      <c r="D76" s="57"/>
      <c r="E76" s="71"/>
      <c r="F76" s="71"/>
      <c r="G76" s="71"/>
      <c r="H76" s="71"/>
      <c r="I76" s="71"/>
      <c r="J76" s="71"/>
      <c r="K76" s="71"/>
      <c r="L76" s="71"/>
      <c r="M76" s="71"/>
      <c r="N76" s="57"/>
      <c r="O76" s="55"/>
    </row>
    <row r="77" spans="1:15" s="70" customFormat="1" ht="20.100000000000001" customHeight="1">
      <c r="A77" s="72"/>
      <c r="D77" s="57"/>
      <c r="E77" s="71"/>
      <c r="F77" s="71"/>
      <c r="G77" s="71"/>
      <c r="H77" s="71"/>
      <c r="I77" s="71"/>
      <c r="J77" s="71"/>
      <c r="K77" s="71"/>
      <c r="L77" s="71"/>
      <c r="M77" s="71"/>
      <c r="N77" s="57"/>
      <c r="O77" s="55"/>
    </row>
    <row r="78" spans="1:15" s="70" customFormat="1" ht="20.100000000000001" customHeight="1">
      <c r="A78" s="72"/>
      <c r="D78" s="57"/>
      <c r="E78" s="71"/>
      <c r="F78" s="71"/>
      <c r="G78" s="71"/>
      <c r="H78" s="71"/>
      <c r="I78" s="71"/>
      <c r="J78" s="71"/>
      <c r="K78" s="71"/>
      <c r="L78" s="71"/>
      <c r="M78" s="71"/>
      <c r="N78" s="57"/>
      <c r="O78" s="55"/>
    </row>
    <row r="79" spans="1:15" s="70" customFormat="1" ht="20.100000000000001" customHeight="1">
      <c r="A79" s="72"/>
      <c r="D79" s="57"/>
      <c r="E79" s="71"/>
      <c r="F79" s="71"/>
      <c r="G79" s="71"/>
      <c r="H79" s="71"/>
      <c r="I79" s="71"/>
      <c r="J79" s="71"/>
      <c r="K79" s="71"/>
      <c r="L79" s="71"/>
      <c r="M79" s="71"/>
      <c r="N79" s="57"/>
      <c r="O79" s="55"/>
    </row>
    <row r="80" spans="1:15" s="70" customFormat="1" ht="20.100000000000001" customHeight="1">
      <c r="A80" s="72"/>
      <c r="D80" s="57"/>
      <c r="E80" s="71"/>
      <c r="F80" s="71"/>
      <c r="G80" s="71"/>
      <c r="H80" s="71"/>
      <c r="I80" s="71"/>
      <c r="J80" s="71"/>
      <c r="K80" s="71"/>
      <c r="L80" s="71"/>
      <c r="M80" s="71"/>
      <c r="N80" s="57"/>
      <c r="O80" s="55"/>
    </row>
    <row r="81" spans="1:15" s="70" customFormat="1" ht="20.100000000000001" customHeight="1">
      <c r="A81" s="72"/>
      <c r="D81" s="57"/>
      <c r="E81" s="71"/>
      <c r="F81" s="71"/>
      <c r="G81" s="71"/>
      <c r="H81" s="71"/>
      <c r="I81" s="71"/>
      <c r="J81" s="71"/>
      <c r="K81" s="71"/>
      <c r="L81" s="71"/>
      <c r="M81" s="71"/>
      <c r="N81" s="57"/>
      <c r="O81" s="55"/>
    </row>
    <row r="82" spans="1:15" s="70" customFormat="1" ht="20.100000000000001" customHeight="1">
      <c r="A82" s="72"/>
      <c r="D82" s="57"/>
      <c r="E82" s="71"/>
      <c r="F82" s="71"/>
      <c r="G82" s="71"/>
      <c r="H82" s="71"/>
      <c r="I82" s="71"/>
      <c r="J82" s="71"/>
      <c r="K82" s="71"/>
      <c r="L82" s="71"/>
      <c r="M82" s="71"/>
      <c r="N82" s="57"/>
      <c r="O82" s="55"/>
    </row>
    <row r="83" spans="1:15" s="70" customFormat="1" ht="20.100000000000001" customHeight="1">
      <c r="A83" s="72"/>
      <c r="D83" s="57"/>
      <c r="E83" s="71"/>
      <c r="F83" s="71"/>
      <c r="G83" s="71"/>
      <c r="H83" s="71"/>
      <c r="I83" s="71"/>
      <c r="J83" s="71"/>
      <c r="K83" s="71"/>
      <c r="L83" s="71"/>
      <c r="M83" s="71"/>
      <c r="N83" s="57"/>
      <c r="O83" s="55"/>
    </row>
    <row r="84" spans="1:15" s="70" customFormat="1" ht="20.100000000000001" customHeight="1">
      <c r="A84" s="72"/>
      <c r="D84" s="57"/>
      <c r="E84" s="71"/>
      <c r="F84" s="71"/>
      <c r="G84" s="71"/>
      <c r="H84" s="71"/>
      <c r="I84" s="71"/>
      <c r="J84" s="71"/>
      <c r="K84" s="71"/>
      <c r="L84" s="71"/>
      <c r="M84" s="71"/>
      <c r="N84" s="57"/>
      <c r="O84" s="55"/>
    </row>
    <row r="85" spans="1:15" s="70" customFormat="1" ht="20.100000000000001" customHeight="1">
      <c r="A85" s="72"/>
      <c r="D85" s="57"/>
      <c r="E85" s="71"/>
      <c r="F85" s="71"/>
      <c r="G85" s="71"/>
      <c r="H85" s="71"/>
      <c r="I85" s="71"/>
      <c r="J85" s="71"/>
      <c r="K85" s="71"/>
      <c r="L85" s="71"/>
      <c r="M85" s="71"/>
      <c r="N85" s="57"/>
      <c r="O85" s="55"/>
    </row>
    <row r="86" spans="1:15" s="70" customFormat="1" ht="20.100000000000001" customHeight="1">
      <c r="A86" s="72"/>
      <c r="D86" s="57"/>
      <c r="E86" s="71"/>
      <c r="F86" s="71"/>
      <c r="G86" s="71"/>
      <c r="H86" s="71"/>
      <c r="I86" s="71"/>
      <c r="J86" s="71"/>
      <c r="K86" s="71"/>
      <c r="L86" s="71"/>
      <c r="M86" s="71"/>
      <c r="N86" s="57"/>
      <c r="O86" s="55"/>
    </row>
    <row r="87" spans="1:15" s="70" customFormat="1" ht="20.100000000000001" customHeight="1">
      <c r="A87" s="72"/>
      <c r="D87" s="57"/>
      <c r="E87" s="71"/>
      <c r="F87" s="71"/>
      <c r="G87" s="71"/>
      <c r="H87" s="71"/>
      <c r="I87" s="71"/>
      <c r="J87" s="71"/>
      <c r="K87" s="71"/>
      <c r="L87" s="71"/>
      <c r="M87" s="71"/>
      <c r="N87" s="57"/>
      <c r="O87" s="55"/>
    </row>
    <row r="88" spans="1:15" s="70" customFormat="1" ht="20.100000000000001" customHeight="1">
      <c r="A88" s="72"/>
      <c r="D88" s="57"/>
      <c r="E88" s="71"/>
      <c r="F88" s="71"/>
      <c r="G88" s="71"/>
      <c r="H88" s="71"/>
      <c r="I88" s="71"/>
      <c r="J88" s="71"/>
      <c r="K88" s="71"/>
      <c r="L88" s="71"/>
      <c r="M88" s="71"/>
      <c r="N88" s="57"/>
      <c r="O88" s="55"/>
    </row>
    <row r="89" spans="1:15" s="70" customFormat="1" ht="20.100000000000001" customHeight="1">
      <c r="A89" s="72"/>
      <c r="D89" s="57"/>
      <c r="E89" s="71"/>
      <c r="F89" s="71"/>
      <c r="G89" s="71"/>
      <c r="H89" s="71"/>
      <c r="I89" s="71"/>
      <c r="J89" s="71"/>
      <c r="K89" s="71"/>
      <c r="L89" s="71"/>
      <c r="M89" s="71"/>
      <c r="N89" s="57"/>
      <c r="O89" s="55"/>
    </row>
    <row r="90" spans="1:15" s="70" customFormat="1" ht="20.100000000000001" customHeight="1">
      <c r="A90" s="72"/>
      <c r="D90" s="57"/>
      <c r="E90" s="71"/>
      <c r="F90" s="71"/>
      <c r="G90" s="71"/>
      <c r="H90" s="71"/>
      <c r="I90" s="71"/>
      <c r="J90" s="71"/>
      <c r="K90" s="71"/>
      <c r="L90" s="71"/>
      <c r="M90" s="71"/>
      <c r="N90" s="57"/>
      <c r="O90" s="55"/>
    </row>
    <row r="91" spans="1:15" s="70" customFormat="1" ht="20.100000000000001" customHeight="1">
      <c r="A91" s="72"/>
      <c r="D91" s="57"/>
      <c r="E91" s="71"/>
      <c r="F91" s="71"/>
      <c r="G91" s="71"/>
      <c r="H91" s="71"/>
      <c r="I91" s="71"/>
      <c r="J91" s="71"/>
      <c r="K91" s="71"/>
      <c r="L91" s="71"/>
      <c r="M91" s="71"/>
      <c r="N91" s="57"/>
      <c r="O91" s="55"/>
    </row>
    <row r="92" spans="1:15" s="70" customFormat="1" ht="20.100000000000001" customHeight="1">
      <c r="A92" s="72"/>
      <c r="D92" s="57"/>
      <c r="E92" s="71"/>
      <c r="F92" s="71"/>
      <c r="G92" s="71"/>
      <c r="H92" s="71"/>
      <c r="I92" s="71"/>
      <c r="J92" s="71"/>
      <c r="K92" s="71"/>
      <c r="L92" s="71"/>
      <c r="M92" s="71"/>
      <c r="N92" s="57"/>
      <c r="O92" s="55"/>
    </row>
    <row r="93" spans="1:15" s="70" customFormat="1" ht="20.100000000000001" customHeight="1">
      <c r="A93" s="72"/>
      <c r="D93" s="57"/>
      <c r="E93" s="71"/>
      <c r="F93" s="71"/>
      <c r="G93" s="71"/>
      <c r="H93" s="71"/>
      <c r="I93" s="71"/>
      <c r="J93" s="71"/>
      <c r="K93" s="71"/>
      <c r="L93" s="71"/>
      <c r="M93" s="71"/>
      <c r="N93" s="57"/>
      <c r="O93" s="55"/>
    </row>
    <row r="94" spans="1:15" s="70" customFormat="1" ht="20.100000000000001" customHeight="1">
      <c r="A94" s="72"/>
      <c r="D94" s="57"/>
      <c r="E94" s="71"/>
      <c r="F94" s="71"/>
      <c r="G94" s="71"/>
      <c r="H94" s="71"/>
      <c r="I94" s="71"/>
      <c r="J94" s="71"/>
      <c r="K94" s="71"/>
      <c r="L94" s="71"/>
      <c r="M94" s="71"/>
      <c r="N94" s="57"/>
      <c r="O94" s="55"/>
    </row>
    <row r="95" spans="1:15" s="70" customFormat="1" ht="20.100000000000001" customHeight="1">
      <c r="A95" s="72"/>
      <c r="D95" s="57"/>
      <c r="E95" s="71"/>
      <c r="F95" s="71"/>
      <c r="G95" s="71"/>
      <c r="H95" s="71"/>
      <c r="I95" s="71"/>
      <c r="J95" s="71"/>
      <c r="K95" s="71"/>
      <c r="L95" s="71"/>
      <c r="M95" s="71"/>
      <c r="N95" s="57"/>
      <c r="O95" s="55"/>
    </row>
    <row r="96" spans="1:15" s="70" customFormat="1" ht="20.100000000000001" customHeight="1">
      <c r="A96" s="72"/>
      <c r="D96" s="57"/>
      <c r="E96" s="71"/>
      <c r="F96" s="71"/>
      <c r="G96" s="71"/>
      <c r="H96" s="71"/>
      <c r="I96" s="71"/>
      <c r="J96" s="71"/>
      <c r="K96" s="71"/>
      <c r="L96" s="71"/>
      <c r="M96" s="71"/>
      <c r="N96" s="57"/>
      <c r="O96" s="55"/>
    </row>
    <row r="97" spans="1:15" s="70" customFormat="1" ht="20.100000000000001" customHeight="1">
      <c r="A97" s="72"/>
      <c r="D97" s="57"/>
      <c r="E97" s="71"/>
      <c r="F97" s="71"/>
      <c r="G97" s="71"/>
      <c r="H97" s="71"/>
      <c r="I97" s="71"/>
      <c r="J97" s="71"/>
      <c r="K97" s="71"/>
      <c r="L97" s="71"/>
      <c r="M97" s="71"/>
      <c r="N97" s="57"/>
      <c r="O97" s="55"/>
    </row>
    <row r="98" spans="1:15" s="70" customFormat="1" ht="20.100000000000001" customHeight="1">
      <c r="A98" s="72"/>
      <c r="D98" s="57"/>
      <c r="E98" s="71"/>
      <c r="F98" s="71"/>
      <c r="G98" s="71"/>
      <c r="H98" s="71"/>
      <c r="I98" s="71"/>
      <c r="J98" s="71"/>
      <c r="K98" s="71"/>
      <c r="L98" s="71"/>
      <c r="M98" s="71"/>
      <c r="N98" s="57"/>
      <c r="O98" s="55"/>
    </row>
    <row r="99" spans="1:15" s="70" customFormat="1" ht="20.100000000000001" customHeight="1">
      <c r="A99" s="72"/>
      <c r="D99" s="57"/>
      <c r="E99" s="71"/>
      <c r="F99" s="71"/>
      <c r="G99" s="71"/>
      <c r="H99" s="71"/>
      <c r="I99" s="71"/>
      <c r="J99" s="71"/>
      <c r="K99" s="71"/>
      <c r="L99" s="71"/>
      <c r="M99" s="71"/>
      <c r="N99" s="57"/>
      <c r="O99" s="55"/>
    </row>
    <row r="100" spans="1:15" s="70" customFormat="1" ht="20.100000000000001" customHeight="1">
      <c r="A100" s="72"/>
      <c r="D100" s="57"/>
      <c r="E100" s="71"/>
      <c r="F100" s="71"/>
      <c r="G100" s="71"/>
      <c r="H100" s="71"/>
      <c r="I100" s="71"/>
      <c r="J100" s="71"/>
      <c r="K100" s="71"/>
      <c r="L100" s="71"/>
      <c r="M100" s="71"/>
      <c r="N100" s="57"/>
      <c r="O100" s="55"/>
    </row>
    <row r="101" spans="1:15" s="70" customFormat="1" ht="20.100000000000001" customHeight="1">
      <c r="A101" s="72"/>
      <c r="D101" s="57"/>
      <c r="E101" s="71"/>
      <c r="F101" s="71"/>
      <c r="G101" s="71"/>
      <c r="H101" s="71"/>
      <c r="I101" s="71"/>
      <c r="J101" s="71"/>
      <c r="K101" s="71"/>
      <c r="L101" s="71"/>
      <c r="M101" s="71"/>
      <c r="N101" s="57"/>
      <c r="O101" s="55"/>
    </row>
    <row r="102" spans="1:15" s="70" customFormat="1" ht="20.100000000000001" customHeight="1">
      <c r="A102" s="72"/>
      <c r="D102" s="57"/>
      <c r="E102" s="71"/>
      <c r="F102" s="71"/>
      <c r="G102" s="71"/>
      <c r="H102" s="71"/>
      <c r="I102" s="71"/>
      <c r="J102" s="71"/>
      <c r="K102" s="71"/>
      <c r="L102" s="71"/>
      <c r="M102" s="71"/>
      <c r="N102" s="57"/>
      <c r="O102" s="55"/>
    </row>
  </sheetData>
  <mergeCells count="15">
    <mergeCell ref="J1:K1"/>
    <mergeCell ref="L1:M1"/>
    <mergeCell ref="N1:N2"/>
    <mergeCell ref="B3:C3"/>
    <mergeCell ref="B44:C44"/>
    <mergeCell ref="F44:G44"/>
    <mergeCell ref="H44:I44"/>
    <mergeCell ref="J44:K44"/>
    <mergeCell ref="L44:M44"/>
    <mergeCell ref="B1:B2"/>
    <mergeCell ref="C1:C2"/>
    <mergeCell ref="D1:D2"/>
    <mergeCell ref="E1:E2"/>
    <mergeCell ref="F1:G1"/>
    <mergeCell ref="H1:I1"/>
  </mergeCells>
  <phoneticPr fontId="5" type="noConversion"/>
  <printOptions gridLines="1"/>
  <pageMargins left="0.78740157480314965" right="0.39370078740157483" top="0.98425196850393704" bottom="0.59055118110236227" header="0.59055118110236227" footer="0.39370078740157483"/>
  <pageSetup paperSize="9" orientation="landscape" r:id="rId1"/>
  <headerFooter alignWithMargins="0">
    <oddHeader>&amp;C&amp;"굴림체,굵게"&amp;14&amp;A</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5">
    <tabColor rgb="FF00B0F0"/>
  </sheetPr>
  <dimension ref="A1:Q74"/>
  <sheetViews>
    <sheetView view="pageBreakPreview" zoomScaleNormal="80" zoomScaleSheetLayoutView="100" workbookViewId="0">
      <pane xSplit="4" ySplit="2" topLeftCell="E3" activePane="bottomRight" state="frozen"/>
      <selection activeCell="H17" sqref="H17:L17"/>
      <selection pane="topRight" activeCell="H17" sqref="H17:L17"/>
      <selection pane="bottomLeft" activeCell="H17" sqref="H17:L17"/>
      <selection pane="bottomRight" activeCell="P13" activeCellId="1" sqref="C19 P13"/>
    </sheetView>
  </sheetViews>
  <sheetFormatPr defaultRowHeight="23.1" customHeight="1"/>
  <cols>
    <col min="1" max="1" width="9.140625" style="55"/>
    <col min="2" max="2" width="18.7109375" style="56" customWidth="1"/>
    <col min="3" max="3" width="16.7109375" style="56" customWidth="1"/>
    <col min="4" max="4" width="4.7109375" style="57" customWidth="1"/>
    <col min="5" max="5" width="5.28515625" style="57" customWidth="1"/>
    <col min="6" max="6" width="11.140625" style="58" customWidth="1"/>
    <col min="7" max="7" width="5.28515625" style="57" customWidth="1"/>
    <col min="8" max="8" width="10.5703125" style="58" customWidth="1"/>
    <col min="9" max="9" width="5.28515625" style="57" customWidth="1"/>
    <col min="10" max="10" width="8.7109375" style="58" customWidth="1"/>
    <col min="11" max="11" width="5.28515625" style="57" customWidth="1"/>
    <col min="12" max="12" width="10.7109375" style="58" customWidth="1"/>
    <col min="13" max="13" width="5.28515625" style="57" customWidth="1"/>
    <col min="14" max="16" width="10.7109375" style="58" customWidth="1"/>
    <col min="17" max="17" width="9.28515625" style="55" customWidth="1"/>
    <col min="18" max="18" width="11.28515625" style="55" bestFit="1" customWidth="1"/>
    <col min="19" max="19" width="9.140625" style="55"/>
    <col min="20" max="20" width="12.28515625" style="55" bestFit="1" customWidth="1"/>
    <col min="21" max="16384" width="9.140625" style="55"/>
  </cols>
  <sheetData>
    <row r="1" spans="1:17" s="47" customFormat="1" ht="23.1" customHeight="1">
      <c r="B1" s="355" t="s">
        <v>0</v>
      </c>
      <c r="C1" s="355" t="s">
        <v>1</v>
      </c>
      <c r="D1" s="233" t="s">
        <v>2</v>
      </c>
      <c r="E1" s="233" t="s">
        <v>390</v>
      </c>
      <c r="F1" s="233"/>
      <c r="G1" s="233" t="s">
        <v>391</v>
      </c>
      <c r="H1" s="233"/>
      <c r="I1" s="233" t="s">
        <v>161</v>
      </c>
      <c r="J1" s="233"/>
      <c r="K1" s="233" t="s">
        <v>28</v>
      </c>
      <c r="L1" s="233"/>
      <c r="M1" s="233" t="s">
        <v>29</v>
      </c>
      <c r="N1" s="233"/>
      <c r="O1" s="232" t="s">
        <v>21</v>
      </c>
      <c r="P1" s="232" t="s">
        <v>22</v>
      </c>
      <c r="Q1" s="233" t="s">
        <v>20</v>
      </c>
    </row>
    <row r="2" spans="1:17" s="47" customFormat="1" ht="23.1" customHeight="1">
      <c r="B2" s="355"/>
      <c r="C2" s="355"/>
      <c r="D2" s="233"/>
      <c r="E2" s="47" t="s">
        <v>23</v>
      </c>
      <c r="F2" s="48" t="s">
        <v>24</v>
      </c>
      <c r="G2" s="47" t="s">
        <v>23</v>
      </c>
      <c r="H2" s="48" t="s">
        <v>24</v>
      </c>
      <c r="I2" s="47" t="s">
        <v>23</v>
      </c>
      <c r="J2" s="48" t="s">
        <v>24</v>
      </c>
      <c r="K2" s="47" t="s">
        <v>25</v>
      </c>
      <c r="L2" s="48" t="s">
        <v>24</v>
      </c>
      <c r="M2" s="47" t="s">
        <v>25</v>
      </c>
      <c r="N2" s="48" t="s">
        <v>24</v>
      </c>
      <c r="O2" s="232"/>
      <c r="P2" s="232"/>
      <c r="Q2" s="233"/>
    </row>
    <row r="3" spans="1:17" s="47" customFormat="1" ht="23.1" customHeight="1">
      <c r="B3" s="356" t="s">
        <v>265</v>
      </c>
      <c r="C3" s="356"/>
      <c r="F3" s="48"/>
      <c r="H3" s="48"/>
      <c r="J3" s="48"/>
      <c r="L3" s="48"/>
      <c r="N3" s="48"/>
      <c r="O3" s="49"/>
      <c r="P3" s="49"/>
    </row>
    <row r="4" spans="1:17" s="47" customFormat="1" ht="23.1" customHeight="1">
      <c r="A4" s="47">
        <f t="shared" ref="A4:A26" si="0">ROW()-3</f>
        <v>1</v>
      </c>
      <c r="B4" s="222" t="s">
        <v>266</v>
      </c>
      <c r="C4" s="50" t="s">
        <v>267</v>
      </c>
      <c r="D4" s="47" t="s">
        <v>11</v>
      </c>
      <c r="E4" s="47">
        <v>1106</v>
      </c>
      <c r="F4" s="185">
        <v>360</v>
      </c>
      <c r="G4" s="47">
        <v>1204</v>
      </c>
      <c r="H4" s="185">
        <v>530</v>
      </c>
      <c r="O4" s="49">
        <f t="shared" ref="O4" si="1">MIN(F4,H4,J4,L4,N4)</f>
        <v>360</v>
      </c>
      <c r="P4" s="49">
        <f t="shared" ref="P4" si="2">O4</f>
        <v>360</v>
      </c>
    </row>
    <row r="5" spans="1:17" s="47" customFormat="1" ht="23.1" customHeight="1">
      <c r="A5" s="47">
        <f t="shared" si="0"/>
        <v>2</v>
      </c>
      <c r="B5" s="223" t="s">
        <v>266</v>
      </c>
      <c r="C5" s="51" t="s">
        <v>268</v>
      </c>
      <c r="D5" s="47" t="s">
        <v>11</v>
      </c>
      <c r="E5" s="47">
        <v>1106</v>
      </c>
      <c r="F5" s="185">
        <v>550</v>
      </c>
      <c r="G5" s="47">
        <v>1204</v>
      </c>
      <c r="H5" s="185">
        <v>671</v>
      </c>
      <c r="O5" s="49">
        <f t="shared" ref="O5:O68" si="3">MIN(F5,H5,J5,L5,N5)</f>
        <v>550</v>
      </c>
      <c r="P5" s="49">
        <f t="shared" ref="P5:P68" si="4">O5</f>
        <v>550</v>
      </c>
    </row>
    <row r="6" spans="1:17" s="47" customFormat="1" ht="23.1" customHeight="1">
      <c r="A6" s="47">
        <f t="shared" si="0"/>
        <v>3</v>
      </c>
      <c r="B6" s="222" t="s">
        <v>266</v>
      </c>
      <c r="C6" s="50" t="s">
        <v>269</v>
      </c>
      <c r="D6" s="47" t="s">
        <v>11</v>
      </c>
      <c r="E6" s="47">
        <v>1106</v>
      </c>
      <c r="F6" s="185">
        <v>360</v>
      </c>
      <c r="G6" s="47">
        <v>1204</v>
      </c>
      <c r="H6" s="185">
        <v>530</v>
      </c>
      <c r="O6" s="49">
        <f t="shared" si="3"/>
        <v>360</v>
      </c>
      <c r="P6" s="49">
        <f t="shared" si="4"/>
        <v>360</v>
      </c>
    </row>
    <row r="7" spans="1:17" s="47" customFormat="1" ht="23.1" customHeight="1">
      <c r="A7" s="47">
        <f t="shared" si="0"/>
        <v>4</v>
      </c>
      <c r="B7" s="223" t="s">
        <v>266</v>
      </c>
      <c r="C7" s="51" t="s">
        <v>270</v>
      </c>
      <c r="D7" s="47" t="s">
        <v>11</v>
      </c>
      <c r="E7" s="47">
        <v>1106</v>
      </c>
      <c r="F7" s="185">
        <v>360</v>
      </c>
      <c r="G7" s="47">
        <v>1204</v>
      </c>
      <c r="H7" s="185">
        <v>530</v>
      </c>
      <c r="O7" s="49">
        <f t="shared" si="3"/>
        <v>360</v>
      </c>
      <c r="P7" s="49">
        <f t="shared" si="4"/>
        <v>360</v>
      </c>
    </row>
    <row r="8" spans="1:17" s="47" customFormat="1" ht="23.1" customHeight="1">
      <c r="A8" s="47">
        <f t="shared" si="0"/>
        <v>5</v>
      </c>
      <c r="B8" s="222" t="s">
        <v>266</v>
      </c>
      <c r="C8" s="50" t="s">
        <v>271</v>
      </c>
      <c r="D8" s="47" t="s">
        <v>11</v>
      </c>
      <c r="E8" s="47">
        <v>1106</v>
      </c>
      <c r="F8" s="185">
        <v>550</v>
      </c>
      <c r="G8" s="47">
        <v>1204</v>
      </c>
      <c r="H8" s="185">
        <v>671</v>
      </c>
      <c r="O8" s="49">
        <f t="shared" si="3"/>
        <v>550</v>
      </c>
      <c r="P8" s="49">
        <f t="shared" si="4"/>
        <v>550</v>
      </c>
    </row>
    <row r="9" spans="1:17" s="47" customFormat="1" ht="23.1" customHeight="1">
      <c r="A9" s="47">
        <f t="shared" si="0"/>
        <v>6</v>
      </c>
      <c r="B9" s="222" t="s">
        <v>307</v>
      </c>
      <c r="C9" s="50" t="s">
        <v>306</v>
      </c>
      <c r="D9" s="47" t="s">
        <v>11</v>
      </c>
      <c r="E9" s="47">
        <v>1107</v>
      </c>
      <c r="F9" s="185">
        <v>910</v>
      </c>
      <c r="G9" s="47">
        <v>1204</v>
      </c>
      <c r="H9" s="185">
        <v>1052</v>
      </c>
      <c r="O9" s="49">
        <f t="shared" si="3"/>
        <v>910</v>
      </c>
      <c r="P9" s="49">
        <f t="shared" si="4"/>
        <v>910</v>
      </c>
    </row>
    <row r="10" spans="1:17" s="47" customFormat="1" ht="23.1" customHeight="1">
      <c r="A10" s="47">
        <f t="shared" si="0"/>
        <v>7</v>
      </c>
      <c r="B10" s="223" t="s">
        <v>181</v>
      </c>
      <c r="C10" s="51" t="s">
        <v>341</v>
      </c>
      <c r="D10" s="47" t="s">
        <v>11</v>
      </c>
      <c r="E10" s="47">
        <v>1101</v>
      </c>
      <c r="F10" s="185">
        <v>1100</v>
      </c>
      <c r="G10" s="47">
        <v>1205</v>
      </c>
      <c r="H10" s="185">
        <v>1265</v>
      </c>
      <c r="O10" s="49">
        <f t="shared" si="3"/>
        <v>1100</v>
      </c>
      <c r="P10" s="49">
        <f t="shared" si="4"/>
        <v>1100</v>
      </c>
    </row>
    <row r="11" spans="1:17" s="47" customFormat="1" ht="23.1" customHeight="1">
      <c r="A11" s="47">
        <f>ROW()-3</f>
        <v>8</v>
      </c>
      <c r="B11" s="223" t="s">
        <v>43</v>
      </c>
      <c r="C11" s="51" t="s">
        <v>342</v>
      </c>
      <c r="D11" s="47" t="s">
        <v>11</v>
      </c>
      <c r="E11" s="47">
        <v>1075</v>
      </c>
      <c r="F11" s="185">
        <v>3169</v>
      </c>
      <c r="G11" s="47">
        <v>1168</v>
      </c>
      <c r="H11" s="185">
        <v>2723</v>
      </c>
      <c r="O11" s="49">
        <f t="shared" si="3"/>
        <v>2723</v>
      </c>
      <c r="P11" s="49">
        <f t="shared" si="4"/>
        <v>2723</v>
      </c>
    </row>
    <row r="12" spans="1:17" s="47" customFormat="1" ht="23.1" customHeight="1">
      <c r="A12" s="47">
        <f>ROW()-3</f>
        <v>9</v>
      </c>
      <c r="B12" s="223" t="s">
        <v>43</v>
      </c>
      <c r="C12" s="51" t="s">
        <v>384</v>
      </c>
      <c r="D12" s="47" t="s">
        <v>11</v>
      </c>
      <c r="E12" s="47">
        <v>1075</v>
      </c>
      <c r="F12" s="185">
        <v>3169</v>
      </c>
      <c r="G12" s="47">
        <v>1168</v>
      </c>
      <c r="H12" s="185">
        <v>2723</v>
      </c>
      <c r="O12" s="49">
        <f t="shared" si="3"/>
        <v>2723</v>
      </c>
      <c r="P12" s="49">
        <f t="shared" si="4"/>
        <v>2723</v>
      </c>
    </row>
    <row r="13" spans="1:17" s="47" customFormat="1" ht="23.1" customHeight="1">
      <c r="A13" s="47">
        <f t="shared" si="0"/>
        <v>10</v>
      </c>
      <c r="B13" s="222" t="s">
        <v>43</v>
      </c>
      <c r="C13" s="50" t="s">
        <v>272</v>
      </c>
      <c r="D13" s="47" t="s">
        <v>11</v>
      </c>
      <c r="E13" s="47">
        <v>1075</v>
      </c>
      <c r="F13" s="185">
        <v>4264</v>
      </c>
      <c r="G13" s="47">
        <v>1168</v>
      </c>
      <c r="H13" s="185">
        <v>3683</v>
      </c>
      <c r="O13" s="49">
        <f t="shared" si="3"/>
        <v>3683</v>
      </c>
      <c r="P13" s="49">
        <f t="shared" si="4"/>
        <v>3683</v>
      </c>
    </row>
    <row r="14" spans="1:17" s="47" customFormat="1" ht="23.1" customHeight="1">
      <c r="A14" s="47">
        <f t="shared" si="0"/>
        <v>11</v>
      </c>
      <c r="B14" s="222" t="s">
        <v>46</v>
      </c>
      <c r="C14" s="50" t="s">
        <v>273</v>
      </c>
      <c r="D14" s="47" t="s">
        <v>11</v>
      </c>
      <c r="E14" s="47">
        <v>1075</v>
      </c>
      <c r="F14" s="185">
        <v>2207</v>
      </c>
      <c r="G14" s="47">
        <v>1165</v>
      </c>
      <c r="H14" s="185">
        <v>1748</v>
      </c>
      <c r="O14" s="49">
        <f t="shared" si="3"/>
        <v>1748</v>
      </c>
      <c r="P14" s="49">
        <f t="shared" si="4"/>
        <v>1748</v>
      </c>
    </row>
    <row r="15" spans="1:17" s="47" customFormat="1" ht="23.1" customHeight="1">
      <c r="A15" s="47">
        <f t="shared" si="0"/>
        <v>12</v>
      </c>
      <c r="B15" s="223" t="s">
        <v>203</v>
      </c>
      <c r="C15" s="51" t="s">
        <v>343</v>
      </c>
      <c r="D15" s="47" t="s">
        <v>47</v>
      </c>
      <c r="E15" s="47">
        <v>1105</v>
      </c>
      <c r="F15" s="185">
        <v>3370</v>
      </c>
      <c r="G15" s="47">
        <v>1207</v>
      </c>
      <c r="H15" s="185">
        <v>3520</v>
      </c>
      <c r="O15" s="49">
        <f t="shared" si="3"/>
        <v>3370</v>
      </c>
      <c r="P15" s="49">
        <f t="shared" si="4"/>
        <v>3370</v>
      </c>
    </row>
    <row r="16" spans="1:17" s="47" customFormat="1" ht="23.1" customHeight="1">
      <c r="A16" s="47">
        <f t="shared" si="0"/>
        <v>13</v>
      </c>
      <c r="B16" s="222" t="s">
        <v>223</v>
      </c>
      <c r="C16" s="51" t="s">
        <v>379</v>
      </c>
      <c r="D16" s="47" t="s">
        <v>47</v>
      </c>
      <c r="F16" s="185"/>
      <c r="H16" s="185"/>
      <c r="O16" s="49">
        <f t="shared" si="3"/>
        <v>0</v>
      </c>
      <c r="P16" s="49">
        <f t="shared" si="4"/>
        <v>0</v>
      </c>
      <c r="Q16" s="52" t="s">
        <v>274</v>
      </c>
    </row>
    <row r="17" spans="1:17" s="47" customFormat="1" ht="23.1" customHeight="1">
      <c r="A17" s="47">
        <f t="shared" si="0"/>
        <v>14</v>
      </c>
      <c r="B17" s="222" t="s">
        <v>223</v>
      </c>
      <c r="C17" s="51" t="s">
        <v>275</v>
      </c>
      <c r="D17" s="47" t="s">
        <v>47</v>
      </c>
      <c r="F17" s="185"/>
      <c r="H17" s="185"/>
      <c r="O17" s="49">
        <f t="shared" si="3"/>
        <v>0</v>
      </c>
      <c r="P17" s="49">
        <f t="shared" si="4"/>
        <v>0</v>
      </c>
      <c r="Q17" s="52" t="s">
        <v>274</v>
      </c>
    </row>
    <row r="18" spans="1:17" s="47" customFormat="1" ht="23.1" customHeight="1">
      <c r="B18" s="222" t="s">
        <v>223</v>
      </c>
      <c r="C18" s="51" t="s">
        <v>414</v>
      </c>
      <c r="D18" s="47" t="s">
        <v>47</v>
      </c>
      <c r="F18" s="185"/>
      <c r="H18" s="185"/>
      <c r="O18" s="49">
        <f t="shared" ref="O18" si="5">MIN(F18,H18,J18,L18,N18)</f>
        <v>0</v>
      </c>
      <c r="P18" s="49">
        <f t="shared" ref="P18" si="6">O18</f>
        <v>0</v>
      </c>
      <c r="Q18" s="52" t="s">
        <v>274</v>
      </c>
    </row>
    <row r="19" spans="1:17" s="47" customFormat="1" ht="23.1" customHeight="1">
      <c r="A19" s="47">
        <f t="shared" si="0"/>
        <v>16</v>
      </c>
      <c r="B19" s="222" t="s">
        <v>223</v>
      </c>
      <c r="C19" s="51" t="s">
        <v>380</v>
      </c>
      <c r="D19" s="47" t="s">
        <v>182</v>
      </c>
      <c r="F19" s="185"/>
      <c r="H19" s="185"/>
      <c r="O19" s="49">
        <f t="shared" si="3"/>
        <v>0</v>
      </c>
      <c r="P19" s="49">
        <f t="shared" si="4"/>
        <v>0</v>
      </c>
      <c r="Q19" s="52" t="s">
        <v>274</v>
      </c>
    </row>
    <row r="20" spans="1:17" s="47" customFormat="1" ht="23.1" customHeight="1">
      <c r="A20" s="47">
        <f t="shared" si="0"/>
        <v>17</v>
      </c>
      <c r="B20" s="223" t="s">
        <v>277</v>
      </c>
      <c r="C20" s="51" t="s">
        <v>401</v>
      </c>
      <c r="D20" s="47" t="s">
        <v>199</v>
      </c>
      <c r="F20" s="185"/>
      <c r="H20" s="185"/>
      <c r="O20" s="49">
        <f t="shared" si="3"/>
        <v>0</v>
      </c>
      <c r="P20" s="49">
        <f t="shared" si="4"/>
        <v>0</v>
      </c>
      <c r="Q20" s="52" t="s">
        <v>274</v>
      </c>
    </row>
    <row r="21" spans="1:17" s="47" customFormat="1" ht="23.1" customHeight="1">
      <c r="A21" s="47">
        <f t="shared" si="0"/>
        <v>18</v>
      </c>
      <c r="B21" s="222" t="s">
        <v>278</v>
      </c>
      <c r="C21" s="51" t="s">
        <v>402</v>
      </c>
      <c r="D21" s="47" t="s">
        <v>184</v>
      </c>
      <c r="F21" s="185"/>
      <c r="H21" s="185"/>
      <c r="O21" s="49">
        <f t="shared" si="3"/>
        <v>0</v>
      </c>
      <c r="P21" s="49">
        <f t="shared" si="4"/>
        <v>0</v>
      </c>
      <c r="Q21" s="47" t="s">
        <v>318</v>
      </c>
    </row>
    <row r="22" spans="1:17" s="47" customFormat="1" ht="23.1" customHeight="1">
      <c r="A22" s="47">
        <f t="shared" si="0"/>
        <v>19</v>
      </c>
      <c r="B22" s="223" t="s">
        <v>279</v>
      </c>
      <c r="C22" s="51" t="s">
        <v>386</v>
      </c>
      <c r="D22" s="47" t="s">
        <v>184</v>
      </c>
      <c r="F22" s="185"/>
      <c r="H22" s="185"/>
      <c r="O22" s="49">
        <f t="shared" si="3"/>
        <v>0</v>
      </c>
      <c r="P22" s="49">
        <f t="shared" si="4"/>
        <v>0</v>
      </c>
      <c r="Q22" s="47" t="s">
        <v>385</v>
      </c>
    </row>
    <row r="23" spans="1:17" s="47" customFormat="1" ht="23.1" customHeight="1">
      <c r="A23" s="47">
        <f t="shared" si="0"/>
        <v>20</v>
      </c>
      <c r="B23" s="222" t="s">
        <v>215</v>
      </c>
      <c r="C23" s="50" t="s">
        <v>280</v>
      </c>
      <c r="D23" s="47" t="s">
        <v>184</v>
      </c>
      <c r="F23" s="185"/>
      <c r="H23" s="185"/>
      <c r="O23" s="49">
        <f t="shared" si="3"/>
        <v>0</v>
      </c>
      <c r="P23" s="49">
        <f t="shared" si="4"/>
        <v>0</v>
      </c>
      <c r="Q23" s="47" t="s">
        <v>312</v>
      </c>
    </row>
    <row r="24" spans="1:17" s="47" customFormat="1" ht="23.1" customHeight="1">
      <c r="A24" s="47">
        <f t="shared" si="0"/>
        <v>21</v>
      </c>
      <c r="B24" s="223" t="s">
        <v>231</v>
      </c>
      <c r="C24" s="51" t="s">
        <v>330</v>
      </c>
      <c r="D24" s="47" t="s">
        <v>190</v>
      </c>
      <c r="F24" s="185"/>
      <c r="H24" s="185"/>
      <c r="O24" s="49">
        <f t="shared" si="3"/>
        <v>0</v>
      </c>
      <c r="P24" s="49">
        <f t="shared" si="4"/>
        <v>0</v>
      </c>
      <c r="Q24" s="47" t="s">
        <v>308</v>
      </c>
    </row>
    <row r="25" spans="1:17" s="47" customFormat="1" ht="23.1" customHeight="1">
      <c r="A25" s="47">
        <f t="shared" si="0"/>
        <v>22</v>
      </c>
      <c r="B25" s="222" t="s">
        <v>231</v>
      </c>
      <c r="C25" s="51" t="s">
        <v>331</v>
      </c>
      <c r="D25" s="47" t="s">
        <v>190</v>
      </c>
      <c r="F25" s="185"/>
      <c r="H25" s="185"/>
      <c r="O25" s="49">
        <f t="shared" si="3"/>
        <v>0</v>
      </c>
      <c r="P25" s="49">
        <f t="shared" si="4"/>
        <v>0</v>
      </c>
      <c r="Q25" s="47" t="s">
        <v>310</v>
      </c>
    </row>
    <row r="26" spans="1:17" s="47" customFormat="1" ht="23.1" customHeight="1">
      <c r="A26" s="47">
        <f t="shared" si="0"/>
        <v>23</v>
      </c>
      <c r="B26" s="223" t="s">
        <v>295</v>
      </c>
      <c r="C26" s="51" t="s">
        <v>294</v>
      </c>
      <c r="D26" s="47" t="s">
        <v>296</v>
      </c>
      <c r="F26" s="185"/>
      <c r="H26" s="185"/>
      <c r="O26" s="49">
        <f t="shared" si="3"/>
        <v>0</v>
      </c>
      <c r="P26" s="49">
        <f t="shared" si="4"/>
        <v>0</v>
      </c>
      <c r="Q26" s="47" t="s">
        <v>378</v>
      </c>
    </row>
    <row r="27" spans="1:17" s="47" customFormat="1" ht="23.1" customHeight="1">
      <c r="B27" s="223"/>
      <c r="C27" s="51"/>
      <c r="F27" s="185"/>
      <c r="H27" s="185"/>
      <c r="O27" s="49">
        <f t="shared" si="3"/>
        <v>0</v>
      </c>
      <c r="P27" s="49">
        <f t="shared" si="4"/>
        <v>0</v>
      </c>
    </row>
    <row r="28" spans="1:17" s="47" customFormat="1" ht="22.5" customHeight="1">
      <c r="B28" s="224"/>
      <c r="C28" s="51"/>
      <c r="F28" s="185"/>
      <c r="H28" s="185"/>
      <c r="O28" s="49">
        <f t="shared" si="3"/>
        <v>0</v>
      </c>
      <c r="P28" s="49">
        <f t="shared" si="4"/>
        <v>0</v>
      </c>
    </row>
    <row r="29" spans="1:17" s="47" customFormat="1" ht="23.1" customHeight="1">
      <c r="B29" s="224"/>
      <c r="C29" s="50"/>
      <c r="F29" s="185"/>
      <c r="H29" s="185"/>
      <c r="O29" s="49">
        <f t="shared" si="3"/>
        <v>0</v>
      </c>
      <c r="P29" s="49">
        <f t="shared" si="4"/>
        <v>0</v>
      </c>
    </row>
    <row r="30" spans="1:17" s="47" customFormat="1" ht="23.1" customHeight="1">
      <c r="B30" s="224"/>
      <c r="C30" s="51"/>
      <c r="F30" s="185"/>
      <c r="H30" s="185"/>
      <c r="O30" s="49">
        <f t="shared" si="3"/>
        <v>0</v>
      </c>
      <c r="P30" s="49">
        <f t="shared" si="4"/>
        <v>0</v>
      </c>
    </row>
    <row r="31" spans="1:17" s="47" customFormat="1" ht="23.1" customHeight="1">
      <c r="B31" s="224"/>
      <c r="C31" s="50"/>
      <c r="F31" s="185"/>
      <c r="H31" s="185"/>
      <c r="O31" s="49">
        <f t="shared" si="3"/>
        <v>0</v>
      </c>
      <c r="P31" s="49">
        <f t="shared" si="4"/>
        <v>0</v>
      </c>
    </row>
    <row r="32" spans="1:17" s="47" customFormat="1" ht="23.1" customHeight="1">
      <c r="B32" s="224"/>
      <c r="C32" s="50"/>
      <c r="F32" s="185"/>
      <c r="H32" s="185"/>
      <c r="O32" s="49">
        <f t="shared" si="3"/>
        <v>0</v>
      </c>
      <c r="P32" s="49">
        <f t="shared" si="4"/>
        <v>0</v>
      </c>
    </row>
    <row r="33" spans="1:17" s="47" customFormat="1" ht="23.1" customHeight="1">
      <c r="B33" s="224"/>
      <c r="C33" s="51"/>
      <c r="F33" s="185"/>
      <c r="H33" s="185"/>
      <c r="O33" s="49">
        <f t="shared" si="3"/>
        <v>0</v>
      </c>
      <c r="P33" s="49">
        <f t="shared" si="4"/>
        <v>0</v>
      </c>
    </row>
    <row r="34" spans="1:17" s="47" customFormat="1" ht="23.1" customHeight="1">
      <c r="B34" s="224"/>
      <c r="C34" s="51"/>
      <c r="F34" s="185"/>
      <c r="H34" s="185"/>
      <c r="O34" s="49">
        <f t="shared" si="3"/>
        <v>0</v>
      </c>
      <c r="P34" s="49">
        <f t="shared" si="4"/>
        <v>0</v>
      </c>
    </row>
    <row r="35" spans="1:17" s="47" customFormat="1" ht="23.1" customHeight="1">
      <c r="B35" s="224"/>
      <c r="C35" s="51"/>
      <c r="F35" s="185"/>
      <c r="H35" s="185"/>
      <c r="O35" s="49">
        <f t="shared" si="3"/>
        <v>0</v>
      </c>
      <c r="P35" s="49">
        <f t="shared" si="4"/>
        <v>0</v>
      </c>
    </row>
    <row r="36" spans="1:17" s="47" customFormat="1" ht="23.1" customHeight="1">
      <c r="B36" s="224"/>
      <c r="C36" s="51"/>
      <c r="F36" s="185"/>
      <c r="H36" s="185"/>
      <c r="O36" s="49">
        <f t="shared" si="3"/>
        <v>0</v>
      </c>
      <c r="P36" s="49">
        <f t="shared" si="4"/>
        <v>0</v>
      </c>
    </row>
    <row r="37" spans="1:17" s="47" customFormat="1" ht="23.1" customHeight="1">
      <c r="B37" s="224"/>
      <c r="C37" s="51"/>
      <c r="F37" s="185"/>
      <c r="H37" s="185"/>
      <c r="O37" s="49">
        <f t="shared" si="3"/>
        <v>0</v>
      </c>
      <c r="P37" s="49">
        <f t="shared" si="4"/>
        <v>0</v>
      </c>
    </row>
    <row r="38" spans="1:17" s="47" customFormat="1" ht="23.1" customHeight="1">
      <c r="B38" s="224"/>
      <c r="C38" s="51"/>
      <c r="F38" s="185"/>
      <c r="H38" s="185"/>
      <c r="O38" s="49">
        <f t="shared" si="3"/>
        <v>0</v>
      </c>
      <c r="P38" s="49">
        <f t="shared" si="4"/>
        <v>0</v>
      </c>
    </row>
    <row r="39" spans="1:17" s="47" customFormat="1" ht="23.1" customHeight="1">
      <c r="B39" s="356" t="s">
        <v>283</v>
      </c>
      <c r="C39" s="356"/>
      <c r="F39" s="48"/>
      <c r="H39" s="48"/>
      <c r="J39" s="48"/>
      <c r="L39" s="48"/>
      <c r="N39" s="48"/>
      <c r="O39" s="49">
        <f t="shared" si="3"/>
        <v>0</v>
      </c>
      <c r="P39" s="49">
        <f t="shared" si="4"/>
        <v>0</v>
      </c>
    </row>
    <row r="40" spans="1:17" s="47" customFormat="1" ht="22.5" customHeight="1">
      <c r="A40" s="47">
        <f>ROW()-39</f>
        <v>1</v>
      </c>
      <c r="B40" s="222" t="s">
        <v>266</v>
      </c>
      <c r="C40" s="50" t="s">
        <v>267</v>
      </c>
      <c r="D40" s="47" t="s">
        <v>11</v>
      </c>
      <c r="E40" s="47">
        <v>1106</v>
      </c>
      <c r="F40" s="185">
        <v>360</v>
      </c>
      <c r="G40" s="47">
        <v>1204</v>
      </c>
      <c r="H40" s="185">
        <v>530</v>
      </c>
      <c r="O40" s="49">
        <f t="shared" si="3"/>
        <v>360</v>
      </c>
      <c r="P40" s="49">
        <f t="shared" si="4"/>
        <v>360</v>
      </c>
    </row>
    <row r="41" spans="1:17" s="47" customFormat="1" ht="22.5" customHeight="1">
      <c r="A41" s="47">
        <f t="shared" ref="A41:A51" si="7">ROW()-39</f>
        <v>2</v>
      </c>
      <c r="B41" s="222" t="s">
        <v>307</v>
      </c>
      <c r="C41" s="50" t="s">
        <v>306</v>
      </c>
      <c r="D41" s="47" t="s">
        <v>11</v>
      </c>
      <c r="E41" s="47">
        <v>1107</v>
      </c>
      <c r="F41" s="185">
        <v>910</v>
      </c>
      <c r="G41" s="47">
        <v>1204</v>
      </c>
      <c r="H41" s="185">
        <v>1052</v>
      </c>
      <c r="O41" s="49">
        <f t="shared" si="3"/>
        <v>910</v>
      </c>
      <c r="P41" s="49">
        <f t="shared" si="4"/>
        <v>910</v>
      </c>
    </row>
    <row r="42" spans="1:17" s="47" customFormat="1" ht="22.5" customHeight="1">
      <c r="A42" s="47">
        <f t="shared" si="7"/>
        <v>3</v>
      </c>
      <c r="B42" s="223" t="s">
        <v>181</v>
      </c>
      <c r="C42" s="51" t="s">
        <v>341</v>
      </c>
      <c r="D42" s="47" t="s">
        <v>11</v>
      </c>
      <c r="E42" s="47">
        <v>1101</v>
      </c>
      <c r="F42" s="185">
        <v>1100</v>
      </c>
      <c r="G42" s="47">
        <v>1205</v>
      </c>
      <c r="H42" s="185">
        <v>1265</v>
      </c>
      <c r="O42" s="49">
        <f t="shared" si="3"/>
        <v>1100</v>
      </c>
      <c r="P42" s="49">
        <f t="shared" si="4"/>
        <v>1100</v>
      </c>
    </row>
    <row r="43" spans="1:17" s="47" customFormat="1" ht="23.1" customHeight="1">
      <c r="A43" s="47">
        <f t="shared" si="7"/>
        <v>4</v>
      </c>
      <c r="B43" s="223" t="s">
        <v>43</v>
      </c>
      <c r="C43" s="51" t="s">
        <v>387</v>
      </c>
      <c r="D43" s="47" t="s">
        <v>11</v>
      </c>
      <c r="E43" s="47">
        <v>1075</v>
      </c>
      <c r="F43" s="185">
        <v>3169</v>
      </c>
      <c r="G43" s="47">
        <v>1168</v>
      </c>
      <c r="H43" s="185">
        <v>2723</v>
      </c>
      <c r="O43" s="49">
        <f t="shared" si="3"/>
        <v>2723</v>
      </c>
      <c r="P43" s="49">
        <f t="shared" si="4"/>
        <v>2723</v>
      </c>
    </row>
    <row r="44" spans="1:17" s="47" customFormat="1" ht="23.1" customHeight="1">
      <c r="A44" s="47">
        <f t="shared" si="7"/>
        <v>5</v>
      </c>
      <c r="B44" s="222" t="s">
        <v>43</v>
      </c>
      <c r="C44" s="50" t="s">
        <v>272</v>
      </c>
      <c r="D44" s="47" t="s">
        <v>11</v>
      </c>
      <c r="E44" s="47">
        <v>1075</v>
      </c>
      <c r="F44" s="185">
        <v>4264</v>
      </c>
      <c r="G44" s="47">
        <v>1168</v>
      </c>
      <c r="H44" s="53">
        <v>3683</v>
      </c>
      <c r="O44" s="49">
        <f t="shared" si="3"/>
        <v>3683</v>
      </c>
      <c r="P44" s="49">
        <f t="shared" si="4"/>
        <v>3683</v>
      </c>
    </row>
    <row r="45" spans="1:17" s="47" customFormat="1" ht="23.1" customHeight="1">
      <c r="A45" s="47">
        <f t="shared" si="7"/>
        <v>6</v>
      </c>
      <c r="B45" s="222" t="s">
        <v>46</v>
      </c>
      <c r="C45" s="50" t="s">
        <v>273</v>
      </c>
      <c r="D45" s="47" t="s">
        <v>11</v>
      </c>
      <c r="E45" s="47">
        <v>1075</v>
      </c>
      <c r="F45" s="185">
        <v>2207</v>
      </c>
      <c r="G45" s="47">
        <v>1165</v>
      </c>
      <c r="H45" s="185">
        <v>1748</v>
      </c>
      <c r="O45" s="49">
        <f t="shared" si="3"/>
        <v>1748</v>
      </c>
      <c r="P45" s="49">
        <f t="shared" si="4"/>
        <v>1748</v>
      </c>
    </row>
    <row r="46" spans="1:17" s="47" customFormat="1" ht="23.1" customHeight="1">
      <c r="A46" s="47">
        <f t="shared" si="7"/>
        <v>7</v>
      </c>
      <c r="B46" s="223" t="s">
        <v>203</v>
      </c>
      <c r="C46" s="51" t="s">
        <v>343</v>
      </c>
      <c r="D46" s="47" t="s">
        <v>47</v>
      </c>
      <c r="E46" s="47">
        <v>1105</v>
      </c>
      <c r="F46" s="185">
        <v>3370</v>
      </c>
      <c r="G46" s="47">
        <v>1206</v>
      </c>
      <c r="H46" s="185">
        <v>3520</v>
      </c>
      <c r="O46" s="49">
        <f t="shared" si="3"/>
        <v>3370</v>
      </c>
      <c r="P46" s="49">
        <f t="shared" si="4"/>
        <v>3370</v>
      </c>
    </row>
    <row r="47" spans="1:17" s="47" customFormat="1" ht="23.1" customHeight="1">
      <c r="A47" s="47">
        <f t="shared" si="7"/>
        <v>8</v>
      </c>
      <c r="B47" s="222" t="s">
        <v>223</v>
      </c>
      <c r="C47" s="51" t="s">
        <v>388</v>
      </c>
      <c r="D47" s="47" t="s">
        <v>182</v>
      </c>
      <c r="F47" s="185"/>
      <c r="H47" s="185"/>
      <c r="O47" s="49">
        <f t="shared" si="3"/>
        <v>0</v>
      </c>
      <c r="P47" s="49">
        <f t="shared" si="4"/>
        <v>0</v>
      </c>
      <c r="Q47" s="52" t="s">
        <v>274</v>
      </c>
    </row>
    <row r="48" spans="1:17" s="47" customFormat="1" ht="23.1" customHeight="1">
      <c r="A48" s="47">
        <f t="shared" si="7"/>
        <v>9</v>
      </c>
      <c r="B48" s="225" t="s">
        <v>321</v>
      </c>
      <c r="C48" s="51" t="s">
        <v>403</v>
      </c>
      <c r="D48" s="47" t="s">
        <v>282</v>
      </c>
      <c r="F48" s="185"/>
      <c r="H48" s="185"/>
      <c r="L48" s="48"/>
      <c r="N48" s="48"/>
      <c r="O48" s="49">
        <f t="shared" si="3"/>
        <v>0</v>
      </c>
      <c r="P48" s="49">
        <f t="shared" si="4"/>
        <v>0</v>
      </c>
      <c r="Q48" s="52" t="s">
        <v>274</v>
      </c>
    </row>
    <row r="49" spans="1:17" s="47" customFormat="1" ht="23.1" customHeight="1">
      <c r="A49" s="47">
        <f t="shared" si="7"/>
        <v>10</v>
      </c>
      <c r="B49" s="225" t="s">
        <v>322</v>
      </c>
      <c r="C49" s="50" t="s">
        <v>404</v>
      </c>
      <c r="D49" s="47" t="s">
        <v>276</v>
      </c>
      <c r="F49" s="185"/>
      <c r="H49" s="185"/>
      <c r="O49" s="49">
        <f t="shared" si="3"/>
        <v>0</v>
      </c>
      <c r="P49" s="49">
        <f t="shared" si="4"/>
        <v>0</v>
      </c>
      <c r="Q49" s="47" t="s">
        <v>326</v>
      </c>
    </row>
    <row r="50" spans="1:17" s="47" customFormat="1" ht="23.1" customHeight="1">
      <c r="A50" s="47">
        <f t="shared" si="7"/>
        <v>11</v>
      </c>
      <c r="B50" s="222" t="s">
        <v>215</v>
      </c>
      <c r="C50" s="50" t="s">
        <v>280</v>
      </c>
      <c r="D50" s="47" t="s">
        <v>184</v>
      </c>
      <c r="F50" s="185"/>
      <c r="H50" s="185"/>
      <c r="O50" s="49">
        <f t="shared" si="3"/>
        <v>0</v>
      </c>
      <c r="P50" s="49">
        <f t="shared" si="4"/>
        <v>0</v>
      </c>
      <c r="Q50" s="47" t="s">
        <v>312</v>
      </c>
    </row>
    <row r="51" spans="1:17" s="47" customFormat="1" ht="23.1" customHeight="1">
      <c r="A51" s="47">
        <f t="shared" si="7"/>
        <v>12</v>
      </c>
      <c r="B51" s="223" t="s">
        <v>231</v>
      </c>
      <c r="C51" s="51" t="s">
        <v>330</v>
      </c>
      <c r="D51" s="47" t="s">
        <v>190</v>
      </c>
      <c r="F51" s="185"/>
      <c r="H51" s="185"/>
      <c r="O51" s="49">
        <f t="shared" si="3"/>
        <v>0</v>
      </c>
      <c r="P51" s="49">
        <f t="shared" si="4"/>
        <v>0</v>
      </c>
      <c r="Q51" s="47" t="s">
        <v>308</v>
      </c>
    </row>
    <row r="52" spans="1:17" s="47" customFormat="1" ht="23.1" customHeight="1">
      <c r="B52" s="223"/>
      <c r="C52" s="51"/>
      <c r="F52" s="185"/>
      <c r="H52" s="185"/>
      <c r="O52" s="49">
        <f t="shared" si="3"/>
        <v>0</v>
      </c>
      <c r="P52" s="49">
        <f t="shared" si="4"/>
        <v>0</v>
      </c>
    </row>
    <row r="53" spans="1:17" s="47" customFormat="1" ht="23.1" customHeight="1">
      <c r="B53" s="223"/>
      <c r="C53" s="51"/>
      <c r="F53" s="185"/>
      <c r="H53" s="185"/>
      <c r="O53" s="49">
        <f t="shared" si="3"/>
        <v>0</v>
      </c>
      <c r="P53" s="49">
        <f t="shared" si="4"/>
        <v>0</v>
      </c>
    </row>
    <row r="54" spans="1:17" s="47" customFormat="1" ht="23.1" customHeight="1">
      <c r="B54" s="223"/>
      <c r="C54" s="51"/>
      <c r="F54" s="185"/>
      <c r="H54" s="185"/>
      <c r="O54" s="49">
        <f t="shared" si="3"/>
        <v>0</v>
      </c>
      <c r="P54" s="49">
        <f t="shared" si="4"/>
        <v>0</v>
      </c>
    </row>
    <row r="55" spans="1:17" s="47" customFormat="1" ht="23.1" customHeight="1">
      <c r="B55" s="223"/>
      <c r="C55" s="51"/>
      <c r="F55" s="185"/>
      <c r="H55" s="185"/>
      <c r="O55" s="49">
        <f t="shared" si="3"/>
        <v>0</v>
      </c>
      <c r="P55" s="49">
        <f t="shared" si="4"/>
        <v>0</v>
      </c>
    </row>
    <row r="56" spans="1:17" s="47" customFormat="1" ht="23.1" customHeight="1">
      <c r="B56" s="223"/>
      <c r="C56" s="51"/>
      <c r="F56" s="185"/>
      <c r="H56" s="185"/>
      <c r="O56" s="49">
        <f t="shared" si="3"/>
        <v>0</v>
      </c>
      <c r="P56" s="49">
        <f t="shared" si="4"/>
        <v>0</v>
      </c>
    </row>
    <row r="57" spans="1:17" s="47" customFormat="1" ht="23.1" customHeight="1">
      <c r="B57" s="356" t="s">
        <v>284</v>
      </c>
      <c r="C57" s="356"/>
      <c r="F57" s="185"/>
      <c r="H57" s="185"/>
      <c r="O57" s="49"/>
      <c r="P57" s="49"/>
    </row>
    <row r="58" spans="1:17" s="47" customFormat="1" ht="23.1" customHeight="1">
      <c r="A58" s="47">
        <f>ROW()-57</f>
        <v>1</v>
      </c>
      <c r="B58" s="54" t="s">
        <v>266</v>
      </c>
      <c r="C58" s="50" t="s">
        <v>267</v>
      </c>
      <c r="D58" s="47" t="s">
        <v>11</v>
      </c>
      <c r="E58" s="47">
        <v>1106</v>
      </c>
      <c r="F58" s="185">
        <v>360</v>
      </c>
      <c r="G58" s="47">
        <v>1203</v>
      </c>
      <c r="H58" s="185">
        <v>530</v>
      </c>
      <c r="O58" s="49">
        <f t="shared" si="3"/>
        <v>360</v>
      </c>
      <c r="P58" s="49">
        <f t="shared" si="4"/>
        <v>360</v>
      </c>
    </row>
    <row r="59" spans="1:17" s="47" customFormat="1" ht="23.1" customHeight="1">
      <c r="A59" s="47">
        <f t="shared" ref="A59:A72" si="8">ROW()-57</f>
        <v>2</v>
      </c>
      <c r="B59" s="54" t="s">
        <v>266</v>
      </c>
      <c r="C59" s="50" t="s">
        <v>285</v>
      </c>
      <c r="D59" s="47" t="s">
        <v>11</v>
      </c>
      <c r="E59" s="47">
        <v>1106</v>
      </c>
      <c r="F59" s="185">
        <v>360</v>
      </c>
      <c r="G59" s="47">
        <v>1203</v>
      </c>
      <c r="H59" s="185">
        <v>530</v>
      </c>
      <c r="O59" s="49">
        <f t="shared" si="3"/>
        <v>360</v>
      </c>
      <c r="P59" s="49">
        <f t="shared" si="4"/>
        <v>360</v>
      </c>
    </row>
    <row r="60" spans="1:17" s="47" customFormat="1" ht="23.1" customHeight="1">
      <c r="A60" s="47">
        <f t="shared" si="8"/>
        <v>3</v>
      </c>
      <c r="B60" s="54" t="s">
        <v>266</v>
      </c>
      <c r="C60" s="51" t="s">
        <v>286</v>
      </c>
      <c r="D60" s="47" t="s">
        <v>11</v>
      </c>
      <c r="E60" s="47">
        <v>1106</v>
      </c>
      <c r="F60" s="185">
        <v>360</v>
      </c>
      <c r="G60" s="47">
        <v>1203</v>
      </c>
      <c r="H60" s="185">
        <v>530</v>
      </c>
      <c r="O60" s="49">
        <f t="shared" si="3"/>
        <v>360</v>
      </c>
      <c r="P60" s="49">
        <f t="shared" si="4"/>
        <v>360</v>
      </c>
    </row>
    <row r="61" spans="1:17" s="47" customFormat="1" ht="23.1" customHeight="1">
      <c r="A61" s="47">
        <f t="shared" si="8"/>
        <v>4</v>
      </c>
      <c r="B61" s="222" t="s">
        <v>307</v>
      </c>
      <c r="C61" s="50" t="s">
        <v>306</v>
      </c>
      <c r="D61" s="47" t="s">
        <v>11</v>
      </c>
      <c r="E61" s="47">
        <v>1107</v>
      </c>
      <c r="F61" s="185">
        <v>910</v>
      </c>
      <c r="G61" s="47">
        <v>1204</v>
      </c>
      <c r="H61" s="185">
        <v>1052</v>
      </c>
      <c r="O61" s="49">
        <f t="shared" si="3"/>
        <v>910</v>
      </c>
      <c r="P61" s="49">
        <f t="shared" si="4"/>
        <v>910</v>
      </c>
    </row>
    <row r="62" spans="1:17" s="47" customFormat="1" ht="23.1" customHeight="1">
      <c r="A62" s="47">
        <f t="shared" si="8"/>
        <v>5</v>
      </c>
      <c r="B62" s="54" t="s">
        <v>43</v>
      </c>
      <c r="C62" s="50" t="s">
        <v>342</v>
      </c>
      <c r="D62" s="47" t="s">
        <v>11</v>
      </c>
      <c r="E62" s="47">
        <v>1075</v>
      </c>
      <c r="F62" s="185">
        <v>3169</v>
      </c>
      <c r="G62" s="47">
        <v>1168</v>
      </c>
      <c r="H62" s="185">
        <v>2723</v>
      </c>
      <c r="O62" s="49">
        <f t="shared" si="3"/>
        <v>2723</v>
      </c>
      <c r="P62" s="49">
        <f t="shared" si="4"/>
        <v>2723</v>
      </c>
    </row>
    <row r="63" spans="1:17" s="47" customFormat="1" ht="23.1" customHeight="1">
      <c r="A63" s="47">
        <f t="shared" si="8"/>
        <v>6</v>
      </c>
      <c r="B63" s="54" t="s">
        <v>43</v>
      </c>
      <c r="C63" s="50" t="s">
        <v>272</v>
      </c>
      <c r="D63" s="47" t="s">
        <v>11</v>
      </c>
      <c r="E63" s="47">
        <v>1075</v>
      </c>
      <c r="F63" s="185">
        <v>4264</v>
      </c>
      <c r="G63" s="47">
        <v>1168</v>
      </c>
      <c r="H63" s="185">
        <v>3683</v>
      </c>
      <c r="O63" s="49">
        <f t="shared" si="3"/>
        <v>3683</v>
      </c>
      <c r="P63" s="49">
        <f t="shared" si="4"/>
        <v>3683</v>
      </c>
    </row>
    <row r="64" spans="1:17" s="47" customFormat="1" ht="23.1" customHeight="1">
      <c r="A64" s="47">
        <f t="shared" si="8"/>
        <v>7</v>
      </c>
      <c r="B64" s="54" t="s">
        <v>46</v>
      </c>
      <c r="C64" s="50" t="s">
        <v>273</v>
      </c>
      <c r="D64" s="47" t="s">
        <v>11</v>
      </c>
      <c r="E64" s="47">
        <v>1075</v>
      </c>
      <c r="F64" s="185">
        <v>2207</v>
      </c>
      <c r="G64" s="47">
        <v>1165</v>
      </c>
      <c r="H64" s="185">
        <v>1748</v>
      </c>
      <c r="O64" s="49">
        <f t="shared" si="3"/>
        <v>1748</v>
      </c>
      <c r="P64" s="49">
        <f t="shared" si="4"/>
        <v>1748</v>
      </c>
    </row>
    <row r="65" spans="1:17" s="47" customFormat="1" ht="23.1" customHeight="1">
      <c r="A65" s="47">
        <f t="shared" si="8"/>
        <v>8</v>
      </c>
      <c r="B65" s="54" t="s">
        <v>281</v>
      </c>
      <c r="C65" s="51" t="s">
        <v>292</v>
      </c>
      <c r="D65" s="47" t="s">
        <v>47</v>
      </c>
      <c r="F65" s="185"/>
      <c r="H65" s="185"/>
      <c r="O65" s="49">
        <f t="shared" si="3"/>
        <v>0</v>
      </c>
      <c r="P65" s="49">
        <f t="shared" si="4"/>
        <v>0</v>
      </c>
      <c r="Q65" s="52" t="s">
        <v>274</v>
      </c>
    </row>
    <row r="66" spans="1:17" s="47" customFormat="1" ht="23.1" customHeight="1">
      <c r="A66" s="47">
        <f t="shared" si="8"/>
        <v>9</v>
      </c>
      <c r="B66" s="54" t="s">
        <v>323</v>
      </c>
      <c r="C66" s="51" t="s">
        <v>403</v>
      </c>
      <c r="D66" s="47" t="s">
        <v>282</v>
      </c>
      <c r="F66" s="185"/>
      <c r="H66" s="53"/>
      <c r="O66" s="49">
        <f t="shared" si="3"/>
        <v>0</v>
      </c>
      <c r="P66" s="49">
        <f t="shared" si="4"/>
        <v>0</v>
      </c>
      <c r="Q66" s="52" t="s">
        <v>274</v>
      </c>
    </row>
    <row r="67" spans="1:17" s="47" customFormat="1" ht="23.1" customHeight="1">
      <c r="A67" s="47">
        <f t="shared" si="8"/>
        <v>10</v>
      </c>
      <c r="B67" s="54" t="s">
        <v>287</v>
      </c>
      <c r="C67" s="51" t="s">
        <v>405</v>
      </c>
      <c r="D67" s="47" t="s">
        <v>276</v>
      </c>
      <c r="F67" s="185"/>
      <c r="H67" s="185"/>
      <c r="O67" s="49">
        <f t="shared" si="3"/>
        <v>0</v>
      </c>
      <c r="P67" s="49">
        <f t="shared" si="4"/>
        <v>0</v>
      </c>
      <c r="Q67" s="52" t="s">
        <v>274</v>
      </c>
    </row>
    <row r="68" spans="1:17" s="47" customFormat="1" ht="23.1" customHeight="1">
      <c r="A68" s="47">
        <f t="shared" si="8"/>
        <v>11</v>
      </c>
      <c r="B68" s="54" t="s">
        <v>325</v>
      </c>
      <c r="C68" s="50" t="s">
        <v>404</v>
      </c>
      <c r="D68" s="47" t="s">
        <v>184</v>
      </c>
      <c r="F68" s="185"/>
      <c r="H68" s="185"/>
      <c r="O68" s="49">
        <f t="shared" si="3"/>
        <v>0</v>
      </c>
      <c r="P68" s="49">
        <f t="shared" si="4"/>
        <v>0</v>
      </c>
      <c r="Q68" s="47" t="s">
        <v>327</v>
      </c>
    </row>
    <row r="69" spans="1:17" s="47" customFormat="1" ht="23.1" customHeight="1">
      <c r="A69" s="47">
        <f t="shared" si="8"/>
        <v>12</v>
      </c>
      <c r="B69" s="54" t="s">
        <v>324</v>
      </c>
      <c r="C69" s="50" t="s">
        <v>406</v>
      </c>
      <c r="D69" s="47" t="s">
        <v>184</v>
      </c>
      <c r="F69" s="185"/>
      <c r="H69" s="185"/>
      <c r="O69" s="49">
        <f t="shared" ref="O69:O74" si="9">MIN(F69,H69,J69,L69,N69)</f>
        <v>0</v>
      </c>
      <c r="P69" s="49">
        <f t="shared" ref="P69:P74" si="10">O69</f>
        <v>0</v>
      </c>
      <c r="Q69" s="47" t="s">
        <v>328</v>
      </c>
    </row>
    <row r="70" spans="1:17" s="47" customFormat="1" ht="23.1" customHeight="1">
      <c r="A70" s="47">
        <f t="shared" si="8"/>
        <v>13</v>
      </c>
      <c r="B70" s="54" t="s">
        <v>288</v>
      </c>
      <c r="C70" s="51" t="s">
        <v>389</v>
      </c>
      <c r="D70" s="47" t="s">
        <v>276</v>
      </c>
      <c r="F70" s="185"/>
      <c r="H70" s="185"/>
      <c r="O70" s="49">
        <f t="shared" si="9"/>
        <v>0</v>
      </c>
      <c r="P70" s="49">
        <f t="shared" si="10"/>
        <v>0</v>
      </c>
      <c r="Q70" s="47" t="s">
        <v>319</v>
      </c>
    </row>
    <row r="71" spans="1:17" s="47" customFormat="1" ht="23.1" customHeight="1">
      <c r="A71" s="47">
        <f t="shared" si="8"/>
        <v>14</v>
      </c>
      <c r="B71" s="54" t="s">
        <v>289</v>
      </c>
      <c r="C71" s="50" t="s">
        <v>290</v>
      </c>
      <c r="D71" s="47" t="s">
        <v>276</v>
      </c>
      <c r="F71" s="185"/>
      <c r="H71" s="185"/>
      <c r="O71" s="49">
        <f t="shared" si="9"/>
        <v>0</v>
      </c>
      <c r="P71" s="49">
        <f t="shared" si="10"/>
        <v>0</v>
      </c>
      <c r="Q71" s="47" t="s">
        <v>312</v>
      </c>
    </row>
    <row r="72" spans="1:17" s="47" customFormat="1" ht="23.1" customHeight="1">
      <c r="A72" s="47">
        <f t="shared" si="8"/>
        <v>15</v>
      </c>
      <c r="B72" s="54" t="s">
        <v>291</v>
      </c>
      <c r="C72" s="51" t="s">
        <v>330</v>
      </c>
      <c r="D72" s="47" t="s">
        <v>11</v>
      </c>
      <c r="F72" s="185"/>
      <c r="H72" s="185"/>
      <c r="O72" s="49">
        <f t="shared" si="9"/>
        <v>0</v>
      </c>
      <c r="P72" s="49">
        <f t="shared" si="10"/>
        <v>0</v>
      </c>
      <c r="Q72" s="47" t="s">
        <v>308</v>
      </c>
    </row>
    <row r="73" spans="1:17" s="47" customFormat="1" ht="23.1" customHeight="1">
      <c r="B73" s="54"/>
      <c r="C73" s="51"/>
      <c r="F73" s="185"/>
      <c r="H73" s="185"/>
      <c r="O73" s="49">
        <f t="shared" si="9"/>
        <v>0</v>
      </c>
      <c r="P73" s="49">
        <f t="shared" si="10"/>
        <v>0</v>
      </c>
    </row>
    <row r="74" spans="1:17" s="47" customFormat="1" ht="23.1" customHeight="1">
      <c r="B74" s="54"/>
      <c r="C74" s="50"/>
      <c r="F74" s="185"/>
      <c r="H74" s="185"/>
      <c r="O74" s="49">
        <f t="shared" si="9"/>
        <v>0</v>
      </c>
      <c r="P74" s="49">
        <f t="shared" si="10"/>
        <v>0</v>
      </c>
    </row>
  </sheetData>
  <mergeCells count="14">
    <mergeCell ref="B57:C57"/>
    <mergeCell ref="E1:F1"/>
    <mergeCell ref="B39:C39"/>
    <mergeCell ref="B1:B2"/>
    <mergeCell ref="C1:C2"/>
    <mergeCell ref="B3:C3"/>
    <mergeCell ref="D1:D2"/>
    <mergeCell ref="Q1:Q2"/>
    <mergeCell ref="G1:H1"/>
    <mergeCell ref="I1:J1"/>
    <mergeCell ref="K1:L1"/>
    <mergeCell ref="M1:N1"/>
    <mergeCell ref="O1:O2"/>
    <mergeCell ref="P1:P2"/>
  </mergeCells>
  <phoneticPr fontId="5" type="noConversion"/>
  <printOptions horizontalCentered="1" verticalCentered="1" gridLines="1"/>
  <pageMargins left="0.78740157480314965" right="0.39370078740157483" top="0.98425196850393704" bottom="0.59055118110236227" header="0.59055118110236227" footer="0.39370078740157483"/>
  <pageSetup paperSize="9" orientation="landscape" r:id="rId1"/>
  <headerFooter alignWithMargins="0">
    <oddHeader>&amp;C&amp;"굴림체,굵게"&amp;14&amp;A</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5">
    <tabColor rgb="FFFFC000"/>
  </sheetPr>
  <dimension ref="A1:GF72"/>
  <sheetViews>
    <sheetView view="pageBreakPreview" zoomScale="115" zoomScaleNormal="120" zoomScaleSheetLayoutView="115" workbookViewId="0">
      <pane xSplit="5" ySplit="3" topLeftCell="J22" activePane="bottomRight" state="frozen"/>
      <selection activeCell="H17" sqref="H17:L17"/>
      <selection pane="topRight" activeCell="H17" sqref="H17:L17"/>
      <selection pane="bottomLeft" activeCell="H17" sqref="H17:L17"/>
      <selection pane="bottomRight" activeCell="V46" sqref="V46"/>
    </sheetView>
  </sheetViews>
  <sheetFormatPr defaultColWidth="11.42578125" defaultRowHeight="20.100000000000001" customHeight="1"/>
  <cols>
    <col min="1" max="1" width="13.7109375" style="9" customWidth="1"/>
    <col min="2" max="2" width="20.7109375" style="41" customWidth="1"/>
    <col min="3" max="3" width="4.7109375" style="9" customWidth="1"/>
    <col min="4" max="4" width="6.7109375" style="9" customWidth="1"/>
    <col min="5" max="5" width="30.7109375" style="9" customWidth="1"/>
    <col min="6" max="10" width="8.7109375" style="9" customWidth="1"/>
    <col min="11" max="11" width="6.7109375" style="9" customWidth="1"/>
    <col min="12" max="12" width="8.7109375" style="9" customWidth="1"/>
    <col min="13" max="21" width="6.7109375" style="9" customWidth="1"/>
    <col min="22" max="23" width="8.7109375" style="9" customWidth="1"/>
    <col min="24" max="34" width="6.7109375" style="9" customWidth="1"/>
    <col min="35" max="175" width="11.42578125" style="9" customWidth="1"/>
    <col min="176" max="178" width="5" style="9" customWidth="1"/>
    <col min="179" max="16384" width="11.42578125" style="9"/>
  </cols>
  <sheetData>
    <row r="1" spans="1:34" ht="20.100000000000001" customHeight="1">
      <c r="A1" s="362" t="s">
        <v>30</v>
      </c>
      <c r="B1" s="365" t="s">
        <v>31</v>
      </c>
      <c r="C1" s="365"/>
      <c r="D1" s="362" t="s">
        <v>32</v>
      </c>
      <c r="E1" s="368" t="s">
        <v>37</v>
      </c>
      <c r="F1" s="373" t="s">
        <v>55</v>
      </c>
      <c r="G1" s="378"/>
      <c r="H1" s="378"/>
      <c r="I1" s="378"/>
      <c r="J1" s="378"/>
      <c r="K1" s="378"/>
      <c r="L1" s="378"/>
      <c r="M1" s="368" t="s">
        <v>54</v>
      </c>
      <c r="N1" s="368"/>
      <c r="O1" s="368"/>
      <c r="P1" s="368"/>
      <c r="Q1" s="186" t="s">
        <v>53</v>
      </c>
      <c r="R1" s="373" t="s">
        <v>223</v>
      </c>
      <c r="S1" s="378"/>
      <c r="T1" s="378" t="s">
        <v>223</v>
      </c>
      <c r="U1" s="374"/>
      <c r="V1" s="186" t="s">
        <v>222</v>
      </c>
      <c r="W1" s="4" t="s">
        <v>228</v>
      </c>
      <c r="X1" s="4" t="s">
        <v>234</v>
      </c>
      <c r="Y1" s="372" t="s">
        <v>229</v>
      </c>
      <c r="Z1" s="373" t="s">
        <v>231</v>
      </c>
      <c r="AA1" s="374"/>
      <c r="AB1" s="370" t="s">
        <v>293</v>
      </c>
      <c r="AC1" s="4"/>
      <c r="AD1" s="4"/>
      <c r="AE1" s="4"/>
      <c r="AF1" s="4"/>
      <c r="AG1" s="212"/>
      <c r="AH1" s="5"/>
    </row>
    <row r="2" spans="1:34" ht="20.100000000000001" customHeight="1">
      <c r="A2" s="362"/>
      <c r="B2" s="365"/>
      <c r="C2" s="365"/>
      <c r="D2" s="362"/>
      <c r="E2" s="369"/>
      <c r="F2" s="375" t="s">
        <v>214</v>
      </c>
      <c r="G2" s="376"/>
      <c r="H2" s="376"/>
      <c r="I2" s="376"/>
      <c r="J2" s="377"/>
      <c r="K2" s="219" t="s">
        <v>301</v>
      </c>
      <c r="L2" s="186" t="s">
        <v>198</v>
      </c>
      <c r="M2" s="373" t="s">
        <v>168</v>
      </c>
      <c r="N2" s="378"/>
      <c r="O2" s="378"/>
      <c r="P2" s="4" t="s">
        <v>189</v>
      </c>
      <c r="Q2" s="186" t="s">
        <v>200</v>
      </c>
      <c r="R2" s="186" t="s">
        <v>224</v>
      </c>
      <c r="S2" s="186" t="s">
        <v>226</v>
      </c>
      <c r="T2" s="186" t="s">
        <v>226</v>
      </c>
      <c r="U2" s="186" t="s">
        <v>354</v>
      </c>
      <c r="V2" s="4" t="s">
        <v>258</v>
      </c>
      <c r="W2" s="4" t="s">
        <v>258</v>
      </c>
      <c r="X2" s="4" t="s">
        <v>382</v>
      </c>
      <c r="Y2" s="372"/>
      <c r="Z2" s="186" t="s">
        <v>232</v>
      </c>
      <c r="AA2" s="186" t="s">
        <v>233</v>
      </c>
      <c r="AB2" s="371"/>
      <c r="AC2" s="4"/>
      <c r="AD2" s="4"/>
      <c r="AE2" s="4"/>
      <c r="AF2" s="4"/>
      <c r="AG2" s="212"/>
      <c r="AH2" s="5"/>
    </row>
    <row r="3" spans="1:34" ht="20.100000000000001" customHeight="1">
      <c r="A3" s="362"/>
      <c r="B3" s="365"/>
      <c r="C3" s="365"/>
      <c r="D3" s="362"/>
      <c r="E3" s="369"/>
      <c r="F3" s="4" t="s">
        <v>217</v>
      </c>
      <c r="G3" s="4" t="s">
        <v>239</v>
      </c>
      <c r="H3" s="4" t="s">
        <v>240</v>
      </c>
      <c r="I3" s="4" t="s">
        <v>241</v>
      </c>
      <c r="J3" s="4" t="s">
        <v>242</v>
      </c>
      <c r="K3" s="4" t="s">
        <v>302</v>
      </c>
      <c r="L3" s="4" t="s">
        <v>337</v>
      </c>
      <c r="M3" s="4" t="s">
        <v>338</v>
      </c>
      <c r="N3" s="4" t="s">
        <v>413</v>
      </c>
      <c r="O3" s="4" t="s">
        <v>220</v>
      </c>
      <c r="P3" s="4" t="s">
        <v>221</v>
      </c>
      <c r="Q3" s="4" t="s">
        <v>336</v>
      </c>
      <c r="R3" s="4" t="s">
        <v>227</v>
      </c>
      <c r="S3" s="4" t="s">
        <v>227</v>
      </c>
      <c r="T3" s="186" t="s">
        <v>408</v>
      </c>
      <c r="U3" s="4" t="s">
        <v>355</v>
      </c>
      <c r="V3" s="4" t="s">
        <v>395</v>
      </c>
      <c r="W3" s="4" t="s">
        <v>396</v>
      </c>
      <c r="X3" s="4" t="s">
        <v>356</v>
      </c>
      <c r="Y3" s="4" t="s">
        <v>230</v>
      </c>
      <c r="Z3" s="4" t="s">
        <v>381</v>
      </c>
      <c r="AA3" s="4" t="s">
        <v>381</v>
      </c>
      <c r="AB3" s="4" t="s">
        <v>294</v>
      </c>
      <c r="AC3" s="4"/>
      <c r="AD3" s="4"/>
      <c r="AE3" s="4"/>
      <c r="AF3" s="4"/>
      <c r="AG3" s="4"/>
      <c r="AH3" s="4"/>
    </row>
    <row r="4" spans="1:34" ht="20.100000000000001" customHeight="1">
      <c r="A4" s="364" t="s">
        <v>211</v>
      </c>
      <c r="B4" s="364"/>
      <c r="C4" s="3"/>
      <c r="D4" s="4"/>
      <c r="E4" s="7"/>
      <c r="F4" s="5"/>
      <c r="G4" s="5"/>
      <c r="H4" s="5"/>
      <c r="I4" s="5"/>
      <c r="J4" s="5"/>
      <c r="K4" s="5"/>
      <c r="L4" s="5"/>
      <c r="M4" s="5"/>
      <c r="N4" s="5"/>
      <c r="O4" s="5"/>
      <c r="P4" s="5"/>
      <c r="Q4" s="5"/>
      <c r="R4" s="5"/>
      <c r="S4" s="5"/>
      <c r="T4" s="5"/>
      <c r="U4" s="5"/>
      <c r="V4" s="5"/>
      <c r="W4" s="5"/>
      <c r="X4" s="5"/>
      <c r="Y4" s="5"/>
      <c r="Z4" s="5"/>
      <c r="AA4" s="5"/>
      <c r="AB4" s="5"/>
      <c r="AC4" s="5"/>
      <c r="AD4" s="5"/>
      <c r="AE4" s="5"/>
      <c r="AF4" s="5"/>
      <c r="AG4" s="5"/>
      <c r="AH4" s="5"/>
    </row>
    <row r="5" spans="1:34" ht="20.100000000000001" customHeight="1">
      <c r="A5" s="364" t="s">
        <v>212</v>
      </c>
      <c r="B5" s="364"/>
      <c r="C5" s="3"/>
      <c r="D5" s="4"/>
      <c r="E5" s="7"/>
      <c r="F5" s="5"/>
      <c r="G5" s="5"/>
      <c r="H5" s="5"/>
      <c r="I5" s="5"/>
      <c r="J5" s="5"/>
      <c r="K5" s="5"/>
      <c r="L5" s="5"/>
      <c r="M5" s="5"/>
      <c r="N5" s="5"/>
      <c r="O5" s="5"/>
      <c r="P5" s="5"/>
      <c r="Q5" s="5"/>
      <c r="R5" s="5"/>
      <c r="S5" s="5"/>
      <c r="T5" s="5"/>
      <c r="U5" s="5"/>
      <c r="V5" s="5"/>
      <c r="W5" s="5"/>
      <c r="X5" s="5"/>
      <c r="Y5" s="5"/>
      <c r="Z5" s="5"/>
      <c r="AA5" s="5"/>
      <c r="AB5" s="5"/>
      <c r="AC5" s="5"/>
      <c r="AD5" s="5"/>
      <c r="AE5" s="5"/>
      <c r="AF5" s="5"/>
      <c r="AG5" s="5"/>
      <c r="AH5" s="5"/>
    </row>
    <row r="6" spans="1:34" ht="20.100000000000001" customHeight="1">
      <c r="A6" s="357" t="s">
        <v>257</v>
      </c>
      <c r="B6" s="8" t="s">
        <v>213</v>
      </c>
      <c r="C6" s="3">
        <v>1</v>
      </c>
      <c r="D6" s="4" t="s">
        <v>218</v>
      </c>
      <c r="E6" s="7">
        <v>18</v>
      </c>
      <c r="F6" s="5">
        <f>ESUM($E6)</f>
        <v>18</v>
      </c>
      <c r="G6" s="5"/>
      <c r="H6" s="5"/>
      <c r="I6" s="5"/>
      <c r="J6" s="5"/>
      <c r="K6" s="5"/>
      <c r="L6" s="5"/>
      <c r="M6" s="5"/>
      <c r="N6" s="5"/>
      <c r="O6" s="5">
        <f>ESUM($E6)*$C6</f>
        <v>18</v>
      </c>
      <c r="P6" s="5"/>
      <c r="Q6" s="5"/>
      <c r="R6" s="5"/>
      <c r="S6" s="5"/>
      <c r="T6" s="5"/>
      <c r="U6" s="5"/>
      <c r="V6" s="5"/>
      <c r="W6" s="5"/>
      <c r="X6" s="5"/>
      <c r="Y6" s="5"/>
      <c r="Z6" s="5"/>
      <c r="AA6" s="5"/>
      <c r="AB6" s="5"/>
      <c r="AC6" s="5"/>
      <c r="AD6" s="5"/>
      <c r="AE6" s="5"/>
      <c r="AF6" s="5"/>
      <c r="AG6" s="5"/>
      <c r="AH6" s="5"/>
    </row>
    <row r="7" spans="1:34" ht="20.100000000000001" customHeight="1">
      <c r="A7" s="358"/>
      <c r="B7" s="8" t="s">
        <v>213</v>
      </c>
      <c r="C7" s="3">
        <v>1</v>
      </c>
      <c r="D7" s="4" t="s">
        <v>300</v>
      </c>
      <c r="E7" s="7">
        <v>8</v>
      </c>
      <c r="F7" s="5"/>
      <c r="G7" s="5"/>
      <c r="H7" s="5"/>
      <c r="I7" s="5"/>
      <c r="J7" s="5"/>
      <c r="K7" s="5">
        <f>ESUM($E7)</f>
        <v>8</v>
      </c>
      <c r="L7" s="5"/>
      <c r="M7" s="5"/>
      <c r="N7" s="5"/>
      <c r="O7" s="5">
        <f>ESUM($E7)*$C7</f>
        <v>8</v>
      </c>
      <c r="P7" s="5"/>
      <c r="Q7" s="5"/>
      <c r="R7" s="5"/>
      <c r="S7" s="5"/>
      <c r="T7" s="5"/>
      <c r="U7" s="5"/>
      <c r="V7" s="5">
        <v>1</v>
      </c>
      <c r="W7" s="5">
        <v>1</v>
      </c>
      <c r="X7" s="5"/>
      <c r="Y7" s="5"/>
      <c r="Z7" s="5">
        <v>15</v>
      </c>
      <c r="AA7" s="5"/>
      <c r="AB7" s="5"/>
      <c r="AC7" s="5"/>
      <c r="AD7" s="5"/>
      <c r="AE7" s="5"/>
      <c r="AF7" s="5"/>
      <c r="AG7" s="5"/>
      <c r="AH7" s="5"/>
    </row>
    <row r="8" spans="1:34" ht="20.100000000000001" customHeight="1">
      <c r="A8" s="6" t="s">
        <v>215</v>
      </c>
      <c r="B8" s="8" t="s">
        <v>216</v>
      </c>
      <c r="C8" s="3">
        <v>1</v>
      </c>
      <c r="D8" s="211"/>
      <c r="E8" s="7">
        <v>1</v>
      </c>
      <c r="F8" s="5"/>
      <c r="G8" s="5"/>
      <c r="H8" s="5"/>
      <c r="I8" s="5"/>
      <c r="J8" s="5"/>
      <c r="K8" s="5"/>
      <c r="L8" s="5"/>
      <c r="M8" s="5"/>
      <c r="N8" s="5"/>
      <c r="O8" s="5"/>
      <c r="P8" s="5">
        <f>ESUM($E8)*$C8</f>
        <v>1</v>
      </c>
      <c r="Q8" s="5"/>
      <c r="R8" s="5"/>
      <c r="S8" s="5"/>
      <c r="T8" s="5"/>
      <c r="U8" s="5"/>
      <c r="V8" s="5"/>
      <c r="W8" s="5"/>
      <c r="X8" s="5"/>
      <c r="Y8" s="5">
        <v>1</v>
      </c>
      <c r="Z8" s="5"/>
      <c r="AA8" s="5"/>
      <c r="AB8" s="5"/>
      <c r="AC8" s="5"/>
      <c r="AD8" s="5"/>
      <c r="AE8" s="5"/>
      <c r="AF8" s="5"/>
      <c r="AG8" s="5"/>
      <c r="AH8" s="5"/>
    </row>
    <row r="9" spans="1:34" ht="20.100000000000001" customHeight="1">
      <c r="A9" s="364" t="s">
        <v>410</v>
      </c>
      <c r="B9" s="364"/>
      <c r="C9" s="3"/>
      <c r="D9" s="212"/>
      <c r="E9" s="7"/>
      <c r="F9" s="5"/>
      <c r="G9" s="5"/>
      <c r="H9" s="5"/>
      <c r="I9" s="5"/>
      <c r="J9" s="5"/>
      <c r="K9" s="5"/>
      <c r="L9" s="5"/>
      <c r="M9" s="5"/>
      <c r="N9" s="5"/>
      <c r="O9" s="5"/>
      <c r="P9" s="5"/>
      <c r="Q9" s="5"/>
      <c r="R9" s="5"/>
      <c r="S9" s="5"/>
      <c r="T9" s="5"/>
      <c r="U9" s="5"/>
      <c r="V9" s="5"/>
      <c r="W9" s="5"/>
      <c r="X9" s="5"/>
      <c r="Y9" s="5"/>
      <c r="Z9" s="5"/>
      <c r="AA9" s="5"/>
      <c r="AB9" s="5"/>
      <c r="AC9" s="5"/>
      <c r="AD9" s="5"/>
      <c r="AE9" s="5"/>
      <c r="AF9" s="5"/>
      <c r="AG9" s="5"/>
      <c r="AH9" s="5"/>
    </row>
    <row r="10" spans="1:34" ht="20.100000000000001" customHeight="1">
      <c r="A10" s="363" t="s">
        <v>347</v>
      </c>
      <c r="B10" s="361"/>
      <c r="C10" s="3"/>
      <c r="D10" s="212"/>
      <c r="E10" s="7"/>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row>
    <row r="11" spans="1:34" ht="20.100000000000001" customHeight="1">
      <c r="A11" s="357" t="s">
        <v>348</v>
      </c>
      <c r="B11" s="8" t="s">
        <v>339</v>
      </c>
      <c r="C11" s="3">
        <v>2</v>
      </c>
      <c r="D11" s="187" t="s">
        <v>219</v>
      </c>
      <c r="E11" s="7" t="s">
        <v>358</v>
      </c>
      <c r="F11" s="5"/>
      <c r="G11" s="5">
        <f>ESUM($E11)</f>
        <v>39</v>
      </c>
      <c r="H11" s="5"/>
      <c r="I11" s="5"/>
      <c r="J11" s="5"/>
      <c r="K11" s="5"/>
      <c r="L11" s="5"/>
      <c r="M11" s="5"/>
      <c r="N11" s="5">
        <f>ESUM($E11)*$C11</f>
        <v>78</v>
      </c>
      <c r="O11" s="5"/>
      <c r="P11" s="5"/>
      <c r="Q11" s="5"/>
      <c r="R11" s="5"/>
      <c r="S11" s="5"/>
      <c r="T11" s="5"/>
      <c r="U11" s="5"/>
      <c r="V11" s="5"/>
      <c r="W11" s="5"/>
      <c r="X11" s="5"/>
      <c r="Y11" s="5"/>
      <c r="Z11" s="5">
        <f>3+3+3+3+3+3+3+4+4</f>
        <v>29</v>
      </c>
      <c r="AA11" s="5">
        <v>8</v>
      </c>
      <c r="AB11" s="5"/>
      <c r="AC11" s="5"/>
      <c r="AD11" s="5"/>
      <c r="AE11" s="5"/>
      <c r="AF11" s="5"/>
      <c r="AG11" s="5"/>
      <c r="AH11" s="5"/>
    </row>
    <row r="12" spans="1:34" ht="20.100000000000001" customHeight="1">
      <c r="A12" s="359"/>
      <c r="B12" s="8" t="s">
        <v>339</v>
      </c>
      <c r="C12" s="3">
        <v>2</v>
      </c>
      <c r="D12" s="187" t="s">
        <v>238</v>
      </c>
      <c r="E12" s="7" t="s">
        <v>357</v>
      </c>
      <c r="F12" s="5"/>
      <c r="G12" s="5"/>
      <c r="H12" s="5"/>
      <c r="I12" s="5"/>
      <c r="J12" s="5">
        <f>ESUM($E12)</f>
        <v>39</v>
      </c>
      <c r="K12" s="5"/>
      <c r="L12" s="5"/>
      <c r="M12" s="5"/>
      <c r="N12" s="5">
        <f>ESUM($E12)*$C12</f>
        <v>78</v>
      </c>
      <c r="O12" s="5"/>
      <c r="P12" s="5"/>
      <c r="Q12" s="5"/>
      <c r="R12" s="5">
        <v>23</v>
      </c>
      <c r="S12" s="5">
        <v>23</v>
      </c>
      <c r="T12" s="5">
        <v>23</v>
      </c>
      <c r="U12" s="5"/>
      <c r="V12" s="5"/>
      <c r="W12" s="5"/>
      <c r="X12" s="5">
        <v>23</v>
      </c>
      <c r="Y12" s="5"/>
      <c r="Z12" s="5">
        <f>3+3+3+3+3+3+3+3+3+3+3+3+3</f>
        <v>39</v>
      </c>
      <c r="AA12" s="5"/>
      <c r="AB12" s="5"/>
      <c r="AC12" s="5"/>
      <c r="AD12" s="5"/>
      <c r="AE12" s="5"/>
      <c r="AF12" s="5"/>
      <c r="AG12" s="5"/>
      <c r="AH12" s="5"/>
    </row>
    <row r="13" spans="1:34" ht="20.100000000000001" customHeight="1">
      <c r="A13" s="358"/>
      <c r="B13" s="8" t="s">
        <v>339</v>
      </c>
      <c r="C13" s="3">
        <v>2</v>
      </c>
      <c r="D13" s="187"/>
      <c r="E13" s="7" t="s">
        <v>359</v>
      </c>
      <c r="F13" s="5"/>
      <c r="G13" s="5"/>
      <c r="H13" s="5"/>
      <c r="I13" s="5"/>
      <c r="J13" s="5"/>
      <c r="K13" s="5"/>
      <c r="L13" s="5"/>
      <c r="M13" s="5"/>
      <c r="N13" s="5">
        <f>ESUM($E13)*$C13</f>
        <v>46</v>
      </c>
      <c r="O13" s="5"/>
      <c r="P13" s="5"/>
      <c r="Q13" s="5"/>
      <c r="R13" s="5"/>
      <c r="S13" s="5"/>
      <c r="T13" s="5"/>
      <c r="U13" s="5"/>
      <c r="V13" s="5"/>
      <c r="W13" s="5"/>
      <c r="X13" s="5"/>
      <c r="Y13" s="5"/>
      <c r="Z13" s="5"/>
      <c r="AA13" s="5"/>
      <c r="AB13" s="5"/>
      <c r="AC13" s="5"/>
      <c r="AD13" s="5"/>
      <c r="AE13" s="5"/>
      <c r="AF13" s="5"/>
      <c r="AG13" s="5"/>
      <c r="AH13" s="5"/>
    </row>
    <row r="14" spans="1:34" ht="20.100000000000001" customHeight="1">
      <c r="A14" s="364" t="s">
        <v>349</v>
      </c>
      <c r="B14" s="8" t="s">
        <v>339</v>
      </c>
      <c r="C14" s="3">
        <v>1</v>
      </c>
      <c r="D14" s="4" t="s">
        <v>236</v>
      </c>
      <c r="E14" s="7">
        <v>3</v>
      </c>
      <c r="F14" s="5"/>
      <c r="G14" s="5"/>
      <c r="H14" s="5">
        <f>ESUM($E14)</f>
        <v>3</v>
      </c>
      <c r="I14" s="5"/>
      <c r="J14" s="5"/>
      <c r="K14" s="5"/>
      <c r="L14" s="5"/>
      <c r="M14" s="5">
        <f>ESUM($E14)*$C14</f>
        <v>3</v>
      </c>
      <c r="N14" s="5"/>
      <c r="O14" s="5"/>
      <c r="P14" s="5"/>
      <c r="Q14" s="5"/>
      <c r="R14" s="5"/>
      <c r="S14" s="5"/>
      <c r="T14" s="5"/>
      <c r="U14" s="5"/>
      <c r="V14" s="5"/>
      <c r="W14" s="5"/>
      <c r="X14" s="5"/>
      <c r="Y14" s="5"/>
      <c r="Z14" s="5"/>
      <c r="AA14" s="5"/>
      <c r="AB14" s="5"/>
      <c r="AC14" s="5"/>
      <c r="AD14" s="5"/>
      <c r="AE14" s="5"/>
      <c r="AF14" s="5"/>
      <c r="AG14" s="5"/>
      <c r="AH14" s="5"/>
    </row>
    <row r="15" spans="1:34" ht="20.100000000000001" customHeight="1">
      <c r="A15" s="364"/>
      <c r="B15" s="8" t="s">
        <v>339</v>
      </c>
      <c r="C15" s="3">
        <v>1</v>
      </c>
      <c r="D15" s="4" t="s">
        <v>237</v>
      </c>
      <c r="E15" s="7" t="s">
        <v>357</v>
      </c>
      <c r="F15" s="5"/>
      <c r="G15" s="5"/>
      <c r="H15" s="5"/>
      <c r="I15" s="5">
        <f>ESUM($E15)</f>
        <v>39</v>
      </c>
      <c r="J15" s="5"/>
      <c r="K15" s="5"/>
      <c r="L15" s="5"/>
      <c r="M15" s="5">
        <f>ESUM($E15)*$C15</f>
        <v>39</v>
      </c>
      <c r="N15" s="5"/>
      <c r="O15" s="5"/>
      <c r="P15" s="5"/>
      <c r="Q15" s="5"/>
      <c r="R15" s="5"/>
      <c r="S15" s="5"/>
      <c r="T15" s="5"/>
      <c r="U15" s="5"/>
      <c r="V15" s="5"/>
      <c r="W15" s="5"/>
      <c r="X15" s="5"/>
      <c r="Y15" s="5"/>
      <c r="Z15" s="5">
        <v>3</v>
      </c>
      <c r="AA15" s="5"/>
      <c r="AB15" s="5"/>
      <c r="AC15" s="5"/>
      <c r="AD15" s="5"/>
      <c r="AE15" s="5"/>
      <c r="AF15" s="5"/>
      <c r="AG15" s="5"/>
      <c r="AH15" s="5"/>
    </row>
    <row r="16" spans="1:34" ht="20.100000000000001" customHeight="1">
      <c r="A16" s="364" t="s">
        <v>350</v>
      </c>
      <c r="B16" s="8" t="s">
        <v>339</v>
      </c>
      <c r="C16" s="3">
        <v>1</v>
      </c>
      <c r="D16" s="4" t="s">
        <v>236</v>
      </c>
      <c r="E16" s="7">
        <v>3</v>
      </c>
      <c r="F16" s="5"/>
      <c r="G16" s="5"/>
      <c r="H16" s="5">
        <f>ESUM($E16)</f>
        <v>3</v>
      </c>
      <c r="I16" s="5"/>
      <c r="J16" s="5"/>
      <c r="K16" s="5"/>
      <c r="L16" s="5"/>
      <c r="M16" s="5">
        <f>ESUM($E16)*$C16</f>
        <v>3</v>
      </c>
      <c r="N16" s="5"/>
      <c r="O16" s="5"/>
      <c r="P16" s="5"/>
      <c r="Q16" s="5"/>
      <c r="R16" s="5"/>
      <c r="S16" s="5"/>
      <c r="T16" s="5"/>
      <c r="U16" s="5"/>
      <c r="V16" s="5"/>
      <c r="W16" s="5"/>
      <c r="X16" s="5"/>
      <c r="Y16" s="5"/>
      <c r="Z16" s="5"/>
      <c r="AA16" s="5"/>
      <c r="AB16" s="5"/>
      <c r="AC16" s="5"/>
      <c r="AD16" s="5"/>
      <c r="AE16" s="5"/>
      <c r="AF16" s="5"/>
      <c r="AG16" s="5"/>
      <c r="AH16" s="5"/>
    </row>
    <row r="17" spans="1:34" ht="20.100000000000001" customHeight="1">
      <c r="A17" s="364"/>
      <c r="B17" s="8" t="s">
        <v>339</v>
      </c>
      <c r="C17" s="3">
        <v>1</v>
      </c>
      <c r="D17" s="4" t="s">
        <v>237</v>
      </c>
      <c r="E17" s="7" t="s">
        <v>357</v>
      </c>
      <c r="F17" s="5"/>
      <c r="G17" s="5"/>
      <c r="H17" s="5"/>
      <c r="I17" s="5">
        <f>ESUM($E17)</f>
        <v>39</v>
      </c>
      <c r="J17" s="5"/>
      <c r="K17" s="5"/>
      <c r="L17" s="5"/>
      <c r="M17" s="5">
        <f>ESUM($E17)*$C17</f>
        <v>39</v>
      </c>
      <c r="N17" s="5"/>
      <c r="O17" s="5"/>
      <c r="P17" s="5"/>
      <c r="Q17" s="5"/>
      <c r="R17" s="5"/>
      <c r="S17" s="5"/>
      <c r="T17" s="5"/>
      <c r="U17" s="5"/>
      <c r="V17" s="5"/>
      <c r="W17" s="5"/>
      <c r="X17" s="5"/>
      <c r="Y17" s="5"/>
      <c r="Z17" s="5"/>
      <c r="AA17" s="5"/>
      <c r="AB17" s="5"/>
      <c r="AC17" s="5"/>
      <c r="AD17" s="5"/>
      <c r="AE17" s="5"/>
      <c r="AF17" s="5"/>
      <c r="AG17" s="5"/>
      <c r="AH17" s="5"/>
    </row>
    <row r="18" spans="1:34" ht="20.100000000000001" customHeight="1">
      <c r="A18" s="363" t="s">
        <v>409</v>
      </c>
      <c r="B18" s="361"/>
      <c r="C18" s="3"/>
      <c r="D18" s="212"/>
      <c r="E18" s="7"/>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row>
    <row r="19" spans="1:34" ht="20.100000000000001" customHeight="1">
      <c r="A19" s="357" t="s">
        <v>349</v>
      </c>
      <c r="B19" s="8" t="s">
        <v>339</v>
      </c>
      <c r="C19" s="3">
        <v>1</v>
      </c>
      <c r="D19" s="4" t="s">
        <v>337</v>
      </c>
      <c r="E19" s="7" t="s">
        <v>360</v>
      </c>
      <c r="F19" s="5"/>
      <c r="G19" s="5"/>
      <c r="H19" s="5"/>
      <c r="I19" s="5"/>
      <c r="J19" s="5"/>
      <c r="K19" s="5"/>
      <c r="L19" s="5">
        <f>ESUM($E19)</f>
        <v>32</v>
      </c>
      <c r="M19" s="5">
        <f>ESUM($E19)*$C19</f>
        <v>32</v>
      </c>
      <c r="N19" s="5"/>
      <c r="O19" s="5"/>
      <c r="P19" s="5"/>
      <c r="Q19" s="5">
        <v>17</v>
      </c>
      <c r="R19" s="5"/>
      <c r="S19" s="5"/>
      <c r="T19" s="5"/>
      <c r="U19" s="5">
        <v>34</v>
      </c>
      <c r="V19" s="5"/>
      <c r="W19" s="5"/>
      <c r="X19" s="5"/>
      <c r="Y19" s="5"/>
      <c r="Z19" s="5"/>
      <c r="AA19" s="5"/>
      <c r="AB19" s="5"/>
      <c r="AC19" s="5"/>
      <c r="AD19" s="5"/>
      <c r="AE19" s="5"/>
      <c r="AF19" s="5"/>
      <c r="AG19" s="5"/>
      <c r="AH19" s="5"/>
    </row>
    <row r="20" spans="1:34" ht="20.100000000000001" customHeight="1">
      <c r="A20" s="358"/>
      <c r="B20" s="8" t="s">
        <v>351</v>
      </c>
      <c r="C20" s="3">
        <v>1</v>
      </c>
      <c r="D20" s="4" t="s">
        <v>337</v>
      </c>
      <c r="E20" s="7" t="s">
        <v>353</v>
      </c>
      <c r="F20" s="5"/>
      <c r="G20" s="5"/>
      <c r="H20" s="5"/>
      <c r="I20" s="5"/>
      <c r="J20" s="5"/>
      <c r="K20" s="5"/>
      <c r="L20" s="5">
        <f>ESUM($E20)</f>
        <v>34</v>
      </c>
      <c r="M20" s="5"/>
      <c r="N20" s="5"/>
      <c r="O20" s="5"/>
      <c r="P20" s="5"/>
      <c r="Q20" s="5"/>
      <c r="R20" s="5"/>
      <c r="S20" s="5"/>
      <c r="T20" s="5"/>
      <c r="U20" s="5"/>
      <c r="V20" s="5"/>
      <c r="W20" s="5"/>
      <c r="X20" s="5"/>
      <c r="Y20" s="5"/>
      <c r="Z20" s="5"/>
      <c r="AA20" s="5"/>
      <c r="AB20" s="5"/>
      <c r="AC20" s="5"/>
      <c r="AD20" s="5"/>
      <c r="AE20" s="5"/>
      <c r="AF20" s="5"/>
      <c r="AG20" s="5"/>
      <c r="AH20" s="5"/>
    </row>
    <row r="21" spans="1:34" ht="20.100000000000001" customHeight="1">
      <c r="A21" s="366" t="s">
        <v>350</v>
      </c>
      <c r="B21" s="8" t="s">
        <v>339</v>
      </c>
      <c r="C21" s="3">
        <v>1</v>
      </c>
      <c r="D21" s="4" t="s">
        <v>337</v>
      </c>
      <c r="E21" s="7" t="s">
        <v>361</v>
      </c>
      <c r="F21" s="5"/>
      <c r="G21" s="5"/>
      <c r="H21" s="5"/>
      <c r="I21" s="5"/>
      <c r="J21" s="5"/>
      <c r="K21" s="5"/>
      <c r="L21" s="5">
        <f>ESUM($E21)</f>
        <v>56</v>
      </c>
      <c r="M21" s="5">
        <f>ESUM($E21)*$C21</f>
        <v>56</v>
      </c>
      <c r="N21" s="5"/>
      <c r="O21" s="5"/>
      <c r="P21" s="5"/>
      <c r="Q21" s="5">
        <v>16</v>
      </c>
      <c r="R21" s="5"/>
      <c r="S21" s="5"/>
      <c r="T21" s="5"/>
      <c r="U21" s="5">
        <v>32</v>
      </c>
      <c r="V21" s="5"/>
      <c r="W21" s="5"/>
      <c r="X21" s="5"/>
      <c r="Y21" s="5"/>
      <c r="Z21" s="5"/>
      <c r="AA21" s="5"/>
      <c r="AB21" s="5"/>
      <c r="AC21" s="5"/>
      <c r="AD21" s="5"/>
      <c r="AE21" s="5"/>
      <c r="AF21" s="5"/>
      <c r="AG21" s="5"/>
      <c r="AH21" s="5"/>
    </row>
    <row r="22" spans="1:34" ht="20.100000000000001" customHeight="1">
      <c r="A22" s="367"/>
      <c r="B22" s="8" t="s">
        <v>351</v>
      </c>
      <c r="C22" s="3">
        <v>1</v>
      </c>
      <c r="D22" s="4" t="s">
        <v>337</v>
      </c>
      <c r="E22" s="7" t="s">
        <v>352</v>
      </c>
      <c r="F22" s="5"/>
      <c r="G22" s="5"/>
      <c r="H22" s="5"/>
      <c r="I22" s="5"/>
      <c r="J22" s="5"/>
      <c r="K22" s="5"/>
      <c r="L22" s="5">
        <f>ESUM($E22)</f>
        <v>32</v>
      </c>
      <c r="M22" s="5"/>
      <c r="N22" s="5"/>
      <c r="O22" s="5"/>
      <c r="P22" s="5"/>
      <c r="Q22" s="5"/>
      <c r="R22" s="5"/>
      <c r="S22" s="5"/>
      <c r="T22" s="5"/>
      <c r="U22" s="5"/>
      <c r="V22" s="5"/>
      <c r="W22" s="5"/>
      <c r="X22" s="5"/>
      <c r="Y22" s="5"/>
      <c r="Z22" s="5"/>
      <c r="AA22" s="5"/>
      <c r="AB22" s="5"/>
      <c r="AC22" s="5"/>
      <c r="AD22" s="5"/>
      <c r="AE22" s="5"/>
      <c r="AF22" s="5"/>
      <c r="AG22" s="5"/>
      <c r="AH22" s="5"/>
    </row>
    <row r="23" spans="1:34" ht="20.100000000000001" customHeight="1">
      <c r="A23" s="360" t="s">
        <v>295</v>
      </c>
      <c r="B23" s="361"/>
      <c r="C23" s="3"/>
      <c r="D23" s="4"/>
      <c r="E23" s="7"/>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row>
    <row r="24" spans="1:34" ht="20.100000000000001" customHeight="1">
      <c r="A24" s="6" t="s">
        <v>297</v>
      </c>
      <c r="B24" s="8"/>
      <c r="C24" s="3"/>
      <c r="D24" s="4"/>
      <c r="E24" s="7"/>
      <c r="F24" s="5"/>
      <c r="G24" s="5"/>
      <c r="H24" s="5"/>
      <c r="I24" s="5"/>
      <c r="J24" s="5"/>
      <c r="K24" s="5"/>
      <c r="L24" s="5"/>
      <c r="M24" s="5"/>
      <c r="N24" s="5"/>
      <c r="O24" s="5"/>
      <c r="P24" s="5"/>
      <c r="Q24" s="5"/>
      <c r="R24" s="5"/>
      <c r="S24" s="5"/>
      <c r="T24" s="5"/>
      <c r="U24" s="5"/>
      <c r="V24" s="5"/>
      <c r="W24" s="5"/>
      <c r="X24" s="5"/>
      <c r="Y24" s="5"/>
      <c r="Z24" s="5"/>
      <c r="AA24" s="5"/>
      <c r="AB24" s="5">
        <v>2</v>
      </c>
      <c r="AC24" s="5"/>
      <c r="AD24" s="5"/>
      <c r="AE24" s="5"/>
      <c r="AF24" s="5"/>
      <c r="AG24" s="5"/>
      <c r="AH24" s="5"/>
    </row>
    <row r="25" spans="1:34" ht="20.100000000000001" customHeight="1">
      <c r="A25" s="6"/>
      <c r="B25" s="8"/>
      <c r="C25" s="3"/>
      <c r="D25" s="4"/>
      <c r="E25" s="7"/>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row>
    <row r="26" spans="1:34" ht="20.100000000000001" customHeight="1">
      <c r="A26" s="6"/>
      <c r="B26" s="8"/>
      <c r="C26" s="3"/>
      <c r="D26" s="4"/>
      <c r="E26" s="7"/>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row>
    <row r="27" spans="1:34" ht="20.100000000000001" customHeight="1">
      <c r="A27" s="6"/>
      <c r="B27" s="8"/>
      <c r="C27" s="3"/>
      <c r="D27" s="4"/>
      <c r="E27" s="7"/>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row>
    <row r="28" spans="1:34" ht="20.100000000000001" customHeight="1">
      <c r="A28" s="6"/>
      <c r="B28" s="8"/>
      <c r="C28" s="3"/>
      <c r="D28" s="4"/>
      <c r="E28" s="7"/>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row>
    <row r="29" spans="1:34" ht="20.100000000000001" customHeight="1">
      <c r="A29" s="6"/>
      <c r="B29" s="8"/>
      <c r="C29" s="3"/>
      <c r="D29" s="4"/>
      <c r="E29" s="7"/>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row>
    <row r="30" spans="1:34" ht="20.100000000000001" customHeight="1">
      <c r="A30" s="6"/>
      <c r="B30" s="8"/>
      <c r="C30" s="3"/>
      <c r="D30" s="4"/>
      <c r="E30" s="7"/>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row>
    <row r="31" spans="1:34" ht="20.100000000000001" customHeight="1">
      <c r="A31" s="6"/>
      <c r="B31" s="8"/>
      <c r="C31" s="3"/>
      <c r="D31" s="4"/>
      <c r="E31" s="7"/>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row>
    <row r="32" spans="1:34" ht="20.100000000000001" customHeight="1">
      <c r="A32" s="6"/>
      <c r="B32" s="8"/>
      <c r="C32" s="3"/>
      <c r="D32" s="4"/>
      <c r="E32" s="7"/>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row>
    <row r="33" spans="1:34" ht="20.100000000000001" customHeight="1">
      <c r="A33" s="6"/>
      <c r="B33" s="8"/>
      <c r="C33" s="3"/>
      <c r="D33" s="4"/>
      <c r="E33" s="7"/>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row>
    <row r="34" spans="1:34" ht="20.100000000000001" customHeight="1">
      <c r="A34" s="6"/>
      <c r="B34" s="8"/>
      <c r="C34" s="3"/>
      <c r="D34" s="4"/>
      <c r="E34" s="7"/>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row>
    <row r="35" spans="1:34" ht="20.100000000000001" customHeight="1">
      <c r="A35" s="6"/>
      <c r="B35" s="8"/>
      <c r="C35" s="3"/>
      <c r="D35" s="4"/>
      <c r="E35" s="7"/>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row>
    <row r="36" spans="1:34" ht="20.100000000000001" customHeight="1">
      <c r="A36" s="6"/>
      <c r="B36" s="8"/>
      <c r="C36" s="3"/>
      <c r="D36" s="4"/>
      <c r="E36" s="7"/>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row>
    <row r="37" spans="1:34" ht="20.100000000000001" customHeight="1">
      <c r="A37" s="6"/>
      <c r="B37" s="8"/>
      <c r="C37" s="3"/>
      <c r="D37" s="4"/>
      <c r="E37" s="7"/>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row>
    <row r="38" spans="1:34" ht="20.100000000000001" customHeight="1">
      <c r="A38" s="6"/>
      <c r="B38" s="8"/>
      <c r="C38" s="3"/>
      <c r="D38" s="4"/>
      <c r="E38" s="7"/>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row>
    <row r="39" spans="1:34" ht="20.100000000000001" customHeight="1">
      <c r="A39" s="6"/>
      <c r="B39" s="8"/>
      <c r="C39" s="3"/>
      <c r="D39" s="4"/>
      <c r="E39" s="7"/>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row>
    <row r="40" spans="1:34" ht="20.100000000000001" customHeight="1">
      <c r="A40" s="6"/>
      <c r="B40" s="8"/>
      <c r="C40" s="3"/>
      <c r="D40" s="4"/>
      <c r="E40" s="7"/>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row>
    <row r="41" spans="1:34" ht="20.100000000000001" customHeight="1">
      <c r="A41" s="6"/>
      <c r="B41" s="8"/>
      <c r="C41" s="3"/>
      <c r="D41" s="4"/>
      <c r="E41" s="7"/>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row>
    <row r="42" spans="1:34" ht="20.100000000000001" customHeight="1">
      <c r="A42" s="6"/>
      <c r="B42" s="8"/>
      <c r="C42" s="3"/>
      <c r="D42" s="4"/>
      <c r="E42" s="7"/>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5"/>
    </row>
    <row r="43" spans="1:34" ht="20.100000000000001" customHeight="1">
      <c r="A43" s="10"/>
      <c r="B43" s="11"/>
      <c r="C43" s="3"/>
      <c r="D43" s="2"/>
      <c r="E43" s="2" t="s">
        <v>33</v>
      </c>
      <c r="F43" s="12">
        <f t="shared" ref="F43:AH43" si="0">SUM(F4:F42)</f>
        <v>18</v>
      </c>
      <c r="G43" s="12">
        <f t="shared" si="0"/>
        <v>39</v>
      </c>
      <c r="H43" s="12">
        <f t="shared" si="0"/>
        <v>6</v>
      </c>
      <c r="I43" s="12">
        <f t="shared" si="0"/>
        <v>78</v>
      </c>
      <c r="J43" s="12">
        <f t="shared" si="0"/>
        <v>39</v>
      </c>
      <c r="K43" s="12">
        <f t="shared" si="0"/>
        <v>8</v>
      </c>
      <c r="L43" s="12">
        <f t="shared" si="0"/>
        <v>154</v>
      </c>
      <c r="M43" s="12">
        <f t="shared" si="0"/>
        <v>172</v>
      </c>
      <c r="N43" s="12">
        <f t="shared" si="0"/>
        <v>202</v>
      </c>
      <c r="O43" s="12">
        <f t="shared" si="0"/>
        <v>26</v>
      </c>
      <c r="P43" s="12">
        <f t="shared" si="0"/>
        <v>1</v>
      </c>
      <c r="Q43" s="12">
        <f t="shared" si="0"/>
        <v>33</v>
      </c>
      <c r="R43" s="12">
        <f t="shared" si="0"/>
        <v>23</v>
      </c>
      <c r="S43" s="12">
        <f t="shared" si="0"/>
        <v>23</v>
      </c>
      <c r="T43" s="12">
        <f t="shared" si="0"/>
        <v>23</v>
      </c>
      <c r="U43" s="12">
        <f t="shared" si="0"/>
        <v>66</v>
      </c>
      <c r="V43" s="12">
        <f t="shared" si="0"/>
        <v>1</v>
      </c>
      <c r="W43" s="12">
        <f t="shared" si="0"/>
        <v>1</v>
      </c>
      <c r="X43" s="12">
        <f t="shared" si="0"/>
        <v>23</v>
      </c>
      <c r="Y43" s="12">
        <f t="shared" si="0"/>
        <v>1</v>
      </c>
      <c r="Z43" s="12">
        <f t="shared" si="0"/>
        <v>86</v>
      </c>
      <c r="AA43" s="12">
        <f t="shared" si="0"/>
        <v>8</v>
      </c>
      <c r="AB43" s="12">
        <f t="shared" si="0"/>
        <v>2</v>
      </c>
      <c r="AC43" s="12">
        <f t="shared" si="0"/>
        <v>0</v>
      </c>
      <c r="AD43" s="12">
        <f t="shared" si="0"/>
        <v>0</v>
      </c>
      <c r="AE43" s="12">
        <f t="shared" si="0"/>
        <v>0</v>
      </c>
      <c r="AF43" s="12">
        <f t="shared" si="0"/>
        <v>0</v>
      </c>
      <c r="AG43" s="12">
        <f t="shared" si="0"/>
        <v>0</v>
      </c>
      <c r="AH43" s="12">
        <f t="shared" si="0"/>
        <v>0</v>
      </c>
    </row>
    <row r="44" spans="1:34" s="15" customFormat="1" ht="20.100000000000001" customHeight="1" thickBot="1">
      <c r="A44" s="13"/>
      <c r="B44" s="13"/>
      <c r="C44" s="13"/>
      <c r="D44" s="13"/>
      <c r="E44" s="13" t="s">
        <v>26</v>
      </c>
      <c r="F44" s="14">
        <v>0.03</v>
      </c>
      <c r="G44" s="14">
        <v>0.03</v>
      </c>
      <c r="H44" s="14">
        <v>0.03</v>
      </c>
      <c r="I44" s="14">
        <v>0.03</v>
      </c>
      <c r="J44" s="14">
        <v>0.03</v>
      </c>
      <c r="K44" s="14">
        <v>0.05</v>
      </c>
      <c r="L44" s="14">
        <v>0.05</v>
      </c>
      <c r="M44" s="14">
        <v>0.03</v>
      </c>
      <c r="N44" s="14">
        <v>0.03</v>
      </c>
      <c r="O44" s="14">
        <v>0.03</v>
      </c>
      <c r="P44" s="14">
        <v>0.05</v>
      </c>
      <c r="Q44" s="14"/>
      <c r="R44" s="14"/>
      <c r="S44" s="14"/>
      <c r="T44" s="14"/>
      <c r="U44" s="14"/>
      <c r="V44" s="14"/>
      <c r="W44" s="14"/>
      <c r="X44" s="14"/>
      <c r="Y44" s="14"/>
      <c r="Z44" s="14"/>
      <c r="AA44" s="14"/>
      <c r="AB44" s="14"/>
      <c r="AC44" s="14"/>
      <c r="AD44" s="14"/>
      <c r="AE44" s="14"/>
      <c r="AF44" s="14"/>
      <c r="AG44" s="14"/>
      <c r="AH44" s="14"/>
    </row>
    <row r="45" spans="1:34" s="15" customFormat="1" ht="20.100000000000001" customHeight="1" thickTop="1" thickBot="1">
      <c r="A45" s="16"/>
      <c r="B45" s="16"/>
      <c r="C45" s="16"/>
      <c r="D45" s="16"/>
      <c r="E45" s="17" t="s">
        <v>27</v>
      </c>
      <c r="F45" s="18">
        <f t="shared" ref="F45:AH45" si="1">ROUND(SUM(F43+SUM(F43*F44)),0)</f>
        <v>19</v>
      </c>
      <c r="G45" s="18">
        <f t="shared" si="1"/>
        <v>40</v>
      </c>
      <c r="H45" s="18">
        <f t="shared" si="1"/>
        <v>6</v>
      </c>
      <c r="I45" s="18">
        <f t="shared" si="1"/>
        <v>80</v>
      </c>
      <c r="J45" s="18">
        <f t="shared" si="1"/>
        <v>40</v>
      </c>
      <c r="K45" s="18">
        <f t="shared" si="1"/>
        <v>8</v>
      </c>
      <c r="L45" s="18">
        <f t="shared" si="1"/>
        <v>162</v>
      </c>
      <c r="M45" s="18">
        <f t="shared" si="1"/>
        <v>177</v>
      </c>
      <c r="N45" s="18">
        <f t="shared" si="1"/>
        <v>208</v>
      </c>
      <c r="O45" s="18">
        <f t="shared" si="1"/>
        <v>27</v>
      </c>
      <c r="P45" s="18">
        <f t="shared" si="1"/>
        <v>1</v>
      </c>
      <c r="Q45" s="18">
        <f t="shared" si="1"/>
        <v>33</v>
      </c>
      <c r="R45" s="18">
        <f t="shared" si="1"/>
        <v>23</v>
      </c>
      <c r="S45" s="18">
        <f t="shared" si="1"/>
        <v>23</v>
      </c>
      <c r="T45" s="18">
        <f t="shared" si="1"/>
        <v>23</v>
      </c>
      <c r="U45" s="18">
        <f t="shared" si="1"/>
        <v>66</v>
      </c>
      <c r="V45" s="18">
        <f t="shared" si="1"/>
        <v>1</v>
      </c>
      <c r="W45" s="18">
        <f t="shared" si="1"/>
        <v>1</v>
      </c>
      <c r="X45" s="18">
        <f t="shared" si="1"/>
        <v>23</v>
      </c>
      <c r="Y45" s="18">
        <f t="shared" si="1"/>
        <v>1</v>
      </c>
      <c r="Z45" s="18">
        <f t="shared" si="1"/>
        <v>86</v>
      </c>
      <c r="AA45" s="18">
        <f t="shared" si="1"/>
        <v>8</v>
      </c>
      <c r="AB45" s="18">
        <f t="shared" si="1"/>
        <v>2</v>
      </c>
      <c r="AC45" s="18">
        <f t="shared" si="1"/>
        <v>0</v>
      </c>
      <c r="AD45" s="18">
        <f t="shared" si="1"/>
        <v>0</v>
      </c>
      <c r="AE45" s="18">
        <f t="shared" si="1"/>
        <v>0</v>
      </c>
      <c r="AF45" s="18">
        <f t="shared" si="1"/>
        <v>0</v>
      </c>
      <c r="AG45" s="18">
        <f t="shared" si="1"/>
        <v>0</v>
      </c>
      <c r="AH45" s="18">
        <f t="shared" si="1"/>
        <v>0</v>
      </c>
    </row>
    <row r="46" spans="1:34" s="15" customFormat="1" ht="20.100000000000001" customHeight="1" thickTop="1">
      <c r="A46" s="19"/>
      <c r="B46" s="19"/>
      <c r="C46" s="19"/>
      <c r="D46" s="19"/>
      <c r="E46" s="19" t="s">
        <v>40</v>
      </c>
      <c r="F46" s="20"/>
      <c r="G46" s="20"/>
      <c r="H46" s="20"/>
      <c r="I46" s="20"/>
      <c r="J46" s="20"/>
      <c r="K46" s="20">
        <v>0.08</v>
      </c>
      <c r="L46" s="20">
        <v>7.1999999999999995E-2</v>
      </c>
      <c r="M46" s="20"/>
      <c r="N46" s="20"/>
      <c r="O46" s="20"/>
      <c r="P46" s="20">
        <v>6.0000000000000001E-3</v>
      </c>
      <c r="Q46" s="20">
        <v>0.04</v>
      </c>
      <c r="R46" s="20">
        <v>0.11700000000000001</v>
      </c>
      <c r="S46" s="20"/>
      <c r="T46" s="20"/>
      <c r="U46" s="20">
        <v>0.11700000000000001</v>
      </c>
      <c r="V46" s="221">
        <f>0.58*1+0.43*4</f>
        <v>2.2999999999999998</v>
      </c>
      <c r="W46" s="20"/>
      <c r="X46" s="20"/>
      <c r="Y46" s="20"/>
      <c r="Z46" s="20"/>
      <c r="AA46" s="20"/>
      <c r="AB46" s="20"/>
      <c r="AC46" s="20"/>
      <c r="AD46" s="20"/>
      <c r="AE46" s="20"/>
      <c r="AF46" s="20"/>
      <c r="AG46" s="20"/>
      <c r="AH46" s="20"/>
    </row>
    <row r="47" spans="1:34" s="15" customFormat="1" ht="20.100000000000001" customHeight="1">
      <c r="A47" s="21"/>
      <c r="B47" s="21"/>
      <c r="C47" s="21"/>
      <c r="D47" s="21"/>
      <c r="E47" s="21" t="s">
        <v>49</v>
      </c>
      <c r="F47" s="20"/>
      <c r="G47" s="20"/>
      <c r="H47" s="20"/>
      <c r="I47" s="20"/>
      <c r="J47" s="20"/>
      <c r="K47" s="20"/>
      <c r="L47" s="20"/>
      <c r="M47" s="20">
        <v>4.62E-3</v>
      </c>
      <c r="N47" s="20">
        <v>4.62E-3</v>
      </c>
      <c r="O47" s="20">
        <v>4.62E-3</v>
      </c>
      <c r="P47" s="20"/>
      <c r="Q47" s="20"/>
      <c r="R47" s="20"/>
      <c r="S47" s="20"/>
      <c r="T47" s="20"/>
      <c r="U47" s="20"/>
      <c r="V47" s="20"/>
      <c r="W47" s="20"/>
      <c r="X47" s="20"/>
      <c r="Y47" s="20"/>
      <c r="Z47" s="20"/>
      <c r="AA47" s="20"/>
      <c r="AB47" s="20"/>
      <c r="AC47" s="20"/>
      <c r="AD47" s="20"/>
      <c r="AE47" s="20"/>
      <c r="AF47" s="20"/>
      <c r="AG47" s="20"/>
      <c r="AH47" s="20"/>
    </row>
    <row r="48" spans="1:34" s="15" customFormat="1" ht="20.100000000000001" customHeight="1">
      <c r="A48" s="13"/>
      <c r="B48" s="13"/>
      <c r="C48" s="13"/>
      <c r="D48" s="13"/>
      <c r="E48" s="13" t="s">
        <v>243</v>
      </c>
      <c r="F48" s="22">
        <v>6.0000000000000001E-3</v>
      </c>
      <c r="G48" s="22">
        <v>7.0000000000000001E-3</v>
      </c>
      <c r="H48" s="22">
        <v>6.0000000000000001E-3</v>
      </c>
      <c r="I48" s="22">
        <v>6.0000000000000001E-3</v>
      </c>
      <c r="J48" s="22">
        <v>7.0000000000000001E-3</v>
      </c>
      <c r="K48" s="22"/>
      <c r="L48" s="22"/>
      <c r="M48" s="22"/>
      <c r="N48" s="22"/>
      <c r="O48" s="22"/>
      <c r="P48" s="22"/>
      <c r="Q48" s="22"/>
      <c r="R48" s="22"/>
      <c r="S48" s="22"/>
      <c r="T48" s="22"/>
      <c r="U48" s="22"/>
      <c r="V48" s="22"/>
      <c r="W48" s="22"/>
      <c r="X48" s="22"/>
      <c r="Y48" s="22"/>
      <c r="Z48" s="22"/>
      <c r="AA48" s="22"/>
      <c r="AB48" s="22"/>
      <c r="AC48" s="22"/>
      <c r="AD48" s="22"/>
      <c r="AE48" s="22"/>
      <c r="AF48" s="22"/>
      <c r="AG48" s="22"/>
      <c r="AH48" s="22"/>
    </row>
    <row r="49" spans="1:41" s="15" customFormat="1" ht="20.100000000000001" customHeight="1">
      <c r="A49" s="13"/>
      <c r="B49" s="13"/>
      <c r="C49" s="13"/>
      <c r="D49" s="13"/>
      <c r="E49" s="13" t="s">
        <v>244</v>
      </c>
      <c r="F49" s="22">
        <v>1.4E-2</v>
      </c>
      <c r="G49" s="22">
        <v>1.7999999999999999E-2</v>
      </c>
      <c r="H49" s="22">
        <v>1.4E-2</v>
      </c>
      <c r="I49" s="22">
        <v>1.4E-2</v>
      </c>
      <c r="J49" s="22">
        <v>1.7999999999999999E-2</v>
      </c>
      <c r="K49" s="22"/>
      <c r="L49" s="22"/>
      <c r="M49" s="22">
        <v>4.62E-3</v>
      </c>
      <c r="N49" s="22">
        <v>4.62E-3</v>
      </c>
      <c r="O49" s="22">
        <v>4.62E-3</v>
      </c>
      <c r="P49" s="22"/>
      <c r="Q49" s="22"/>
      <c r="R49" s="22"/>
      <c r="S49" s="22"/>
      <c r="T49" s="22"/>
      <c r="U49" s="22"/>
      <c r="V49" s="22"/>
      <c r="W49" s="22"/>
      <c r="X49" s="22"/>
      <c r="Y49" s="22"/>
      <c r="Z49" s="22"/>
      <c r="AA49" s="22"/>
      <c r="AB49" s="22"/>
      <c r="AC49" s="22"/>
      <c r="AD49" s="22"/>
      <c r="AE49" s="22"/>
      <c r="AF49" s="22"/>
      <c r="AG49" s="22"/>
      <c r="AH49" s="22"/>
    </row>
    <row r="50" spans="1:41" s="15" customFormat="1" ht="20.100000000000001" customHeight="1" thickBot="1">
      <c r="A50" s="13"/>
      <c r="B50" s="13"/>
      <c r="C50" s="13"/>
      <c r="D50" s="24" t="s">
        <v>50</v>
      </c>
      <c r="E50" s="13" t="s">
        <v>51</v>
      </c>
      <c r="F50" s="23">
        <v>1</v>
      </c>
      <c r="G50" s="23">
        <v>1</v>
      </c>
      <c r="H50" s="23">
        <f>180%/2</f>
        <v>0.9</v>
      </c>
      <c r="I50" s="23">
        <f>260%/3</f>
        <v>0.8666666666666667</v>
      </c>
      <c r="J50" s="23">
        <f>260%/3</f>
        <v>0.8666666666666667</v>
      </c>
      <c r="K50" s="23">
        <v>1</v>
      </c>
      <c r="L50" s="23">
        <v>1</v>
      </c>
      <c r="M50" s="23">
        <v>1.4</v>
      </c>
      <c r="N50" s="23">
        <f>140%*180%/2</f>
        <v>1.26</v>
      </c>
      <c r="O50" s="23">
        <v>1.4</v>
      </c>
      <c r="P50" s="23">
        <v>1</v>
      </c>
      <c r="Q50" s="23">
        <f>100%*0.9</f>
        <v>0.9</v>
      </c>
      <c r="R50" s="23">
        <f>100%*0.9</f>
        <v>0.9</v>
      </c>
      <c r="S50" s="23"/>
      <c r="T50" s="23"/>
      <c r="U50" s="23">
        <f>100%*0.9</f>
        <v>0.9</v>
      </c>
      <c r="V50" s="23">
        <f>35%*0.9</f>
        <v>0.315</v>
      </c>
      <c r="W50" s="23"/>
      <c r="X50" s="23"/>
      <c r="Y50" s="23"/>
      <c r="Z50" s="23"/>
      <c r="AA50" s="23"/>
      <c r="AB50" s="23"/>
      <c r="AC50" s="23"/>
      <c r="AD50" s="23"/>
      <c r="AE50" s="23"/>
      <c r="AF50" s="23"/>
      <c r="AG50" s="23"/>
      <c r="AH50" s="23"/>
    </row>
    <row r="51" spans="1:41" s="15" customFormat="1" ht="20.100000000000001" customHeight="1" thickTop="1">
      <c r="A51" s="25" t="s">
        <v>52</v>
      </c>
      <c r="B51" s="26">
        <f>ROUNDDOWN(SUM(F51:AH51),2)*D51</f>
        <v>22.98</v>
      </c>
      <c r="C51" s="25" t="s">
        <v>16</v>
      </c>
      <c r="D51" s="27">
        <v>1</v>
      </c>
      <c r="E51" s="28" t="str">
        <f>E46</f>
        <v>내선전공</v>
      </c>
      <c r="F51" s="29">
        <f t="shared" ref="F51:F54" si="2">ROUNDDOWN(F$43*F46*F$50,2)</f>
        <v>0</v>
      </c>
      <c r="G51" s="29">
        <f t="shared" ref="G51:M54" si="3">ROUNDDOWN(G$43*G46*G$50,2)</f>
        <v>0</v>
      </c>
      <c r="H51" s="29">
        <f t="shared" si="3"/>
        <v>0</v>
      </c>
      <c r="I51" s="29">
        <f t="shared" si="3"/>
        <v>0</v>
      </c>
      <c r="J51" s="29">
        <f t="shared" si="3"/>
        <v>0</v>
      </c>
      <c r="K51" s="29">
        <f t="shared" si="3"/>
        <v>0.64</v>
      </c>
      <c r="L51" s="29">
        <f t="shared" si="3"/>
        <v>11.08</v>
      </c>
      <c r="M51" s="29">
        <f t="shared" si="3"/>
        <v>0</v>
      </c>
      <c r="N51" s="29">
        <f t="shared" ref="N51:O51" si="4">ROUNDDOWN(N$43*N46*N$50,2)</f>
        <v>0</v>
      </c>
      <c r="O51" s="29">
        <f t="shared" si="4"/>
        <v>0</v>
      </c>
      <c r="P51" s="29">
        <f t="shared" ref="P51:AC51" si="5">ROUNDDOWN(P$43*P46*P$50,2)</f>
        <v>0</v>
      </c>
      <c r="Q51" s="29">
        <f t="shared" si="5"/>
        <v>1.18</v>
      </c>
      <c r="R51" s="29">
        <f t="shared" si="5"/>
        <v>2.42</v>
      </c>
      <c r="S51" s="29">
        <f t="shared" si="5"/>
        <v>0</v>
      </c>
      <c r="T51" s="29"/>
      <c r="U51" s="29">
        <f t="shared" si="5"/>
        <v>6.94</v>
      </c>
      <c r="V51" s="29">
        <f t="shared" si="5"/>
        <v>0.72</v>
      </c>
      <c r="W51" s="29">
        <f t="shared" si="5"/>
        <v>0</v>
      </c>
      <c r="X51" s="29">
        <f t="shared" si="5"/>
        <v>0</v>
      </c>
      <c r="Y51" s="29">
        <f t="shared" si="5"/>
        <v>0</v>
      </c>
      <c r="Z51" s="29">
        <f t="shared" si="5"/>
        <v>0</v>
      </c>
      <c r="AA51" s="29">
        <f t="shared" si="5"/>
        <v>0</v>
      </c>
      <c r="AB51" s="29">
        <f t="shared" si="5"/>
        <v>0</v>
      </c>
      <c r="AC51" s="29">
        <f t="shared" si="5"/>
        <v>0</v>
      </c>
      <c r="AD51" s="29">
        <f t="shared" ref="AD51:AE51" si="6">ROUNDDOWN(AD$43*AD46*AD$50,2)</f>
        <v>0</v>
      </c>
      <c r="AE51" s="29">
        <f t="shared" si="6"/>
        <v>0</v>
      </c>
      <c r="AF51" s="29">
        <f t="shared" ref="AF51:AH51" si="7">ROUNDDOWN(AF$43*AF46*AF$50,2)</f>
        <v>0</v>
      </c>
      <c r="AG51" s="29">
        <f t="shared" si="7"/>
        <v>0</v>
      </c>
      <c r="AH51" s="29">
        <f t="shared" si="7"/>
        <v>0</v>
      </c>
    </row>
    <row r="52" spans="1:41" s="15" customFormat="1" ht="20.100000000000001" customHeight="1">
      <c r="A52" s="30" t="s">
        <v>35</v>
      </c>
      <c r="B52" s="31">
        <f>ROUNDDOWN(SUM(F52:AH52),2)*D52</f>
        <v>2.44</v>
      </c>
      <c r="C52" s="30" t="s">
        <v>16</v>
      </c>
      <c r="D52" s="32">
        <v>1</v>
      </c>
      <c r="E52" s="33" t="str">
        <f>E47</f>
        <v>저압케이블전공</v>
      </c>
      <c r="F52" s="34">
        <f t="shared" si="2"/>
        <v>0</v>
      </c>
      <c r="G52" s="34">
        <f t="shared" si="3"/>
        <v>0</v>
      </c>
      <c r="H52" s="34">
        <f t="shared" si="3"/>
        <v>0</v>
      </c>
      <c r="I52" s="34">
        <f t="shared" si="3"/>
        <v>0</v>
      </c>
      <c r="J52" s="34">
        <f t="shared" si="3"/>
        <v>0</v>
      </c>
      <c r="K52" s="34">
        <f t="shared" si="3"/>
        <v>0</v>
      </c>
      <c r="L52" s="34">
        <f t="shared" si="3"/>
        <v>0</v>
      </c>
      <c r="M52" s="34">
        <f t="shared" si="3"/>
        <v>1.1100000000000001</v>
      </c>
      <c r="N52" s="34">
        <f t="shared" ref="N52:O52" si="8">ROUNDDOWN(N$43*N47*N$50,2)</f>
        <v>1.17</v>
      </c>
      <c r="O52" s="34">
        <f t="shared" si="8"/>
        <v>0.16</v>
      </c>
      <c r="P52" s="34">
        <f t="shared" ref="P52:AC52" si="9">ROUNDDOWN(P$43*P47*P$50,2)</f>
        <v>0</v>
      </c>
      <c r="Q52" s="34">
        <f t="shared" si="9"/>
        <v>0</v>
      </c>
      <c r="R52" s="34">
        <f t="shared" si="9"/>
        <v>0</v>
      </c>
      <c r="S52" s="34">
        <f t="shared" si="9"/>
        <v>0</v>
      </c>
      <c r="T52" s="34"/>
      <c r="U52" s="34">
        <f t="shared" si="9"/>
        <v>0</v>
      </c>
      <c r="V52" s="34">
        <f t="shared" si="9"/>
        <v>0</v>
      </c>
      <c r="W52" s="34">
        <f t="shared" si="9"/>
        <v>0</v>
      </c>
      <c r="X52" s="34">
        <f t="shared" si="9"/>
        <v>0</v>
      </c>
      <c r="Y52" s="34">
        <f t="shared" si="9"/>
        <v>0</v>
      </c>
      <c r="Z52" s="34">
        <f t="shared" si="9"/>
        <v>0</v>
      </c>
      <c r="AA52" s="34">
        <f t="shared" si="9"/>
        <v>0</v>
      </c>
      <c r="AB52" s="34">
        <f t="shared" si="9"/>
        <v>0</v>
      </c>
      <c r="AC52" s="34">
        <f t="shared" si="9"/>
        <v>0</v>
      </c>
      <c r="AD52" s="34">
        <f t="shared" ref="AD52:AE52" si="10">ROUNDDOWN(AD$43*AD47*AD$50,2)</f>
        <v>0</v>
      </c>
      <c r="AE52" s="34">
        <f t="shared" si="10"/>
        <v>0</v>
      </c>
      <c r="AF52" s="34">
        <f t="shared" ref="AF52:AH52" si="11">ROUNDDOWN(AF$43*AF47*AF$50,2)</f>
        <v>0</v>
      </c>
      <c r="AG52" s="34">
        <f t="shared" si="11"/>
        <v>0</v>
      </c>
      <c r="AH52" s="34">
        <f t="shared" si="11"/>
        <v>0</v>
      </c>
    </row>
    <row r="53" spans="1:41" s="15" customFormat="1" ht="20.100000000000001" customHeight="1">
      <c r="A53" s="30" t="s">
        <v>35</v>
      </c>
      <c r="B53" s="31">
        <f>ROUNDDOWN(SUM(F53:AH53),2)*D53</f>
        <v>1.03</v>
      </c>
      <c r="C53" s="30" t="s">
        <v>173</v>
      </c>
      <c r="D53" s="32">
        <v>1</v>
      </c>
      <c r="E53" s="33" t="str">
        <f>E48</f>
        <v>배전전공</v>
      </c>
      <c r="F53" s="34">
        <f t="shared" si="2"/>
        <v>0.1</v>
      </c>
      <c r="G53" s="34">
        <f t="shared" si="3"/>
        <v>0.27</v>
      </c>
      <c r="H53" s="34">
        <f t="shared" si="3"/>
        <v>0.03</v>
      </c>
      <c r="I53" s="34">
        <f t="shared" si="3"/>
        <v>0.4</v>
      </c>
      <c r="J53" s="34">
        <f t="shared" si="3"/>
        <v>0.23</v>
      </c>
      <c r="K53" s="34">
        <f t="shared" si="3"/>
        <v>0</v>
      </c>
      <c r="L53" s="34">
        <f t="shared" si="3"/>
        <v>0</v>
      </c>
      <c r="M53" s="34">
        <f t="shared" si="3"/>
        <v>0</v>
      </c>
      <c r="N53" s="34">
        <f t="shared" ref="N53:O53" si="12">ROUNDDOWN(N$43*N48*N$50,2)</f>
        <v>0</v>
      </c>
      <c r="O53" s="34">
        <f t="shared" si="12"/>
        <v>0</v>
      </c>
      <c r="P53" s="34">
        <f t="shared" ref="P53:AC53" si="13">ROUNDDOWN(P$43*P48*P$50,2)</f>
        <v>0</v>
      </c>
      <c r="Q53" s="34">
        <f t="shared" si="13"/>
        <v>0</v>
      </c>
      <c r="R53" s="34">
        <f t="shared" si="13"/>
        <v>0</v>
      </c>
      <c r="S53" s="34">
        <f t="shared" si="13"/>
        <v>0</v>
      </c>
      <c r="T53" s="34"/>
      <c r="U53" s="34">
        <f t="shared" si="13"/>
        <v>0</v>
      </c>
      <c r="V53" s="34">
        <f t="shared" si="13"/>
        <v>0</v>
      </c>
      <c r="W53" s="34">
        <f t="shared" si="13"/>
        <v>0</v>
      </c>
      <c r="X53" s="34">
        <f t="shared" si="13"/>
        <v>0</v>
      </c>
      <c r="Y53" s="34">
        <f t="shared" si="13"/>
        <v>0</v>
      </c>
      <c r="Z53" s="34">
        <f t="shared" si="13"/>
        <v>0</v>
      </c>
      <c r="AA53" s="34">
        <f t="shared" si="13"/>
        <v>0</v>
      </c>
      <c r="AB53" s="34">
        <f t="shared" si="13"/>
        <v>0</v>
      </c>
      <c r="AC53" s="34">
        <f t="shared" si="13"/>
        <v>0</v>
      </c>
      <c r="AD53" s="34">
        <f t="shared" ref="AD53:AE53" si="14">ROUNDDOWN(AD$43*AD48*AD$50,2)</f>
        <v>0</v>
      </c>
      <c r="AE53" s="34">
        <f t="shared" si="14"/>
        <v>0</v>
      </c>
      <c r="AF53" s="34">
        <f t="shared" ref="AF53:AH53" si="15">ROUNDDOWN(AF$43*AF48*AF$50,2)</f>
        <v>0</v>
      </c>
      <c r="AG53" s="34">
        <f t="shared" si="15"/>
        <v>0</v>
      </c>
      <c r="AH53" s="34">
        <f t="shared" si="15"/>
        <v>0</v>
      </c>
    </row>
    <row r="54" spans="1:41" s="15" customFormat="1" ht="20.100000000000001" customHeight="1" thickBot="1">
      <c r="A54" s="188" t="s">
        <v>202</v>
      </c>
      <c r="B54" s="189">
        <f>ROUNDDOWN(SUM(F54:AH54),2)*D54</f>
        <v>5</v>
      </c>
      <c r="C54" s="188" t="s">
        <v>173</v>
      </c>
      <c r="D54" s="190">
        <v>1</v>
      </c>
      <c r="E54" s="33" t="str">
        <f>E49</f>
        <v>보통인부</v>
      </c>
      <c r="F54" s="191">
        <f t="shared" si="2"/>
        <v>0.25</v>
      </c>
      <c r="G54" s="191">
        <f t="shared" si="3"/>
        <v>0.7</v>
      </c>
      <c r="H54" s="191">
        <f t="shared" si="3"/>
        <v>7.0000000000000007E-2</v>
      </c>
      <c r="I54" s="191">
        <f t="shared" si="3"/>
        <v>0.94</v>
      </c>
      <c r="J54" s="191">
        <f t="shared" si="3"/>
        <v>0.6</v>
      </c>
      <c r="K54" s="191">
        <f t="shared" si="3"/>
        <v>0</v>
      </c>
      <c r="L54" s="191">
        <f t="shared" si="3"/>
        <v>0</v>
      </c>
      <c r="M54" s="191">
        <f t="shared" si="3"/>
        <v>1.1100000000000001</v>
      </c>
      <c r="N54" s="191">
        <f t="shared" ref="N54:O54" si="16">ROUNDDOWN(N$43*N49*N$50,2)</f>
        <v>1.17</v>
      </c>
      <c r="O54" s="191">
        <f t="shared" si="16"/>
        <v>0.16</v>
      </c>
      <c r="P54" s="191">
        <f t="shared" ref="P54:AC54" si="17">ROUNDDOWN(P$43*P49*P$50,2)</f>
        <v>0</v>
      </c>
      <c r="Q54" s="191">
        <f t="shared" si="17"/>
        <v>0</v>
      </c>
      <c r="R54" s="191">
        <f t="shared" si="17"/>
        <v>0</v>
      </c>
      <c r="S54" s="191">
        <f t="shared" si="17"/>
        <v>0</v>
      </c>
      <c r="T54" s="191"/>
      <c r="U54" s="191">
        <f t="shared" si="17"/>
        <v>0</v>
      </c>
      <c r="V54" s="191">
        <f t="shared" si="17"/>
        <v>0</v>
      </c>
      <c r="W54" s="191">
        <f t="shared" si="17"/>
        <v>0</v>
      </c>
      <c r="X54" s="191">
        <f t="shared" si="17"/>
        <v>0</v>
      </c>
      <c r="Y54" s="191">
        <f t="shared" si="17"/>
        <v>0</v>
      </c>
      <c r="Z54" s="191">
        <f t="shared" si="17"/>
        <v>0</v>
      </c>
      <c r="AA54" s="191">
        <f t="shared" si="17"/>
        <v>0</v>
      </c>
      <c r="AB54" s="191">
        <f t="shared" si="17"/>
        <v>0</v>
      </c>
      <c r="AC54" s="191">
        <f t="shared" si="17"/>
        <v>0</v>
      </c>
      <c r="AD54" s="191">
        <f t="shared" ref="AD54:AE54" si="18">ROUNDDOWN(AD$43*AD49*AD$50,2)</f>
        <v>0</v>
      </c>
      <c r="AE54" s="191">
        <f t="shared" si="18"/>
        <v>0</v>
      </c>
      <c r="AF54" s="191">
        <f t="shared" ref="AF54:AH54" si="19">ROUNDDOWN(AF$43*AF49*AF$50,2)</f>
        <v>0</v>
      </c>
      <c r="AG54" s="191">
        <f t="shared" si="19"/>
        <v>0</v>
      </c>
      <c r="AH54" s="191">
        <f t="shared" si="19"/>
        <v>0</v>
      </c>
    </row>
    <row r="55" spans="1:41" ht="18" customHeight="1" thickTop="1">
      <c r="A55" s="35"/>
      <c r="B55" s="36"/>
      <c r="C55" s="37"/>
      <c r="D55" s="38"/>
      <c r="E55" s="39"/>
      <c r="F55" s="40" t="s">
        <v>245</v>
      </c>
      <c r="G55" s="40" t="s">
        <v>245</v>
      </c>
      <c r="H55" s="40" t="s">
        <v>245</v>
      </c>
      <c r="I55" s="40" t="s">
        <v>245</v>
      </c>
      <c r="J55" s="40" t="s">
        <v>245</v>
      </c>
      <c r="K55" s="40" t="s">
        <v>188</v>
      </c>
      <c r="L55" s="40" t="s">
        <v>188</v>
      </c>
      <c r="M55" s="40" t="s">
        <v>246</v>
      </c>
      <c r="N55" s="40" t="s">
        <v>246</v>
      </c>
      <c r="O55" s="40" t="s">
        <v>246</v>
      </c>
      <c r="P55" s="40" t="s">
        <v>183</v>
      </c>
      <c r="Q55" s="40" t="s">
        <v>201</v>
      </c>
      <c r="R55" s="40" t="s">
        <v>192</v>
      </c>
      <c r="S55" s="40" t="s">
        <v>192</v>
      </c>
      <c r="T55" s="40" t="s">
        <v>274</v>
      </c>
      <c r="U55" s="40" t="s">
        <v>192</v>
      </c>
      <c r="V55" s="40" t="s">
        <v>329</v>
      </c>
      <c r="W55" s="40" t="s">
        <v>320</v>
      </c>
      <c r="X55" s="40" t="s">
        <v>344</v>
      </c>
      <c r="Y55" s="40" t="s">
        <v>314</v>
      </c>
      <c r="Z55" s="40" t="s">
        <v>309</v>
      </c>
      <c r="AA55" s="40" t="s">
        <v>311</v>
      </c>
      <c r="AB55" s="40" t="s">
        <v>362</v>
      </c>
      <c r="AC55" s="40"/>
      <c r="AD55" s="40"/>
      <c r="AE55" s="40"/>
      <c r="AF55" s="40"/>
      <c r="AG55" s="40"/>
      <c r="AH55" s="40"/>
      <c r="AI55" s="15"/>
      <c r="AJ55" s="15"/>
      <c r="AK55" s="15"/>
      <c r="AL55" s="15"/>
      <c r="AM55" s="15"/>
      <c r="AN55" s="15"/>
      <c r="AO55" s="15"/>
    </row>
    <row r="56" spans="1:41" ht="20.100000000000001" customHeight="1">
      <c r="F56" s="9">
        <f t="shared" ref="F56:AB56" si="20">COLUMN()-5</f>
        <v>1</v>
      </c>
      <c r="G56" s="9">
        <f t="shared" si="20"/>
        <v>2</v>
      </c>
      <c r="H56" s="9">
        <f t="shared" si="20"/>
        <v>3</v>
      </c>
      <c r="I56" s="9">
        <f t="shared" si="20"/>
        <v>4</v>
      </c>
      <c r="J56" s="9">
        <f t="shared" si="20"/>
        <v>5</v>
      </c>
      <c r="K56" s="9">
        <f t="shared" si="20"/>
        <v>6</v>
      </c>
      <c r="L56" s="9">
        <f t="shared" si="20"/>
        <v>7</v>
      </c>
      <c r="M56" s="9">
        <f t="shared" si="20"/>
        <v>8</v>
      </c>
      <c r="N56" s="9">
        <f t="shared" si="20"/>
        <v>9</v>
      </c>
      <c r="O56" s="9">
        <f t="shared" si="20"/>
        <v>10</v>
      </c>
      <c r="P56" s="9">
        <f t="shared" si="20"/>
        <v>11</v>
      </c>
      <c r="Q56" s="9">
        <f t="shared" si="20"/>
        <v>12</v>
      </c>
      <c r="R56" s="9">
        <f t="shared" si="20"/>
        <v>13</v>
      </c>
      <c r="S56" s="9">
        <f t="shared" si="20"/>
        <v>14</v>
      </c>
      <c r="T56" s="9">
        <f t="shared" si="20"/>
        <v>15</v>
      </c>
      <c r="U56" s="9">
        <f t="shared" si="20"/>
        <v>16</v>
      </c>
      <c r="V56" s="9">
        <f t="shared" si="20"/>
        <v>17</v>
      </c>
      <c r="W56" s="9">
        <f t="shared" si="20"/>
        <v>18</v>
      </c>
      <c r="X56" s="9">
        <f t="shared" si="20"/>
        <v>19</v>
      </c>
      <c r="Y56" s="9">
        <f t="shared" si="20"/>
        <v>20</v>
      </c>
      <c r="Z56" s="9">
        <f t="shared" si="20"/>
        <v>21</v>
      </c>
      <c r="AA56" s="9">
        <f t="shared" si="20"/>
        <v>22</v>
      </c>
      <c r="AB56" s="9">
        <f t="shared" si="20"/>
        <v>23</v>
      </c>
    </row>
    <row r="58" spans="1:41" ht="20.100000000000001" customHeight="1">
      <c r="S58" s="9" t="s">
        <v>264</v>
      </c>
    </row>
    <row r="72" spans="176:188" ht="20.100000000000001" customHeight="1">
      <c r="FT72" s="42"/>
      <c r="FU72" s="42"/>
      <c r="FV72" s="42"/>
      <c r="FW72" s="42"/>
      <c r="FX72" s="42"/>
      <c r="FY72" s="42"/>
      <c r="FZ72" s="42"/>
      <c r="GA72" s="42"/>
      <c r="GB72" s="42"/>
      <c r="GC72" s="42"/>
      <c r="GD72" s="42"/>
      <c r="GE72" s="42"/>
      <c r="GF72" s="42"/>
    </row>
  </sheetData>
  <mergeCells count="25">
    <mergeCell ref="M1:P1"/>
    <mergeCell ref="E1:E3"/>
    <mergeCell ref="AB1:AB2"/>
    <mergeCell ref="Y1:Y2"/>
    <mergeCell ref="Z1:AA1"/>
    <mergeCell ref="F2:J2"/>
    <mergeCell ref="M2:O2"/>
    <mergeCell ref="F1:L1"/>
    <mergeCell ref="R1:S1"/>
    <mergeCell ref="T1:U1"/>
    <mergeCell ref="A19:A20"/>
    <mergeCell ref="A11:A13"/>
    <mergeCell ref="A23:B23"/>
    <mergeCell ref="A6:A7"/>
    <mergeCell ref="D1:D3"/>
    <mergeCell ref="A18:B18"/>
    <mergeCell ref="A5:B5"/>
    <mergeCell ref="A4:B4"/>
    <mergeCell ref="A1:A3"/>
    <mergeCell ref="B1:C3"/>
    <mergeCell ref="A16:A17"/>
    <mergeCell ref="A14:A15"/>
    <mergeCell ref="A9:B9"/>
    <mergeCell ref="A10:B10"/>
    <mergeCell ref="A21:A22"/>
  </mergeCells>
  <phoneticPr fontId="5" type="noConversion"/>
  <printOptions horizontalCentered="1"/>
  <pageMargins left="0.78740157480314965" right="0.59055118110236227" top="0.98425196850393704" bottom="0.59055118110236227" header="0.59055118110236227" footer="0.39370078740157483"/>
  <pageSetup paperSize="9" scale="80" pageOrder="overThenDown" orientation="landscape" r:id="rId1"/>
  <headerFooter alignWithMargins="0">
    <oddHeader>&amp;L&amp;C&amp;"돋움,굵게"&amp;14&amp;A</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1DE2E-D06E-4C59-8615-004CF699DD2F}">
  <sheetPr codeName="Sheet56">
    <tabColor rgb="FFFFC000"/>
  </sheetPr>
  <dimension ref="A1:FQ72"/>
  <sheetViews>
    <sheetView view="pageBreakPreview" zoomScale="115" zoomScaleNormal="120" zoomScaleSheetLayoutView="115" workbookViewId="0">
      <pane xSplit="5" ySplit="3" topLeftCell="F31" activePane="bottomRight" state="frozen"/>
      <selection activeCell="H17" sqref="H17:L17"/>
      <selection pane="topRight" activeCell="H17" sqref="H17:L17"/>
      <selection pane="bottomLeft" activeCell="H17" sqref="H17:L17"/>
      <selection pane="bottomRight" activeCell="N48" sqref="N48"/>
    </sheetView>
  </sheetViews>
  <sheetFormatPr defaultColWidth="11.42578125" defaultRowHeight="20.100000000000001" customHeight="1"/>
  <cols>
    <col min="1" max="1" width="13.7109375" style="9" customWidth="1"/>
    <col min="2" max="2" width="20.7109375" style="41" customWidth="1"/>
    <col min="3" max="3" width="4.7109375" style="9" customWidth="1"/>
    <col min="4" max="4" width="6.140625" style="9" bestFit="1" customWidth="1"/>
    <col min="5" max="5" width="30.7109375" style="9" customWidth="1"/>
    <col min="6" max="6" width="8.7109375" style="9" customWidth="1"/>
    <col min="7" max="7" width="6.7109375" style="9" customWidth="1"/>
    <col min="8" max="8" width="8.7109375" style="9" customWidth="1"/>
    <col min="9" max="13" width="6.7109375" style="9" customWidth="1"/>
    <col min="14" max="15" width="8.7109375" style="9" customWidth="1"/>
    <col min="16" max="19" width="6.7109375" style="9" customWidth="1"/>
    <col min="20" max="160" width="11.42578125" style="9" customWidth="1"/>
    <col min="161" max="163" width="5" style="9" customWidth="1"/>
    <col min="164" max="16384" width="11.42578125" style="9"/>
  </cols>
  <sheetData>
    <row r="1" spans="1:19" ht="20.100000000000001" customHeight="1">
      <c r="A1" s="362" t="s">
        <v>30</v>
      </c>
      <c r="B1" s="365" t="s">
        <v>31</v>
      </c>
      <c r="C1" s="365"/>
      <c r="D1" s="362" t="s">
        <v>32</v>
      </c>
      <c r="E1" s="368" t="s">
        <v>37</v>
      </c>
      <c r="F1" s="373" t="s">
        <v>55</v>
      </c>
      <c r="G1" s="378"/>
      <c r="H1" s="378"/>
      <c r="I1" s="368" t="s">
        <v>54</v>
      </c>
      <c r="J1" s="368"/>
      <c r="K1" s="368"/>
      <c r="L1" s="186" t="s">
        <v>53</v>
      </c>
      <c r="M1" s="186" t="s">
        <v>223</v>
      </c>
      <c r="N1" s="4" t="s">
        <v>222</v>
      </c>
      <c r="O1" s="4" t="s">
        <v>228</v>
      </c>
      <c r="P1" s="372" t="s">
        <v>229</v>
      </c>
      <c r="Q1" s="186" t="s">
        <v>250</v>
      </c>
      <c r="R1" s="218"/>
      <c r="S1" s="218"/>
    </row>
    <row r="2" spans="1:19" ht="20.100000000000001" customHeight="1">
      <c r="A2" s="362"/>
      <c r="B2" s="365"/>
      <c r="C2" s="365"/>
      <c r="D2" s="362"/>
      <c r="E2" s="369"/>
      <c r="F2" s="220" t="s">
        <v>214</v>
      </c>
      <c r="G2" s="220" t="s">
        <v>301</v>
      </c>
      <c r="H2" s="186" t="s">
        <v>249</v>
      </c>
      <c r="I2" s="373" t="s">
        <v>168</v>
      </c>
      <c r="J2" s="378"/>
      <c r="K2" s="4" t="s">
        <v>189</v>
      </c>
      <c r="L2" s="186" t="s">
        <v>200</v>
      </c>
      <c r="M2" s="186" t="s">
        <v>354</v>
      </c>
      <c r="N2" s="4" t="s">
        <v>259</v>
      </c>
      <c r="O2" s="4" t="s">
        <v>259</v>
      </c>
      <c r="P2" s="372"/>
      <c r="Q2" s="186" t="s">
        <v>232</v>
      </c>
      <c r="R2" s="218"/>
      <c r="S2" s="218"/>
    </row>
    <row r="3" spans="1:19" ht="20.100000000000001" customHeight="1">
      <c r="A3" s="362"/>
      <c r="B3" s="365"/>
      <c r="C3" s="365"/>
      <c r="D3" s="362"/>
      <c r="E3" s="369"/>
      <c r="F3" s="4" t="s">
        <v>217</v>
      </c>
      <c r="G3" s="4" t="s">
        <v>302</v>
      </c>
      <c r="H3" s="4" t="s">
        <v>337</v>
      </c>
      <c r="I3" s="4" t="s">
        <v>338</v>
      </c>
      <c r="J3" s="4" t="s">
        <v>220</v>
      </c>
      <c r="K3" s="4" t="s">
        <v>221</v>
      </c>
      <c r="L3" s="4" t="s">
        <v>336</v>
      </c>
      <c r="M3" s="4" t="s">
        <v>363</v>
      </c>
      <c r="N3" s="4" t="s">
        <v>397</v>
      </c>
      <c r="O3" s="4" t="s">
        <v>398</v>
      </c>
      <c r="P3" s="4" t="s">
        <v>230</v>
      </c>
      <c r="Q3" s="4" t="s">
        <v>381</v>
      </c>
      <c r="R3" s="4"/>
      <c r="S3" s="4"/>
    </row>
    <row r="4" spans="1:19" ht="20.100000000000001" customHeight="1">
      <c r="A4" s="364" t="s">
        <v>247</v>
      </c>
      <c r="B4" s="364"/>
      <c r="C4" s="3"/>
      <c r="D4" s="4"/>
      <c r="E4" s="7"/>
      <c r="F4" s="5"/>
      <c r="G4" s="5"/>
      <c r="H4" s="5"/>
      <c r="I4" s="5"/>
      <c r="J4" s="5"/>
      <c r="K4" s="5"/>
      <c r="L4" s="5"/>
      <c r="M4" s="5"/>
      <c r="N4" s="5"/>
      <c r="O4" s="5"/>
      <c r="P4" s="5"/>
      <c r="Q4" s="5"/>
      <c r="R4" s="5"/>
      <c r="S4" s="5"/>
    </row>
    <row r="5" spans="1:19" ht="20.100000000000001" customHeight="1">
      <c r="A5" s="364" t="s">
        <v>248</v>
      </c>
      <c r="B5" s="364"/>
      <c r="C5" s="3"/>
      <c r="D5" s="4"/>
      <c r="E5" s="7"/>
      <c r="F5" s="5"/>
      <c r="G5" s="5"/>
      <c r="H5" s="5"/>
      <c r="I5" s="5"/>
      <c r="J5" s="5"/>
      <c r="K5" s="5"/>
      <c r="L5" s="5"/>
      <c r="M5" s="5"/>
      <c r="N5" s="5"/>
      <c r="O5" s="5"/>
      <c r="P5" s="5"/>
      <c r="Q5" s="5"/>
      <c r="R5" s="5"/>
      <c r="S5" s="5"/>
    </row>
    <row r="6" spans="1:19" ht="20.100000000000001" customHeight="1">
      <c r="A6" s="357" t="s">
        <v>256</v>
      </c>
      <c r="B6" s="8" t="s">
        <v>213</v>
      </c>
      <c r="C6" s="3">
        <v>1</v>
      </c>
      <c r="D6" s="4" t="s">
        <v>218</v>
      </c>
      <c r="E6" s="7">
        <v>10</v>
      </c>
      <c r="F6" s="5">
        <f>ESUM($E6)</f>
        <v>10</v>
      </c>
      <c r="G6" s="5"/>
      <c r="H6" s="5"/>
      <c r="I6" s="5"/>
      <c r="J6" s="5">
        <f>ESUM($E6)*$C6</f>
        <v>10</v>
      </c>
      <c r="K6" s="5"/>
      <c r="L6" s="5"/>
      <c r="M6" s="5"/>
      <c r="N6" s="5">
        <v>1</v>
      </c>
      <c r="O6" s="5">
        <v>1</v>
      </c>
      <c r="P6" s="5"/>
      <c r="Q6" s="5">
        <v>8</v>
      </c>
      <c r="R6" s="5"/>
      <c r="S6" s="5"/>
    </row>
    <row r="7" spans="1:19" ht="20.100000000000001" customHeight="1">
      <c r="A7" s="358"/>
      <c r="B7" s="8" t="s">
        <v>213</v>
      </c>
      <c r="C7" s="3">
        <v>1</v>
      </c>
      <c r="D7" s="4" t="s">
        <v>300</v>
      </c>
      <c r="E7" s="7">
        <v>8</v>
      </c>
      <c r="F7" s="5"/>
      <c r="G7" s="5">
        <f>ESUM($E7)</f>
        <v>8</v>
      </c>
      <c r="H7" s="5"/>
      <c r="I7" s="5"/>
      <c r="J7" s="5">
        <f>ESUM($E7)*$C7</f>
        <v>8</v>
      </c>
      <c r="K7" s="5"/>
      <c r="L7" s="5"/>
      <c r="M7" s="5"/>
      <c r="N7" s="5"/>
      <c r="O7" s="5"/>
      <c r="P7" s="5"/>
      <c r="Q7" s="5"/>
      <c r="R7" s="5"/>
      <c r="S7" s="5"/>
    </row>
    <row r="8" spans="1:19" ht="20.100000000000001" customHeight="1">
      <c r="A8" s="6" t="s">
        <v>215</v>
      </c>
      <c r="B8" s="8" t="s">
        <v>216</v>
      </c>
      <c r="C8" s="3">
        <v>1</v>
      </c>
      <c r="D8" s="211"/>
      <c r="E8" s="7">
        <v>1</v>
      </c>
      <c r="F8" s="5"/>
      <c r="G8" s="5"/>
      <c r="H8" s="5"/>
      <c r="I8" s="5"/>
      <c r="J8" s="5"/>
      <c r="K8" s="5">
        <f>ESUM($E8)*$C8</f>
        <v>1</v>
      </c>
      <c r="L8" s="5"/>
      <c r="M8" s="5"/>
      <c r="N8" s="5"/>
      <c r="O8" s="5"/>
      <c r="P8" s="5">
        <v>1</v>
      </c>
      <c r="Q8" s="5"/>
      <c r="R8" s="5"/>
      <c r="S8" s="5"/>
    </row>
    <row r="9" spans="1:19" ht="20.100000000000001" customHeight="1">
      <c r="A9" s="364" t="s">
        <v>411</v>
      </c>
      <c r="B9" s="364"/>
      <c r="C9" s="3"/>
      <c r="D9" s="212"/>
      <c r="E9" s="7"/>
      <c r="F9" s="5"/>
      <c r="G9" s="5"/>
      <c r="H9" s="5"/>
      <c r="I9" s="5"/>
      <c r="J9" s="5"/>
      <c r="K9" s="5"/>
      <c r="L9" s="5"/>
      <c r="M9" s="5"/>
      <c r="N9" s="5"/>
      <c r="O9" s="5"/>
      <c r="P9" s="5"/>
      <c r="Q9" s="5"/>
      <c r="R9" s="5"/>
      <c r="S9" s="5"/>
    </row>
    <row r="10" spans="1:19" ht="20.100000000000001" customHeight="1">
      <c r="A10" s="363" t="s">
        <v>364</v>
      </c>
      <c r="B10" s="361"/>
      <c r="C10" s="3"/>
      <c r="D10" s="212"/>
      <c r="E10" s="7"/>
      <c r="F10" s="5"/>
      <c r="G10" s="5"/>
      <c r="H10" s="5"/>
      <c r="I10" s="5"/>
      <c r="J10" s="5"/>
      <c r="K10" s="5"/>
      <c r="L10" s="5"/>
      <c r="M10" s="5"/>
      <c r="N10" s="5"/>
      <c r="O10" s="5"/>
      <c r="P10" s="5"/>
      <c r="Q10" s="5"/>
      <c r="R10" s="5"/>
      <c r="S10" s="5"/>
    </row>
    <row r="11" spans="1:19" ht="20.100000000000001" customHeight="1">
      <c r="A11" s="357" t="s">
        <v>367</v>
      </c>
      <c r="B11" s="8" t="s">
        <v>339</v>
      </c>
      <c r="C11" s="3">
        <v>1</v>
      </c>
      <c r="D11" s="4" t="s">
        <v>218</v>
      </c>
      <c r="E11" s="7">
        <v>3</v>
      </c>
      <c r="F11" s="5">
        <f>ESUM($E11)</f>
        <v>3</v>
      </c>
      <c r="G11" s="5"/>
      <c r="H11" s="5"/>
      <c r="I11" s="5">
        <f>ESUM($E11)*$C11</f>
        <v>3</v>
      </c>
      <c r="J11" s="5"/>
      <c r="K11" s="5"/>
      <c r="L11" s="5"/>
      <c r="M11" s="5"/>
      <c r="N11" s="5"/>
      <c r="O11" s="5"/>
      <c r="P11" s="5"/>
      <c r="Q11" s="5">
        <v>3</v>
      </c>
      <c r="R11" s="5"/>
      <c r="S11" s="5"/>
    </row>
    <row r="12" spans="1:19" ht="20.100000000000001" customHeight="1">
      <c r="A12" s="359"/>
      <c r="B12" s="8" t="s">
        <v>339</v>
      </c>
      <c r="C12" s="3">
        <v>1</v>
      </c>
      <c r="D12" s="4" t="s">
        <v>337</v>
      </c>
      <c r="E12" s="7" t="s">
        <v>366</v>
      </c>
      <c r="F12" s="5"/>
      <c r="G12" s="5"/>
      <c r="H12" s="5">
        <f>ESUM($E12)</f>
        <v>36</v>
      </c>
      <c r="I12" s="5">
        <f>ESUM($E12)*$C12</f>
        <v>36</v>
      </c>
      <c r="J12" s="5"/>
      <c r="K12" s="5"/>
      <c r="L12" s="5">
        <v>9</v>
      </c>
      <c r="M12" s="5">
        <v>17</v>
      </c>
      <c r="N12" s="5"/>
      <c r="O12" s="5"/>
      <c r="P12" s="5"/>
      <c r="Q12" s="5"/>
      <c r="R12" s="5"/>
      <c r="S12" s="5"/>
    </row>
    <row r="13" spans="1:19" ht="20.100000000000001" customHeight="1">
      <c r="A13" s="358"/>
      <c r="B13" s="8" t="s">
        <v>351</v>
      </c>
      <c r="C13" s="3">
        <v>1</v>
      </c>
      <c r="D13" s="4" t="s">
        <v>337</v>
      </c>
      <c r="E13" s="7" t="s">
        <v>369</v>
      </c>
      <c r="F13" s="5"/>
      <c r="G13" s="5"/>
      <c r="H13" s="5">
        <f>ESUM($E13)</f>
        <v>17</v>
      </c>
      <c r="I13" s="5"/>
      <c r="J13" s="5"/>
      <c r="K13" s="5"/>
      <c r="L13" s="5"/>
      <c r="M13" s="5"/>
      <c r="N13" s="5"/>
      <c r="O13" s="5"/>
      <c r="P13" s="5"/>
      <c r="Q13" s="5"/>
      <c r="R13" s="5"/>
      <c r="S13" s="5"/>
    </row>
    <row r="14" spans="1:19" ht="20.100000000000001" customHeight="1">
      <c r="A14" s="363" t="s">
        <v>365</v>
      </c>
      <c r="B14" s="361"/>
      <c r="C14" s="3"/>
      <c r="D14" s="212"/>
      <c r="E14" s="7"/>
      <c r="F14" s="5"/>
      <c r="G14" s="5"/>
      <c r="H14" s="5"/>
      <c r="I14" s="5"/>
      <c r="J14" s="5"/>
      <c r="K14" s="5"/>
      <c r="L14" s="5"/>
      <c r="M14" s="5"/>
      <c r="N14" s="5"/>
      <c r="O14" s="5"/>
      <c r="P14" s="5"/>
      <c r="Q14" s="5"/>
      <c r="R14" s="5"/>
      <c r="S14" s="5"/>
    </row>
    <row r="15" spans="1:19" ht="20.100000000000001" customHeight="1">
      <c r="A15" s="357" t="s">
        <v>368</v>
      </c>
      <c r="B15" s="8" t="s">
        <v>339</v>
      </c>
      <c r="C15" s="3">
        <v>1</v>
      </c>
      <c r="D15" s="4" t="s">
        <v>218</v>
      </c>
      <c r="E15" s="7">
        <v>11</v>
      </c>
      <c r="F15" s="5">
        <f>ESUM($E15)</f>
        <v>11</v>
      </c>
      <c r="G15" s="5"/>
      <c r="H15" s="5"/>
      <c r="I15" s="5">
        <f>ESUM($E15)*$C15</f>
        <v>11</v>
      </c>
      <c r="J15" s="5"/>
      <c r="K15" s="5"/>
      <c r="L15" s="5"/>
      <c r="M15" s="5"/>
      <c r="N15" s="5"/>
      <c r="O15" s="5"/>
      <c r="P15" s="5"/>
      <c r="Q15" s="5">
        <v>11</v>
      </c>
      <c r="R15" s="5"/>
      <c r="S15" s="5"/>
    </row>
    <row r="16" spans="1:19" ht="20.100000000000001" customHeight="1">
      <c r="A16" s="359"/>
      <c r="B16" s="8" t="s">
        <v>339</v>
      </c>
      <c r="C16" s="3">
        <v>1</v>
      </c>
      <c r="D16" s="4" t="s">
        <v>337</v>
      </c>
      <c r="E16" s="7" t="s">
        <v>370</v>
      </c>
      <c r="F16" s="5"/>
      <c r="G16" s="5"/>
      <c r="H16" s="5">
        <f>ESUM($E16)</f>
        <v>49.5</v>
      </c>
      <c r="I16" s="5">
        <f>ESUM($E16)*$C16</f>
        <v>49.5</v>
      </c>
      <c r="J16" s="5"/>
      <c r="K16" s="5"/>
      <c r="L16" s="5">
        <v>12</v>
      </c>
      <c r="M16" s="5">
        <v>24</v>
      </c>
      <c r="N16" s="5"/>
      <c r="O16" s="5"/>
      <c r="P16" s="5"/>
      <c r="Q16" s="5"/>
      <c r="R16" s="5"/>
      <c r="S16" s="5"/>
    </row>
    <row r="17" spans="1:19" ht="20.100000000000001" customHeight="1">
      <c r="A17" s="358"/>
      <c r="B17" s="8" t="s">
        <v>351</v>
      </c>
      <c r="C17" s="3">
        <v>1</v>
      </c>
      <c r="D17" s="4" t="s">
        <v>337</v>
      </c>
      <c r="E17" s="7" t="s">
        <v>371</v>
      </c>
      <c r="F17" s="5"/>
      <c r="G17" s="5"/>
      <c r="H17" s="5">
        <f>ESUM($E17)</f>
        <v>24</v>
      </c>
      <c r="I17" s="5"/>
      <c r="J17" s="5"/>
      <c r="K17" s="5"/>
      <c r="L17" s="5"/>
      <c r="M17" s="5"/>
      <c r="N17" s="5"/>
      <c r="O17" s="5"/>
      <c r="P17" s="5"/>
      <c r="Q17" s="5"/>
      <c r="R17" s="5"/>
      <c r="S17" s="5"/>
    </row>
    <row r="18" spans="1:19" ht="20.100000000000001" customHeight="1">
      <c r="A18" s="6"/>
      <c r="B18" s="8"/>
      <c r="C18" s="3"/>
      <c r="D18" s="4"/>
      <c r="E18" s="7"/>
      <c r="F18" s="5"/>
      <c r="G18" s="5"/>
      <c r="H18" s="5"/>
      <c r="I18" s="5"/>
      <c r="J18" s="5"/>
      <c r="K18" s="5"/>
      <c r="L18" s="5"/>
      <c r="M18" s="5"/>
      <c r="N18" s="5"/>
      <c r="O18" s="5"/>
      <c r="P18" s="5"/>
      <c r="Q18" s="5"/>
      <c r="R18" s="5"/>
      <c r="S18" s="5"/>
    </row>
    <row r="19" spans="1:19" ht="20.100000000000001" customHeight="1">
      <c r="A19" s="6"/>
      <c r="B19" s="8"/>
      <c r="C19" s="3"/>
      <c r="D19" s="4"/>
      <c r="E19" s="7"/>
      <c r="F19" s="5"/>
      <c r="G19" s="5"/>
      <c r="H19" s="5"/>
      <c r="I19" s="5"/>
      <c r="J19" s="5"/>
      <c r="K19" s="5"/>
      <c r="L19" s="5"/>
      <c r="M19" s="5"/>
      <c r="N19" s="5"/>
      <c r="O19" s="5"/>
      <c r="P19" s="5"/>
      <c r="Q19" s="5"/>
      <c r="R19" s="5"/>
      <c r="S19" s="5"/>
    </row>
    <row r="20" spans="1:19" ht="20.100000000000001" customHeight="1">
      <c r="A20" s="6"/>
      <c r="B20" s="8"/>
      <c r="C20" s="3"/>
      <c r="D20" s="4"/>
      <c r="E20" s="7"/>
      <c r="F20" s="5"/>
      <c r="G20" s="5"/>
      <c r="H20" s="5"/>
      <c r="I20" s="5"/>
      <c r="J20" s="5"/>
      <c r="K20" s="5"/>
      <c r="L20" s="5"/>
      <c r="M20" s="5"/>
      <c r="N20" s="5"/>
      <c r="O20" s="5"/>
      <c r="P20" s="5"/>
      <c r="Q20" s="5"/>
      <c r="R20" s="5"/>
      <c r="S20" s="5"/>
    </row>
    <row r="21" spans="1:19" ht="20.100000000000001" customHeight="1">
      <c r="A21" s="6"/>
      <c r="B21" s="8"/>
      <c r="C21" s="3"/>
      <c r="D21" s="4"/>
      <c r="E21" s="7"/>
      <c r="F21" s="5"/>
      <c r="G21" s="5"/>
      <c r="H21" s="5"/>
      <c r="I21" s="5"/>
      <c r="J21" s="5"/>
      <c r="K21" s="5"/>
      <c r="L21" s="5"/>
      <c r="M21" s="5"/>
      <c r="N21" s="5"/>
      <c r="O21" s="5"/>
      <c r="P21" s="5"/>
      <c r="Q21" s="5"/>
      <c r="R21" s="5"/>
      <c r="S21" s="5"/>
    </row>
    <row r="22" spans="1:19" ht="20.100000000000001" customHeight="1">
      <c r="A22" s="6"/>
      <c r="B22" s="8"/>
      <c r="C22" s="3"/>
      <c r="D22" s="4"/>
      <c r="E22" s="7"/>
      <c r="F22" s="5"/>
      <c r="G22" s="5"/>
      <c r="H22" s="5"/>
      <c r="I22" s="5"/>
      <c r="J22" s="5"/>
      <c r="K22" s="5"/>
      <c r="L22" s="5"/>
      <c r="M22" s="5"/>
      <c r="N22" s="5"/>
      <c r="O22" s="5"/>
      <c r="P22" s="5"/>
      <c r="Q22" s="5"/>
      <c r="R22" s="5"/>
      <c r="S22" s="5"/>
    </row>
    <row r="23" spans="1:19" ht="20.100000000000001" customHeight="1">
      <c r="A23" s="6"/>
      <c r="B23" s="8"/>
      <c r="C23" s="3"/>
      <c r="D23" s="4"/>
      <c r="E23" s="7"/>
      <c r="F23" s="5"/>
      <c r="G23" s="5"/>
      <c r="H23" s="5"/>
      <c r="I23" s="5"/>
      <c r="J23" s="5"/>
      <c r="K23" s="5"/>
      <c r="L23" s="5"/>
      <c r="M23" s="5"/>
      <c r="N23" s="5"/>
      <c r="O23" s="5"/>
      <c r="P23" s="5"/>
      <c r="Q23" s="5"/>
      <c r="R23" s="5"/>
      <c r="S23" s="5"/>
    </row>
    <row r="24" spans="1:19" ht="20.100000000000001" customHeight="1">
      <c r="A24" s="6"/>
      <c r="B24" s="8"/>
      <c r="C24" s="3"/>
      <c r="D24" s="4"/>
      <c r="E24" s="7"/>
      <c r="F24" s="5"/>
      <c r="G24" s="5"/>
      <c r="H24" s="5"/>
      <c r="I24" s="5"/>
      <c r="J24" s="5"/>
      <c r="K24" s="5"/>
      <c r="L24" s="5"/>
      <c r="M24" s="5"/>
      <c r="N24" s="5"/>
      <c r="O24" s="5"/>
      <c r="P24" s="5"/>
      <c r="Q24" s="5"/>
      <c r="R24" s="5"/>
      <c r="S24" s="5"/>
    </row>
    <row r="25" spans="1:19" ht="20.100000000000001" customHeight="1">
      <c r="A25" s="6"/>
      <c r="B25" s="8"/>
      <c r="C25" s="3"/>
      <c r="D25" s="4"/>
      <c r="E25" s="7"/>
      <c r="F25" s="5"/>
      <c r="G25" s="5"/>
      <c r="H25" s="5"/>
      <c r="I25" s="5"/>
      <c r="J25" s="5"/>
      <c r="K25" s="5"/>
      <c r="L25" s="5"/>
      <c r="M25" s="5"/>
      <c r="N25" s="5"/>
      <c r="O25" s="5"/>
      <c r="P25" s="5"/>
      <c r="Q25" s="5"/>
      <c r="R25" s="5"/>
      <c r="S25" s="5"/>
    </row>
    <row r="26" spans="1:19" ht="20.100000000000001" customHeight="1">
      <c r="A26" s="6"/>
      <c r="B26" s="8"/>
      <c r="C26" s="3"/>
      <c r="D26" s="4"/>
      <c r="E26" s="7"/>
      <c r="F26" s="5"/>
      <c r="G26" s="5"/>
      <c r="H26" s="5"/>
      <c r="I26" s="5"/>
      <c r="J26" s="5"/>
      <c r="K26" s="5"/>
      <c r="L26" s="5"/>
      <c r="M26" s="5"/>
      <c r="N26" s="5"/>
      <c r="O26" s="5"/>
      <c r="P26" s="5"/>
      <c r="Q26" s="5"/>
      <c r="R26" s="5"/>
      <c r="S26" s="5"/>
    </row>
    <row r="27" spans="1:19" ht="20.100000000000001" customHeight="1">
      <c r="A27" s="6"/>
      <c r="B27" s="8"/>
      <c r="C27" s="3"/>
      <c r="D27" s="4"/>
      <c r="E27" s="7"/>
      <c r="F27" s="5"/>
      <c r="G27" s="5"/>
      <c r="H27" s="5"/>
      <c r="I27" s="5"/>
      <c r="J27" s="5"/>
      <c r="K27" s="5"/>
      <c r="L27" s="5"/>
      <c r="M27" s="5"/>
      <c r="N27" s="5"/>
      <c r="O27" s="5"/>
      <c r="P27" s="5"/>
      <c r="Q27" s="5"/>
      <c r="R27" s="5"/>
      <c r="S27" s="5"/>
    </row>
    <row r="28" spans="1:19" ht="20.100000000000001" customHeight="1">
      <c r="A28" s="6"/>
      <c r="B28" s="8"/>
      <c r="C28" s="3"/>
      <c r="D28" s="4"/>
      <c r="E28" s="7"/>
      <c r="F28" s="5"/>
      <c r="G28" s="5"/>
      <c r="H28" s="5"/>
      <c r="I28" s="5"/>
      <c r="J28" s="5"/>
      <c r="K28" s="5"/>
      <c r="L28" s="5"/>
      <c r="M28" s="5"/>
      <c r="N28" s="5"/>
      <c r="O28" s="5"/>
      <c r="P28" s="5"/>
      <c r="Q28" s="5"/>
      <c r="R28" s="5"/>
      <c r="S28" s="5"/>
    </row>
    <row r="29" spans="1:19" ht="20.100000000000001" customHeight="1">
      <c r="A29" s="6"/>
      <c r="B29" s="8"/>
      <c r="C29" s="3"/>
      <c r="D29" s="4"/>
      <c r="E29" s="7"/>
      <c r="F29" s="5"/>
      <c r="G29" s="5"/>
      <c r="H29" s="5"/>
      <c r="I29" s="5"/>
      <c r="J29" s="5"/>
      <c r="K29" s="5"/>
      <c r="L29" s="5"/>
      <c r="M29" s="5"/>
      <c r="N29" s="5"/>
      <c r="O29" s="5"/>
      <c r="P29" s="5"/>
      <c r="Q29" s="5"/>
      <c r="R29" s="5"/>
      <c r="S29" s="5"/>
    </row>
    <row r="30" spans="1:19" ht="20.100000000000001" customHeight="1">
      <c r="A30" s="6"/>
      <c r="B30" s="8"/>
      <c r="C30" s="3"/>
      <c r="D30" s="4"/>
      <c r="E30" s="7"/>
      <c r="F30" s="5"/>
      <c r="G30" s="5"/>
      <c r="H30" s="5"/>
      <c r="I30" s="5"/>
      <c r="J30" s="5"/>
      <c r="K30" s="5"/>
      <c r="L30" s="5"/>
      <c r="M30" s="5"/>
      <c r="N30" s="5"/>
      <c r="O30" s="5"/>
      <c r="P30" s="5"/>
      <c r="Q30" s="5"/>
      <c r="R30" s="5"/>
      <c r="S30" s="5"/>
    </row>
    <row r="31" spans="1:19" ht="20.100000000000001" customHeight="1">
      <c r="A31" s="6"/>
      <c r="B31" s="8"/>
      <c r="C31" s="3"/>
      <c r="D31" s="4"/>
      <c r="E31" s="7"/>
      <c r="F31" s="5"/>
      <c r="G31" s="5"/>
      <c r="H31" s="5"/>
      <c r="I31" s="5"/>
      <c r="J31" s="5"/>
      <c r="K31" s="5"/>
      <c r="L31" s="5"/>
      <c r="M31" s="5"/>
      <c r="N31" s="5"/>
      <c r="O31" s="5"/>
      <c r="P31" s="5"/>
      <c r="Q31" s="5"/>
      <c r="R31" s="5"/>
      <c r="S31" s="5"/>
    </row>
    <row r="32" spans="1:19" ht="20.100000000000001" customHeight="1">
      <c r="A32" s="6"/>
      <c r="B32" s="8"/>
      <c r="C32" s="3"/>
      <c r="D32" s="4"/>
      <c r="E32" s="7"/>
      <c r="F32" s="5"/>
      <c r="G32" s="5"/>
      <c r="H32" s="5"/>
      <c r="I32" s="5"/>
      <c r="J32" s="5"/>
      <c r="K32" s="5"/>
      <c r="L32" s="5"/>
      <c r="M32" s="5"/>
      <c r="N32" s="5"/>
      <c r="O32" s="5"/>
      <c r="P32" s="5"/>
      <c r="Q32" s="5"/>
      <c r="R32" s="5"/>
      <c r="S32" s="5"/>
    </row>
    <row r="33" spans="1:19" ht="20.100000000000001" customHeight="1">
      <c r="A33" s="6"/>
      <c r="B33" s="8"/>
      <c r="C33" s="3"/>
      <c r="D33" s="4"/>
      <c r="E33" s="7"/>
      <c r="F33" s="5"/>
      <c r="G33" s="5"/>
      <c r="H33" s="5"/>
      <c r="I33" s="5"/>
      <c r="J33" s="5"/>
      <c r="K33" s="5"/>
      <c r="L33" s="5"/>
      <c r="M33" s="5"/>
      <c r="N33" s="5"/>
      <c r="O33" s="5"/>
      <c r="P33" s="5"/>
      <c r="Q33" s="5"/>
      <c r="R33" s="5"/>
      <c r="S33" s="5"/>
    </row>
    <row r="34" spans="1:19" ht="20.100000000000001" customHeight="1">
      <c r="A34" s="6"/>
      <c r="B34" s="8"/>
      <c r="C34" s="3"/>
      <c r="D34" s="4"/>
      <c r="E34" s="7"/>
      <c r="F34" s="5"/>
      <c r="G34" s="5"/>
      <c r="H34" s="5"/>
      <c r="I34" s="5"/>
      <c r="J34" s="5"/>
      <c r="K34" s="5"/>
      <c r="L34" s="5"/>
      <c r="M34" s="5"/>
      <c r="N34" s="5"/>
      <c r="O34" s="5"/>
      <c r="P34" s="5"/>
      <c r="Q34" s="5"/>
      <c r="R34" s="5"/>
      <c r="S34" s="5"/>
    </row>
    <row r="35" spans="1:19" ht="20.100000000000001" customHeight="1">
      <c r="A35" s="6"/>
      <c r="B35" s="8"/>
      <c r="C35" s="3"/>
      <c r="D35" s="4"/>
      <c r="E35" s="7"/>
      <c r="F35" s="5"/>
      <c r="G35" s="5"/>
      <c r="H35" s="5"/>
      <c r="I35" s="5"/>
      <c r="J35" s="5"/>
      <c r="K35" s="5"/>
      <c r="L35" s="5"/>
      <c r="M35" s="5"/>
      <c r="N35" s="5"/>
      <c r="O35" s="5"/>
      <c r="P35" s="5"/>
      <c r="Q35" s="5"/>
      <c r="R35" s="5"/>
      <c r="S35" s="5"/>
    </row>
    <row r="36" spans="1:19" ht="20.100000000000001" customHeight="1">
      <c r="A36" s="6"/>
      <c r="B36" s="8"/>
      <c r="C36" s="3"/>
      <c r="D36" s="4"/>
      <c r="E36" s="7"/>
      <c r="F36" s="5"/>
      <c r="G36" s="5"/>
      <c r="H36" s="5"/>
      <c r="I36" s="5"/>
      <c r="J36" s="5"/>
      <c r="K36" s="5"/>
      <c r="L36" s="5"/>
      <c r="M36" s="5"/>
      <c r="N36" s="5"/>
      <c r="O36" s="5"/>
      <c r="P36" s="5"/>
      <c r="Q36" s="5"/>
      <c r="R36" s="5"/>
      <c r="S36" s="5"/>
    </row>
    <row r="37" spans="1:19" ht="20.100000000000001" customHeight="1">
      <c r="A37" s="6"/>
      <c r="B37" s="8"/>
      <c r="C37" s="3"/>
      <c r="D37" s="4"/>
      <c r="E37" s="7"/>
      <c r="F37" s="5"/>
      <c r="G37" s="5"/>
      <c r="H37" s="5"/>
      <c r="I37" s="5"/>
      <c r="J37" s="5"/>
      <c r="K37" s="5"/>
      <c r="L37" s="5"/>
      <c r="M37" s="5"/>
      <c r="N37" s="5"/>
      <c r="O37" s="5"/>
      <c r="P37" s="5"/>
      <c r="Q37" s="5"/>
      <c r="R37" s="5"/>
      <c r="S37" s="5"/>
    </row>
    <row r="38" spans="1:19" ht="20.100000000000001" customHeight="1">
      <c r="A38" s="6"/>
      <c r="B38" s="8"/>
      <c r="C38" s="3"/>
      <c r="D38" s="4"/>
      <c r="E38" s="7"/>
      <c r="F38" s="5"/>
      <c r="G38" s="5"/>
      <c r="H38" s="5"/>
      <c r="I38" s="5"/>
      <c r="J38" s="5"/>
      <c r="K38" s="5"/>
      <c r="L38" s="5"/>
      <c r="M38" s="5"/>
      <c r="N38" s="5"/>
      <c r="O38" s="5"/>
      <c r="P38" s="5"/>
      <c r="Q38" s="5"/>
      <c r="R38" s="5"/>
      <c r="S38" s="5"/>
    </row>
    <row r="39" spans="1:19" ht="20.100000000000001" customHeight="1">
      <c r="A39" s="6"/>
      <c r="B39" s="8"/>
      <c r="C39" s="3"/>
      <c r="D39" s="4"/>
      <c r="E39" s="7"/>
      <c r="F39" s="5"/>
      <c r="G39" s="5"/>
      <c r="H39" s="5"/>
      <c r="I39" s="5"/>
      <c r="J39" s="5"/>
      <c r="K39" s="5"/>
      <c r="L39" s="5"/>
      <c r="M39" s="5"/>
      <c r="N39" s="5"/>
      <c r="O39" s="5"/>
      <c r="P39" s="5"/>
      <c r="Q39" s="5"/>
      <c r="R39" s="5"/>
      <c r="S39" s="5"/>
    </row>
    <row r="40" spans="1:19" ht="20.100000000000001" customHeight="1">
      <c r="A40" s="6"/>
      <c r="B40" s="8"/>
      <c r="C40" s="3"/>
      <c r="D40" s="4"/>
      <c r="E40" s="7"/>
      <c r="F40" s="5"/>
      <c r="G40" s="5"/>
      <c r="H40" s="5"/>
      <c r="I40" s="5"/>
      <c r="J40" s="5"/>
      <c r="K40" s="5"/>
      <c r="L40" s="5"/>
      <c r="M40" s="5"/>
      <c r="N40" s="5"/>
      <c r="O40" s="5"/>
      <c r="P40" s="5"/>
      <c r="Q40" s="5"/>
      <c r="R40" s="5"/>
      <c r="S40" s="5"/>
    </row>
    <row r="41" spans="1:19" ht="20.100000000000001" customHeight="1">
      <c r="A41" s="6"/>
      <c r="B41" s="8"/>
      <c r="C41" s="3"/>
      <c r="D41" s="4"/>
      <c r="E41" s="7"/>
      <c r="F41" s="5"/>
      <c r="G41" s="5"/>
      <c r="H41" s="5"/>
      <c r="I41" s="5"/>
      <c r="J41" s="5"/>
      <c r="K41" s="5"/>
      <c r="L41" s="5"/>
      <c r="M41" s="5"/>
      <c r="N41" s="5"/>
      <c r="O41" s="5"/>
      <c r="P41" s="5"/>
      <c r="Q41" s="5"/>
      <c r="R41" s="5"/>
      <c r="S41" s="5"/>
    </row>
    <row r="42" spans="1:19" ht="20.100000000000001" customHeight="1">
      <c r="A42" s="6"/>
      <c r="B42" s="8"/>
      <c r="C42" s="3"/>
      <c r="D42" s="4"/>
      <c r="E42" s="7"/>
      <c r="F42" s="5"/>
      <c r="G42" s="5"/>
      <c r="H42" s="5"/>
      <c r="I42" s="5"/>
      <c r="J42" s="5"/>
      <c r="K42" s="5"/>
      <c r="L42" s="5"/>
      <c r="M42" s="5"/>
      <c r="N42" s="5"/>
      <c r="O42" s="5"/>
      <c r="P42" s="5"/>
      <c r="Q42" s="5"/>
      <c r="R42" s="5"/>
      <c r="S42" s="5"/>
    </row>
    <row r="43" spans="1:19" ht="20.100000000000001" customHeight="1">
      <c r="A43" s="10"/>
      <c r="B43" s="11"/>
      <c r="C43" s="3"/>
      <c r="D43" s="2"/>
      <c r="E43" s="2" t="s">
        <v>33</v>
      </c>
      <c r="F43" s="12">
        <f t="shared" ref="F43:S43" si="0">SUM(F4:F42)</f>
        <v>24</v>
      </c>
      <c r="G43" s="12">
        <f t="shared" si="0"/>
        <v>8</v>
      </c>
      <c r="H43" s="12">
        <f t="shared" si="0"/>
        <v>126.5</v>
      </c>
      <c r="I43" s="12">
        <f t="shared" si="0"/>
        <v>99.5</v>
      </c>
      <c r="J43" s="12">
        <f t="shared" si="0"/>
        <v>18</v>
      </c>
      <c r="K43" s="12">
        <f t="shared" si="0"/>
        <v>1</v>
      </c>
      <c r="L43" s="12">
        <f t="shared" si="0"/>
        <v>21</v>
      </c>
      <c r="M43" s="12">
        <f t="shared" si="0"/>
        <v>41</v>
      </c>
      <c r="N43" s="12">
        <f t="shared" si="0"/>
        <v>1</v>
      </c>
      <c r="O43" s="12">
        <f t="shared" si="0"/>
        <v>1</v>
      </c>
      <c r="P43" s="12">
        <f t="shared" si="0"/>
        <v>1</v>
      </c>
      <c r="Q43" s="12">
        <f t="shared" si="0"/>
        <v>22</v>
      </c>
      <c r="R43" s="12">
        <f t="shared" si="0"/>
        <v>0</v>
      </c>
      <c r="S43" s="12">
        <f t="shared" si="0"/>
        <v>0</v>
      </c>
    </row>
    <row r="44" spans="1:19" s="15" customFormat="1" ht="20.100000000000001" customHeight="1" thickBot="1">
      <c r="A44" s="13"/>
      <c r="B44" s="13"/>
      <c r="C44" s="13"/>
      <c r="D44" s="13"/>
      <c r="E44" s="13" t="s">
        <v>26</v>
      </c>
      <c r="F44" s="14">
        <v>0.03</v>
      </c>
      <c r="G44" s="14">
        <v>0.05</v>
      </c>
      <c r="H44" s="14">
        <v>0.05</v>
      </c>
      <c r="I44" s="14">
        <v>0.03</v>
      </c>
      <c r="J44" s="14">
        <v>0.03</v>
      </c>
      <c r="K44" s="14">
        <v>0.05</v>
      </c>
      <c r="L44" s="14"/>
      <c r="M44" s="14"/>
      <c r="N44" s="14"/>
      <c r="O44" s="14"/>
      <c r="P44" s="14"/>
      <c r="Q44" s="14"/>
      <c r="R44" s="14"/>
      <c r="S44" s="14"/>
    </row>
    <row r="45" spans="1:19" s="15" customFormat="1" ht="20.100000000000001" customHeight="1" thickTop="1" thickBot="1">
      <c r="A45" s="16"/>
      <c r="B45" s="16"/>
      <c r="C45" s="16"/>
      <c r="D45" s="16"/>
      <c r="E45" s="17" t="s">
        <v>27</v>
      </c>
      <c r="F45" s="18">
        <f t="shared" ref="F45:S45" si="1">ROUND(SUM(F43+SUM(F43*F44)),0)</f>
        <v>25</v>
      </c>
      <c r="G45" s="18">
        <f t="shared" si="1"/>
        <v>8</v>
      </c>
      <c r="H45" s="18">
        <f t="shared" si="1"/>
        <v>133</v>
      </c>
      <c r="I45" s="18">
        <f t="shared" si="1"/>
        <v>102</v>
      </c>
      <c r="J45" s="18">
        <f t="shared" si="1"/>
        <v>19</v>
      </c>
      <c r="K45" s="18">
        <f t="shared" si="1"/>
        <v>1</v>
      </c>
      <c r="L45" s="18">
        <f t="shared" si="1"/>
        <v>21</v>
      </c>
      <c r="M45" s="18">
        <f t="shared" si="1"/>
        <v>41</v>
      </c>
      <c r="N45" s="18">
        <f t="shared" si="1"/>
        <v>1</v>
      </c>
      <c r="O45" s="18">
        <f t="shared" si="1"/>
        <v>1</v>
      </c>
      <c r="P45" s="18">
        <f t="shared" si="1"/>
        <v>1</v>
      </c>
      <c r="Q45" s="18">
        <f t="shared" si="1"/>
        <v>22</v>
      </c>
      <c r="R45" s="18">
        <f t="shared" si="1"/>
        <v>0</v>
      </c>
      <c r="S45" s="18">
        <f t="shared" si="1"/>
        <v>0</v>
      </c>
    </row>
    <row r="46" spans="1:19" s="15" customFormat="1" ht="20.100000000000001" customHeight="1" thickTop="1">
      <c r="A46" s="19"/>
      <c r="B46" s="19"/>
      <c r="C46" s="19"/>
      <c r="D46" s="19"/>
      <c r="E46" s="19" t="s">
        <v>40</v>
      </c>
      <c r="F46" s="20"/>
      <c r="G46" s="20">
        <v>0.08</v>
      </c>
      <c r="H46" s="20">
        <v>7.1999999999999995E-2</v>
      </c>
      <c r="I46" s="20"/>
      <c r="J46" s="20"/>
      <c r="K46" s="20">
        <v>6.0000000000000001E-3</v>
      </c>
      <c r="L46" s="20">
        <v>0.04</v>
      </c>
      <c r="M46" s="20">
        <v>0.11700000000000001</v>
      </c>
      <c r="N46" s="221">
        <f>0.58*1+0.43*2</f>
        <v>1.44</v>
      </c>
      <c r="O46" s="20"/>
      <c r="P46" s="20"/>
      <c r="Q46" s="20"/>
      <c r="R46" s="20"/>
      <c r="S46" s="20"/>
    </row>
    <row r="47" spans="1:19" s="15" customFormat="1" ht="20.100000000000001" customHeight="1">
      <c r="A47" s="21"/>
      <c r="B47" s="21"/>
      <c r="C47" s="21"/>
      <c r="D47" s="21"/>
      <c r="E47" s="21" t="s">
        <v>49</v>
      </c>
      <c r="F47" s="22"/>
      <c r="G47" s="22"/>
      <c r="H47" s="22"/>
      <c r="I47" s="20">
        <v>4.62E-3</v>
      </c>
      <c r="J47" s="20">
        <v>4.62E-3</v>
      </c>
      <c r="K47" s="22"/>
      <c r="L47" s="22"/>
      <c r="M47" s="22"/>
      <c r="N47" s="22"/>
      <c r="O47" s="22"/>
      <c r="P47" s="22"/>
      <c r="Q47" s="22"/>
      <c r="R47" s="22"/>
      <c r="S47" s="22"/>
    </row>
    <row r="48" spans="1:19" s="15" customFormat="1" ht="20.100000000000001" customHeight="1">
      <c r="A48" s="21"/>
      <c r="B48" s="21"/>
      <c r="C48" s="21"/>
      <c r="D48" s="21"/>
      <c r="E48" s="13" t="s">
        <v>243</v>
      </c>
      <c r="F48" s="22">
        <v>6.0000000000000001E-3</v>
      </c>
      <c r="G48" s="22"/>
      <c r="H48" s="22"/>
      <c r="I48" s="22"/>
      <c r="J48" s="22"/>
      <c r="K48" s="22"/>
      <c r="L48" s="22"/>
      <c r="M48" s="22"/>
      <c r="N48" s="22"/>
      <c r="O48" s="22"/>
      <c r="P48" s="22"/>
      <c r="Q48" s="22"/>
      <c r="R48" s="22"/>
      <c r="S48" s="22"/>
    </row>
    <row r="49" spans="1:26" s="15" customFormat="1" ht="20.100000000000001" customHeight="1">
      <c r="A49" s="21"/>
      <c r="B49" s="21"/>
      <c r="C49" s="21"/>
      <c r="D49" s="21"/>
      <c r="E49" s="13" t="s">
        <v>244</v>
      </c>
      <c r="F49" s="22">
        <v>1.4E-2</v>
      </c>
      <c r="G49" s="22"/>
      <c r="H49" s="22"/>
      <c r="I49" s="22">
        <v>4.62E-3</v>
      </c>
      <c r="J49" s="22">
        <v>4.62E-3</v>
      </c>
      <c r="K49" s="22"/>
      <c r="L49" s="22"/>
      <c r="M49" s="22"/>
      <c r="N49" s="22"/>
      <c r="O49" s="22"/>
      <c r="P49" s="22"/>
      <c r="Q49" s="22"/>
      <c r="R49" s="22"/>
      <c r="S49" s="22"/>
    </row>
    <row r="50" spans="1:26" s="15" customFormat="1" ht="20.100000000000001" customHeight="1" thickBot="1">
      <c r="A50" s="13"/>
      <c r="B50" s="13"/>
      <c r="C50" s="13"/>
      <c r="D50" s="24" t="s">
        <v>50</v>
      </c>
      <c r="E50" s="13" t="s">
        <v>34</v>
      </c>
      <c r="F50" s="23">
        <v>1</v>
      </c>
      <c r="G50" s="23">
        <v>1</v>
      </c>
      <c r="H50" s="23">
        <v>1</v>
      </c>
      <c r="I50" s="23">
        <v>1.4</v>
      </c>
      <c r="J50" s="23">
        <v>1.4</v>
      </c>
      <c r="K50" s="23">
        <v>1</v>
      </c>
      <c r="L50" s="23">
        <f>100%*0.9</f>
        <v>0.9</v>
      </c>
      <c r="M50" s="23">
        <f>100%*0.9</f>
        <v>0.9</v>
      </c>
      <c r="N50" s="23">
        <f>35%*0.9</f>
        <v>0.315</v>
      </c>
      <c r="O50" s="23"/>
      <c r="P50" s="23"/>
      <c r="Q50" s="23"/>
      <c r="R50" s="23"/>
      <c r="S50" s="23"/>
    </row>
    <row r="51" spans="1:26" s="15" customFormat="1" ht="20.100000000000001" customHeight="1" thickTop="1">
      <c r="A51" s="43" t="s">
        <v>35</v>
      </c>
      <c r="B51" s="44">
        <f>ROUNDDOWN(SUM(F51:S51),2)*D51</f>
        <v>15.25</v>
      </c>
      <c r="C51" s="43" t="s">
        <v>16</v>
      </c>
      <c r="D51" s="45">
        <v>1</v>
      </c>
      <c r="E51" s="46" t="str">
        <f>E46</f>
        <v>내선전공</v>
      </c>
      <c r="F51" s="29">
        <f t="shared" ref="F51:S51" si="2">ROUNDDOWN(F$43*F46*F$50,2)</f>
        <v>0</v>
      </c>
      <c r="G51" s="29">
        <f t="shared" si="2"/>
        <v>0.64</v>
      </c>
      <c r="H51" s="29">
        <f t="shared" si="2"/>
        <v>9.1</v>
      </c>
      <c r="I51" s="29">
        <f t="shared" si="2"/>
        <v>0</v>
      </c>
      <c r="J51" s="29">
        <f t="shared" si="2"/>
        <v>0</v>
      </c>
      <c r="K51" s="29">
        <f t="shared" si="2"/>
        <v>0</v>
      </c>
      <c r="L51" s="29">
        <f t="shared" si="2"/>
        <v>0.75</v>
      </c>
      <c r="M51" s="29">
        <f t="shared" si="2"/>
        <v>4.3099999999999996</v>
      </c>
      <c r="N51" s="29">
        <f t="shared" si="2"/>
        <v>0.45</v>
      </c>
      <c r="O51" s="29">
        <f t="shared" si="2"/>
        <v>0</v>
      </c>
      <c r="P51" s="29">
        <f t="shared" si="2"/>
        <v>0</v>
      </c>
      <c r="Q51" s="29">
        <f t="shared" si="2"/>
        <v>0</v>
      </c>
      <c r="R51" s="29">
        <f t="shared" si="2"/>
        <v>0</v>
      </c>
      <c r="S51" s="29">
        <f t="shared" si="2"/>
        <v>0</v>
      </c>
    </row>
    <row r="52" spans="1:26" s="15" customFormat="1" ht="20.100000000000001" customHeight="1">
      <c r="A52" s="30" t="s">
        <v>35</v>
      </c>
      <c r="B52" s="31">
        <f>ROUNDDOWN(SUM(F52:S52),2)*D52</f>
        <v>0.75</v>
      </c>
      <c r="C52" s="30" t="s">
        <v>16</v>
      </c>
      <c r="D52" s="32">
        <v>1</v>
      </c>
      <c r="E52" s="33" t="str">
        <f>E47</f>
        <v>저압케이블전공</v>
      </c>
      <c r="F52" s="34">
        <f t="shared" ref="F52:S52" si="3">ROUNDDOWN(F$43*F47*F$50,2)</f>
        <v>0</v>
      </c>
      <c r="G52" s="34">
        <f t="shared" si="3"/>
        <v>0</v>
      </c>
      <c r="H52" s="34">
        <f t="shared" si="3"/>
        <v>0</v>
      </c>
      <c r="I52" s="34">
        <f t="shared" si="3"/>
        <v>0.64</v>
      </c>
      <c r="J52" s="34">
        <f t="shared" si="3"/>
        <v>0.11</v>
      </c>
      <c r="K52" s="34">
        <f t="shared" si="3"/>
        <v>0</v>
      </c>
      <c r="L52" s="34">
        <f t="shared" si="3"/>
        <v>0</v>
      </c>
      <c r="M52" s="34">
        <f t="shared" si="3"/>
        <v>0</v>
      </c>
      <c r="N52" s="34">
        <f t="shared" si="3"/>
        <v>0</v>
      </c>
      <c r="O52" s="34">
        <f t="shared" si="3"/>
        <v>0</v>
      </c>
      <c r="P52" s="34">
        <f t="shared" si="3"/>
        <v>0</v>
      </c>
      <c r="Q52" s="34">
        <f t="shared" si="3"/>
        <v>0</v>
      </c>
      <c r="R52" s="34">
        <f t="shared" si="3"/>
        <v>0</v>
      </c>
      <c r="S52" s="34">
        <f t="shared" si="3"/>
        <v>0</v>
      </c>
    </row>
    <row r="53" spans="1:26" s="15" customFormat="1" ht="20.100000000000001" customHeight="1">
      <c r="A53" s="30" t="s">
        <v>35</v>
      </c>
      <c r="B53" s="31">
        <f>ROUNDDOWN(SUM(F53:S53),2)*D53</f>
        <v>0.14000000000000001</v>
      </c>
      <c r="C53" s="30" t="s">
        <v>16</v>
      </c>
      <c r="D53" s="32">
        <v>1</v>
      </c>
      <c r="E53" s="33" t="str">
        <f>E48</f>
        <v>배전전공</v>
      </c>
      <c r="F53" s="34">
        <f t="shared" ref="F53:S53" si="4">ROUNDDOWN(F$43*F48*F$50,2)</f>
        <v>0.14000000000000001</v>
      </c>
      <c r="G53" s="34">
        <f t="shared" si="4"/>
        <v>0</v>
      </c>
      <c r="H53" s="34">
        <f t="shared" si="4"/>
        <v>0</v>
      </c>
      <c r="I53" s="34">
        <f t="shared" si="4"/>
        <v>0</v>
      </c>
      <c r="J53" s="34">
        <f t="shared" si="4"/>
        <v>0</v>
      </c>
      <c r="K53" s="34">
        <f t="shared" si="4"/>
        <v>0</v>
      </c>
      <c r="L53" s="34">
        <f t="shared" si="4"/>
        <v>0</v>
      </c>
      <c r="M53" s="34">
        <f t="shared" si="4"/>
        <v>0</v>
      </c>
      <c r="N53" s="34">
        <f t="shared" si="4"/>
        <v>0</v>
      </c>
      <c r="O53" s="34">
        <f t="shared" si="4"/>
        <v>0</v>
      </c>
      <c r="P53" s="34">
        <f t="shared" si="4"/>
        <v>0</v>
      </c>
      <c r="Q53" s="34">
        <f t="shared" si="4"/>
        <v>0</v>
      </c>
      <c r="R53" s="34">
        <f t="shared" si="4"/>
        <v>0</v>
      </c>
      <c r="S53" s="34">
        <f t="shared" si="4"/>
        <v>0</v>
      </c>
    </row>
    <row r="54" spans="1:26" s="15" customFormat="1" ht="20.100000000000001" customHeight="1" thickBot="1">
      <c r="A54" s="30" t="s">
        <v>35</v>
      </c>
      <c r="B54" s="215">
        <f>ROUNDDOWN(SUM(F54:S54),2)*D54</f>
        <v>1.08</v>
      </c>
      <c r="C54" s="216" t="s">
        <v>16</v>
      </c>
      <c r="D54" s="217">
        <v>1</v>
      </c>
      <c r="E54" s="213" t="str">
        <f>E49</f>
        <v>보통인부</v>
      </c>
      <c r="F54" s="214">
        <f t="shared" ref="F54:S54" si="5">ROUNDDOWN(F$43*F49*F$50,2)</f>
        <v>0.33</v>
      </c>
      <c r="G54" s="214">
        <f t="shared" si="5"/>
        <v>0</v>
      </c>
      <c r="H54" s="214">
        <f t="shared" si="5"/>
        <v>0</v>
      </c>
      <c r="I54" s="214">
        <f t="shared" si="5"/>
        <v>0.64</v>
      </c>
      <c r="J54" s="214">
        <f t="shared" si="5"/>
        <v>0.11</v>
      </c>
      <c r="K54" s="214">
        <f t="shared" si="5"/>
        <v>0</v>
      </c>
      <c r="L54" s="214">
        <f t="shared" si="5"/>
        <v>0</v>
      </c>
      <c r="M54" s="214">
        <f t="shared" si="5"/>
        <v>0</v>
      </c>
      <c r="N54" s="214">
        <f t="shared" si="5"/>
        <v>0</v>
      </c>
      <c r="O54" s="214">
        <f t="shared" si="5"/>
        <v>0</v>
      </c>
      <c r="P54" s="214">
        <f t="shared" si="5"/>
        <v>0</v>
      </c>
      <c r="Q54" s="214">
        <f t="shared" si="5"/>
        <v>0</v>
      </c>
      <c r="R54" s="214">
        <f t="shared" si="5"/>
        <v>0</v>
      </c>
      <c r="S54" s="214">
        <f t="shared" si="5"/>
        <v>0</v>
      </c>
    </row>
    <row r="55" spans="1:26" ht="18" customHeight="1" thickTop="1">
      <c r="A55" s="35"/>
      <c r="B55" s="36"/>
      <c r="C55" s="37"/>
      <c r="D55" s="38"/>
      <c r="E55" s="39"/>
      <c r="F55" s="40" t="s">
        <v>245</v>
      </c>
      <c r="G55" s="40" t="s">
        <v>188</v>
      </c>
      <c r="H55" s="40" t="s">
        <v>188</v>
      </c>
      <c r="I55" s="40" t="s">
        <v>246</v>
      </c>
      <c r="J55" s="40" t="s">
        <v>246</v>
      </c>
      <c r="K55" s="40" t="s">
        <v>183</v>
      </c>
      <c r="L55" s="40" t="s">
        <v>201</v>
      </c>
      <c r="M55" s="40" t="s">
        <v>251</v>
      </c>
      <c r="N55" s="40" t="s">
        <v>329</v>
      </c>
      <c r="O55" s="40" t="s">
        <v>315</v>
      </c>
      <c r="P55" s="40" t="s">
        <v>314</v>
      </c>
      <c r="Q55" s="40" t="s">
        <v>309</v>
      </c>
      <c r="R55" s="40"/>
      <c r="S55" s="40"/>
      <c r="T55" s="15"/>
      <c r="U55" s="15"/>
      <c r="V55" s="15"/>
      <c r="W55" s="15"/>
      <c r="X55" s="15"/>
      <c r="Y55" s="15"/>
      <c r="Z55" s="15"/>
    </row>
    <row r="56" spans="1:26" ht="20.100000000000001" customHeight="1">
      <c r="F56" s="9">
        <f>COLUMN()-5</f>
        <v>1</v>
      </c>
      <c r="G56" s="9">
        <f t="shared" ref="G56:Q56" si="6">COLUMN()-5</f>
        <v>2</v>
      </c>
      <c r="H56" s="9">
        <f t="shared" si="6"/>
        <v>3</v>
      </c>
      <c r="I56" s="9">
        <f t="shared" si="6"/>
        <v>4</v>
      </c>
      <c r="J56" s="9">
        <f t="shared" si="6"/>
        <v>5</v>
      </c>
      <c r="K56" s="9">
        <f t="shared" si="6"/>
        <v>6</v>
      </c>
      <c r="L56" s="9">
        <f t="shared" si="6"/>
        <v>7</v>
      </c>
      <c r="M56" s="9">
        <f t="shared" si="6"/>
        <v>8</v>
      </c>
      <c r="N56" s="9">
        <f t="shared" si="6"/>
        <v>9</v>
      </c>
      <c r="O56" s="9">
        <f t="shared" si="6"/>
        <v>10</v>
      </c>
      <c r="P56" s="9">
        <f t="shared" si="6"/>
        <v>11</v>
      </c>
      <c r="Q56" s="9">
        <f t="shared" si="6"/>
        <v>12</v>
      </c>
    </row>
    <row r="72" spans="161:173" ht="20.100000000000001" customHeight="1">
      <c r="FE72" s="42"/>
      <c r="FF72" s="42"/>
      <c r="FG72" s="42"/>
      <c r="FH72" s="42"/>
      <c r="FI72" s="42"/>
      <c r="FJ72" s="42"/>
      <c r="FK72" s="42"/>
      <c r="FL72" s="42"/>
      <c r="FM72" s="42"/>
      <c r="FN72" s="42"/>
      <c r="FO72" s="42"/>
      <c r="FP72" s="42"/>
      <c r="FQ72" s="42"/>
    </row>
  </sheetData>
  <mergeCells count="16">
    <mergeCell ref="A14:B14"/>
    <mergeCell ref="A6:A7"/>
    <mergeCell ref="A9:B9"/>
    <mergeCell ref="A11:A13"/>
    <mergeCell ref="A15:A17"/>
    <mergeCell ref="P1:P2"/>
    <mergeCell ref="F1:H1"/>
    <mergeCell ref="I2:J2"/>
    <mergeCell ref="I1:K1"/>
    <mergeCell ref="A10:B10"/>
    <mergeCell ref="E1:E3"/>
    <mergeCell ref="A5:B5"/>
    <mergeCell ref="A4:B4"/>
    <mergeCell ref="A1:A3"/>
    <mergeCell ref="B1:C3"/>
    <mergeCell ref="D1:D3"/>
  </mergeCells>
  <phoneticPr fontId="5" type="noConversion"/>
  <printOptions horizontalCentered="1"/>
  <pageMargins left="0.78740157480314965" right="0.59055118110236227" top="0.98425196850393704" bottom="0.59055118110236227" header="0.59055118110236227" footer="0.39370078740157483"/>
  <pageSetup paperSize="9" scale="80" pageOrder="overThenDown" orientation="landscape" r:id="rId1"/>
  <headerFooter alignWithMargins="0">
    <oddHeader>&amp;L&amp;C&amp;"돋움,굵게"&amp;14&amp;A</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4C3A62-C5E4-4FB9-82EE-3E1BA1108844}">
  <sheetPr codeName="Sheet57">
    <tabColor rgb="FFFFC000"/>
  </sheetPr>
  <dimension ref="A1:GF72"/>
  <sheetViews>
    <sheetView view="pageBreakPreview" zoomScale="115" zoomScaleNormal="120" zoomScaleSheetLayoutView="115" workbookViewId="0">
      <pane xSplit="5" ySplit="3" topLeftCell="F37" activePane="bottomRight" state="frozen"/>
      <selection activeCell="H17" sqref="H17:L17"/>
      <selection pane="topRight" activeCell="H17" sqref="H17:L17"/>
      <selection pane="bottomLeft" activeCell="H17" sqref="H17:L17"/>
      <selection pane="bottomRight" activeCell="N46" sqref="N46"/>
    </sheetView>
  </sheetViews>
  <sheetFormatPr defaultColWidth="11.42578125" defaultRowHeight="20.100000000000001" customHeight="1"/>
  <cols>
    <col min="1" max="1" width="13.7109375" style="9" customWidth="1"/>
    <col min="2" max="2" width="20.7109375" style="41" customWidth="1"/>
    <col min="3" max="3" width="4.7109375" style="9" customWidth="1"/>
    <col min="4" max="4" width="6.140625" style="9" bestFit="1" customWidth="1"/>
    <col min="5" max="5" width="30.7109375" style="9" customWidth="1"/>
    <col min="6" max="8" width="8.7109375" style="9" customWidth="1"/>
    <col min="9" max="13" width="6.7109375" style="9" customWidth="1"/>
    <col min="14" max="17" width="8.7109375" style="9" customWidth="1"/>
    <col min="18" max="34" width="6.7109375" style="9" customWidth="1"/>
    <col min="35" max="175" width="11.42578125" style="9" customWidth="1"/>
    <col min="176" max="178" width="5" style="9" customWidth="1"/>
    <col min="179" max="16384" width="11.42578125" style="9"/>
  </cols>
  <sheetData>
    <row r="1" spans="1:34" ht="20.100000000000001" customHeight="1">
      <c r="A1" s="362" t="s">
        <v>30</v>
      </c>
      <c r="B1" s="365" t="s">
        <v>31</v>
      </c>
      <c r="C1" s="365"/>
      <c r="D1" s="362" t="s">
        <v>32</v>
      </c>
      <c r="E1" s="368" t="s">
        <v>37</v>
      </c>
      <c r="F1" s="373" t="s">
        <v>55</v>
      </c>
      <c r="G1" s="378"/>
      <c r="H1" s="378"/>
      <c r="I1" s="374"/>
      <c r="J1" s="368" t="s">
        <v>54</v>
      </c>
      <c r="K1" s="368"/>
      <c r="L1" s="368"/>
      <c r="M1" s="186" t="s">
        <v>223</v>
      </c>
      <c r="N1" s="373" t="s">
        <v>303</v>
      </c>
      <c r="O1" s="374"/>
      <c r="P1" s="373" t="s">
        <v>305</v>
      </c>
      <c r="Q1" s="374"/>
      <c r="R1" s="186" t="s">
        <v>234</v>
      </c>
      <c r="S1" s="372" t="s">
        <v>229</v>
      </c>
      <c r="T1" s="4" t="s">
        <v>250</v>
      </c>
      <c r="U1" s="4"/>
      <c r="V1" s="4"/>
      <c r="W1" s="4"/>
      <c r="X1" s="4"/>
      <c r="Y1" s="4"/>
      <c r="Z1" s="4"/>
      <c r="AA1" s="4"/>
      <c r="AB1" s="4"/>
      <c r="AC1" s="4"/>
      <c r="AD1" s="4"/>
      <c r="AE1" s="4"/>
      <c r="AF1" s="4"/>
      <c r="AG1" s="4"/>
      <c r="AH1" s="4"/>
    </row>
    <row r="2" spans="1:34" ht="20.100000000000001" customHeight="1">
      <c r="A2" s="362"/>
      <c r="B2" s="365"/>
      <c r="C2" s="365"/>
      <c r="D2" s="362"/>
      <c r="E2" s="369"/>
      <c r="F2" s="375" t="s">
        <v>214</v>
      </c>
      <c r="G2" s="376"/>
      <c r="H2" s="376"/>
      <c r="I2" s="220" t="s">
        <v>301</v>
      </c>
      <c r="J2" s="373" t="s">
        <v>168</v>
      </c>
      <c r="K2" s="378"/>
      <c r="L2" s="4" t="s">
        <v>189</v>
      </c>
      <c r="M2" s="186" t="s">
        <v>262</v>
      </c>
      <c r="N2" s="4" t="s">
        <v>304</v>
      </c>
      <c r="O2" s="4" t="s">
        <v>263</v>
      </c>
      <c r="P2" s="4" t="s">
        <v>304</v>
      </c>
      <c r="Q2" s="4" t="s">
        <v>263</v>
      </c>
      <c r="R2" s="186" t="s">
        <v>383</v>
      </c>
      <c r="S2" s="372"/>
      <c r="T2" s="186" t="s">
        <v>232</v>
      </c>
      <c r="U2" s="4"/>
      <c r="V2" s="4"/>
      <c r="W2" s="4"/>
      <c r="X2" s="4"/>
      <c r="Y2" s="4"/>
      <c r="Z2" s="4"/>
      <c r="AA2" s="4"/>
      <c r="AB2" s="4"/>
      <c r="AC2" s="4"/>
      <c r="AD2" s="4"/>
      <c r="AE2" s="4"/>
      <c r="AF2" s="4"/>
      <c r="AG2" s="4"/>
      <c r="AH2" s="4"/>
    </row>
    <row r="3" spans="1:34" ht="20.100000000000001" customHeight="1">
      <c r="A3" s="362"/>
      <c r="B3" s="365"/>
      <c r="C3" s="365"/>
      <c r="D3" s="362"/>
      <c r="E3" s="369"/>
      <c r="F3" s="4" t="s">
        <v>217</v>
      </c>
      <c r="G3" s="4" t="s">
        <v>240</v>
      </c>
      <c r="H3" s="4" t="s">
        <v>241</v>
      </c>
      <c r="I3" s="4" t="s">
        <v>302</v>
      </c>
      <c r="J3" s="4" t="s">
        <v>338</v>
      </c>
      <c r="K3" s="4" t="s">
        <v>220</v>
      </c>
      <c r="L3" s="4" t="s">
        <v>221</v>
      </c>
      <c r="M3" s="4" t="s">
        <v>225</v>
      </c>
      <c r="N3" s="4" t="s">
        <v>397</v>
      </c>
      <c r="O3" s="4" t="s">
        <v>399</v>
      </c>
      <c r="P3" s="4" t="s">
        <v>398</v>
      </c>
      <c r="Q3" s="4" t="s">
        <v>400</v>
      </c>
      <c r="R3" s="4" t="s">
        <v>235</v>
      </c>
      <c r="S3" s="4" t="s">
        <v>230</v>
      </c>
      <c r="T3" s="4" t="s">
        <v>381</v>
      </c>
      <c r="U3" s="4"/>
      <c r="V3" s="4"/>
      <c r="W3" s="4"/>
      <c r="X3" s="4"/>
      <c r="Y3" s="4"/>
      <c r="Z3" s="4"/>
      <c r="AA3" s="4"/>
      <c r="AB3" s="4"/>
      <c r="AC3" s="4"/>
      <c r="AD3" s="4"/>
      <c r="AE3" s="4"/>
      <c r="AF3" s="4"/>
      <c r="AG3" s="4"/>
      <c r="AH3" s="4"/>
    </row>
    <row r="4" spans="1:34" ht="20.100000000000001" customHeight="1">
      <c r="A4" s="364" t="s">
        <v>252</v>
      </c>
      <c r="B4" s="364"/>
      <c r="C4" s="3"/>
      <c r="D4" s="4"/>
      <c r="E4" s="7"/>
      <c r="F4" s="5"/>
      <c r="G4" s="5"/>
      <c r="H4" s="5"/>
      <c r="I4" s="5"/>
      <c r="J4" s="5"/>
      <c r="K4" s="5"/>
      <c r="L4" s="5"/>
      <c r="M4" s="5"/>
      <c r="N4" s="5"/>
      <c r="O4" s="5"/>
      <c r="P4" s="5"/>
      <c r="Q4" s="5"/>
      <c r="R4" s="5"/>
      <c r="S4" s="5"/>
      <c r="T4" s="5"/>
      <c r="U4" s="5"/>
      <c r="V4" s="5"/>
      <c r="W4" s="5"/>
      <c r="X4" s="5"/>
      <c r="Y4" s="5"/>
      <c r="Z4" s="5"/>
      <c r="AA4" s="5"/>
      <c r="AB4" s="5"/>
      <c r="AC4" s="5"/>
      <c r="AD4" s="5"/>
      <c r="AE4" s="5"/>
      <c r="AF4" s="5"/>
      <c r="AG4" s="5"/>
      <c r="AH4" s="5"/>
    </row>
    <row r="5" spans="1:34" ht="20.100000000000001" customHeight="1">
      <c r="A5" s="364" t="s">
        <v>253</v>
      </c>
      <c r="B5" s="364"/>
      <c r="C5" s="3"/>
      <c r="D5" s="4"/>
      <c r="E5" s="7"/>
      <c r="F5" s="5"/>
      <c r="G5" s="5"/>
      <c r="H5" s="5"/>
      <c r="I5" s="5"/>
      <c r="J5" s="5"/>
      <c r="K5" s="5"/>
      <c r="L5" s="5"/>
      <c r="M5" s="5"/>
      <c r="N5" s="5"/>
      <c r="O5" s="5"/>
      <c r="P5" s="5"/>
      <c r="Q5" s="5"/>
      <c r="R5" s="5"/>
      <c r="S5" s="5"/>
      <c r="T5" s="5"/>
      <c r="U5" s="5"/>
      <c r="V5" s="5"/>
      <c r="W5" s="5"/>
      <c r="X5" s="5"/>
      <c r="Y5" s="5"/>
      <c r="Z5" s="5"/>
      <c r="AA5" s="5"/>
      <c r="AB5" s="5"/>
      <c r="AC5" s="5"/>
      <c r="AD5" s="5"/>
      <c r="AE5" s="5"/>
      <c r="AF5" s="5"/>
      <c r="AG5" s="5"/>
      <c r="AH5" s="5"/>
    </row>
    <row r="6" spans="1:34" ht="20.100000000000001" customHeight="1">
      <c r="A6" s="357" t="s">
        <v>255</v>
      </c>
      <c r="B6" s="8" t="s">
        <v>213</v>
      </c>
      <c r="C6" s="3">
        <v>1</v>
      </c>
      <c r="D6" s="187" t="s">
        <v>218</v>
      </c>
      <c r="E6" s="7">
        <v>5</v>
      </c>
      <c r="F6" s="5">
        <f>ESUM($E6)</f>
        <v>5</v>
      </c>
      <c r="G6" s="5"/>
      <c r="H6" s="5"/>
      <c r="I6" s="5"/>
      <c r="J6" s="5"/>
      <c r="K6" s="5">
        <f t="shared" ref="K6:L14" si="0">ESUM($E6)*$C6</f>
        <v>5</v>
      </c>
      <c r="L6" s="5"/>
      <c r="M6" s="5"/>
      <c r="N6" s="5"/>
      <c r="O6" s="5"/>
      <c r="P6" s="5"/>
      <c r="Q6" s="5"/>
      <c r="R6" s="5"/>
      <c r="S6" s="5"/>
      <c r="T6" s="5">
        <v>5</v>
      </c>
      <c r="U6" s="5"/>
      <c r="V6" s="5"/>
      <c r="W6" s="5"/>
      <c r="X6" s="5"/>
      <c r="Y6" s="5"/>
      <c r="Z6" s="5"/>
      <c r="AA6" s="5"/>
      <c r="AB6" s="5"/>
      <c r="AC6" s="5"/>
      <c r="AD6" s="5"/>
      <c r="AE6" s="5"/>
      <c r="AF6" s="5"/>
      <c r="AG6" s="5"/>
      <c r="AH6" s="5"/>
    </row>
    <row r="7" spans="1:34" ht="20.100000000000001" customHeight="1">
      <c r="A7" s="358"/>
      <c r="B7" s="8" t="s">
        <v>213</v>
      </c>
      <c r="C7" s="3">
        <v>1</v>
      </c>
      <c r="D7" s="187" t="s">
        <v>300</v>
      </c>
      <c r="E7" s="7">
        <v>8</v>
      </c>
      <c r="F7" s="5"/>
      <c r="G7" s="5"/>
      <c r="H7" s="5"/>
      <c r="I7" s="5">
        <f>ESUM($E7)</f>
        <v>8</v>
      </c>
      <c r="J7" s="5"/>
      <c r="K7" s="5">
        <f t="shared" si="0"/>
        <v>8</v>
      </c>
      <c r="L7" s="5"/>
      <c r="M7" s="5"/>
      <c r="N7" s="5">
        <v>1</v>
      </c>
      <c r="O7" s="5"/>
      <c r="P7" s="5">
        <v>1</v>
      </c>
      <c r="Q7" s="5"/>
      <c r="R7" s="5"/>
      <c r="S7" s="5"/>
      <c r="T7" s="5"/>
      <c r="U7" s="5"/>
      <c r="V7" s="5"/>
      <c r="W7" s="5"/>
      <c r="X7" s="5"/>
      <c r="Y7" s="5"/>
      <c r="Z7" s="5"/>
      <c r="AA7" s="5"/>
      <c r="AB7" s="5"/>
      <c r="AC7" s="5"/>
      <c r="AD7" s="5"/>
      <c r="AE7" s="5"/>
      <c r="AF7" s="5"/>
      <c r="AG7" s="5"/>
      <c r="AH7" s="5"/>
    </row>
    <row r="8" spans="1:34" ht="20.100000000000001" customHeight="1">
      <c r="A8" s="357" t="s">
        <v>254</v>
      </c>
      <c r="B8" s="8" t="s">
        <v>213</v>
      </c>
      <c r="C8" s="3">
        <v>1</v>
      </c>
      <c r="D8" s="370" t="s">
        <v>218</v>
      </c>
      <c r="E8" s="7">
        <v>5</v>
      </c>
      <c r="F8" s="5"/>
      <c r="G8" s="5"/>
      <c r="H8" s="5"/>
      <c r="I8" s="5"/>
      <c r="J8" s="5"/>
      <c r="K8" s="5">
        <f t="shared" si="0"/>
        <v>5</v>
      </c>
      <c r="L8" s="5"/>
      <c r="M8" s="5"/>
      <c r="N8" s="5"/>
      <c r="O8" s="5"/>
      <c r="P8" s="5"/>
      <c r="Q8" s="5"/>
      <c r="R8" s="5"/>
      <c r="S8" s="5"/>
      <c r="T8" s="5"/>
      <c r="U8" s="5"/>
      <c r="V8" s="5"/>
      <c r="W8" s="5"/>
      <c r="X8" s="5"/>
      <c r="Y8" s="5"/>
      <c r="Z8" s="5"/>
      <c r="AA8" s="5"/>
      <c r="AB8" s="5"/>
      <c r="AC8" s="5"/>
      <c r="AD8" s="5"/>
      <c r="AE8" s="5"/>
      <c r="AF8" s="5"/>
      <c r="AG8" s="5"/>
      <c r="AH8" s="5"/>
    </row>
    <row r="9" spans="1:34" ht="20.100000000000001" customHeight="1">
      <c r="A9" s="359"/>
      <c r="B9" s="8" t="s">
        <v>216</v>
      </c>
      <c r="C9" s="3">
        <v>1</v>
      </c>
      <c r="D9" s="371"/>
      <c r="E9" s="7">
        <v>5</v>
      </c>
      <c r="F9" s="5">
        <f>ESUM($E9)</f>
        <v>5</v>
      </c>
      <c r="G9" s="5"/>
      <c r="H9" s="5"/>
      <c r="I9" s="5"/>
      <c r="J9" s="5"/>
      <c r="K9" s="5"/>
      <c r="L9" s="5">
        <f t="shared" si="0"/>
        <v>5</v>
      </c>
      <c r="M9" s="5"/>
      <c r="N9" s="5"/>
      <c r="O9" s="5"/>
      <c r="P9" s="5"/>
      <c r="Q9" s="5"/>
      <c r="R9" s="5"/>
      <c r="S9" s="5"/>
      <c r="T9" s="5">
        <v>5</v>
      </c>
      <c r="U9" s="5"/>
      <c r="V9" s="5"/>
      <c r="W9" s="5"/>
      <c r="X9" s="5"/>
      <c r="Y9" s="5"/>
      <c r="Z9" s="5"/>
      <c r="AA9" s="5"/>
      <c r="AB9" s="5"/>
      <c r="AC9" s="5"/>
      <c r="AD9" s="5"/>
      <c r="AE9" s="5"/>
      <c r="AF9" s="5"/>
      <c r="AG9" s="5"/>
      <c r="AH9" s="5"/>
    </row>
    <row r="10" spans="1:34" ht="20.100000000000001" customHeight="1">
      <c r="A10" s="359"/>
      <c r="B10" s="8" t="s">
        <v>213</v>
      </c>
      <c r="C10" s="3">
        <v>1</v>
      </c>
      <c r="D10" s="370" t="s">
        <v>236</v>
      </c>
      <c r="E10" s="7" t="s">
        <v>377</v>
      </c>
      <c r="F10" s="5"/>
      <c r="G10" s="5"/>
      <c r="H10" s="5"/>
      <c r="I10" s="5"/>
      <c r="J10" s="5"/>
      <c r="K10" s="5">
        <f t="shared" si="0"/>
        <v>55</v>
      </c>
      <c r="L10" s="5"/>
      <c r="M10" s="5"/>
      <c r="N10" s="5"/>
      <c r="O10" s="5"/>
      <c r="P10" s="5"/>
      <c r="Q10" s="5"/>
      <c r="R10" s="5"/>
      <c r="S10" s="5"/>
      <c r="T10" s="5"/>
      <c r="U10" s="5"/>
      <c r="V10" s="5"/>
      <c r="W10" s="5"/>
      <c r="X10" s="5"/>
      <c r="Y10" s="5"/>
      <c r="Z10" s="5"/>
      <c r="AA10" s="5"/>
      <c r="AB10" s="5"/>
      <c r="AC10" s="5"/>
      <c r="AD10" s="5"/>
      <c r="AE10" s="5"/>
      <c r="AF10" s="5"/>
      <c r="AG10" s="5"/>
      <c r="AH10" s="5"/>
    </row>
    <row r="11" spans="1:34" ht="20.100000000000001" customHeight="1">
      <c r="A11" s="359"/>
      <c r="B11" s="8" t="s">
        <v>216</v>
      </c>
      <c r="C11" s="3">
        <v>1</v>
      </c>
      <c r="D11" s="371"/>
      <c r="E11" s="7" t="s">
        <v>377</v>
      </c>
      <c r="F11" s="5"/>
      <c r="G11" s="5">
        <f>ESUM($E11)</f>
        <v>55</v>
      </c>
      <c r="H11" s="5"/>
      <c r="I11" s="5"/>
      <c r="J11" s="5"/>
      <c r="K11" s="5"/>
      <c r="L11" s="5">
        <f t="shared" si="0"/>
        <v>55</v>
      </c>
      <c r="M11" s="5"/>
      <c r="N11" s="5"/>
      <c r="O11" s="5"/>
      <c r="P11" s="5"/>
      <c r="Q11" s="5"/>
      <c r="R11" s="5"/>
      <c r="S11" s="5"/>
      <c r="T11" s="5">
        <f>2+5+2+5+2+5+2+5+2+5+2+5+2+11</f>
        <v>55</v>
      </c>
      <c r="U11" s="5"/>
      <c r="V11" s="5"/>
      <c r="W11" s="5"/>
      <c r="X11" s="5"/>
      <c r="Y11" s="5"/>
      <c r="Z11" s="5"/>
      <c r="AA11" s="5"/>
      <c r="AB11" s="5"/>
      <c r="AC11" s="5"/>
      <c r="AD11" s="5"/>
      <c r="AE11" s="5"/>
      <c r="AF11" s="5"/>
      <c r="AG11" s="5"/>
      <c r="AH11" s="5"/>
    </row>
    <row r="12" spans="1:34" ht="20.100000000000001" customHeight="1">
      <c r="A12" s="359"/>
      <c r="B12" s="8" t="s">
        <v>213</v>
      </c>
      <c r="C12" s="3">
        <v>1</v>
      </c>
      <c r="D12" s="370" t="s">
        <v>237</v>
      </c>
      <c r="E12" s="7" t="s">
        <v>376</v>
      </c>
      <c r="F12" s="5"/>
      <c r="G12" s="5"/>
      <c r="H12" s="5"/>
      <c r="I12" s="5"/>
      <c r="J12" s="5"/>
      <c r="K12" s="5">
        <f t="shared" si="0"/>
        <v>42</v>
      </c>
      <c r="L12" s="5"/>
      <c r="M12" s="5"/>
      <c r="N12" s="5"/>
      <c r="O12" s="5"/>
      <c r="P12" s="5"/>
      <c r="Q12" s="5"/>
      <c r="R12" s="5"/>
      <c r="S12" s="5"/>
      <c r="T12" s="5"/>
      <c r="U12" s="5"/>
      <c r="V12" s="5"/>
      <c r="W12" s="5"/>
      <c r="X12" s="5"/>
      <c r="Y12" s="5"/>
      <c r="Z12" s="5"/>
      <c r="AA12" s="5"/>
      <c r="AB12" s="5"/>
      <c r="AC12" s="5"/>
      <c r="AD12" s="5"/>
      <c r="AE12" s="5"/>
      <c r="AF12" s="5"/>
      <c r="AG12" s="5"/>
      <c r="AH12" s="5"/>
    </row>
    <row r="13" spans="1:34" ht="20.100000000000001" customHeight="1">
      <c r="A13" s="358"/>
      <c r="B13" s="8" t="s">
        <v>216</v>
      </c>
      <c r="C13" s="3">
        <v>1</v>
      </c>
      <c r="D13" s="371"/>
      <c r="E13" s="7" t="s">
        <v>376</v>
      </c>
      <c r="F13" s="5"/>
      <c r="G13" s="5"/>
      <c r="H13" s="5">
        <f>ESUM($E13)</f>
        <v>42</v>
      </c>
      <c r="I13" s="5"/>
      <c r="J13" s="5"/>
      <c r="K13" s="5"/>
      <c r="L13" s="5">
        <f t="shared" si="0"/>
        <v>42</v>
      </c>
      <c r="M13" s="5"/>
      <c r="N13" s="5"/>
      <c r="O13" s="5">
        <v>1</v>
      </c>
      <c r="P13" s="5"/>
      <c r="Q13" s="5">
        <v>1</v>
      </c>
      <c r="R13" s="5"/>
      <c r="S13" s="5"/>
      <c r="T13" s="5">
        <f>2+5+2+5+2+5+2+5+2+5+2+5</f>
        <v>42</v>
      </c>
      <c r="U13" s="5"/>
      <c r="V13" s="5"/>
      <c r="W13" s="5"/>
      <c r="X13" s="5"/>
      <c r="Y13" s="5"/>
      <c r="Z13" s="5"/>
      <c r="AA13" s="5"/>
      <c r="AB13" s="5"/>
      <c r="AC13" s="5"/>
      <c r="AD13" s="5"/>
      <c r="AE13" s="5"/>
      <c r="AF13" s="5"/>
      <c r="AG13" s="5"/>
      <c r="AH13" s="5"/>
    </row>
    <row r="14" spans="1:34" ht="20.100000000000001" customHeight="1">
      <c r="A14" s="196" t="s">
        <v>215</v>
      </c>
      <c r="B14" s="8" t="s">
        <v>216</v>
      </c>
      <c r="C14" s="3">
        <v>1</v>
      </c>
      <c r="D14" s="4"/>
      <c r="E14" s="7">
        <v>1</v>
      </c>
      <c r="F14" s="5"/>
      <c r="G14" s="5"/>
      <c r="H14" s="5"/>
      <c r="I14" s="5"/>
      <c r="J14" s="5"/>
      <c r="K14" s="5"/>
      <c r="L14" s="5">
        <f t="shared" si="0"/>
        <v>1</v>
      </c>
      <c r="M14" s="5"/>
      <c r="N14" s="5"/>
      <c r="O14" s="5"/>
      <c r="P14" s="5"/>
      <c r="Q14" s="5"/>
      <c r="R14" s="5"/>
      <c r="S14" s="5">
        <v>1</v>
      </c>
      <c r="T14" s="5"/>
      <c r="U14" s="5"/>
      <c r="V14" s="5"/>
      <c r="W14" s="5"/>
      <c r="X14" s="5"/>
      <c r="Y14" s="5"/>
      <c r="Z14" s="5"/>
      <c r="AA14" s="5"/>
      <c r="AB14" s="5"/>
      <c r="AC14" s="5"/>
      <c r="AD14" s="5"/>
      <c r="AE14" s="5"/>
      <c r="AF14" s="5"/>
      <c r="AG14" s="5"/>
      <c r="AH14" s="5"/>
    </row>
    <row r="15" spans="1:34" ht="20.100000000000001" customHeight="1">
      <c r="A15" s="364" t="s">
        <v>412</v>
      </c>
      <c r="B15" s="364"/>
      <c r="C15" s="3"/>
      <c r="D15" s="4"/>
      <c r="E15" s="7"/>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row>
    <row r="16" spans="1:34" ht="20.100000000000001" customHeight="1">
      <c r="A16" s="363" t="s">
        <v>372</v>
      </c>
      <c r="B16" s="361"/>
      <c r="C16" s="3"/>
      <c r="D16" s="4"/>
      <c r="E16" s="7"/>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row>
    <row r="17" spans="1:34" ht="20.100000000000001" customHeight="1">
      <c r="A17" s="6" t="s">
        <v>374</v>
      </c>
      <c r="B17" s="8" t="s">
        <v>340</v>
      </c>
      <c r="C17" s="3">
        <v>1</v>
      </c>
      <c r="D17" s="187" t="s">
        <v>237</v>
      </c>
      <c r="E17" s="7" t="s">
        <v>376</v>
      </c>
      <c r="F17" s="5"/>
      <c r="G17" s="5">
        <f>ESUM($E17)</f>
        <v>42</v>
      </c>
      <c r="H17" s="5"/>
      <c r="I17" s="5"/>
      <c r="J17" s="5">
        <f t="shared" ref="J17:J19" si="1">ESUM($E17)*$C17</f>
        <v>42</v>
      </c>
      <c r="K17" s="5"/>
      <c r="L17" s="5"/>
      <c r="M17" s="5">
        <v>12</v>
      </c>
      <c r="N17" s="5"/>
      <c r="O17" s="5"/>
      <c r="P17" s="5"/>
      <c r="Q17" s="5"/>
      <c r="R17" s="5">
        <v>12</v>
      </c>
      <c r="S17" s="5"/>
      <c r="T17" s="5"/>
      <c r="U17" s="5"/>
      <c r="V17" s="5"/>
      <c r="W17" s="5"/>
      <c r="X17" s="5"/>
      <c r="Y17" s="5"/>
      <c r="Z17" s="5"/>
      <c r="AA17" s="5"/>
      <c r="AB17" s="5"/>
      <c r="AC17" s="5"/>
      <c r="AD17" s="5"/>
      <c r="AE17" s="5"/>
      <c r="AF17" s="5"/>
      <c r="AG17" s="5"/>
      <c r="AH17" s="5"/>
    </row>
    <row r="18" spans="1:34" ht="20.100000000000001" customHeight="1">
      <c r="A18" s="364" t="s">
        <v>375</v>
      </c>
      <c r="B18" s="8" t="s">
        <v>340</v>
      </c>
      <c r="C18" s="3">
        <v>1</v>
      </c>
      <c r="D18" s="187" t="s">
        <v>236</v>
      </c>
      <c r="E18" s="7" t="s">
        <v>377</v>
      </c>
      <c r="F18" s="5"/>
      <c r="G18" s="5">
        <f>ESUM($E18)</f>
        <v>55</v>
      </c>
      <c r="H18" s="5"/>
      <c r="I18" s="5"/>
      <c r="J18" s="5">
        <f t="shared" si="1"/>
        <v>55</v>
      </c>
      <c r="K18" s="5"/>
      <c r="L18" s="5"/>
      <c r="M18" s="5"/>
      <c r="N18" s="5"/>
      <c r="O18" s="5"/>
      <c r="P18" s="5"/>
      <c r="Q18" s="5"/>
      <c r="R18" s="5"/>
      <c r="S18" s="5"/>
      <c r="T18" s="5"/>
      <c r="U18" s="5"/>
      <c r="V18" s="5"/>
      <c r="W18" s="5"/>
      <c r="X18" s="5"/>
      <c r="Y18" s="5"/>
      <c r="Z18" s="5"/>
      <c r="AA18" s="5"/>
      <c r="AB18" s="5"/>
      <c r="AC18" s="5"/>
      <c r="AD18" s="5"/>
      <c r="AE18" s="5"/>
      <c r="AF18" s="5"/>
      <c r="AG18" s="5"/>
      <c r="AH18" s="5"/>
    </row>
    <row r="19" spans="1:34" ht="20.100000000000001" customHeight="1">
      <c r="A19" s="364"/>
      <c r="B19" s="8" t="s">
        <v>340</v>
      </c>
      <c r="C19" s="3">
        <v>1</v>
      </c>
      <c r="D19" s="187" t="s">
        <v>237</v>
      </c>
      <c r="E19" s="7" t="s">
        <v>376</v>
      </c>
      <c r="F19" s="5"/>
      <c r="G19" s="5"/>
      <c r="H19" s="5">
        <f>ESUM($E19)</f>
        <v>42</v>
      </c>
      <c r="I19" s="5"/>
      <c r="J19" s="5">
        <f t="shared" si="1"/>
        <v>42</v>
      </c>
      <c r="K19" s="5"/>
      <c r="L19" s="5"/>
      <c r="M19" s="5">
        <v>14</v>
      </c>
      <c r="N19" s="5"/>
      <c r="O19" s="5"/>
      <c r="P19" s="5"/>
      <c r="Q19" s="5"/>
      <c r="R19" s="5">
        <v>14</v>
      </c>
      <c r="S19" s="5"/>
      <c r="T19" s="5"/>
      <c r="U19" s="5"/>
      <c r="V19" s="5"/>
      <c r="W19" s="5"/>
      <c r="X19" s="5"/>
      <c r="Y19" s="5"/>
      <c r="Z19" s="5"/>
      <c r="AA19" s="5"/>
      <c r="AB19" s="5"/>
      <c r="AC19" s="5"/>
      <c r="AD19" s="5"/>
      <c r="AE19" s="5"/>
      <c r="AF19" s="5"/>
      <c r="AG19" s="5"/>
      <c r="AH19" s="5"/>
    </row>
    <row r="20" spans="1:34" ht="20.100000000000001" customHeight="1">
      <c r="A20" s="363" t="s">
        <v>373</v>
      </c>
      <c r="B20" s="361"/>
      <c r="C20" s="3"/>
      <c r="D20" s="4"/>
      <c r="E20" s="7"/>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row>
    <row r="21" spans="1:34" ht="20.100000000000001" customHeight="1">
      <c r="A21" s="6" t="s">
        <v>260</v>
      </c>
      <c r="B21" s="8" t="s">
        <v>340</v>
      </c>
      <c r="C21" s="3">
        <v>1</v>
      </c>
      <c r="D21" s="187" t="s">
        <v>236</v>
      </c>
      <c r="E21" s="7" t="s">
        <v>376</v>
      </c>
      <c r="F21" s="5"/>
      <c r="G21" s="5">
        <f>ESUM($E21)</f>
        <v>42</v>
      </c>
      <c r="H21" s="5"/>
      <c r="I21" s="5"/>
      <c r="J21" s="5">
        <f t="shared" ref="J21:J23" si="2">ESUM($E21)*$C21</f>
        <v>42</v>
      </c>
      <c r="K21" s="5"/>
      <c r="L21" s="5"/>
      <c r="M21" s="5">
        <v>12</v>
      </c>
      <c r="N21" s="5"/>
      <c r="O21" s="5"/>
      <c r="P21" s="5"/>
      <c r="Q21" s="5"/>
      <c r="R21" s="5">
        <v>12</v>
      </c>
      <c r="S21" s="5"/>
      <c r="T21" s="5">
        <f>2+5+2+5+2+5+2+5+2+5+2+5</f>
        <v>42</v>
      </c>
      <c r="U21" s="5"/>
      <c r="V21" s="5"/>
      <c r="W21" s="5"/>
      <c r="X21" s="5"/>
      <c r="Y21" s="5"/>
      <c r="Z21" s="5"/>
      <c r="AA21" s="5"/>
      <c r="AB21" s="5"/>
      <c r="AC21" s="5"/>
      <c r="AD21" s="5"/>
      <c r="AE21" s="5"/>
      <c r="AF21" s="5"/>
      <c r="AG21" s="5"/>
      <c r="AH21" s="5"/>
    </row>
    <row r="22" spans="1:34" ht="20.100000000000001" customHeight="1">
      <c r="A22" s="364" t="s">
        <v>261</v>
      </c>
      <c r="B22" s="8" t="s">
        <v>340</v>
      </c>
      <c r="C22" s="3">
        <v>1</v>
      </c>
      <c r="D22" s="187" t="s">
        <v>218</v>
      </c>
      <c r="E22" s="7" t="s">
        <v>376</v>
      </c>
      <c r="F22" s="5">
        <f>ESUM($E22)</f>
        <v>42</v>
      </c>
      <c r="G22" s="5"/>
      <c r="H22" s="5"/>
      <c r="I22" s="5"/>
      <c r="J22" s="5">
        <f t="shared" si="2"/>
        <v>42</v>
      </c>
      <c r="K22" s="5"/>
      <c r="L22" s="5"/>
      <c r="M22" s="5"/>
      <c r="N22" s="5"/>
      <c r="O22" s="5"/>
      <c r="P22" s="5"/>
      <c r="Q22" s="5"/>
      <c r="R22" s="5"/>
      <c r="S22" s="5"/>
      <c r="T22" s="5">
        <f>2+5+2+5+2+5+2+5+2+5+2+5</f>
        <v>42</v>
      </c>
      <c r="U22" s="5"/>
      <c r="V22" s="5"/>
      <c r="W22" s="5"/>
      <c r="X22" s="5"/>
      <c r="Y22" s="5"/>
      <c r="Z22" s="5"/>
      <c r="AA22" s="5"/>
      <c r="AB22" s="5"/>
      <c r="AC22" s="5"/>
      <c r="AD22" s="5"/>
      <c r="AE22" s="5"/>
      <c r="AF22" s="5"/>
      <c r="AG22" s="5"/>
      <c r="AH22" s="5"/>
    </row>
    <row r="23" spans="1:34" ht="20.100000000000001" customHeight="1">
      <c r="A23" s="364"/>
      <c r="B23" s="8" t="s">
        <v>340</v>
      </c>
      <c r="C23" s="3">
        <v>1</v>
      </c>
      <c r="D23" s="187" t="s">
        <v>236</v>
      </c>
      <c r="E23" s="7" t="s">
        <v>376</v>
      </c>
      <c r="F23" s="5"/>
      <c r="G23" s="5">
        <f>ESUM($E23)</f>
        <v>42</v>
      </c>
      <c r="H23" s="5"/>
      <c r="I23" s="5"/>
      <c r="J23" s="5">
        <f t="shared" si="2"/>
        <v>42</v>
      </c>
      <c r="K23" s="5"/>
      <c r="L23" s="5"/>
      <c r="M23" s="5">
        <v>12</v>
      </c>
      <c r="N23" s="5"/>
      <c r="O23" s="5"/>
      <c r="P23" s="5"/>
      <c r="Q23" s="5"/>
      <c r="R23" s="5">
        <v>12</v>
      </c>
      <c r="S23" s="5"/>
      <c r="T23" s="5"/>
      <c r="U23" s="5"/>
      <c r="V23" s="5"/>
      <c r="W23" s="5"/>
      <c r="X23" s="5"/>
      <c r="Y23" s="5"/>
      <c r="Z23" s="5"/>
      <c r="AA23" s="5"/>
      <c r="AB23" s="5"/>
      <c r="AC23" s="5"/>
      <c r="AD23" s="5"/>
      <c r="AE23" s="5"/>
      <c r="AF23" s="5"/>
      <c r="AG23" s="5"/>
      <c r="AH23" s="5"/>
    </row>
    <row r="24" spans="1:34" ht="20.100000000000001" customHeight="1">
      <c r="A24" s="6"/>
      <c r="B24" s="8"/>
      <c r="C24" s="3"/>
      <c r="D24" s="187"/>
      <c r="E24" s="7"/>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row>
    <row r="25" spans="1:34" ht="20.100000000000001" customHeight="1">
      <c r="A25" s="6"/>
      <c r="B25" s="8"/>
      <c r="C25" s="3"/>
      <c r="D25" s="187"/>
      <c r="E25" s="7"/>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row>
    <row r="26" spans="1:34" ht="20.100000000000001" customHeight="1">
      <c r="A26" s="6"/>
      <c r="B26" s="8"/>
      <c r="C26" s="3"/>
      <c r="D26" s="187"/>
      <c r="E26" s="7"/>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row>
    <row r="27" spans="1:34" ht="20.100000000000001" customHeight="1">
      <c r="A27" s="6"/>
      <c r="B27" s="8"/>
      <c r="C27" s="3"/>
      <c r="D27" s="187"/>
      <c r="E27" s="7"/>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row>
    <row r="28" spans="1:34" ht="20.100000000000001" customHeight="1">
      <c r="A28" s="6"/>
      <c r="B28" s="8"/>
      <c r="C28" s="3"/>
      <c r="D28" s="187"/>
      <c r="E28" s="7"/>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row>
    <row r="29" spans="1:34" ht="20.100000000000001" customHeight="1">
      <c r="A29" s="6"/>
      <c r="B29" s="8"/>
      <c r="C29" s="3"/>
      <c r="D29" s="187"/>
      <c r="E29" s="7"/>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row>
    <row r="30" spans="1:34" ht="20.100000000000001" customHeight="1">
      <c r="A30" s="6"/>
      <c r="B30" s="8"/>
      <c r="C30" s="3"/>
      <c r="D30" s="187"/>
      <c r="E30" s="7"/>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row>
    <row r="31" spans="1:34" ht="20.100000000000001" customHeight="1">
      <c r="A31" s="6"/>
      <c r="B31" s="8"/>
      <c r="C31" s="3"/>
      <c r="D31" s="187"/>
      <c r="E31" s="7"/>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row>
    <row r="32" spans="1:34" ht="20.100000000000001" customHeight="1">
      <c r="A32" s="6"/>
      <c r="B32" s="8"/>
      <c r="C32" s="3"/>
      <c r="D32" s="187"/>
      <c r="E32" s="7"/>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row>
    <row r="33" spans="1:34" ht="20.100000000000001" customHeight="1">
      <c r="A33" s="6"/>
      <c r="B33" s="8"/>
      <c r="C33" s="3"/>
      <c r="D33" s="187"/>
      <c r="E33" s="7"/>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row>
    <row r="34" spans="1:34" ht="20.100000000000001" customHeight="1">
      <c r="A34" s="6"/>
      <c r="B34" s="8"/>
      <c r="C34" s="3"/>
      <c r="D34" s="187"/>
      <c r="E34" s="7"/>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row>
    <row r="35" spans="1:34" ht="20.100000000000001" customHeight="1">
      <c r="A35" s="6"/>
      <c r="B35" s="8"/>
      <c r="C35" s="3"/>
      <c r="D35" s="187"/>
      <c r="E35" s="7"/>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row>
    <row r="36" spans="1:34" ht="20.100000000000001" customHeight="1">
      <c r="A36" s="6"/>
      <c r="B36" s="8"/>
      <c r="C36" s="3"/>
      <c r="D36" s="187"/>
      <c r="E36" s="7"/>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row>
    <row r="37" spans="1:34" ht="20.100000000000001" customHeight="1">
      <c r="A37" s="6"/>
      <c r="B37" s="8"/>
      <c r="C37" s="3"/>
      <c r="D37" s="187"/>
      <c r="E37" s="7"/>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row>
    <row r="38" spans="1:34" ht="20.100000000000001" customHeight="1">
      <c r="A38" s="6"/>
      <c r="B38" s="8"/>
      <c r="C38" s="3"/>
      <c r="D38" s="187"/>
      <c r="E38" s="7"/>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row>
    <row r="39" spans="1:34" ht="20.100000000000001" customHeight="1">
      <c r="A39" s="6"/>
      <c r="B39" s="8"/>
      <c r="C39" s="3"/>
      <c r="D39" s="187"/>
      <c r="E39" s="7"/>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row>
    <row r="40" spans="1:34" ht="20.100000000000001" customHeight="1">
      <c r="A40" s="6"/>
      <c r="B40" s="8"/>
      <c r="C40" s="3"/>
      <c r="D40" s="187"/>
      <c r="E40" s="7"/>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row>
    <row r="41" spans="1:34" ht="20.100000000000001" customHeight="1">
      <c r="A41" s="6"/>
      <c r="B41" s="8"/>
      <c r="C41" s="3"/>
      <c r="D41" s="187"/>
      <c r="E41" s="7"/>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row>
    <row r="42" spans="1:34" ht="20.100000000000001" customHeight="1">
      <c r="A42" s="6"/>
      <c r="B42" s="8"/>
      <c r="C42" s="3"/>
      <c r="D42" s="4"/>
      <c r="E42" s="7"/>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5"/>
    </row>
    <row r="43" spans="1:34" ht="20.100000000000001" customHeight="1">
      <c r="A43" s="10"/>
      <c r="B43" s="11"/>
      <c r="C43" s="3"/>
      <c r="D43" s="2"/>
      <c r="E43" s="2" t="s">
        <v>33</v>
      </c>
      <c r="F43" s="12">
        <f t="shared" ref="F43:AH43" si="3">SUM(F4:F42)</f>
        <v>52</v>
      </c>
      <c r="G43" s="12">
        <f t="shared" si="3"/>
        <v>236</v>
      </c>
      <c r="H43" s="12">
        <f t="shared" si="3"/>
        <v>84</v>
      </c>
      <c r="I43" s="12">
        <f t="shared" si="3"/>
        <v>8</v>
      </c>
      <c r="J43" s="12">
        <f t="shared" si="3"/>
        <v>265</v>
      </c>
      <c r="K43" s="12">
        <f t="shared" si="3"/>
        <v>115</v>
      </c>
      <c r="L43" s="12">
        <f t="shared" si="3"/>
        <v>103</v>
      </c>
      <c r="M43" s="12">
        <f t="shared" si="3"/>
        <v>50</v>
      </c>
      <c r="N43" s="12">
        <f t="shared" si="3"/>
        <v>1</v>
      </c>
      <c r="O43" s="12">
        <f t="shared" si="3"/>
        <v>1</v>
      </c>
      <c r="P43" s="12">
        <f t="shared" si="3"/>
        <v>1</v>
      </c>
      <c r="Q43" s="12">
        <f t="shared" si="3"/>
        <v>1</v>
      </c>
      <c r="R43" s="12">
        <f t="shared" si="3"/>
        <v>50</v>
      </c>
      <c r="S43" s="12">
        <f t="shared" si="3"/>
        <v>1</v>
      </c>
      <c r="T43" s="12">
        <f t="shared" si="3"/>
        <v>191</v>
      </c>
      <c r="U43" s="12">
        <f t="shared" si="3"/>
        <v>0</v>
      </c>
      <c r="V43" s="12">
        <f t="shared" si="3"/>
        <v>0</v>
      </c>
      <c r="W43" s="12">
        <f t="shared" si="3"/>
        <v>0</v>
      </c>
      <c r="X43" s="12">
        <f t="shared" si="3"/>
        <v>0</v>
      </c>
      <c r="Y43" s="12">
        <f t="shared" si="3"/>
        <v>0</v>
      </c>
      <c r="Z43" s="12">
        <f t="shared" si="3"/>
        <v>0</v>
      </c>
      <c r="AA43" s="12">
        <f t="shared" si="3"/>
        <v>0</v>
      </c>
      <c r="AB43" s="12">
        <f t="shared" si="3"/>
        <v>0</v>
      </c>
      <c r="AC43" s="12">
        <f t="shared" si="3"/>
        <v>0</v>
      </c>
      <c r="AD43" s="12">
        <f t="shared" si="3"/>
        <v>0</v>
      </c>
      <c r="AE43" s="12">
        <f t="shared" si="3"/>
        <v>0</v>
      </c>
      <c r="AF43" s="12">
        <f t="shared" si="3"/>
        <v>0</v>
      </c>
      <c r="AG43" s="12">
        <f t="shared" si="3"/>
        <v>0</v>
      </c>
      <c r="AH43" s="12">
        <f t="shared" si="3"/>
        <v>0</v>
      </c>
    </row>
    <row r="44" spans="1:34" s="15" customFormat="1" ht="20.100000000000001" customHeight="1" thickBot="1">
      <c r="A44" s="13"/>
      <c r="B44" s="13"/>
      <c r="C44" s="13"/>
      <c r="D44" s="13"/>
      <c r="E44" s="13" t="s">
        <v>26</v>
      </c>
      <c r="F44" s="14">
        <v>0.03</v>
      </c>
      <c r="G44" s="14">
        <v>0.03</v>
      </c>
      <c r="H44" s="14">
        <v>0.03</v>
      </c>
      <c r="I44" s="14"/>
      <c r="J44" s="14">
        <v>0.03</v>
      </c>
      <c r="K44" s="14">
        <v>0.03</v>
      </c>
      <c r="L44" s="14">
        <v>0.05</v>
      </c>
      <c r="M44" s="14"/>
      <c r="N44" s="14"/>
      <c r="O44" s="14"/>
      <c r="P44" s="14"/>
      <c r="Q44" s="14"/>
      <c r="R44" s="14"/>
      <c r="S44" s="14"/>
      <c r="T44" s="14"/>
      <c r="U44" s="14"/>
      <c r="V44" s="14"/>
      <c r="W44" s="14"/>
      <c r="X44" s="14"/>
      <c r="Y44" s="14"/>
      <c r="Z44" s="14"/>
      <c r="AA44" s="14"/>
      <c r="AB44" s="14"/>
      <c r="AC44" s="14"/>
      <c r="AD44" s="14"/>
      <c r="AE44" s="14"/>
      <c r="AF44" s="14"/>
      <c r="AG44" s="14"/>
      <c r="AH44" s="14"/>
    </row>
    <row r="45" spans="1:34" s="15" customFormat="1" ht="20.100000000000001" customHeight="1" thickTop="1" thickBot="1">
      <c r="A45" s="16"/>
      <c r="B45" s="16"/>
      <c r="C45" s="16"/>
      <c r="D45" s="16"/>
      <c r="E45" s="17" t="s">
        <v>27</v>
      </c>
      <c r="F45" s="18">
        <f t="shared" ref="F45:AH45" si="4">ROUND(SUM(F43+SUM(F43*F44)),0)</f>
        <v>54</v>
      </c>
      <c r="G45" s="18">
        <f t="shared" si="4"/>
        <v>243</v>
      </c>
      <c r="H45" s="18">
        <f t="shared" si="4"/>
        <v>87</v>
      </c>
      <c r="I45" s="18">
        <f t="shared" si="4"/>
        <v>8</v>
      </c>
      <c r="J45" s="18">
        <f t="shared" si="4"/>
        <v>273</v>
      </c>
      <c r="K45" s="18">
        <f t="shared" si="4"/>
        <v>118</v>
      </c>
      <c r="L45" s="18">
        <f t="shared" si="4"/>
        <v>108</v>
      </c>
      <c r="M45" s="18">
        <f t="shared" si="4"/>
        <v>50</v>
      </c>
      <c r="N45" s="18">
        <f t="shared" si="4"/>
        <v>1</v>
      </c>
      <c r="O45" s="18">
        <f t="shared" si="4"/>
        <v>1</v>
      </c>
      <c r="P45" s="18">
        <f t="shared" si="4"/>
        <v>1</v>
      </c>
      <c r="Q45" s="18">
        <f t="shared" si="4"/>
        <v>1</v>
      </c>
      <c r="R45" s="18">
        <f>ROUND(SUM(R43+SUM(R43*R44)),0)</f>
        <v>50</v>
      </c>
      <c r="S45" s="18">
        <f t="shared" si="4"/>
        <v>1</v>
      </c>
      <c r="T45" s="18">
        <f t="shared" si="4"/>
        <v>191</v>
      </c>
      <c r="U45" s="18">
        <f t="shared" si="4"/>
        <v>0</v>
      </c>
      <c r="V45" s="18">
        <f t="shared" si="4"/>
        <v>0</v>
      </c>
      <c r="W45" s="18">
        <f t="shared" si="4"/>
        <v>0</v>
      </c>
      <c r="X45" s="18">
        <f t="shared" si="4"/>
        <v>0</v>
      </c>
      <c r="Y45" s="18">
        <f t="shared" si="4"/>
        <v>0</v>
      </c>
      <c r="Z45" s="18">
        <f t="shared" si="4"/>
        <v>0</v>
      </c>
      <c r="AA45" s="18">
        <f t="shared" si="4"/>
        <v>0</v>
      </c>
      <c r="AB45" s="18">
        <f t="shared" si="4"/>
        <v>0</v>
      </c>
      <c r="AC45" s="18">
        <f t="shared" si="4"/>
        <v>0</v>
      </c>
      <c r="AD45" s="18">
        <f t="shared" si="4"/>
        <v>0</v>
      </c>
      <c r="AE45" s="18">
        <f t="shared" si="4"/>
        <v>0</v>
      </c>
      <c r="AF45" s="18">
        <f t="shared" si="4"/>
        <v>0</v>
      </c>
      <c r="AG45" s="18">
        <f t="shared" si="4"/>
        <v>0</v>
      </c>
      <c r="AH45" s="18">
        <f t="shared" si="4"/>
        <v>0</v>
      </c>
    </row>
    <row r="46" spans="1:34" s="15" customFormat="1" ht="20.100000000000001" customHeight="1" thickTop="1">
      <c r="A46" s="19"/>
      <c r="B46" s="19"/>
      <c r="C46" s="19"/>
      <c r="D46" s="19"/>
      <c r="E46" s="19" t="s">
        <v>40</v>
      </c>
      <c r="F46" s="22"/>
      <c r="G46" s="22"/>
      <c r="H46" s="22"/>
      <c r="I46" s="22">
        <v>0.08</v>
      </c>
      <c r="J46" s="22"/>
      <c r="K46" s="22"/>
      <c r="L46" s="20">
        <v>6.0000000000000001E-3</v>
      </c>
      <c r="M46" s="22">
        <v>0.13800000000000001</v>
      </c>
      <c r="N46" s="22">
        <f>0.58*2+0.43*2</f>
        <v>2.02</v>
      </c>
      <c r="O46" s="22">
        <f>0.58*1+0.43*2</f>
        <v>1.44</v>
      </c>
      <c r="P46" s="22"/>
      <c r="Q46" s="22"/>
      <c r="R46" s="20"/>
      <c r="S46" s="22"/>
      <c r="T46" s="22"/>
      <c r="U46" s="22"/>
      <c r="V46" s="22"/>
      <c r="W46" s="22"/>
      <c r="X46" s="22"/>
      <c r="Y46" s="22"/>
      <c r="Z46" s="22"/>
      <c r="AA46" s="22"/>
      <c r="AB46" s="22"/>
      <c r="AC46" s="22"/>
      <c r="AD46" s="22"/>
      <c r="AE46" s="22"/>
      <c r="AF46" s="22"/>
      <c r="AG46" s="22"/>
      <c r="AH46" s="22"/>
    </row>
    <row r="47" spans="1:34" s="15" customFormat="1" ht="20.100000000000001" customHeight="1">
      <c r="A47" s="21"/>
      <c r="B47" s="21"/>
      <c r="C47" s="21"/>
      <c r="D47" s="21"/>
      <c r="E47" s="21" t="s">
        <v>49</v>
      </c>
      <c r="F47" s="20"/>
      <c r="G47" s="20"/>
      <c r="H47" s="20"/>
      <c r="I47" s="20"/>
      <c r="J47" s="20">
        <v>4.62E-3</v>
      </c>
      <c r="K47" s="20">
        <v>4.62E-3</v>
      </c>
      <c r="L47" s="20"/>
      <c r="M47" s="20"/>
      <c r="N47" s="20"/>
      <c r="O47" s="20"/>
      <c r="P47" s="20"/>
      <c r="Q47" s="20"/>
      <c r="R47" s="23"/>
      <c r="S47" s="20"/>
      <c r="T47" s="20"/>
      <c r="U47" s="20"/>
      <c r="V47" s="20"/>
      <c r="W47" s="20"/>
      <c r="X47" s="20"/>
      <c r="Y47" s="20"/>
      <c r="Z47" s="20"/>
      <c r="AA47" s="20"/>
      <c r="AB47" s="20"/>
      <c r="AC47" s="20"/>
      <c r="AD47" s="20"/>
      <c r="AE47" s="20"/>
      <c r="AF47" s="20"/>
      <c r="AG47" s="20"/>
      <c r="AH47" s="20"/>
    </row>
    <row r="48" spans="1:34" s="15" customFormat="1" ht="20.100000000000001" customHeight="1">
      <c r="A48" s="13"/>
      <c r="B48" s="13"/>
      <c r="C48" s="13"/>
      <c r="D48" s="13"/>
      <c r="E48" s="13" t="s">
        <v>243</v>
      </c>
      <c r="F48" s="22">
        <v>6.0000000000000001E-3</v>
      </c>
      <c r="G48" s="22">
        <v>6.0000000000000001E-3</v>
      </c>
      <c r="H48" s="22">
        <v>6.0000000000000001E-3</v>
      </c>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row>
    <row r="49" spans="1:41" s="15" customFormat="1" ht="20.100000000000001" customHeight="1">
      <c r="A49" s="13"/>
      <c r="B49" s="13"/>
      <c r="C49" s="13"/>
      <c r="D49" s="13"/>
      <c r="E49" s="13" t="s">
        <v>244</v>
      </c>
      <c r="F49" s="22">
        <v>1.4E-2</v>
      </c>
      <c r="G49" s="22">
        <v>1.4E-2</v>
      </c>
      <c r="H49" s="22">
        <v>1.4E-2</v>
      </c>
      <c r="I49" s="22"/>
      <c r="J49" s="22">
        <v>4.62E-3</v>
      </c>
      <c r="K49" s="22">
        <v>4.62E-3</v>
      </c>
      <c r="L49" s="22"/>
      <c r="M49" s="22"/>
      <c r="N49" s="22"/>
      <c r="O49" s="22"/>
      <c r="P49" s="22"/>
      <c r="Q49" s="22"/>
      <c r="R49" s="22"/>
      <c r="S49" s="22"/>
      <c r="T49" s="22"/>
      <c r="U49" s="22"/>
      <c r="V49" s="22"/>
      <c r="W49" s="22"/>
      <c r="X49" s="22"/>
      <c r="Y49" s="22"/>
      <c r="Z49" s="22"/>
      <c r="AA49" s="22"/>
      <c r="AB49" s="22"/>
      <c r="AC49" s="22"/>
      <c r="AD49" s="22"/>
      <c r="AE49" s="22"/>
      <c r="AF49" s="22"/>
      <c r="AG49" s="22"/>
      <c r="AH49" s="22"/>
    </row>
    <row r="50" spans="1:41" s="15" customFormat="1" ht="20.100000000000001" customHeight="1" thickBot="1">
      <c r="A50" s="13"/>
      <c r="B50" s="13"/>
      <c r="C50" s="13"/>
      <c r="D50" s="24" t="s">
        <v>50</v>
      </c>
      <c r="E50" s="13" t="s">
        <v>34</v>
      </c>
      <c r="F50" s="23">
        <v>1</v>
      </c>
      <c r="G50" s="23">
        <f>180%/2</f>
        <v>0.9</v>
      </c>
      <c r="H50" s="23">
        <f>260%/3</f>
        <v>0.8666666666666667</v>
      </c>
      <c r="I50" s="23">
        <v>1</v>
      </c>
      <c r="J50" s="23">
        <v>1.4</v>
      </c>
      <c r="K50" s="23">
        <v>1.4</v>
      </c>
      <c r="L50" s="23">
        <v>1</v>
      </c>
      <c r="M50" s="23">
        <f>100%*0.9</f>
        <v>0.9</v>
      </c>
      <c r="N50" s="23">
        <f>35%*0.9</f>
        <v>0.315</v>
      </c>
      <c r="O50" s="23">
        <f>35%*0.9</f>
        <v>0.315</v>
      </c>
      <c r="P50" s="23"/>
      <c r="Q50" s="23"/>
      <c r="R50" s="23"/>
      <c r="S50" s="23"/>
      <c r="T50" s="23"/>
      <c r="U50" s="23"/>
      <c r="V50" s="23"/>
      <c r="W50" s="23"/>
      <c r="X50" s="23"/>
      <c r="Y50" s="23"/>
      <c r="Z50" s="23"/>
      <c r="AA50" s="23"/>
      <c r="AB50" s="23"/>
      <c r="AC50" s="23"/>
      <c r="AD50" s="23"/>
      <c r="AE50" s="23"/>
      <c r="AF50" s="23"/>
      <c r="AG50" s="23"/>
      <c r="AH50" s="23"/>
    </row>
    <row r="51" spans="1:41" s="15" customFormat="1" ht="20.100000000000001" customHeight="1" thickTop="1">
      <c r="A51" s="43" t="s">
        <v>35</v>
      </c>
      <c r="B51" s="44">
        <f>ROUNDDOWN(SUM(F51:AH51),2)*D51</f>
        <v>8.5399999999999991</v>
      </c>
      <c r="C51" s="43" t="s">
        <v>16</v>
      </c>
      <c r="D51" s="45">
        <v>1</v>
      </c>
      <c r="E51" s="46" t="str">
        <f>E46</f>
        <v>내선전공</v>
      </c>
      <c r="F51" s="29">
        <f>ROUNDDOWN(F$43*F46*F$50,2)</f>
        <v>0</v>
      </c>
      <c r="G51" s="29">
        <f t="shared" ref="G51:AH51" si="5">ROUNDDOWN(G$43*G46*G$50,2)</f>
        <v>0</v>
      </c>
      <c r="H51" s="29">
        <f t="shared" si="5"/>
        <v>0</v>
      </c>
      <c r="I51" s="29">
        <f t="shared" si="5"/>
        <v>0.64</v>
      </c>
      <c r="J51" s="29">
        <f t="shared" si="5"/>
        <v>0</v>
      </c>
      <c r="K51" s="29">
        <f t="shared" si="5"/>
        <v>0</v>
      </c>
      <c r="L51" s="29">
        <f t="shared" si="5"/>
        <v>0.61</v>
      </c>
      <c r="M51" s="29">
        <f t="shared" si="5"/>
        <v>6.21</v>
      </c>
      <c r="N51" s="29">
        <f t="shared" si="5"/>
        <v>0.63</v>
      </c>
      <c r="O51" s="29">
        <f t="shared" si="5"/>
        <v>0.45</v>
      </c>
      <c r="P51" s="29">
        <f t="shared" si="5"/>
        <v>0</v>
      </c>
      <c r="Q51" s="29">
        <f t="shared" si="5"/>
        <v>0</v>
      </c>
      <c r="R51" s="29">
        <f t="shared" si="5"/>
        <v>0</v>
      </c>
      <c r="S51" s="29">
        <f t="shared" si="5"/>
        <v>0</v>
      </c>
      <c r="T51" s="29">
        <f t="shared" si="5"/>
        <v>0</v>
      </c>
      <c r="U51" s="29">
        <f t="shared" si="5"/>
        <v>0</v>
      </c>
      <c r="V51" s="29">
        <f t="shared" si="5"/>
        <v>0</v>
      </c>
      <c r="W51" s="29">
        <f t="shared" si="5"/>
        <v>0</v>
      </c>
      <c r="X51" s="29">
        <f t="shared" si="5"/>
        <v>0</v>
      </c>
      <c r="Y51" s="29">
        <f t="shared" si="5"/>
        <v>0</v>
      </c>
      <c r="Z51" s="29">
        <f t="shared" si="5"/>
        <v>0</v>
      </c>
      <c r="AA51" s="29">
        <f t="shared" si="5"/>
        <v>0</v>
      </c>
      <c r="AB51" s="29">
        <f t="shared" si="5"/>
        <v>0</v>
      </c>
      <c r="AC51" s="29">
        <f t="shared" ref="AC51:AD51" si="6">ROUNDDOWN(AC$43*AC46*AC$50,2)</f>
        <v>0</v>
      </c>
      <c r="AD51" s="29">
        <f t="shared" si="6"/>
        <v>0</v>
      </c>
      <c r="AE51" s="29">
        <f t="shared" si="5"/>
        <v>0</v>
      </c>
      <c r="AF51" s="29">
        <f t="shared" si="5"/>
        <v>0</v>
      </c>
      <c r="AG51" s="29">
        <f t="shared" si="5"/>
        <v>0</v>
      </c>
      <c r="AH51" s="29">
        <f t="shared" si="5"/>
        <v>0</v>
      </c>
    </row>
    <row r="52" spans="1:41" s="15" customFormat="1" ht="20.100000000000001" customHeight="1">
      <c r="A52" s="30" t="s">
        <v>35</v>
      </c>
      <c r="B52" s="31">
        <f>ROUNDDOWN(SUM(F52:AH52),2)*D52</f>
        <v>2.4500000000000002</v>
      </c>
      <c r="C52" s="30" t="s">
        <v>16</v>
      </c>
      <c r="D52" s="32">
        <v>1</v>
      </c>
      <c r="E52" s="33" t="str">
        <f t="shared" ref="E52:E54" si="7">E47</f>
        <v>저압케이블전공</v>
      </c>
      <c r="F52" s="34">
        <f>ROUNDDOWN(F$43*F47*F$50,2)</f>
        <v>0</v>
      </c>
      <c r="G52" s="34">
        <f t="shared" ref="G52:AH52" si="8">ROUNDDOWN(G$43*G47*G$50,2)</f>
        <v>0</v>
      </c>
      <c r="H52" s="34">
        <f t="shared" si="8"/>
        <v>0</v>
      </c>
      <c r="I52" s="34">
        <f t="shared" si="8"/>
        <v>0</v>
      </c>
      <c r="J52" s="34">
        <f t="shared" si="8"/>
        <v>1.71</v>
      </c>
      <c r="K52" s="34">
        <f t="shared" si="8"/>
        <v>0.74</v>
      </c>
      <c r="L52" s="34">
        <f t="shared" si="8"/>
        <v>0</v>
      </c>
      <c r="M52" s="34">
        <f t="shared" si="8"/>
        <v>0</v>
      </c>
      <c r="N52" s="34">
        <f t="shared" si="8"/>
        <v>0</v>
      </c>
      <c r="O52" s="34">
        <f t="shared" si="8"/>
        <v>0</v>
      </c>
      <c r="P52" s="34">
        <f t="shared" si="8"/>
        <v>0</v>
      </c>
      <c r="Q52" s="34">
        <f t="shared" si="8"/>
        <v>0</v>
      </c>
      <c r="R52" s="34">
        <f t="shared" si="8"/>
        <v>0</v>
      </c>
      <c r="S52" s="34">
        <f t="shared" si="8"/>
        <v>0</v>
      </c>
      <c r="T52" s="34">
        <f t="shared" si="8"/>
        <v>0</v>
      </c>
      <c r="U52" s="34">
        <f t="shared" si="8"/>
        <v>0</v>
      </c>
      <c r="V52" s="34">
        <f t="shared" si="8"/>
        <v>0</v>
      </c>
      <c r="W52" s="34">
        <f t="shared" si="8"/>
        <v>0</v>
      </c>
      <c r="X52" s="34">
        <f t="shared" si="8"/>
        <v>0</v>
      </c>
      <c r="Y52" s="34">
        <f t="shared" si="8"/>
        <v>0</v>
      </c>
      <c r="Z52" s="34">
        <f t="shared" si="8"/>
        <v>0</v>
      </c>
      <c r="AA52" s="34">
        <f t="shared" si="8"/>
        <v>0</v>
      </c>
      <c r="AB52" s="34">
        <f t="shared" si="8"/>
        <v>0</v>
      </c>
      <c r="AC52" s="34">
        <f t="shared" ref="AC52:AD52" si="9">ROUNDDOWN(AC$43*AC47*AC$50,2)</f>
        <v>0</v>
      </c>
      <c r="AD52" s="34">
        <f t="shared" si="9"/>
        <v>0</v>
      </c>
      <c r="AE52" s="34">
        <f t="shared" si="8"/>
        <v>0</v>
      </c>
      <c r="AF52" s="34">
        <f t="shared" si="8"/>
        <v>0</v>
      </c>
      <c r="AG52" s="34">
        <f t="shared" si="8"/>
        <v>0</v>
      </c>
      <c r="AH52" s="34">
        <f t="shared" si="8"/>
        <v>0</v>
      </c>
    </row>
    <row r="53" spans="1:41" s="15" customFormat="1" ht="20.100000000000001" customHeight="1">
      <c r="A53" s="30" t="s">
        <v>35</v>
      </c>
      <c r="B53" s="31">
        <f>ROUNDDOWN(SUM(F53:AH53),2)*D53</f>
        <v>2.0099999999999998</v>
      </c>
      <c r="C53" s="30" t="s">
        <v>16</v>
      </c>
      <c r="D53" s="32">
        <v>1</v>
      </c>
      <c r="E53" s="33" t="str">
        <f t="shared" si="7"/>
        <v>배전전공</v>
      </c>
      <c r="F53" s="34">
        <f>ROUNDDOWN(F$43*F48*F$50,2)</f>
        <v>0.31</v>
      </c>
      <c r="G53" s="34">
        <f t="shared" ref="G53:AH53" si="10">ROUNDDOWN(G$43*G48*G$50,2)</f>
        <v>1.27</v>
      </c>
      <c r="H53" s="34">
        <f t="shared" si="10"/>
        <v>0.43</v>
      </c>
      <c r="I53" s="34">
        <f t="shared" si="10"/>
        <v>0</v>
      </c>
      <c r="J53" s="34">
        <f t="shared" si="10"/>
        <v>0</v>
      </c>
      <c r="K53" s="34">
        <f t="shared" si="10"/>
        <v>0</v>
      </c>
      <c r="L53" s="34">
        <f t="shared" si="10"/>
        <v>0</v>
      </c>
      <c r="M53" s="34">
        <f t="shared" si="10"/>
        <v>0</v>
      </c>
      <c r="N53" s="34">
        <f t="shared" si="10"/>
        <v>0</v>
      </c>
      <c r="O53" s="34">
        <f t="shared" si="10"/>
        <v>0</v>
      </c>
      <c r="P53" s="34">
        <f t="shared" si="10"/>
        <v>0</v>
      </c>
      <c r="Q53" s="34">
        <f t="shared" si="10"/>
        <v>0</v>
      </c>
      <c r="R53" s="34">
        <f t="shared" si="10"/>
        <v>0</v>
      </c>
      <c r="S53" s="34">
        <f t="shared" si="10"/>
        <v>0</v>
      </c>
      <c r="T53" s="34">
        <f t="shared" si="10"/>
        <v>0</v>
      </c>
      <c r="U53" s="34">
        <f t="shared" si="10"/>
        <v>0</v>
      </c>
      <c r="V53" s="34">
        <f t="shared" si="10"/>
        <v>0</v>
      </c>
      <c r="W53" s="34">
        <f t="shared" si="10"/>
        <v>0</v>
      </c>
      <c r="X53" s="34">
        <f t="shared" si="10"/>
        <v>0</v>
      </c>
      <c r="Y53" s="34">
        <f t="shared" si="10"/>
        <v>0</v>
      </c>
      <c r="Z53" s="34">
        <f t="shared" si="10"/>
        <v>0</v>
      </c>
      <c r="AA53" s="34">
        <f t="shared" si="10"/>
        <v>0</v>
      </c>
      <c r="AB53" s="34">
        <f t="shared" si="10"/>
        <v>0</v>
      </c>
      <c r="AC53" s="34">
        <f t="shared" ref="AC53:AD53" si="11">ROUNDDOWN(AC$43*AC48*AC$50,2)</f>
        <v>0</v>
      </c>
      <c r="AD53" s="34">
        <f t="shared" si="11"/>
        <v>0</v>
      </c>
      <c r="AE53" s="34">
        <f t="shared" si="10"/>
        <v>0</v>
      </c>
      <c r="AF53" s="34">
        <f t="shared" si="10"/>
        <v>0</v>
      </c>
      <c r="AG53" s="34">
        <f t="shared" si="10"/>
        <v>0</v>
      </c>
      <c r="AH53" s="34">
        <f t="shared" si="10"/>
        <v>0</v>
      </c>
    </row>
    <row r="54" spans="1:41" s="15" customFormat="1" ht="20.100000000000001" customHeight="1" thickBot="1">
      <c r="A54" s="192" t="s">
        <v>35</v>
      </c>
      <c r="B54" s="193">
        <f>ROUNDDOWN(SUM(F54:AH54),2)*D54</f>
        <v>2.4500000000000002</v>
      </c>
      <c r="C54" s="192" t="s">
        <v>16</v>
      </c>
      <c r="D54" s="194">
        <v>1</v>
      </c>
      <c r="E54" s="33" t="str">
        <f t="shared" si="7"/>
        <v>보통인부</v>
      </c>
      <c r="F54" s="195">
        <f>ROUNDDOWN(F$43*F47*F$50,2)</f>
        <v>0</v>
      </c>
      <c r="G54" s="195">
        <f t="shared" ref="G54:AH54" si="12">ROUNDDOWN(G$43*G47*G$50,2)</f>
        <v>0</v>
      </c>
      <c r="H54" s="195">
        <f t="shared" si="12"/>
        <v>0</v>
      </c>
      <c r="I54" s="195">
        <f t="shared" si="12"/>
        <v>0</v>
      </c>
      <c r="J54" s="195">
        <f t="shared" si="12"/>
        <v>1.71</v>
      </c>
      <c r="K54" s="195">
        <f t="shared" si="12"/>
        <v>0.74</v>
      </c>
      <c r="L54" s="195">
        <f t="shared" si="12"/>
        <v>0</v>
      </c>
      <c r="M54" s="195">
        <f t="shared" si="12"/>
        <v>0</v>
      </c>
      <c r="N54" s="195">
        <f t="shared" si="12"/>
        <v>0</v>
      </c>
      <c r="O54" s="195">
        <f t="shared" si="12"/>
        <v>0</v>
      </c>
      <c r="P54" s="195">
        <f t="shared" si="12"/>
        <v>0</v>
      </c>
      <c r="Q54" s="195">
        <f t="shared" si="12"/>
        <v>0</v>
      </c>
      <c r="R54" s="195">
        <f t="shared" si="12"/>
        <v>0</v>
      </c>
      <c r="S54" s="195">
        <f t="shared" si="12"/>
        <v>0</v>
      </c>
      <c r="T54" s="195">
        <f t="shared" si="12"/>
        <v>0</v>
      </c>
      <c r="U54" s="195">
        <f t="shared" si="12"/>
        <v>0</v>
      </c>
      <c r="V54" s="195">
        <f t="shared" si="12"/>
        <v>0</v>
      </c>
      <c r="W54" s="195">
        <f t="shared" si="12"/>
        <v>0</v>
      </c>
      <c r="X54" s="195">
        <f t="shared" si="12"/>
        <v>0</v>
      </c>
      <c r="Y54" s="195">
        <f t="shared" si="12"/>
        <v>0</v>
      </c>
      <c r="Z54" s="195">
        <f t="shared" si="12"/>
        <v>0</v>
      </c>
      <c r="AA54" s="195">
        <f t="shared" si="12"/>
        <v>0</v>
      </c>
      <c r="AB54" s="195">
        <f t="shared" si="12"/>
        <v>0</v>
      </c>
      <c r="AC54" s="195">
        <f t="shared" ref="AC54:AD54" si="13">ROUNDDOWN(AC$43*AC47*AC$50,2)</f>
        <v>0</v>
      </c>
      <c r="AD54" s="195">
        <f t="shared" si="13"/>
        <v>0</v>
      </c>
      <c r="AE54" s="195">
        <f t="shared" si="12"/>
        <v>0</v>
      </c>
      <c r="AF54" s="195">
        <f t="shared" si="12"/>
        <v>0</v>
      </c>
      <c r="AG54" s="195">
        <f t="shared" si="12"/>
        <v>0</v>
      </c>
      <c r="AH54" s="195">
        <f t="shared" si="12"/>
        <v>0</v>
      </c>
    </row>
    <row r="55" spans="1:41" ht="18" customHeight="1" thickTop="1">
      <c r="A55" s="35"/>
      <c r="B55" s="36"/>
      <c r="C55" s="37"/>
      <c r="D55" s="38"/>
      <c r="E55" s="39"/>
      <c r="F55" s="40" t="s">
        <v>245</v>
      </c>
      <c r="G55" s="40" t="s">
        <v>245</v>
      </c>
      <c r="H55" s="40" t="s">
        <v>245</v>
      </c>
      <c r="I55" s="40" t="s">
        <v>188</v>
      </c>
      <c r="J55" s="40" t="s">
        <v>246</v>
      </c>
      <c r="K55" s="40" t="s">
        <v>246</v>
      </c>
      <c r="L55" s="40" t="s">
        <v>183</v>
      </c>
      <c r="M55" s="40" t="s">
        <v>192</v>
      </c>
      <c r="N55" s="40" t="s">
        <v>329</v>
      </c>
      <c r="O55" s="40" t="s">
        <v>329</v>
      </c>
      <c r="P55" s="40" t="s">
        <v>316</v>
      </c>
      <c r="Q55" s="40" t="s">
        <v>317</v>
      </c>
      <c r="R55" s="40" t="s">
        <v>313</v>
      </c>
      <c r="S55" s="40" t="s">
        <v>314</v>
      </c>
      <c r="T55" s="40" t="s">
        <v>309</v>
      </c>
      <c r="U55" s="40"/>
      <c r="V55" s="40"/>
      <c r="W55" s="40"/>
      <c r="X55" s="40"/>
      <c r="Y55" s="40"/>
      <c r="Z55" s="40"/>
      <c r="AA55" s="40"/>
      <c r="AB55" s="40"/>
      <c r="AC55" s="40"/>
      <c r="AD55" s="40"/>
      <c r="AE55" s="40"/>
      <c r="AF55" s="40"/>
      <c r="AG55" s="40"/>
      <c r="AH55" s="40"/>
      <c r="AI55" s="15"/>
      <c r="AJ55" s="15"/>
      <c r="AK55" s="15"/>
      <c r="AL55" s="15"/>
      <c r="AM55" s="15"/>
      <c r="AN55" s="15"/>
      <c r="AO55" s="15"/>
    </row>
    <row r="56" spans="1:41" ht="20.100000000000001" customHeight="1">
      <c r="F56" s="9">
        <f t="shared" ref="F56:T56" si="14">COLUMN()-5</f>
        <v>1</v>
      </c>
      <c r="G56" s="9">
        <f t="shared" si="14"/>
        <v>2</v>
      </c>
      <c r="H56" s="9">
        <f t="shared" si="14"/>
        <v>3</v>
      </c>
      <c r="I56" s="9">
        <f t="shared" si="14"/>
        <v>4</v>
      </c>
      <c r="J56" s="9">
        <f t="shared" si="14"/>
        <v>5</v>
      </c>
      <c r="K56" s="9">
        <f t="shared" si="14"/>
        <v>6</v>
      </c>
      <c r="L56" s="9">
        <f t="shared" si="14"/>
        <v>7</v>
      </c>
      <c r="M56" s="9">
        <f t="shared" si="14"/>
        <v>8</v>
      </c>
      <c r="N56" s="9">
        <f t="shared" si="14"/>
        <v>9</v>
      </c>
      <c r="O56" s="9">
        <f t="shared" si="14"/>
        <v>10</v>
      </c>
      <c r="P56" s="9">
        <f t="shared" si="14"/>
        <v>11</v>
      </c>
      <c r="Q56" s="9">
        <f t="shared" si="14"/>
        <v>12</v>
      </c>
      <c r="R56" s="9">
        <f t="shared" si="14"/>
        <v>13</v>
      </c>
      <c r="S56" s="9">
        <f t="shared" si="14"/>
        <v>14</v>
      </c>
      <c r="T56" s="9">
        <f t="shared" si="14"/>
        <v>15</v>
      </c>
    </row>
    <row r="72" spans="176:188" ht="20.100000000000001" customHeight="1">
      <c r="FT72" s="42"/>
      <c r="FU72" s="42"/>
      <c r="FV72" s="42"/>
      <c r="FW72" s="42"/>
      <c r="FX72" s="42"/>
      <c r="FY72" s="42"/>
      <c r="FZ72" s="42"/>
      <c r="GA72" s="42"/>
      <c r="GB72" s="42"/>
      <c r="GC72" s="42"/>
      <c r="GD72" s="42"/>
      <c r="GE72" s="42"/>
      <c r="GF72" s="42"/>
    </row>
  </sheetData>
  <mergeCells count="23">
    <mergeCell ref="A22:A23"/>
    <mergeCell ref="F2:H2"/>
    <mergeCell ref="J1:L1"/>
    <mergeCell ref="J2:K2"/>
    <mergeCell ref="A16:B16"/>
    <mergeCell ref="A18:A19"/>
    <mergeCell ref="A20:B20"/>
    <mergeCell ref="A15:B15"/>
    <mergeCell ref="D12:D13"/>
    <mergeCell ref="D8:D9"/>
    <mergeCell ref="A8:A13"/>
    <mergeCell ref="A5:B5"/>
    <mergeCell ref="D10:D11"/>
    <mergeCell ref="A6:A7"/>
    <mergeCell ref="S1:S2"/>
    <mergeCell ref="A4:B4"/>
    <mergeCell ref="A1:A3"/>
    <mergeCell ref="B1:C3"/>
    <mergeCell ref="D1:D3"/>
    <mergeCell ref="E1:E3"/>
    <mergeCell ref="N1:O1"/>
    <mergeCell ref="P1:Q1"/>
    <mergeCell ref="F1:I1"/>
  </mergeCells>
  <phoneticPr fontId="5" type="noConversion"/>
  <printOptions horizontalCentered="1"/>
  <pageMargins left="0.78740157480314965" right="0.59055118110236227" top="0.98425196850393704" bottom="0.59055118110236227" header="0.59055118110236227" footer="0.39370078740157483"/>
  <pageSetup paperSize="9" scale="80" pageOrder="overThenDown" orientation="landscape" r:id="rId1"/>
  <headerFooter alignWithMargins="0">
    <oddHeader>&amp;L&amp;C&amp;"돋움,굵게"&amp;14&amp;A</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FA994-4147-4CAF-978E-6810E4877781}">
  <sheetPr>
    <tabColor rgb="FFFFFF00"/>
  </sheetPr>
  <dimension ref="A1:I99"/>
  <sheetViews>
    <sheetView view="pageBreakPreview" zoomScale="115" zoomScaleSheetLayoutView="115" workbookViewId="0">
      <pane xSplit="1" ySplit="3" topLeftCell="B4" activePane="bottomRight" state="frozen"/>
      <selection activeCell="E1" sqref="E1:E3"/>
      <selection pane="topRight" activeCell="E1" sqref="E1:E3"/>
      <selection pane="bottomLeft" activeCell="E1" sqref="E1:E3"/>
      <selection pane="bottomRight" activeCell="E2" sqref="E1:E1048576"/>
    </sheetView>
  </sheetViews>
  <sheetFormatPr defaultColWidth="11.42578125" defaultRowHeight="17.100000000000001" customHeight="1"/>
  <cols>
    <col min="1" max="1" width="14.7109375" style="153" customWidth="1"/>
    <col min="2" max="2" width="20.7109375" style="153" customWidth="1"/>
    <col min="3" max="3" width="6.85546875" style="153" customWidth="1"/>
    <col min="4" max="4" width="16.7109375" style="177" customWidth="1"/>
    <col min="5" max="5" width="15.5703125" style="178" hidden="1" customWidth="1"/>
    <col min="6" max="6" width="16.7109375" style="179" customWidth="1"/>
    <col min="7" max="7" width="14.7109375" style="180" customWidth="1"/>
    <col min="8" max="8" width="13.140625" style="153" customWidth="1"/>
    <col min="9" max="16384" width="11.42578125" style="153"/>
  </cols>
  <sheetData>
    <row r="1" spans="1:9" ht="20.100000000000001" customHeight="1">
      <c r="A1" s="379" t="s">
        <v>169</v>
      </c>
      <c r="B1" s="379"/>
      <c r="C1" s="379"/>
      <c r="D1" s="379"/>
      <c r="E1" s="379"/>
      <c r="F1" s="379"/>
      <c r="G1" s="379"/>
    </row>
    <row r="2" spans="1:9" ht="30" customHeight="1">
      <c r="A2" s="380" t="s">
        <v>170</v>
      </c>
      <c r="B2" s="380" t="s">
        <v>171</v>
      </c>
      <c r="C2" s="380" t="s">
        <v>38</v>
      </c>
      <c r="D2" s="154" t="s">
        <v>195</v>
      </c>
      <c r="E2" s="155" t="s">
        <v>196</v>
      </c>
      <c r="F2" s="156" t="s">
        <v>197</v>
      </c>
      <c r="G2" s="381" t="s">
        <v>111</v>
      </c>
    </row>
    <row r="3" spans="1:9" ht="15" customHeight="1">
      <c r="A3" s="380"/>
      <c r="B3" s="380"/>
      <c r="C3" s="380"/>
      <c r="D3" s="154" t="s">
        <v>175</v>
      </c>
      <c r="E3" s="157" t="s">
        <v>56</v>
      </c>
      <c r="F3" s="156" t="s">
        <v>24</v>
      </c>
      <c r="G3" s="381"/>
      <c r="I3" s="153" t="s">
        <v>167</v>
      </c>
    </row>
    <row r="4" spans="1:9" ht="17.45" customHeight="1">
      <c r="A4" s="158" t="s">
        <v>57</v>
      </c>
      <c r="B4" s="159" t="s">
        <v>58</v>
      </c>
      <c r="C4" s="159" t="s">
        <v>16</v>
      </c>
      <c r="D4" s="160">
        <v>273676</v>
      </c>
      <c r="E4" s="161">
        <f t="shared" ref="E4:E43" si="0">ROUNDDOWN(D4,-1)</f>
        <v>273670</v>
      </c>
      <c r="F4" s="162">
        <v>273539</v>
      </c>
      <c r="G4" s="163">
        <f>D4-F4</f>
        <v>137</v>
      </c>
      <c r="I4" s="153">
        <v>1075</v>
      </c>
    </row>
    <row r="5" spans="1:9" ht="17.45" customHeight="1">
      <c r="A5" s="159"/>
      <c r="B5" s="159" t="s">
        <v>176</v>
      </c>
      <c r="C5" s="159" t="s">
        <v>16</v>
      </c>
      <c r="D5" s="160">
        <v>304156</v>
      </c>
      <c r="E5" s="161">
        <f t="shared" si="0"/>
        <v>304150</v>
      </c>
      <c r="F5" s="162">
        <v>303632</v>
      </c>
      <c r="G5" s="163">
        <f t="shared" ref="G5:G43" si="1">D5-F5</f>
        <v>524</v>
      </c>
      <c r="I5" s="153">
        <v>1078</v>
      </c>
    </row>
    <row r="6" spans="1:9" ht="17.45" customHeight="1">
      <c r="A6" s="159"/>
      <c r="B6" s="159" t="s">
        <v>177</v>
      </c>
      <c r="C6" s="159" t="s">
        <v>16</v>
      </c>
      <c r="D6" s="160">
        <v>373640</v>
      </c>
      <c r="E6" s="161">
        <f t="shared" si="0"/>
        <v>373640</v>
      </c>
      <c r="F6" s="162">
        <v>372997</v>
      </c>
      <c r="G6" s="163">
        <f t="shared" si="1"/>
        <v>643</v>
      </c>
      <c r="I6" s="153">
        <v>1077</v>
      </c>
    </row>
    <row r="7" spans="1:9" ht="17.45" customHeight="1">
      <c r="A7" s="159"/>
      <c r="B7" s="159" t="s">
        <v>178</v>
      </c>
      <c r="C7" s="159" t="s">
        <v>16</v>
      </c>
      <c r="D7" s="160">
        <v>440616</v>
      </c>
      <c r="E7" s="161">
        <f t="shared" si="0"/>
        <v>440610</v>
      </c>
      <c r="F7" s="162">
        <v>439248</v>
      </c>
      <c r="G7" s="163">
        <f t="shared" si="1"/>
        <v>1368</v>
      </c>
      <c r="I7" s="153">
        <v>1076</v>
      </c>
    </row>
    <row r="8" spans="1:9" ht="17.45" customHeight="1">
      <c r="A8" s="159"/>
      <c r="B8" s="159" t="s">
        <v>59</v>
      </c>
      <c r="C8" s="159" t="s">
        <v>16</v>
      </c>
      <c r="D8" s="160">
        <v>414968</v>
      </c>
      <c r="E8" s="161">
        <f t="shared" si="0"/>
        <v>414960</v>
      </c>
      <c r="F8" s="162">
        <v>413173</v>
      </c>
      <c r="G8" s="163">
        <f t="shared" si="1"/>
        <v>1795</v>
      </c>
      <c r="I8" s="153">
        <v>1081</v>
      </c>
    </row>
    <row r="9" spans="1:9" ht="17.45" customHeight="1">
      <c r="A9" s="159"/>
      <c r="B9" s="159" t="s">
        <v>60</v>
      </c>
      <c r="C9" s="159" t="s">
        <v>16</v>
      </c>
      <c r="D9" s="160">
        <v>562439</v>
      </c>
      <c r="E9" s="161">
        <f>ROUNDDOWN(D9,-1)</f>
        <v>562430</v>
      </c>
      <c r="F9" s="162">
        <v>560837</v>
      </c>
      <c r="G9" s="163">
        <f>D9-F9</f>
        <v>1602</v>
      </c>
      <c r="I9" s="153">
        <v>1082</v>
      </c>
    </row>
    <row r="10" spans="1:9" ht="17.45" customHeight="1">
      <c r="A10" s="159"/>
      <c r="B10" s="159" t="s">
        <v>61</v>
      </c>
      <c r="C10" s="159" t="s">
        <v>16</v>
      </c>
      <c r="D10" s="160">
        <v>638460</v>
      </c>
      <c r="E10" s="161">
        <f t="shared" si="0"/>
        <v>638460</v>
      </c>
      <c r="F10" s="162">
        <v>637453</v>
      </c>
      <c r="G10" s="163">
        <f t="shared" si="1"/>
        <v>1007</v>
      </c>
      <c r="I10" s="153">
        <v>1079</v>
      </c>
    </row>
    <row r="11" spans="1:9" ht="17.45" customHeight="1">
      <c r="A11" s="159"/>
      <c r="B11" s="159" t="s">
        <v>62</v>
      </c>
      <c r="C11" s="159" t="s">
        <v>16</v>
      </c>
      <c r="D11" s="160">
        <v>675173</v>
      </c>
      <c r="E11" s="161">
        <f t="shared" si="0"/>
        <v>675170</v>
      </c>
      <c r="F11" s="162">
        <v>673714</v>
      </c>
      <c r="G11" s="163">
        <f t="shared" si="1"/>
        <v>1459</v>
      </c>
      <c r="I11" s="153">
        <v>1080</v>
      </c>
    </row>
    <row r="12" spans="1:9" ht="17.45" customHeight="1">
      <c r="A12" s="159"/>
      <c r="B12" s="159" t="s">
        <v>63</v>
      </c>
      <c r="C12" s="159" t="s">
        <v>16</v>
      </c>
      <c r="D12" s="160">
        <v>485075</v>
      </c>
      <c r="E12" s="161">
        <f t="shared" si="0"/>
        <v>485070</v>
      </c>
      <c r="F12" s="162">
        <v>483274</v>
      </c>
      <c r="G12" s="163">
        <f t="shared" si="1"/>
        <v>1801</v>
      </c>
      <c r="I12" s="153">
        <v>5006</v>
      </c>
    </row>
    <row r="13" spans="1:9" ht="17.45" customHeight="1">
      <c r="A13" s="159"/>
      <c r="B13" s="159" t="s">
        <v>179</v>
      </c>
      <c r="C13" s="159" t="s">
        <v>16</v>
      </c>
      <c r="D13" s="160">
        <v>335319</v>
      </c>
      <c r="E13" s="161">
        <f t="shared" si="0"/>
        <v>335310</v>
      </c>
      <c r="F13" s="162">
        <v>333866</v>
      </c>
      <c r="G13" s="163">
        <f t="shared" si="1"/>
        <v>1453</v>
      </c>
      <c r="I13" s="153">
        <v>5004</v>
      </c>
    </row>
    <row r="14" spans="1:9" ht="17.45" customHeight="1">
      <c r="A14" s="159"/>
      <c r="B14" s="159" t="s">
        <v>64</v>
      </c>
      <c r="C14" s="159" t="s">
        <v>16</v>
      </c>
      <c r="D14" s="160">
        <v>281939</v>
      </c>
      <c r="E14" s="161">
        <f t="shared" si="0"/>
        <v>281930</v>
      </c>
      <c r="F14" s="162">
        <v>279613</v>
      </c>
      <c r="G14" s="163">
        <f t="shared" si="1"/>
        <v>2326</v>
      </c>
      <c r="I14" s="153">
        <v>1006</v>
      </c>
    </row>
    <row r="15" spans="1:9" ht="17.45" customHeight="1">
      <c r="A15" s="158" t="s">
        <v>65</v>
      </c>
      <c r="B15" s="159" t="s">
        <v>66</v>
      </c>
      <c r="C15" s="159" t="s">
        <v>16</v>
      </c>
      <c r="D15" s="160">
        <v>284880</v>
      </c>
      <c r="E15" s="161">
        <f t="shared" si="0"/>
        <v>284880</v>
      </c>
      <c r="F15" s="162">
        <v>283607</v>
      </c>
      <c r="G15" s="163">
        <f t="shared" si="1"/>
        <v>1273</v>
      </c>
      <c r="I15" s="153">
        <v>1086</v>
      </c>
    </row>
    <row r="16" spans="1:9" ht="17.45" customHeight="1">
      <c r="A16" s="159"/>
      <c r="B16" s="159" t="s">
        <v>67</v>
      </c>
      <c r="C16" s="159" t="s">
        <v>16</v>
      </c>
      <c r="D16" s="160">
        <v>436224</v>
      </c>
      <c r="E16" s="161">
        <f t="shared" si="0"/>
        <v>436220</v>
      </c>
      <c r="F16" s="162">
        <v>440868</v>
      </c>
      <c r="G16" s="163">
        <f t="shared" si="1"/>
        <v>-4644</v>
      </c>
      <c r="I16" s="153">
        <v>1089</v>
      </c>
    </row>
    <row r="17" spans="1:9" ht="17.45" customHeight="1">
      <c r="A17" s="159"/>
      <c r="B17" s="159" t="s">
        <v>68</v>
      </c>
      <c r="C17" s="159" t="s">
        <v>16</v>
      </c>
      <c r="D17" s="160">
        <v>315528</v>
      </c>
      <c r="E17" s="161">
        <f t="shared" si="0"/>
        <v>315520</v>
      </c>
      <c r="F17" s="162">
        <v>314787</v>
      </c>
      <c r="G17" s="163">
        <f t="shared" si="1"/>
        <v>741</v>
      </c>
      <c r="I17" s="153">
        <v>1087</v>
      </c>
    </row>
    <row r="18" spans="1:9" ht="17.45" customHeight="1">
      <c r="A18" s="159"/>
      <c r="B18" s="159" t="s">
        <v>69</v>
      </c>
      <c r="C18" s="159" t="s">
        <v>16</v>
      </c>
      <c r="D18" s="160">
        <v>408942</v>
      </c>
      <c r="E18" s="161">
        <f t="shared" si="0"/>
        <v>408940</v>
      </c>
      <c r="F18" s="162">
        <v>407342</v>
      </c>
      <c r="G18" s="163">
        <f t="shared" si="1"/>
        <v>1600</v>
      </c>
      <c r="I18" s="153">
        <v>1088</v>
      </c>
    </row>
    <row r="19" spans="1:9" ht="17.45" customHeight="1">
      <c r="A19" s="159"/>
      <c r="B19" s="159" t="s">
        <v>70</v>
      </c>
      <c r="C19" s="159" t="s">
        <v>16</v>
      </c>
      <c r="D19" s="160">
        <v>356809</v>
      </c>
      <c r="E19" s="161">
        <f t="shared" si="0"/>
        <v>356800</v>
      </c>
      <c r="F19" s="162">
        <v>354977</v>
      </c>
      <c r="G19" s="163">
        <f t="shared" si="1"/>
        <v>1832</v>
      </c>
      <c r="I19" s="153">
        <v>1090</v>
      </c>
    </row>
    <row r="20" spans="1:9" ht="17.45" customHeight="1">
      <c r="A20" s="159"/>
      <c r="B20" s="159" t="s">
        <v>71</v>
      </c>
      <c r="C20" s="159" t="s">
        <v>16</v>
      </c>
      <c r="D20" s="160">
        <v>320449</v>
      </c>
      <c r="E20" s="161">
        <f t="shared" si="0"/>
        <v>320440</v>
      </c>
      <c r="F20" s="162">
        <v>318479</v>
      </c>
      <c r="G20" s="163">
        <f t="shared" si="1"/>
        <v>1970</v>
      </c>
      <c r="I20" s="153">
        <v>5001</v>
      </c>
    </row>
    <row r="21" spans="1:9" ht="17.45" customHeight="1">
      <c r="A21" s="159"/>
      <c r="B21" s="159" t="s">
        <v>172</v>
      </c>
      <c r="C21" s="159" t="s">
        <v>16</v>
      </c>
      <c r="D21" s="160">
        <v>304509</v>
      </c>
      <c r="E21" s="161">
        <f t="shared" si="0"/>
        <v>304500</v>
      </c>
      <c r="F21" s="162">
        <v>303262</v>
      </c>
      <c r="G21" s="163">
        <f t="shared" si="1"/>
        <v>1247</v>
      </c>
      <c r="I21" s="153">
        <v>5002</v>
      </c>
    </row>
    <row r="22" spans="1:9" ht="17.45" customHeight="1">
      <c r="A22" s="159"/>
      <c r="B22" s="159" t="s">
        <v>72</v>
      </c>
      <c r="C22" s="159" t="s">
        <v>16</v>
      </c>
      <c r="D22" s="160">
        <v>393090</v>
      </c>
      <c r="E22" s="161">
        <f t="shared" si="0"/>
        <v>393090</v>
      </c>
      <c r="F22" s="162">
        <v>390048</v>
      </c>
      <c r="G22" s="163">
        <f>D22-F22</f>
        <v>3042</v>
      </c>
      <c r="I22" s="153">
        <v>2002</v>
      </c>
    </row>
    <row r="23" spans="1:9" ht="17.45" customHeight="1">
      <c r="A23" s="159"/>
      <c r="B23" s="159" t="s">
        <v>73</v>
      </c>
      <c r="C23" s="159" t="s">
        <v>16</v>
      </c>
      <c r="D23" s="160">
        <v>446358</v>
      </c>
      <c r="E23" s="161">
        <f t="shared" si="0"/>
        <v>446350</v>
      </c>
      <c r="F23" s="162">
        <v>446000</v>
      </c>
      <c r="G23" s="163">
        <f>D23-F23</f>
        <v>358</v>
      </c>
      <c r="I23" s="153">
        <v>2003</v>
      </c>
    </row>
    <row r="24" spans="1:9" ht="17.45" customHeight="1">
      <c r="A24" s="159"/>
      <c r="B24" s="159" t="s">
        <v>74</v>
      </c>
      <c r="C24" s="159" t="s">
        <v>16</v>
      </c>
      <c r="D24" s="160">
        <v>471349</v>
      </c>
      <c r="E24" s="161">
        <f t="shared" si="0"/>
        <v>471340</v>
      </c>
      <c r="F24" s="162">
        <v>467653</v>
      </c>
      <c r="G24" s="163">
        <f t="shared" si="1"/>
        <v>3696</v>
      </c>
      <c r="I24" s="153">
        <v>2001</v>
      </c>
    </row>
    <row r="25" spans="1:9" ht="17.45" customHeight="1">
      <c r="A25" s="158" t="s">
        <v>75</v>
      </c>
      <c r="B25" s="159" t="s">
        <v>76</v>
      </c>
      <c r="C25" s="159" t="s">
        <v>16</v>
      </c>
      <c r="D25" s="160">
        <v>247897</v>
      </c>
      <c r="E25" s="161">
        <f t="shared" si="0"/>
        <v>247890</v>
      </c>
      <c r="F25" s="162">
        <v>239439</v>
      </c>
      <c r="G25" s="163">
        <f t="shared" si="1"/>
        <v>8458</v>
      </c>
      <c r="I25" s="153">
        <v>1039</v>
      </c>
    </row>
    <row r="26" spans="1:9" ht="17.45" customHeight="1">
      <c r="A26" s="158"/>
      <c r="B26" s="159" t="s">
        <v>77</v>
      </c>
      <c r="C26" s="159" t="s">
        <v>16</v>
      </c>
      <c r="D26" s="160">
        <v>282536</v>
      </c>
      <c r="E26" s="161">
        <f t="shared" si="0"/>
        <v>282530</v>
      </c>
      <c r="F26" s="162">
        <v>280178</v>
      </c>
      <c r="G26" s="163">
        <f t="shared" si="1"/>
        <v>2358</v>
      </c>
      <c r="I26" s="153">
        <v>1012</v>
      </c>
    </row>
    <row r="27" spans="1:9" ht="17.45" customHeight="1">
      <c r="A27" s="158"/>
      <c r="B27" s="159" t="s">
        <v>78</v>
      </c>
      <c r="C27" s="159" t="s">
        <v>16</v>
      </c>
      <c r="D27" s="160">
        <v>241698</v>
      </c>
      <c r="E27" s="161">
        <f t="shared" si="0"/>
        <v>241690</v>
      </c>
      <c r="F27" s="162">
        <v>241550</v>
      </c>
      <c r="G27" s="163">
        <f t="shared" si="1"/>
        <v>148</v>
      </c>
      <c r="I27" s="153">
        <v>1051</v>
      </c>
    </row>
    <row r="28" spans="1:9" ht="17.45" customHeight="1">
      <c r="A28" s="158"/>
      <c r="B28" s="159" t="s">
        <v>79</v>
      </c>
      <c r="C28" s="159" t="s">
        <v>16</v>
      </c>
      <c r="D28" s="160">
        <v>217012</v>
      </c>
      <c r="E28" s="161">
        <f t="shared" si="0"/>
        <v>217010</v>
      </c>
      <c r="F28" s="162">
        <v>214975</v>
      </c>
      <c r="G28" s="163">
        <f t="shared" si="1"/>
        <v>2037</v>
      </c>
      <c r="I28" s="153">
        <v>1044</v>
      </c>
    </row>
    <row r="29" spans="1:9" ht="17.45" customHeight="1">
      <c r="A29" s="164"/>
      <c r="B29" s="159" t="s">
        <v>80</v>
      </c>
      <c r="C29" s="159" t="s">
        <v>16</v>
      </c>
      <c r="D29" s="160">
        <v>202472</v>
      </c>
      <c r="E29" s="161">
        <f t="shared" si="0"/>
        <v>202470</v>
      </c>
      <c r="F29" s="162">
        <v>205696</v>
      </c>
      <c r="G29" s="163">
        <f t="shared" si="1"/>
        <v>-3224</v>
      </c>
      <c r="I29" s="153">
        <v>1043</v>
      </c>
    </row>
    <row r="30" spans="1:9" ht="17.45" customHeight="1">
      <c r="A30" s="165" t="s">
        <v>81</v>
      </c>
      <c r="B30" s="159" t="s">
        <v>82</v>
      </c>
      <c r="C30" s="159" t="s">
        <v>16</v>
      </c>
      <c r="D30" s="160">
        <v>172068</v>
      </c>
      <c r="E30" s="161">
        <f t="shared" si="0"/>
        <v>172060</v>
      </c>
      <c r="F30" s="162">
        <v>171037</v>
      </c>
      <c r="G30" s="163">
        <f t="shared" si="1"/>
        <v>1031</v>
      </c>
      <c r="I30" s="153">
        <v>1002</v>
      </c>
    </row>
    <row r="31" spans="1:9" ht="17.45" customHeight="1">
      <c r="A31" s="159"/>
      <c r="B31" s="159" t="s">
        <v>83</v>
      </c>
      <c r="C31" s="159" t="s">
        <v>16</v>
      </c>
      <c r="D31" s="160">
        <v>226122</v>
      </c>
      <c r="E31" s="161">
        <f t="shared" si="0"/>
        <v>226120</v>
      </c>
      <c r="F31" s="162">
        <v>224490</v>
      </c>
      <c r="G31" s="163">
        <f t="shared" si="1"/>
        <v>1632</v>
      </c>
      <c r="I31" s="153">
        <v>1003</v>
      </c>
    </row>
    <row r="32" spans="1:9" ht="17.45" customHeight="1">
      <c r="A32" s="159"/>
      <c r="B32" s="159" t="s">
        <v>84</v>
      </c>
      <c r="C32" s="159" t="s">
        <v>16</v>
      </c>
      <c r="D32" s="160">
        <v>277276</v>
      </c>
      <c r="E32" s="161">
        <f t="shared" si="0"/>
        <v>277270</v>
      </c>
      <c r="F32" s="162">
        <v>278998</v>
      </c>
      <c r="G32" s="163">
        <f t="shared" si="1"/>
        <v>-1722</v>
      </c>
      <c r="I32" s="153">
        <v>1027</v>
      </c>
    </row>
    <row r="33" spans="1:9" ht="17.45" customHeight="1">
      <c r="A33" s="159"/>
      <c r="B33" s="159" t="s">
        <v>85</v>
      </c>
      <c r="C33" s="159" t="s">
        <v>16</v>
      </c>
      <c r="D33" s="166">
        <v>173995</v>
      </c>
      <c r="E33" s="161">
        <f t="shared" si="0"/>
        <v>173990</v>
      </c>
      <c r="F33" s="167">
        <v>172387</v>
      </c>
      <c r="G33" s="163">
        <f t="shared" si="1"/>
        <v>1608</v>
      </c>
      <c r="I33" s="153">
        <v>1050</v>
      </c>
    </row>
    <row r="34" spans="1:9" ht="17.45" customHeight="1">
      <c r="A34" s="159"/>
      <c r="B34" s="159" t="s">
        <v>86</v>
      </c>
      <c r="C34" s="159" t="s">
        <v>16</v>
      </c>
      <c r="D34" s="160">
        <v>273540</v>
      </c>
      <c r="E34" s="161">
        <f t="shared" si="0"/>
        <v>273540</v>
      </c>
      <c r="F34" s="162">
        <v>271064</v>
      </c>
      <c r="G34" s="163">
        <f t="shared" si="1"/>
        <v>2476</v>
      </c>
      <c r="I34" s="153">
        <v>1013</v>
      </c>
    </row>
    <row r="35" spans="1:9" ht="17.45" customHeight="1">
      <c r="A35" s="159"/>
      <c r="B35" s="159" t="s">
        <v>87</v>
      </c>
      <c r="C35" s="159" t="s">
        <v>16</v>
      </c>
      <c r="D35" s="160">
        <v>273308</v>
      </c>
      <c r="E35" s="161">
        <f t="shared" si="0"/>
        <v>273300</v>
      </c>
      <c r="F35" s="162">
        <v>270747</v>
      </c>
      <c r="G35" s="163">
        <f t="shared" si="1"/>
        <v>2561</v>
      </c>
      <c r="I35" s="153">
        <v>1019</v>
      </c>
    </row>
    <row r="36" spans="1:9" ht="17.45" customHeight="1">
      <c r="A36" s="159"/>
      <c r="B36" s="159" t="s">
        <v>88</v>
      </c>
      <c r="C36" s="159" t="s">
        <v>16</v>
      </c>
      <c r="D36" s="160">
        <v>211653</v>
      </c>
      <c r="E36" s="161">
        <f t="shared" si="0"/>
        <v>211650</v>
      </c>
      <c r="F36" s="162">
        <v>207796</v>
      </c>
      <c r="G36" s="163">
        <f t="shared" si="1"/>
        <v>3857</v>
      </c>
      <c r="I36" s="153">
        <v>1034</v>
      </c>
    </row>
    <row r="37" spans="1:9" ht="17.45" customHeight="1">
      <c r="A37" s="159"/>
      <c r="B37" s="159" t="s">
        <v>89</v>
      </c>
      <c r="C37" s="159" t="s">
        <v>16</v>
      </c>
      <c r="D37" s="160">
        <v>239808</v>
      </c>
      <c r="E37" s="161">
        <f t="shared" si="0"/>
        <v>239800</v>
      </c>
      <c r="F37" s="162">
        <v>237686</v>
      </c>
      <c r="G37" s="163">
        <f t="shared" si="1"/>
        <v>2122</v>
      </c>
      <c r="I37" s="153">
        <v>1009</v>
      </c>
    </row>
    <row r="38" spans="1:9" ht="17.45" customHeight="1">
      <c r="A38" s="159"/>
      <c r="B38" s="159" t="s">
        <v>90</v>
      </c>
      <c r="C38" s="159" t="s">
        <v>16</v>
      </c>
      <c r="D38" s="160">
        <v>180193</v>
      </c>
      <c r="E38" s="161">
        <f t="shared" si="0"/>
        <v>180190</v>
      </c>
      <c r="F38" s="162">
        <v>181753</v>
      </c>
      <c r="G38" s="163">
        <f t="shared" si="1"/>
        <v>-1560</v>
      </c>
      <c r="I38" s="153">
        <v>1045</v>
      </c>
    </row>
    <row r="39" spans="1:9" ht="17.45" customHeight="1">
      <c r="A39" s="159"/>
      <c r="B39" s="159" t="s">
        <v>91</v>
      </c>
      <c r="C39" s="159" t="s">
        <v>16</v>
      </c>
      <c r="D39" s="160">
        <v>263017</v>
      </c>
      <c r="E39" s="161">
        <f t="shared" si="0"/>
        <v>263010</v>
      </c>
      <c r="F39" s="162">
        <v>258362</v>
      </c>
      <c r="G39" s="163">
        <f t="shared" si="1"/>
        <v>4655</v>
      </c>
      <c r="I39" s="153">
        <v>1029</v>
      </c>
    </row>
    <row r="40" spans="1:9" ht="17.45" customHeight="1">
      <c r="A40" s="159"/>
      <c r="B40" s="159" t="s">
        <v>92</v>
      </c>
      <c r="C40" s="159" t="s">
        <v>16</v>
      </c>
      <c r="D40" s="160">
        <v>275790</v>
      </c>
      <c r="E40" s="161">
        <f t="shared" si="0"/>
        <v>275790</v>
      </c>
      <c r="F40" s="162">
        <v>273074</v>
      </c>
      <c r="G40" s="163">
        <f t="shared" si="1"/>
        <v>2716</v>
      </c>
      <c r="I40" s="153">
        <v>1007</v>
      </c>
    </row>
    <row r="41" spans="1:9" ht="17.45" customHeight="1">
      <c r="A41" s="159"/>
      <c r="B41" s="159" t="s">
        <v>93</v>
      </c>
      <c r="C41" s="159" t="s">
        <v>16</v>
      </c>
      <c r="D41" s="160">
        <v>283297</v>
      </c>
      <c r="E41" s="161">
        <f t="shared" si="0"/>
        <v>283290</v>
      </c>
      <c r="F41" s="162">
        <v>279824</v>
      </c>
      <c r="G41" s="163">
        <f t="shared" si="1"/>
        <v>3473</v>
      </c>
      <c r="I41" s="153">
        <v>1048</v>
      </c>
    </row>
    <row r="42" spans="1:9" ht="17.45" customHeight="1">
      <c r="A42" s="159"/>
      <c r="B42" s="159" t="s">
        <v>94</v>
      </c>
      <c r="C42" s="159" t="s">
        <v>173</v>
      </c>
      <c r="D42" s="160">
        <v>256883</v>
      </c>
      <c r="E42" s="161">
        <f t="shared" si="0"/>
        <v>256880</v>
      </c>
      <c r="F42" s="162">
        <v>255231</v>
      </c>
      <c r="G42" s="163">
        <f t="shared" si="1"/>
        <v>1652</v>
      </c>
      <c r="I42" s="153">
        <v>1030</v>
      </c>
    </row>
    <row r="43" spans="1:9" ht="17.45" customHeight="1">
      <c r="A43" s="159"/>
      <c r="B43" s="159" t="s">
        <v>95</v>
      </c>
      <c r="C43" s="159" t="s">
        <v>16</v>
      </c>
      <c r="D43" s="160">
        <v>269759</v>
      </c>
      <c r="E43" s="161">
        <f t="shared" si="0"/>
        <v>269750</v>
      </c>
      <c r="F43" s="162">
        <v>271800</v>
      </c>
      <c r="G43" s="163">
        <f t="shared" si="1"/>
        <v>-2041</v>
      </c>
      <c r="I43" s="153">
        <v>1083</v>
      </c>
    </row>
    <row r="44" spans="1:9" ht="17.100000000000001" customHeight="1">
      <c r="A44" s="168"/>
      <c r="B44" s="168"/>
      <c r="C44" s="168"/>
      <c r="D44" s="169"/>
      <c r="E44" s="170"/>
      <c r="F44" s="171"/>
      <c r="G44" s="172"/>
    </row>
    <row r="45" spans="1:9" ht="17.100000000000001" customHeight="1">
      <c r="A45" s="173"/>
      <c r="B45" s="168"/>
      <c r="C45" s="168"/>
      <c r="D45" s="174"/>
      <c r="E45" s="175"/>
      <c r="F45" s="176"/>
      <c r="G45" s="172"/>
    </row>
    <row r="46" spans="1:9" ht="17.100000000000001" customHeight="1">
      <c r="A46" s="168"/>
      <c r="B46" s="168"/>
      <c r="C46" s="168"/>
      <c r="D46" s="174"/>
      <c r="E46" s="175"/>
      <c r="F46" s="176"/>
      <c r="G46" s="172"/>
    </row>
    <row r="47" spans="1:9" ht="17.100000000000001" customHeight="1">
      <c r="A47" s="168"/>
      <c r="B47" s="168"/>
      <c r="C47" s="168"/>
      <c r="D47" s="174"/>
      <c r="E47" s="175"/>
      <c r="F47" s="176"/>
      <c r="G47" s="172"/>
    </row>
    <row r="48" spans="1:9" ht="17.100000000000001" customHeight="1">
      <c r="A48" s="168"/>
      <c r="B48" s="168"/>
      <c r="C48" s="168"/>
      <c r="D48" s="174"/>
      <c r="E48" s="175"/>
      <c r="F48" s="176"/>
      <c r="G48" s="172"/>
    </row>
    <row r="49" spans="1:7" ht="17.100000000000001" customHeight="1">
      <c r="A49" s="168"/>
      <c r="B49" s="168"/>
      <c r="C49" s="168"/>
      <c r="D49" s="174"/>
      <c r="E49" s="175"/>
      <c r="F49" s="176"/>
      <c r="G49" s="172"/>
    </row>
    <row r="50" spans="1:7" ht="17.100000000000001" customHeight="1">
      <c r="A50" s="168"/>
      <c r="B50" s="168"/>
      <c r="C50" s="168"/>
      <c r="D50" s="174"/>
      <c r="E50" s="175"/>
      <c r="F50" s="176"/>
      <c r="G50" s="172"/>
    </row>
    <row r="51" spans="1:7" ht="17.100000000000001" customHeight="1">
      <c r="A51" s="168"/>
      <c r="B51" s="173"/>
      <c r="C51" s="168"/>
      <c r="D51" s="174"/>
      <c r="E51" s="175"/>
      <c r="F51" s="176"/>
      <c r="G51" s="172"/>
    </row>
    <row r="52" spans="1:7" ht="17.100000000000001" customHeight="1">
      <c r="A52" s="168"/>
      <c r="B52" s="168"/>
      <c r="C52" s="168"/>
      <c r="D52" s="174"/>
      <c r="E52" s="175"/>
      <c r="F52" s="176"/>
      <c r="G52" s="172"/>
    </row>
    <row r="53" spans="1:7" ht="17.100000000000001" customHeight="1">
      <c r="A53" s="168"/>
      <c r="B53" s="168"/>
      <c r="C53" s="168"/>
      <c r="D53" s="174"/>
      <c r="E53" s="175"/>
      <c r="F53" s="176"/>
      <c r="G53" s="172"/>
    </row>
    <row r="54" spans="1:7" ht="17.100000000000001" customHeight="1">
      <c r="A54" s="168"/>
      <c r="B54" s="168"/>
      <c r="C54" s="168"/>
      <c r="D54" s="174"/>
      <c r="E54" s="175"/>
      <c r="F54" s="176"/>
      <c r="G54" s="172"/>
    </row>
    <row r="55" spans="1:7" ht="17.100000000000001" customHeight="1">
      <c r="A55" s="168"/>
      <c r="B55" s="168"/>
      <c r="C55" s="168"/>
      <c r="D55" s="174"/>
      <c r="E55" s="175"/>
      <c r="F55" s="176"/>
      <c r="G55" s="172"/>
    </row>
    <row r="56" spans="1:7" ht="17.100000000000001" customHeight="1">
      <c r="A56" s="168"/>
      <c r="B56" s="168"/>
      <c r="C56" s="168"/>
      <c r="D56" s="174"/>
      <c r="E56" s="175"/>
      <c r="F56" s="176"/>
      <c r="G56" s="172"/>
    </row>
    <row r="57" spans="1:7" ht="17.100000000000001" customHeight="1">
      <c r="A57" s="168"/>
      <c r="B57" s="168"/>
      <c r="C57" s="168"/>
      <c r="D57" s="174"/>
      <c r="E57" s="175"/>
      <c r="F57" s="176"/>
      <c r="G57" s="172"/>
    </row>
    <row r="58" spans="1:7" ht="17.100000000000001" customHeight="1">
      <c r="A58" s="168"/>
      <c r="B58" s="168"/>
      <c r="C58" s="168"/>
      <c r="D58" s="174"/>
      <c r="E58" s="175"/>
      <c r="F58" s="176"/>
      <c r="G58" s="172"/>
    </row>
    <row r="59" spans="1:7" ht="17.100000000000001" customHeight="1">
      <c r="A59" s="168"/>
      <c r="B59" s="168"/>
      <c r="C59" s="168"/>
      <c r="D59" s="174"/>
      <c r="E59" s="175"/>
      <c r="F59" s="176"/>
      <c r="G59" s="172"/>
    </row>
    <row r="60" spans="1:7" ht="17.100000000000001" customHeight="1">
      <c r="A60" s="168"/>
      <c r="B60" s="168"/>
      <c r="C60" s="168"/>
      <c r="D60" s="174"/>
      <c r="E60" s="175"/>
      <c r="F60" s="176"/>
      <c r="G60" s="172"/>
    </row>
    <row r="61" spans="1:7" ht="17.100000000000001" customHeight="1">
      <c r="A61" s="168"/>
      <c r="B61" s="168"/>
      <c r="C61" s="168"/>
      <c r="D61" s="174"/>
      <c r="E61" s="175"/>
      <c r="F61" s="176"/>
      <c r="G61" s="172"/>
    </row>
    <row r="62" spans="1:7" ht="17.100000000000001" customHeight="1">
      <c r="A62" s="168"/>
      <c r="B62" s="168"/>
      <c r="C62" s="168"/>
      <c r="D62" s="174"/>
      <c r="E62" s="175"/>
      <c r="F62" s="176"/>
      <c r="G62" s="172"/>
    </row>
    <row r="63" spans="1:7" ht="17.100000000000001" customHeight="1">
      <c r="A63" s="168"/>
      <c r="B63" s="168"/>
      <c r="C63" s="168"/>
      <c r="D63" s="174"/>
      <c r="E63" s="175"/>
      <c r="F63" s="176"/>
      <c r="G63" s="172"/>
    </row>
    <row r="64" spans="1:7" ht="17.100000000000001" customHeight="1">
      <c r="A64" s="168"/>
      <c r="B64" s="168"/>
      <c r="C64" s="168"/>
      <c r="D64" s="174"/>
      <c r="E64" s="175"/>
      <c r="F64" s="176"/>
      <c r="G64" s="172"/>
    </row>
    <row r="65" spans="1:7" ht="17.100000000000001" customHeight="1">
      <c r="A65" s="168"/>
      <c r="B65" s="168"/>
      <c r="C65" s="168"/>
      <c r="D65" s="174"/>
      <c r="E65" s="175"/>
      <c r="F65" s="176"/>
      <c r="G65" s="172"/>
    </row>
    <row r="66" spans="1:7" ht="17.100000000000001" customHeight="1">
      <c r="A66" s="168"/>
      <c r="B66" s="168"/>
      <c r="C66" s="168"/>
      <c r="D66" s="174"/>
      <c r="E66" s="175"/>
      <c r="F66" s="176"/>
      <c r="G66" s="172"/>
    </row>
    <row r="67" spans="1:7" ht="17.100000000000001" customHeight="1">
      <c r="A67" s="168"/>
      <c r="B67" s="168"/>
      <c r="C67" s="168"/>
      <c r="D67" s="174"/>
      <c r="E67" s="175"/>
      <c r="F67" s="176"/>
      <c r="G67" s="172"/>
    </row>
    <row r="68" spans="1:7" ht="17.100000000000001" customHeight="1">
      <c r="A68" s="168"/>
      <c r="B68" s="168"/>
      <c r="C68" s="168"/>
      <c r="D68" s="174"/>
      <c r="E68" s="175"/>
      <c r="F68" s="176"/>
      <c r="G68" s="172"/>
    </row>
    <row r="69" spans="1:7" ht="17.100000000000001" customHeight="1">
      <c r="A69" s="168"/>
      <c r="B69" s="168"/>
      <c r="C69" s="168"/>
      <c r="D69" s="174"/>
      <c r="E69" s="175"/>
      <c r="F69" s="176"/>
      <c r="G69" s="172"/>
    </row>
    <row r="70" spans="1:7" ht="17.100000000000001" customHeight="1">
      <c r="A70" s="168"/>
      <c r="B70" s="168"/>
      <c r="C70" s="168"/>
      <c r="D70" s="174"/>
      <c r="E70" s="175"/>
      <c r="F70" s="176"/>
      <c r="G70" s="172"/>
    </row>
    <row r="71" spans="1:7" ht="17.100000000000001" customHeight="1">
      <c r="A71" s="168"/>
      <c r="B71" s="168"/>
      <c r="C71" s="168"/>
      <c r="D71" s="174"/>
      <c r="E71" s="175"/>
      <c r="F71" s="176"/>
      <c r="G71" s="172"/>
    </row>
    <row r="72" spans="1:7" ht="17.100000000000001" customHeight="1">
      <c r="A72" s="168"/>
      <c r="B72" s="168"/>
      <c r="C72" s="168"/>
      <c r="D72" s="174"/>
      <c r="E72" s="175"/>
      <c r="F72" s="176"/>
      <c r="G72" s="172"/>
    </row>
    <row r="73" spans="1:7" ht="17.100000000000001" customHeight="1">
      <c r="A73" s="168"/>
      <c r="B73" s="168"/>
      <c r="C73" s="168"/>
      <c r="D73" s="174"/>
      <c r="E73" s="175"/>
      <c r="F73" s="176"/>
      <c r="G73" s="172"/>
    </row>
    <row r="74" spans="1:7" ht="17.100000000000001" customHeight="1">
      <c r="A74" s="168"/>
      <c r="B74" s="168"/>
      <c r="C74" s="168"/>
      <c r="D74" s="174"/>
      <c r="E74" s="175"/>
      <c r="F74" s="176"/>
      <c r="G74" s="172"/>
    </row>
    <row r="75" spans="1:7" ht="17.100000000000001" customHeight="1">
      <c r="A75" s="168"/>
      <c r="B75" s="168"/>
      <c r="C75" s="168"/>
      <c r="D75" s="174"/>
      <c r="E75" s="175"/>
      <c r="F75" s="176"/>
      <c r="G75" s="172"/>
    </row>
    <row r="76" spans="1:7" ht="17.100000000000001" customHeight="1">
      <c r="A76" s="168"/>
      <c r="B76" s="168"/>
      <c r="C76" s="168"/>
      <c r="D76" s="174"/>
      <c r="E76" s="175"/>
      <c r="F76" s="176"/>
      <c r="G76" s="172"/>
    </row>
    <row r="77" spans="1:7" ht="17.100000000000001" customHeight="1">
      <c r="A77" s="168"/>
      <c r="B77" s="168"/>
      <c r="C77" s="168"/>
      <c r="D77" s="174"/>
      <c r="E77" s="175"/>
      <c r="F77" s="176"/>
      <c r="G77" s="172"/>
    </row>
    <row r="78" spans="1:7" ht="17.100000000000001" customHeight="1">
      <c r="A78" s="168"/>
      <c r="B78" s="168"/>
      <c r="C78" s="168"/>
      <c r="D78" s="174"/>
      <c r="E78" s="175"/>
      <c r="F78" s="176"/>
      <c r="G78" s="172"/>
    </row>
    <row r="79" spans="1:7" ht="17.100000000000001" customHeight="1">
      <c r="A79" s="168"/>
      <c r="B79" s="168"/>
      <c r="C79" s="168"/>
      <c r="D79" s="174"/>
      <c r="E79" s="175"/>
      <c r="F79" s="176"/>
      <c r="G79" s="172"/>
    </row>
    <row r="80" spans="1:7" ht="17.100000000000001" customHeight="1">
      <c r="A80" s="168"/>
      <c r="B80" s="168"/>
      <c r="C80" s="168"/>
      <c r="D80" s="174"/>
      <c r="E80" s="175"/>
      <c r="F80" s="176"/>
      <c r="G80" s="172"/>
    </row>
    <row r="81" spans="1:7" ht="17.100000000000001" customHeight="1">
      <c r="A81" s="168"/>
      <c r="B81" s="168"/>
      <c r="C81" s="168"/>
      <c r="D81" s="174"/>
      <c r="E81" s="175"/>
      <c r="F81" s="176"/>
      <c r="G81" s="172"/>
    </row>
    <row r="82" spans="1:7" ht="17.100000000000001" customHeight="1">
      <c r="A82" s="168"/>
      <c r="B82" s="168"/>
      <c r="C82" s="168"/>
      <c r="D82" s="174"/>
      <c r="E82" s="175"/>
      <c r="F82" s="176"/>
      <c r="G82" s="172"/>
    </row>
    <row r="83" spans="1:7" ht="17.100000000000001" customHeight="1">
      <c r="A83" s="168"/>
      <c r="B83" s="168"/>
      <c r="C83" s="168"/>
      <c r="D83" s="174"/>
      <c r="E83" s="175"/>
      <c r="F83" s="176"/>
      <c r="G83" s="172"/>
    </row>
    <row r="84" spans="1:7" ht="17.100000000000001" customHeight="1">
      <c r="A84" s="168"/>
      <c r="B84" s="168"/>
      <c r="C84" s="168"/>
      <c r="D84" s="174"/>
      <c r="E84" s="175"/>
      <c r="F84" s="176"/>
      <c r="G84" s="172"/>
    </row>
    <row r="85" spans="1:7" ht="17.100000000000001" customHeight="1">
      <c r="A85" s="168"/>
      <c r="B85" s="168"/>
      <c r="C85" s="168"/>
      <c r="D85" s="174"/>
      <c r="E85" s="175"/>
      <c r="F85" s="176"/>
      <c r="G85" s="172"/>
    </row>
    <row r="86" spans="1:7" ht="17.100000000000001" customHeight="1">
      <c r="A86" s="168"/>
      <c r="B86" s="168"/>
      <c r="C86" s="168"/>
      <c r="D86" s="174"/>
      <c r="E86" s="175"/>
      <c r="F86" s="176"/>
      <c r="G86" s="172"/>
    </row>
    <row r="87" spans="1:7" ht="17.100000000000001" customHeight="1">
      <c r="A87" s="168"/>
      <c r="B87" s="168"/>
      <c r="C87" s="168"/>
      <c r="D87" s="174"/>
      <c r="E87" s="175"/>
      <c r="F87" s="176"/>
      <c r="G87" s="172"/>
    </row>
    <row r="88" spans="1:7" ht="17.100000000000001" customHeight="1">
      <c r="A88" s="168"/>
      <c r="B88" s="168"/>
      <c r="C88" s="168"/>
      <c r="D88" s="174"/>
      <c r="E88" s="175"/>
      <c r="F88" s="176"/>
      <c r="G88" s="172"/>
    </row>
    <row r="89" spans="1:7" ht="17.100000000000001" customHeight="1">
      <c r="A89" s="168"/>
      <c r="B89" s="168"/>
      <c r="C89" s="168"/>
      <c r="D89" s="174"/>
      <c r="E89" s="175"/>
      <c r="F89" s="176"/>
      <c r="G89" s="172"/>
    </row>
    <row r="90" spans="1:7" ht="17.100000000000001" customHeight="1">
      <c r="A90" s="168"/>
      <c r="B90" s="168"/>
      <c r="C90" s="168"/>
      <c r="D90" s="174"/>
      <c r="E90" s="175"/>
      <c r="F90" s="176"/>
      <c r="G90" s="172"/>
    </row>
    <row r="91" spans="1:7" ht="17.100000000000001" customHeight="1">
      <c r="A91" s="168"/>
      <c r="B91" s="168"/>
      <c r="C91" s="168"/>
      <c r="D91" s="174"/>
      <c r="E91" s="175"/>
      <c r="F91" s="176"/>
      <c r="G91" s="172"/>
    </row>
    <row r="92" spans="1:7" ht="17.100000000000001" customHeight="1">
      <c r="A92" s="168"/>
      <c r="B92" s="168"/>
      <c r="C92" s="168"/>
      <c r="D92" s="174"/>
      <c r="E92" s="175"/>
      <c r="F92" s="176"/>
      <c r="G92" s="172"/>
    </row>
    <row r="93" spans="1:7" ht="17.100000000000001" customHeight="1">
      <c r="A93" s="168"/>
      <c r="B93" s="168"/>
      <c r="C93" s="168"/>
      <c r="D93" s="174"/>
      <c r="E93" s="175"/>
      <c r="F93" s="176"/>
      <c r="G93" s="172"/>
    </row>
    <row r="94" spans="1:7" ht="17.100000000000001" customHeight="1">
      <c r="A94" s="168"/>
      <c r="B94" s="168"/>
      <c r="C94" s="168"/>
      <c r="D94" s="174"/>
      <c r="E94" s="175"/>
      <c r="F94" s="176"/>
      <c r="G94" s="172"/>
    </row>
    <row r="95" spans="1:7" ht="17.100000000000001" customHeight="1">
      <c r="A95" s="168"/>
      <c r="B95" s="168"/>
      <c r="C95" s="168"/>
      <c r="D95" s="174"/>
      <c r="E95" s="175"/>
      <c r="F95" s="176"/>
      <c r="G95" s="172"/>
    </row>
    <row r="96" spans="1:7" ht="17.100000000000001" customHeight="1">
      <c r="A96" s="168"/>
      <c r="B96" s="168"/>
      <c r="C96" s="168"/>
      <c r="D96" s="174"/>
      <c r="E96" s="175"/>
      <c r="F96" s="176"/>
      <c r="G96" s="172"/>
    </row>
    <row r="97" spans="1:7" ht="17.100000000000001" customHeight="1">
      <c r="A97" s="168"/>
      <c r="B97" s="168"/>
      <c r="C97" s="168"/>
      <c r="D97" s="174"/>
      <c r="E97" s="175"/>
      <c r="F97" s="176"/>
      <c r="G97" s="172"/>
    </row>
    <row r="98" spans="1:7" ht="17.100000000000001" customHeight="1">
      <c r="A98" s="168"/>
      <c r="B98" s="168"/>
      <c r="C98" s="168"/>
      <c r="D98" s="174"/>
      <c r="E98" s="175"/>
      <c r="F98" s="176"/>
      <c r="G98" s="172"/>
    </row>
    <row r="99" spans="1:7" ht="17.100000000000001" customHeight="1">
      <c r="A99" s="168"/>
      <c r="B99" s="168"/>
      <c r="C99" s="168"/>
      <c r="D99" s="174"/>
      <c r="E99" s="175"/>
      <c r="F99" s="176"/>
      <c r="G99" s="172"/>
    </row>
  </sheetData>
  <mergeCells count="5">
    <mergeCell ref="A1:G1"/>
    <mergeCell ref="A2:A3"/>
    <mergeCell ref="B2:B3"/>
    <mergeCell ref="C2:C3"/>
    <mergeCell ref="G2:G3"/>
  </mergeCells>
  <phoneticPr fontId="5" type="noConversion"/>
  <printOptions horizontalCentered="1" verticalCentered="1"/>
  <pageMargins left="0.35433070866141736" right="0.35433070866141736" top="0.56999999999999995" bottom="0.2"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 지정된 범위</vt:lpstr>
      </vt:variant>
      <vt:variant>
        <vt:i4>19</vt:i4>
      </vt:variant>
    </vt:vector>
  </HeadingPairs>
  <TitlesOfParts>
    <vt:vector size="32" baseType="lpstr">
      <vt:lpstr>표지</vt:lpstr>
      <vt:lpstr>간지</vt:lpstr>
      <vt:lpstr>원가계산서</vt:lpstr>
      <vt:lpstr>집계표</vt:lpstr>
      <vt:lpstr>집계표(관급자재)</vt:lpstr>
      <vt:lpstr>1.'A구간'경관조명공사</vt:lpstr>
      <vt:lpstr>2.'B구간'경관조명공사</vt:lpstr>
      <vt:lpstr>3.'C구간'경관조명공사</vt:lpstr>
      <vt:lpstr>단가비교표</vt:lpstr>
      <vt:lpstr>1.'A구간'경관조명공사(산출서)</vt:lpstr>
      <vt:lpstr>2.'B구간'경관조명공사(산출서)</vt:lpstr>
      <vt:lpstr>3.'C구간'경관조명공사(산출서)</vt:lpstr>
      <vt:lpstr>노임단가</vt:lpstr>
      <vt:lpstr>'1.''A구간''경관조명공사'!Print_Area</vt:lpstr>
      <vt:lpstr>'1.''A구간''경관조명공사(산출서)'!Print_Area</vt:lpstr>
      <vt:lpstr>'2.''B구간''경관조명공사'!Print_Area</vt:lpstr>
      <vt:lpstr>'2.''B구간''경관조명공사(산출서)'!Print_Area</vt:lpstr>
      <vt:lpstr>'3.''C구간''경관조명공사'!Print_Area</vt:lpstr>
      <vt:lpstr>'3.''C구간''경관조명공사(산출서)'!Print_Area</vt:lpstr>
      <vt:lpstr>간지!Print_Area</vt:lpstr>
      <vt:lpstr>노임단가!Print_Area</vt:lpstr>
      <vt:lpstr>단가비교표!Print_Area</vt:lpstr>
      <vt:lpstr>원가계산서!Print_Area</vt:lpstr>
      <vt:lpstr>집계표!Print_Area</vt:lpstr>
      <vt:lpstr>'집계표(관급자재)'!Print_Area</vt:lpstr>
      <vt:lpstr>'1.''A구간''경관조명공사'!Print_Titles</vt:lpstr>
      <vt:lpstr>'1.''A구간''경관조명공사(산출서)'!Print_Titles</vt:lpstr>
      <vt:lpstr>'2.''B구간''경관조명공사'!Print_Titles</vt:lpstr>
      <vt:lpstr>'2.''B구간''경관조명공사(산출서)'!Print_Titles</vt:lpstr>
      <vt:lpstr>'3.''C구간''경관조명공사'!Print_Titles</vt:lpstr>
      <vt:lpstr>'3.''C구간''경관조명공사(산출서)'!Print_Titles</vt:lpstr>
      <vt:lpstr>단가비교표!Print_Titles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BK-1</cp:lastModifiedBy>
  <cp:lastPrinted>2026-06-25T10:57:06Z</cp:lastPrinted>
  <dcterms:created xsi:type="dcterms:W3CDTF">2001-03-12T02:18:15Z</dcterms:created>
  <dcterms:modified xsi:type="dcterms:W3CDTF">2026-06-25T11:04:04Z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VID2F1E1603">
    <vt:lpwstr/>
  </property>
  <property fmtid="{D5CDD505-2E9C-101B-9397-08002B2CF9AE}" pid="3" name="IVIDC">
    <vt:lpwstr/>
  </property>
  <property fmtid="{D5CDD505-2E9C-101B-9397-08002B2CF9AE}" pid="4" name="IVID362F13E8">
    <vt:lpwstr/>
  </property>
  <property fmtid="{D5CDD505-2E9C-101B-9397-08002B2CF9AE}" pid="5" name="IVID3A3618F1">
    <vt:lpwstr/>
  </property>
  <property fmtid="{D5CDD505-2E9C-101B-9397-08002B2CF9AE}" pid="6" name="IVID15E41318">
    <vt:lpwstr/>
  </property>
  <property fmtid="{D5CDD505-2E9C-101B-9397-08002B2CF9AE}" pid="7" name="IVID181914D9">
    <vt:lpwstr/>
  </property>
  <property fmtid="{D5CDD505-2E9C-101B-9397-08002B2CF9AE}" pid="8" name="IVID155815FB">
    <vt:lpwstr/>
  </property>
  <property fmtid="{D5CDD505-2E9C-101B-9397-08002B2CF9AE}" pid="9" name="IVIDD091BF0">
    <vt:lpwstr/>
  </property>
  <property fmtid="{D5CDD505-2E9C-101B-9397-08002B2CF9AE}" pid="10" name="IVID344CCFFC">
    <vt:lpwstr/>
  </property>
  <property fmtid="{D5CDD505-2E9C-101B-9397-08002B2CF9AE}" pid="11" name="IVID1A7D12ED">
    <vt:lpwstr/>
  </property>
  <property fmtid="{D5CDD505-2E9C-101B-9397-08002B2CF9AE}" pid="12" name="IVID1B2115FE">
    <vt:lpwstr/>
  </property>
  <property fmtid="{D5CDD505-2E9C-101B-9397-08002B2CF9AE}" pid="13" name="IVID35431BD0">
    <vt:lpwstr/>
  </property>
  <property fmtid="{D5CDD505-2E9C-101B-9397-08002B2CF9AE}" pid="14" name="IVID4637A884">
    <vt:lpwstr/>
  </property>
  <property fmtid="{D5CDD505-2E9C-101B-9397-08002B2CF9AE}" pid="15" name="IVID127C14F5">
    <vt:lpwstr/>
  </property>
  <property fmtid="{D5CDD505-2E9C-101B-9397-08002B2CF9AE}" pid="16" name="IVID1834F0DD">
    <vt:lpwstr/>
  </property>
  <property fmtid="{D5CDD505-2E9C-101B-9397-08002B2CF9AE}" pid="17" name="IVID312119E0">
    <vt:lpwstr/>
  </property>
  <property fmtid="{D5CDD505-2E9C-101B-9397-08002B2CF9AE}" pid="18" name="IVID1C5812DA">
    <vt:lpwstr/>
  </property>
  <property fmtid="{D5CDD505-2E9C-101B-9397-08002B2CF9AE}" pid="19" name="IVID173907ED">
    <vt:lpwstr/>
  </property>
  <property fmtid="{D5CDD505-2E9C-101B-9397-08002B2CF9AE}" pid="20" name="IVID274B1CF5">
    <vt:lpwstr/>
  </property>
  <property fmtid="{D5CDD505-2E9C-101B-9397-08002B2CF9AE}" pid="21" name="IVID2B4E17FA">
    <vt:lpwstr/>
  </property>
  <property fmtid="{D5CDD505-2E9C-101B-9397-08002B2CF9AE}" pid="22" name="IVID253D11EF">
    <vt:lpwstr/>
  </property>
  <property fmtid="{D5CDD505-2E9C-101B-9397-08002B2CF9AE}" pid="23" name="IVID1A3517F4">
    <vt:lpwstr/>
  </property>
  <property fmtid="{D5CDD505-2E9C-101B-9397-08002B2CF9AE}" pid="24" name="IVID2B0E1302">
    <vt:lpwstr/>
  </property>
  <property fmtid="{D5CDD505-2E9C-101B-9397-08002B2CF9AE}" pid="25" name="IVID332E19D7">
    <vt:lpwstr/>
  </property>
  <property fmtid="{D5CDD505-2E9C-101B-9397-08002B2CF9AE}" pid="26" name="IVID22261800">
    <vt:lpwstr/>
  </property>
  <property fmtid="{D5CDD505-2E9C-101B-9397-08002B2CF9AE}" pid="27" name="IVID325116DE">
    <vt:lpwstr/>
  </property>
  <property fmtid="{D5CDD505-2E9C-101B-9397-08002B2CF9AE}" pid="28" name="IVID272C0FEF">
    <vt:lpwstr/>
  </property>
  <property fmtid="{D5CDD505-2E9C-101B-9397-08002B2CF9AE}" pid="29" name="IVID282817EE">
    <vt:lpwstr/>
  </property>
  <property fmtid="{D5CDD505-2E9C-101B-9397-08002B2CF9AE}" pid="30" name="IVID1D2215D2">
    <vt:lpwstr/>
  </property>
  <property fmtid="{D5CDD505-2E9C-101B-9397-08002B2CF9AE}" pid="31" name="IVIDF1212DD">
    <vt:lpwstr/>
  </property>
  <property fmtid="{D5CDD505-2E9C-101B-9397-08002B2CF9AE}" pid="32" name="IVID3B3616E1">
    <vt:lpwstr/>
  </property>
  <property fmtid="{D5CDD505-2E9C-101B-9397-08002B2CF9AE}" pid="33" name="IVID135B1DF5">
    <vt:lpwstr/>
  </property>
  <property fmtid="{D5CDD505-2E9C-101B-9397-08002B2CF9AE}" pid="34" name="IVID7531607">
    <vt:lpwstr/>
  </property>
  <property fmtid="{D5CDD505-2E9C-101B-9397-08002B2CF9AE}" pid="35" name="IVID154D17E8">
    <vt:lpwstr/>
  </property>
  <property fmtid="{D5CDD505-2E9C-101B-9397-08002B2CF9AE}" pid="36" name="IVID95D1607">
    <vt:lpwstr/>
  </property>
  <property fmtid="{D5CDD505-2E9C-101B-9397-08002B2CF9AE}" pid="37" name="IVID242814D7">
    <vt:lpwstr/>
  </property>
  <property fmtid="{D5CDD505-2E9C-101B-9397-08002B2CF9AE}" pid="38" name="IVID1E6810F7">
    <vt:lpwstr/>
  </property>
  <property fmtid="{D5CDD505-2E9C-101B-9397-08002B2CF9AE}" pid="39" name="IVID3A2611FF">
    <vt:lpwstr/>
  </property>
  <property fmtid="{D5CDD505-2E9C-101B-9397-08002B2CF9AE}" pid="40" name="IVID367E0FFA">
    <vt:lpwstr/>
  </property>
  <property fmtid="{D5CDD505-2E9C-101B-9397-08002B2CF9AE}" pid="41" name="IVID104220E6">
    <vt:lpwstr/>
  </property>
  <property fmtid="{D5CDD505-2E9C-101B-9397-08002B2CF9AE}" pid="42" name="IVID688E4281">
    <vt:lpwstr/>
  </property>
  <property fmtid="{D5CDD505-2E9C-101B-9397-08002B2CF9AE}" pid="43" name="IVIDC0F855BB">
    <vt:lpwstr/>
  </property>
  <property fmtid="{D5CDD505-2E9C-101B-9397-08002B2CF9AE}" pid="44" name="IVID146EDFCB">
    <vt:lpwstr/>
  </property>
  <property fmtid="{D5CDD505-2E9C-101B-9397-08002B2CF9AE}" pid="45" name="IVID14EE6119">
    <vt:lpwstr/>
  </property>
  <property fmtid="{D5CDD505-2E9C-101B-9397-08002B2CF9AE}" pid="46" name="IVID280B15DE">
    <vt:lpwstr/>
  </property>
  <property fmtid="{D5CDD505-2E9C-101B-9397-08002B2CF9AE}" pid="47" name="IVID1C956025">
    <vt:lpwstr/>
  </property>
  <property fmtid="{D5CDD505-2E9C-101B-9397-08002B2CF9AE}" pid="48" name="IVIDA03B06A4">
    <vt:lpwstr/>
  </property>
  <property fmtid="{D5CDD505-2E9C-101B-9397-08002B2CF9AE}" pid="49" name="IVID2E3B24D0">
    <vt:lpwstr/>
  </property>
</Properties>
</file>