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1.계약\1.공고문\입찰공고서(2026)\2.수의견적\20261002 북면 문곡3리(문곡천) 하도정비사업(지반조성 포장-토공)\"/>
    </mc:Choice>
  </mc:AlternateContent>
  <bookViews>
    <workbookView xWindow="-28920" yWindow="-120" windowWidth="29040" windowHeight="15720"/>
  </bookViews>
  <sheets>
    <sheet name="내역서" sheetId="1" r:id="rId1"/>
  </sheets>
  <definedNames>
    <definedName name="_xlnm.Print_Area" localSheetId="0">내역서!$A$1:$BG$60</definedName>
    <definedName name="_xlnm.Print_Titles" localSheetId="0">내역서!$1:$3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I5" i="1" l="1"/>
  <c r="BI20" i="1"/>
  <c r="BI27" i="1"/>
  <c r="BI36" i="1"/>
  <c r="BI37" i="1"/>
  <c r="BI41" i="1"/>
  <c r="BI43" i="1"/>
  <c r="BI44" i="1"/>
  <c r="BI45" i="1"/>
  <c r="BI47" i="1"/>
  <c r="BI52" i="1"/>
  <c r="BI57" i="1"/>
</calcChain>
</file>

<file path=xl/sharedStrings.xml><?xml version="1.0" encoding="utf-8"?>
<sst xmlns="http://schemas.openxmlformats.org/spreadsheetml/2006/main" count="413" uniqueCount="147">
  <si>
    <t>(재+직간노)의</t>
  </si>
  <si>
    <t>S34200040K</t>
  </si>
  <si>
    <t xml:space="preserve">     2) 가도설치</t>
  </si>
  <si>
    <t>250</t>
  </si>
  <si>
    <t>210</t>
  </si>
  <si>
    <t>SB099100K</t>
  </si>
  <si>
    <t>(노+경+일반)의</t>
  </si>
  <si>
    <t>LA</t>
  </si>
  <si>
    <t xml:space="preserve">        가배수관철거</t>
  </si>
  <si>
    <t>140</t>
  </si>
  <si>
    <t>경    비</t>
  </si>
  <si>
    <t>100</t>
  </si>
  <si>
    <t>90</t>
  </si>
  <si>
    <t xml:space="preserve">   ◈ 순  공  사  비</t>
  </si>
  <si>
    <t>50</t>
  </si>
  <si>
    <t xml:space="preserve">     1) 하천준설토공</t>
  </si>
  <si>
    <t>180</t>
  </si>
  <si>
    <t>◈ 관 급 자 재 대</t>
  </si>
  <si>
    <t xml:space="preserve">.eq=la(20)*qty()/100_x000D_
</t>
  </si>
  <si>
    <t>10</t>
  </si>
  <si>
    <t>내역서</t>
  </si>
  <si>
    <t>금 액</t>
  </si>
  <si>
    <t>EQ</t>
  </si>
  <si>
    <t xml:space="preserve">        조달수수료</t>
  </si>
  <si>
    <t xml:space="preserve">     1) 안전관리비</t>
  </si>
  <si>
    <t xml:space="preserve">   1.북면 문곡3리(문곡천) 하도정비사업</t>
  </si>
  <si>
    <t xml:space="preserve">.eq = LA(20)*2.3/100_x000D_
</t>
  </si>
  <si>
    <t>공 종 명</t>
  </si>
  <si>
    <t xml:space="preserve">   노인장기요양보험료</t>
  </si>
  <si>
    <t xml:space="preserve">   임금채권부담금</t>
  </si>
  <si>
    <t xml:space="preserve">.eq=tot(170)*qty()/100_x000D_
</t>
  </si>
  <si>
    <t xml:space="preserve">.eq=tot(20)*qty()/100_x000D_
</t>
  </si>
  <si>
    <t>%</t>
  </si>
  <si>
    <t xml:space="preserve">   산업안전보건관리비</t>
  </si>
  <si>
    <t>단 가</t>
  </si>
  <si>
    <t xml:space="preserve">   산 재 보 험 료</t>
  </si>
  <si>
    <t>S</t>
  </si>
  <si>
    <t xml:space="preserve">   퇴직공제부금비</t>
  </si>
  <si>
    <t xml:space="preserve">   연 금 보 험 료</t>
  </si>
  <si>
    <t xml:space="preserve">   석 면 분 담 금</t>
  </si>
  <si>
    <t>비 고</t>
  </si>
  <si>
    <t xml:space="preserve">.eq=(la(20,0,30)+ma(20))*qty()/100_x000D_
</t>
  </si>
  <si>
    <t>240</t>
  </si>
  <si>
    <t>200</t>
  </si>
  <si>
    <t>MA</t>
  </si>
  <si>
    <t xml:space="preserve">.ma=ma(20,0,160)_x000D_
.la=lA(20,0,160)_x000D_
.eq=eq(20,0,160)_x000D_
</t>
  </si>
  <si>
    <t xml:space="preserve">   건설기계보증수수료</t>
  </si>
  <si>
    <t>150</t>
  </si>
  <si>
    <t>할 증</t>
  </si>
  <si>
    <t>L=10.2km</t>
  </si>
  <si>
    <t>24ton, L=5.0km</t>
  </si>
  <si>
    <t>110</t>
  </si>
  <si>
    <t xml:space="preserve">.eq=tot(60)*qty()/100_x000D_
</t>
  </si>
  <si>
    <t>80</t>
  </si>
  <si>
    <t>OP값</t>
  </si>
  <si>
    <t>40</t>
  </si>
  <si>
    <t>190</t>
  </si>
  <si>
    <t>단위</t>
  </si>
  <si>
    <t xml:space="preserve">   부 가 가 치 세</t>
  </si>
  <si>
    <t>1.북면 문곡3리(문곡천) 하도정비사업</t>
  </si>
  <si>
    <t>순공사비의</t>
  </si>
  <si>
    <t>SA04853P</t>
  </si>
  <si>
    <t xml:space="preserve">     1) 오탁방지막</t>
  </si>
  <si>
    <t xml:space="preserve">   환 경 보 전 비</t>
  </si>
  <si>
    <t xml:space="preserve">   </t>
  </si>
  <si>
    <t>노 무 비</t>
  </si>
  <si>
    <t xml:space="preserve">   건 강 보 험 료</t>
  </si>
  <si>
    <t>Ø1000 MM</t>
  </si>
  <si>
    <t xml:space="preserve">        파형강관</t>
  </si>
  <si>
    <t>규 격</t>
  </si>
  <si>
    <t xml:space="preserve">        사토(굴삭기제외)</t>
  </si>
  <si>
    <t xml:space="preserve">.ma=ma(170,0,190)_x000D_
.la=la(170,0,190)_x000D_
.eq=eq(170,0,190)_x000D_
</t>
  </si>
  <si>
    <t>A</t>
  </si>
  <si>
    <t xml:space="preserve">.eq=(tot(200,0,200)*qty()/100)_x000D_
</t>
  </si>
  <si>
    <t xml:space="preserve">   안 전 관 리 비</t>
  </si>
  <si>
    <t xml:space="preserve">   ◈ 관 급 자 재 대</t>
  </si>
  <si>
    <t xml:space="preserve">        가도설치및철거</t>
  </si>
  <si>
    <t>(강구교)</t>
  </si>
  <si>
    <t xml:space="preserve">   ◈ 직 접 공 사 비</t>
  </si>
  <si>
    <t xml:space="preserve">   간 접 노 무 비</t>
  </si>
  <si>
    <t>230</t>
  </si>
  <si>
    <t>C200</t>
  </si>
  <si>
    <t xml:space="preserve">   이          윤</t>
  </si>
  <si>
    <t xml:space="preserve">to =ma(30,0,30) = ?_x000D_
ts = to * 0.54/100 = ?_x000D_
tup = (int( (to+ts) / 10000) * 10000 )+10000= ?_x000D_
.eq = tup - to = ?_x000D_
</t>
  </si>
  <si>
    <t>160</t>
  </si>
  <si>
    <t>수량</t>
  </si>
  <si>
    <t>건강보험료의</t>
  </si>
  <si>
    <t>120</t>
  </si>
  <si>
    <t>m</t>
  </si>
  <si>
    <t>70</t>
  </si>
  <si>
    <t>▣ 북면 문곡3리(문곡천) 하도정비사업</t>
  </si>
  <si>
    <t>(재+직노)의</t>
  </si>
  <si>
    <t>D1000×2.7T</t>
  </si>
  <si>
    <t>30</t>
  </si>
  <si>
    <t xml:space="preserve">        오탁방지막 설치및제거</t>
  </si>
  <si>
    <t xml:space="preserve">       공사안내입간판</t>
  </si>
  <si>
    <t>공급가액의</t>
  </si>
  <si>
    <t xml:space="preserve">    2.0 부 대 공</t>
  </si>
  <si>
    <t>*</t>
  </si>
  <si>
    <t>SF01402P1</t>
  </si>
  <si>
    <t xml:space="preserve">.eq=la(20,0,30)*qty()/100_x000D_
</t>
  </si>
  <si>
    <t>금액계상</t>
  </si>
  <si>
    <t>재 료 비</t>
  </si>
  <si>
    <t xml:space="preserve">   ◈ 공  급  가  액</t>
  </si>
  <si>
    <t>㎥</t>
  </si>
  <si>
    <t>화폐변환</t>
  </si>
  <si>
    <t xml:space="preserve">        중기운반비</t>
  </si>
  <si>
    <t xml:space="preserve">.a=((ma(20)+la(20)+((tot(230))/1.1))*qty()/100)_x000D_
.b=((ma(20)+la(20))*qty()/100)*1.2_x000D_
.eq=min(a,b)_x000D_
</t>
  </si>
  <si>
    <t>SP26011P</t>
  </si>
  <si>
    <t xml:space="preserve">   기  타  경  비</t>
  </si>
  <si>
    <t>SF05070</t>
  </si>
  <si>
    <t xml:space="preserve">   ▣ 총  공  사  비</t>
  </si>
  <si>
    <t>C100</t>
  </si>
  <si>
    <t xml:space="preserve">   일 반 관 리 비</t>
  </si>
  <si>
    <t>220</t>
  </si>
  <si>
    <t>식</t>
  </si>
  <si>
    <t xml:space="preserve">.ma=ma(10,0,10)_x000D_
.la=la(10,0,10)_x000D_
.eq=eq(10,0,10)_x000D_
</t>
  </si>
  <si>
    <t>170</t>
  </si>
  <si>
    <t>도급자</t>
  </si>
  <si>
    <t xml:space="preserve">.la=la(20)*qty()/100_x000D_
</t>
  </si>
  <si>
    <t>A01</t>
  </si>
  <si>
    <t>(직노+간노)의</t>
  </si>
  <si>
    <t>MZSP810022</t>
  </si>
  <si>
    <t>130</t>
  </si>
  <si>
    <t>F</t>
  </si>
  <si>
    <t>60</t>
  </si>
  <si>
    <t>직접공사비의</t>
  </si>
  <si>
    <t>60</t>
  </si>
  <si>
    <t xml:space="preserve">.ma=ma(200,0,210)_x000D_
.la=la(200,0,210)_x000D_
.eq=eq(200,0,210)_x000D_
</t>
  </si>
  <si>
    <t>(노체다짐)</t>
  </si>
  <si>
    <t xml:space="preserve">     3) 운반공</t>
  </si>
  <si>
    <t>20</t>
  </si>
  <si>
    <t xml:space="preserve">     1) 파형강관</t>
  </si>
  <si>
    <t>SB099100P</t>
  </si>
  <si>
    <t>굴삭기 1.0㎥</t>
  </si>
  <si>
    <t xml:space="preserve">   ▣ 도 급 예 정 액</t>
  </si>
  <si>
    <t xml:space="preserve">        하천준설</t>
  </si>
  <si>
    <t xml:space="preserve">    1.0 토  공</t>
  </si>
  <si>
    <t xml:space="preserve">        가배수관설치</t>
  </si>
  <si>
    <t xml:space="preserve">   고 용 보 험 료</t>
  </si>
  <si>
    <t xml:space="preserve">.ma=ma(220,0,230)_x000D_
.la=la(220,0,230)_x000D_
.eq=eq(220,0,230)_x000D_
</t>
  </si>
  <si>
    <t>합    계</t>
  </si>
  <si>
    <t>SA02455P</t>
  </si>
  <si>
    <t>◈ 안 전 관 리 비</t>
  </si>
  <si>
    <t>직노의</t>
  </si>
  <si>
    <t xml:space="preserve">.eq=(tot(170,0,180)-ma(20))*qty()/100-2897/1.1_x000D_
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</si>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</sst>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\-General\,&quot;&quot;;@"/>
    <numFmt numFmtId="177" formatCode="#,###;\-#,###;&quot;&quot;;@"/>
  </numFmts>
  <fonts count="3" x14ac:knownFonts="1">
    <font>
      <sz val="8"/>
      <color indexed="8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3" xfId="0" applyNumberFormat="1" applyBorder="1" applyAlignment="1">
      <alignment vertical="center" wrapText="1"/>
    </xf>
    <xf numFmtId="177" fontId="0" fillId="0" borderId="1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176" fontId="0" fillId="2" borderId="5" xfId="0" applyNumberForma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 wrapText="1"/>
    </xf>
    <xf numFmtId="176" fontId="0" fillId="2" borderId="8" xfId="0" applyNumberFormat="1" applyFill="1" applyBorder="1" applyAlignment="1">
      <alignment horizontal="center" vertical="center"/>
    </xf>
    <xf numFmtId="176" fontId="0" fillId="2" borderId="9" xfId="0" applyNumberFormat="1" applyFill="1" applyBorder="1" applyAlignment="1">
      <alignment horizontal="center" vertical="center" wrapText="1"/>
    </xf>
    <xf numFmtId="176" fontId="0" fillId="2" borderId="6" xfId="0" applyNumberFormat="1" applyFill="1" applyBorder="1" applyAlignment="1">
      <alignment horizontal="center" vertical="center" wrapText="1"/>
    </xf>
    <xf numFmtId="176" fontId="0" fillId="2" borderId="7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60"/>
  <sheetViews>
    <sheetView tabSelected="1" view="pageBreakPreview" zoomScaleNormal="100" zoomScaleSheetLayoutView="100" workbookViewId="0">
      <selection activeCell="I13" sqref="I13"/>
    </sheetView>
  </sheetViews>
  <sheetFormatPr defaultRowHeight="18.399999999999999" customHeight="1" x14ac:dyDescent="0.15"/>
  <cols>
    <col min="1" max="1" width="38.33203125" bestFit="1" customWidth="1"/>
    <col min="2" max="2" width="20" customWidth="1"/>
    <col min="3" max="3" width="8" customWidth="1"/>
    <col min="4" max="4" width="5" customWidth="1"/>
    <col min="5" max="12" width="15.83203125" customWidth="1"/>
    <col min="13" max="13" width="10" customWidth="1"/>
    <col min="14" max="59" width="0" hidden="1" customWidth="1"/>
  </cols>
  <sheetData>
    <row r="1" spans="1:61" ht="18.399999999999999" customHeight="1" x14ac:dyDescent="0.15">
      <c r="A1" t="s">
        <v>20</v>
      </c>
    </row>
    <row r="2" spans="1:61" ht="18.399999999999999" customHeight="1" x14ac:dyDescent="0.15">
      <c r="A2" s="16" t="s">
        <v>27</v>
      </c>
      <c r="B2" s="13" t="s">
        <v>69</v>
      </c>
      <c r="C2" s="13" t="s">
        <v>85</v>
      </c>
      <c r="D2" s="13" t="s">
        <v>57</v>
      </c>
      <c r="E2" s="13" t="s">
        <v>141</v>
      </c>
      <c r="F2" s="13" t="s">
        <v>146</v>
      </c>
      <c r="G2" s="13" t="s">
        <v>65</v>
      </c>
      <c r="H2" s="13" t="s">
        <v>146</v>
      </c>
      <c r="I2" s="13" t="s">
        <v>102</v>
      </c>
      <c r="J2" s="13" t="s">
        <v>146</v>
      </c>
      <c r="K2" s="13" t="s">
        <v>10</v>
      </c>
      <c r="L2" s="13" t="s">
        <v>146</v>
      </c>
      <c r="M2" s="14" t="s">
        <v>40</v>
      </c>
    </row>
    <row r="3" spans="1:61" ht="18.399999999999999" customHeight="1" x14ac:dyDescent="0.15">
      <c r="A3" s="17" t="s">
        <v>146</v>
      </c>
      <c r="B3" s="18" t="s">
        <v>146</v>
      </c>
      <c r="C3" s="18" t="s">
        <v>146</v>
      </c>
      <c r="D3" s="18" t="s">
        <v>146</v>
      </c>
      <c r="E3" s="7" t="s">
        <v>34</v>
      </c>
      <c r="F3" s="7" t="s">
        <v>21</v>
      </c>
      <c r="G3" s="7" t="s">
        <v>34</v>
      </c>
      <c r="H3" s="7" t="s">
        <v>21</v>
      </c>
      <c r="I3" s="7" t="s">
        <v>34</v>
      </c>
      <c r="J3" s="7" t="s">
        <v>21</v>
      </c>
      <c r="K3" s="7" t="s">
        <v>34</v>
      </c>
      <c r="L3" s="7" t="s">
        <v>21</v>
      </c>
      <c r="M3" s="15" t="s">
        <v>146</v>
      </c>
      <c r="S3" s="1" t="s">
        <v>48</v>
      </c>
      <c r="T3" s="1" t="s">
        <v>105</v>
      </c>
      <c r="U3" s="1" t="s">
        <v>54</v>
      </c>
      <c r="V3" s="1" t="s">
        <v>22</v>
      </c>
      <c r="W3" s="1" t="s">
        <v>7</v>
      </c>
      <c r="X3" s="1" t="s">
        <v>44</v>
      </c>
      <c r="Y3" s="1" t="s">
        <v>101</v>
      </c>
    </row>
    <row r="4" spans="1:61" ht="18.399999999999999" customHeight="1" x14ac:dyDescent="0.15">
      <c r="A4" s="3" t="s">
        <v>90</v>
      </c>
      <c r="B4" s="2" t="s">
        <v>146</v>
      </c>
      <c r="C4" s="2">
        <v>1</v>
      </c>
      <c r="D4" s="2" t="s">
        <v>115</v>
      </c>
      <c r="F4" s="5"/>
      <c r="H4" s="5"/>
      <c r="J4" s="5"/>
      <c r="L4" s="5"/>
      <c r="M4" s="4"/>
      <c r="N4" t="s">
        <v>146</v>
      </c>
      <c r="O4" t="s">
        <v>72</v>
      </c>
    </row>
    <row r="5" spans="1:61" ht="18.399999999999999" customHeight="1" x14ac:dyDescent="0.15">
      <c r="A5" s="3" t="s">
        <v>25</v>
      </c>
      <c r="B5" s="2" t="s">
        <v>77</v>
      </c>
      <c r="C5" s="2">
        <v>1</v>
      </c>
      <c r="D5" s="2" t="s">
        <v>115</v>
      </c>
      <c r="E5" s="5"/>
      <c r="F5" s="5"/>
      <c r="G5" s="5"/>
      <c r="H5" s="5"/>
      <c r="I5" s="5"/>
      <c r="J5" s="5"/>
      <c r="K5" s="5"/>
      <c r="L5" s="5"/>
      <c r="M5" s="4"/>
      <c r="N5" t="s">
        <v>146</v>
      </c>
      <c r="P5" t="s">
        <v>19</v>
      </c>
      <c r="Q5" t="s">
        <v>146</v>
      </c>
      <c r="R5" t="s">
        <v>120</v>
      </c>
      <c r="BI5" s="6" t="str">
        <f>HYPERLINK("#내역서!A31","A01 →")</f>
        <v>A01 →</v>
      </c>
    </row>
    <row r="6" spans="1:61" ht="18.399999999999999" customHeight="1" x14ac:dyDescent="0.15">
      <c r="A6" s="3" t="s">
        <v>78</v>
      </c>
      <c r="B6" s="2" t="s">
        <v>146</v>
      </c>
      <c r="C6" s="2"/>
      <c r="D6" s="2" t="s">
        <v>146</v>
      </c>
      <c r="E6" s="5"/>
      <c r="F6" s="5"/>
      <c r="G6" s="1"/>
      <c r="H6" s="5"/>
      <c r="I6" s="1"/>
      <c r="J6" s="5"/>
      <c r="K6" s="1"/>
      <c r="L6" s="5"/>
      <c r="M6" s="4"/>
      <c r="N6" t="s">
        <v>146</v>
      </c>
      <c r="P6" t="s">
        <v>131</v>
      </c>
      <c r="Q6" t="s">
        <v>98</v>
      </c>
      <c r="R6" t="s">
        <v>124</v>
      </c>
      <c r="X6" t="s">
        <v>116</v>
      </c>
    </row>
    <row r="7" spans="1:61" ht="18.399999999999999" customHeight="1" x14ac:dyDescent="0.15">
      <c r="A7" s="3" t="s">
        <v>79</v>
      </c>
      <c r="B7" s="2" t="s">
        <v>144</v>
      </c>
      <c r="C7" s="2">
        <v>19.100000000000001</v>
      </c>
      <c r="D7" s="2" t="s">
        <v>32</v>
      </c>
      <c r="E7" s="5"/>
      <c r="F7" s="5"/>
      <c r="G7" s="1"/>
      <c r="H7" s="5"/>
      <c r="I7" s="1"/>
      <c r="J7" s="5"/>
      <c r="K7" s="1"/>
      <c r="L7" s="5"/>
      <c r="M7" s="4"/>
      <c r="N7" t="s">
        <v>146</v>
      </c>
      <c r="P7" t="s">
        <v>93</v>
      </c>
      <c r="Q7" t="s">
        <v>146</v>
      </c>
      <c r="R7" t="s">
        <v>124</v>
      </c>
      <c r="X7" t="s">
        <v>119</v>
      </c>
    </row>
    <row r="8" spans="1:61" ht="18.399999999999999" customHeight="1" x14ac:dyDescent="0.15">
      <c r="A8" s="3" t="s">
        <v>35</v>
      </c>
      <c r="B8" s="2" t="s">
        <v>121</v>
      </c>
      <c r="C8" s="2">
        <v>3.56</v>
      </c>
      <c r="D8" s="2" t="s">
        <v>32</v>
      </c>
      <c r="E8" s="5"/>
      <c r="F8" s="5"/>
      <c r="G8" s="1"/>
      <c r="H8" s="5"/>
      <c r="I8" s="1"/>
      <c r="J8" s="5"/>
      <c r="K8" s="1"/>
      <c r="L8" s="5"/>
      <c r="M8" s="4"/>
      <c r="N8" t="s">
        <v>146</v>
      </c>
      <c r="P8" t="s">
        <v>55</v>
      </c>
      <c r="Q8" t="s">
        <v>146</v>
      </c>
      <c r="R8" t="s">
        <v>124</v>
      </c>
      <c r="X8" t="s">
        <v>100</v>
      </c>
    </row>
    <row r="9" spans="1:61" ht="18.399999999999999" customHeight="1" x14ac:dyDescent="0.15">
      <c r="A9" s="3" t="s">
        <v>139</v>
      </c>
      <c r="B9" s="2" t="s">
        <v>121</v>
      </c>
      <c r="C9" s="2">
        <v>1.01</v>
      </c>
      <c r="D9" s="2" t="s">
        <v>32</v>
      </c>
      <c r="E9" s="5"/>
      <c r="F9" s="5"/>
      <c r="G9" s="1"/>
      <c r="H9" s="5"/>
      <c r="I9" s="1"/>
      <c r="J9" s="5"/>
      <c r="K9" s="1"/>
      <c r="L9" s="5"/>
      <c r="M9" s="4"/>
      <c r="N9" t="s">
        <v>146</v>
      </c>
      <c r="P9" t="s">
        <v>14</v>
      </c>
      <c r="Q9" t="s">
        <v>146</v>
      </c>
      <c r="R9" t="s">
        <v>124</v>
      </c>
      <c r="X9" t="s">
        <v>100</v>
      </c>
    </row>
    <row r="10" spans="1:61" ht="18.399999999999999" customHeight="1" x14ac:dyDescent="0.15">
      <c r="A10" s="3" t="s">
        <v>66</v>
      </c>
      <c r="B10" s="2" t="s">
        <v>144</v>
      </c>
      <c r="C10" s="2">
        <v>3.5950000000000002</v>
      </c>
      <c r="D10" s="2" t="s">
        <v>32</v>
      </c>
      <c r="E10" s="5"/>
      <c r="F10" s="5"/>
      <c r="G10" s="1"/>
      <c r="H10" s="5"/>
      <c r="I10" s="1"/>
      <c r="J10" s="5"/>
      <c r="K10" s="1"/>
      <c r="L10" s="5"/>
      <c r="M10" s="4"/>
      <c r="N10" t="s">
        <v>146</v>
      </c>
      <c r="P10" t="s">
        <v>127</v>
      </c>
      <c r="Q10" t="s">
        <v>146</v>
      </c>
      <c r="R10" t="s">
        <v>124</v>
      </c>
      <c r="X10" t="s">
        <v>18</v>
      </c>
    </row>
    <row r="11" spans="1:61" ht="18.399999999999999" customHeight="1" x14ac:dyDescent="0.15">
      <c r="A11" s="3" t="s">
        <v>38</v>
      </c>
      <c r="B11" s="2" t="s">
        <v>144</v>
      </c>
      <c r="C11" s="2">
        <v>4.75</v>
      </c>
      <c r="D11" s="2" t="s">
        <v>32</v>
      </c>
      <c r="E11" s="5"/>
      <c r="F11" s="5"/>
      <c r="G11" s="1"/>
      <c r="H11" s="5"/>
      <c r="I11" s="1"/>
      <c r="J11" s="5"/>
      <c r="K11" s="1"/>
      <c r="L11" s="5"/>
      <c r="M11" s="4"/>
      <c r="N11" t="s">
        <v>146</v>
      </c>
      <c r="P11" t="s">
        <v>89</v>
      </c>
      <c r="Q11" t="s">
        <v>146</v>
      </c>
      <c r="R11" t="s">
        <v>124</v>
      </c>
      <c r="X11" t="s">
        <v>18</v>
      </c>
    </row>
    <row r="12" spans="1:61" ht="18.399999999999999" customHeight="1" x14ac:dyDescent="0.15">
      <c r="A12" s="3" t="s">
        <v>28</v>
      </c>
      <c r="B12" s="2" t="s">
        <v>86</v>
      </c>
      <c r="C12" s="2">
        <v>13.14</v>
      </c>
      <c r="D12" s="2" t="s">
        <v>32</v>
      </c>
      <c r="E12" s="5"/>
      <c r="F12" s="5"/>
      <c r="G12" s="1"/>
      <c r="H12" s="5"/>
      <c r="I12" s="1"/>
      <c r="J12" s="5"/>
      <c r="K12" s="1"/>
      <c r="L12" s="5"/>
      <c r="M12" s="4"/>
      <c r="N12" t="s">
        <v>146</v>
      </c>
      <c r="P12" t="s">
        <v>53</v>
      </c>
      <c r="Q12" t="s">
        <v>146</v>
      </c>
      <c r="R12" t="s">
        <v>124</v>
      </c>
      <c r="X12" t="s">
        <v>52</v>
      </c>
    </row>
    <row r="13" spans="1:61" ht="18.399999999999999" customHeight="1" x14ac:dyDescent="0.15">
      <c r="A13" s="3" t="s">
        <v>37</v>
      </c>
      <c r="B13" s="2" t="s">
        <v>144</v>
      </c>
      <c r="C13" s="2">
        <v>2.2999999999999998</v>
      </c>
      <c r="D13" s="2" t="s">
        <v>32</v>
      </c>
      <c r="E13" s="5"/>
      <c r="F13" s="5"/>
      <c r="G13" s="1"/>
      <c r="H13" s="5"/>
      <c r="I13" s="1"/>
      <c r="J13" s="5"/>
      <c r="K13" s="1"/>
      <c r="L13" s="5"/>
      <c r="M13" s="4"/>
      <c r="N13" t="s">
        <v>146</v>
      </c>
      <c r="P13" t="s">
        <v>12</v>
      </c>
      <c r="Q13" t="s">
        <v>146</v>
      </c>
      <c r="R13" t="s">
        <v>124</v>
      </c>
      <c r="X13" t="s">
        <v>26</v>
      </c>
    </row>
    <row r="14" spans="1:61" ht="18.399999999999999" customHeight="1" x14ac:dyDescent="0.15">
      <c r="A14" s="3" t="s">
        <v>33</v>
      </c>
      <c r="B14" s="2" t="s">
        <v>91</v>
      </c>
      <c r="C14" s="2">
        <v>3.15</v>
      </c>
      <c r="D14" s="2" t="s">
        <v>32</v>
      </c>
      <c r="E14" s="5"/>
      <c r="F14" s="5"/>
      <c r="G14" s="1"/>
      <c r="H14" s="5"/>
      <c r="I14" s="1"/>
      <c r="J14" s="5"/>
      <c r="K14" s="1"/>
      <c r="L14" s="5"/>
      <c r="M14" s="4"/>
      <c r="N14" t="s">
        <v>146</v>
      </c>
      <c r="P14" t="s">
        <v>11</v>
      </c>
      <c r="Q14" t="s">
        <v>146</v>
      </c>
      <c r="R14" t="s">
        <v>124</v>
      </c>
      <c r="X14" t="s">
        <v>107</v>
      </c>
    </row>
    <row r="15" spans="1:61" ht="18.399999999999999" customHeight="1" x14ac:dyDescent="0.15">
      <c r="A15" s="3" t="s">
        <v>46</v>
      </c>
      <c r="B15" s="2" t="s">
        <v>126</v>
      </c>
      <c r="C15" s="2">
        <v>0.68</v>
      </c>
      <c r="D15" s="2" t="s">
        <v>32</v>
      </c>
      <c r="E15" s="5"/>
      <c r="F15" s="5"/>
      <c r="G15" s="1"/>
      <c r="H15" s="5"/>
      <c r="I15" s="1"/>
      <c r="J15" s="5"/>
      <c r="K15" s="1"/>
      <c r="L15" s="5"/>
      <c r="M15" s="4"/>
      <c r="N15" t="s">
        <v>146</v>
      </c>
      <c r="P15" t="s">
        <v>51</v>
      </c>
      <c r="Q15" t="s">
        <v>146</v>
      </c>
      <c r="R15" t="s">
        <v>124</v>
      </c>
      <c r="X15" t="s">
        <v>31</v>
      </c>
    </row>
    <row r="16" spans="1:61" ht="18.399999999999999" customHeight="1" x14ac:dyDescent="0.15">
      <c r="A16" s="3" t="s">
        <v>109</v>
      </c>
      <c r="B16" s="2" t="s">
        <v>0</v>
      </c>
      <c r="C16" s="2">
        <v>5.5</v>
      </c>
      <c r="D16" s="2" t="s">
        <v>32</v>
      </c>
      <c r="E16" s="5"/>
      <c r="F16" s="5"/>
      <c r="G16" s="1"/>
      <c r="H16" s="5"/>
      <c r="I16" s="1"/>
      <c r="J16" s="5"/>
      <c r="K16" s="1"/>
      <c r="L16" s="5"/>
      <c r="M16" s="4"/>
      <c r="N16" t="s">
        <v>146</v>
      </c>
      <c r="P16" t="s">
        <v>87</v>
      </c>
      <c r="Q16" t="s">
        <v>146</v>
      </c>
      <c r="R16" t="s">
        <v>124</v>
      </c>
      <c r="X16" t="s">
        <v>41</v>
      </c>
    </row>
    <row r="17" spans="1:61" ht="18.399999999999999" customHeight="1" x14ac:dyDescent="0.15">
      <c r="A17" s="3" t="s">
        <v>63</v>
      </c>
      <c r="B17" s="2" t="s">
        <v>126</v>
      </c>
      <c r="C17" s="2">
        <v>0.8</v>
      </c>
      <c r="D17" s="2" t="s">
        <v>32</v>
      </c>
      <c r="E17" s="5"/>
      <c r="F17" s="5"/>
      <c r="G17" s="1"/>
      <c r="H17" s="5"/>
      <c r="I17" s="1"/>
      <c r="J17" s="5"/>
      <c r="K17" s="1"/>
      <c r="L17" s="5"/>
      <c r="M17" s="4"/>
      <c r="N17" t="s">
        <v>146</v>
      </c>
      <c r="P17" t="s">
        <v>123</v>
      </c>
      <c r="Q17" t="s">
        <v>146</v>
      </c>
      <c r="R17" t="s">
        <v>124</v>
      </c>
      <c r="X17" t="s">
        <v>31</v>
      </c>
    </row>
    <row r="18" spans="1:61" ht="18.399999999999999" customHeight="1" x14ac:dyDescent="0.15">
      <c r="A18" s="3" t="s">
        <v>39</v>
      </c>
      <c r="B18" s="2" t="s">
        <v>121</v>
      </c>
      <c r="C18" s="2">
        <v>6.0000000000000001E-3</v>
      </c>
      <c r="D18" s="2" t="s">
        <v>32</v>
      </c>
      <c r="E18" s="5"/>
      <c r="F18" s="5"/>
      <c r="G18" s="1"/>
      <c r="H18" s="5"/>
      <c r="I18" s="1"/>
      <c r="J18" s="5"/>
      <c r="K18" s="1"/>
      <c r="L18" s="5"/>
      <c r="M18" s="4"/>
      <c r="N18" t="s">
        <v>146</v>
      </c>
      <c r="P18" t="s">
        <v>9</v>
      </c>
      <c r="Q18" t="s">
        <v>146</v>
      </c>
      <c r="R18" t="s">
        <v>124</v>
      </c>
      <c r="X18" t="s">
        <v>100</v>
      </c>
    </row>
    <row r="19" spans="1:61" ht="18.399999999999999" customHeight="1" x14ac:dyDescent="0.15">
      <c r="A19" s="3" t="s">
        <v>29</v>
      </c>
      <c r="B19" s="2" t="s">
        <v>121</v>
      </c>
      <c r="C19" s="2">
        <v>0.09</v>
      </c>
      <c r="D19" s="2" t="s">
        <v>32</v>
      </c>
      <c r="E19" s="5"/>
      <c r="F19" s="5"/>
      <c r="G19" s="1"/>
      <c r="H19" s="5"/>
      <c r="I19" s="1"/>
      <c r="J19" s="5"/>
      <c r="K19" s="1"/>
      <c r="L19" s="5"/>
      <c r="M19" s="4"/>
      <c r="N19" t="s">
        <v>146</v>
      </c>
      <c r="P19" t="s">
        <v>47</v>
      </c>
      <c r="Q19" t="s">
        <v>146</v>
      </c>
      <c r="R19" t="s">
        <v>124</v>
      </c>
      <c r="X19" t="s">
        <v>100</v>
      </c>
    </row>
    <row r="20" spans="1:61" ht="18.399999999999999" customHeight="1" x14ac:dyDescent="0.15">
      <c r="A20" s="3" t="s">
        <v>74</v>
      </c>
      <c r="B20" s="2" t="s">
        <v>146</v>
      </c>
      <c r="C20" s="2">
        <v>1</v>
      </c>
      <c r="D20" s="2" t="s">
        <v>115</v>
      </c>
      <c r="E20" s="5"/>
      <c r="F20" s="5"/>
      <c r="G20" s="5"/>
      <c r="H20" s="5"/>
      <c r="I20" s="5"/>
      <c r="J20" s="5"/>
      <c r="K20" s="5"/>
      <c r="L20" s="5"/>
      <c r="M20" s="4"/>
      <c r="N20" t="s">
        <v>146</v>
      </c>
      <c r="P20" t="s">
        <v>84</v>
      </c>
      <c r="Q20" t="s">
        <v>146</v>
      </c>
      <c r="R20" t="s">
        <v>112</v>
      </c>
      <c r="BI20" s="6" t="str">
        <f>HYPERLINK("#내역서!A48","C100 →")</f>
        <v>C100 →</v>
      </c>
    </row>
    <row r="21" spans="1:61" ht="18.399999999999999" customHeight="1" x14ac:dyDescent="0.15">
      <c r="A21" s="3" t="s">
        <v>13</v>
      </c>
      <c r="B21" s="2" t="s">
        <v>146</v>
      </c>
      <c r="C21" s="2"/>
      <c r="D21" s="2" t="s">
        <v>146</v>
      </c>
      <c r="E21" s="5"/>
      <c r="F21" s="5"/>
      <c r="G21" s="1"/>
      <c r="H21" s="5"/>
      <c r="I21" s="1"/>
      <c r="J21" s="5"/>
      <c r="K21" s="1"/>
      <c r="L21" s="5"/>
      <c r="M21" s="4"/>
      <c r="N21" t="s">
        <v>146</v>
      </c>
      <c r="P21" t="s">
        <v>117</v>
      </c>
      <c r="Q21" t="s">
        <v>98</v>
      </c>
      <c r="R21" t="s">
        <v>124</v>
      </c>
      <c r="X21" t="s">
        <v>45</v>
      </c>
    </row>
    <row r="22" spans="1:61" ht="18.399999999999999" customHeight="1" x14ac:dyDescent="0.15">
      <c r="A22" s="3" t="s">
        <v>113</v>
      </c>
      <c r="B22" s="2" t="s">
        <v>60</v>
      </c>
      <c r="C22" s="2">
        <v>8</v>
      </c>
      <c r="D22" s="2" t="s">
        <v>32</v>
      </c>
      <c r="E22" s="5"/>
      <c r="F22" s="5"/>
      <c r="G22" s="1"/>
      <c r="H22" s="5"/>
      <c r="I22" s="1"/>
      <c r="J22" s="5"/>
      <c r="K22" s="1"/>
      <c r="L22" s="5"/>
      <c r="M22" s="4"/>
      <c r="N22" t="s">
        <v>146</v>
      </c>
      <c r="P22" t="s">
        <v>16</v>
      </c>
      <c r="Q22" t="s">
        <v>146</v>
      </c>
      <c r="R22" t="s">
        <v>124</v>
      </c>
      <c r="X22" t="s">
        <v>30</v>
      </c>
    </row>
    <row r="23" spans="1:61" ht="18.399999999999999" customHeight="1" x14ac:dyDescent="0.15">
      <c r="A23" s="3" t="s">
        <v>82</v>
      </c>
      <c r="B23" s="2" t="s">
        <v>6</v>
      </c>
      <c r="C23" s="2">
        <v>15</v>
      </c>
      <c r="D23" s="2" t="s">
        <v>32</v>
      </c>
      <c r="E23" s="5"/>
      <c r="F23" s="5"/>
      <c r="G23" s="1"/>
      <c r="H23" s="5"/>
      <c r="I23" s="1"/>
      <c r="J23" s="5"/>
      <c r="K23" s="1"/>
      <c r="L23" s="5"/>
      <c r="M23" s="4"/>
      <c r="N23" t="s">
        <v>146</v>
      </c>
      <c r="P23" t="s">
        <v>56</v>
      </c>
      <c r="Q23" t="s">
        <v>146</v>
      </c>
      <c r="R23" t="s">
        <v>124</v>
      </c>
      <c r="X23" t="s">
        <v>145</v>
      </c>
    </row>
    <row r="24" spans="1:61" ht="18.399999999999999" customHeight="1" x14ac:dyDescent="0.15">
      <c r="A24" s="3" t="s">
        <v>103</v>
      </c>
      <c r="B24" s="2" t="s">
        <v>146</v>
      </c>
      <c r="C24" s="2"/>
      <c r="D24" s="2" t="s">
        <v>146</v>
      </c>
      <c r="E24" s="5"/>
      <c r="F24" s="5"/>
      <c r="G24" s="1"/>
      <c r="H24" s="5"/>
      <c r="I24" s="1"/>
      <c r="J24" s="5"/>
      <c r="K24" s="1"/>
      <c r="L24" s="5"/>
      <c r="M24" s="4"/>
      <c r="N24" t="s">
        <v>146</v>
      </c>
      <c r="P24" t="s">
        <v>43</v>
      </c>
      <c r="Q24" t="s">
        <v>98</v>
      </c>
      <c r="R24" t="s">
        <v>124</v>
      </c>
      <c r="X24" t="s">
        <v>71</v>
      </c>
    </row>
    <row r="25" spans="1:61" ht="18.399999999999999" customHeight="1" x14ac:dyDescent="0.15">
      <c r="A25" s="3" t="s">
        <v>58</v>
      </c>
      <c r="B25" s="2" t="s">
        <v>96</v>
      </c>
      <c r="C25" s="2">
        <v>10</v>
      </c>
      <c r="D25" s="2" t="s">
        <v>32</v>
      </c>
      <c r="E25" s="5"/>
      <c r="F25" s="5"/>
      <c r="G25" s="1"/>
      <c r="H25" s="5"/>
      <c r="I25" s="1"/>
      <c r="J25" s="5"/>
      <c r="K25" s="1"/>
      <c r="L25" s="5"/>
      <c r="M25" s="4"/>
      <c r="N25" t="s">
        <v>146</v>
      </c>
      <c r="P25" t="s">
        <v>4</v>
      </c>
      <c r="Q25" t="s">
        <v>146</v>
      </c>
      <c r="R25" t="s">
        <v>124</v>
      </c>
      <c r="X25" t="s">
        <v>73</v>
      </c>
    </row>
    <row r="26" spans="1:61" ht="18.399999999999999" customHeight="1" x14ac:dyDescent="0.15">
      <c r="A26" s="3" t="s">
        <v>135</v>
      </c>
      <c r="B26" s="2" t="s">
        <v>146</v>
      </c>
      <c r="C26" s="2"/>
      <c r="D26" s="2" t="s">
        <v>146</v>
      </c>
      <c r="E26" s="5"/>
      <c r="F26" s="5"/>
      <c r="G26" s="1"/>
      <c r="H26" s="5"/>
      <c r="I26" s="1"/>
      <c r="J26" s="5"/>
      <c r="K26" s="1"/>
      <c r="L26" s="5"/>
      <c r="M26" s="4"/>
      <c r="N26" t="s">
        <v>146</v>
      </c>
      <c r="P26" t="s">
        <v>114</v>
      </c>
      <c r="Q26" t="s">
        <v>98</v>
      </c>
      <c r="R26" t="s">
        <v>124</v>
      </c>
      <c r="X26" t="s">
        <v>128</v>
      </c>
    </row>
    <row r="27" spans="1:61" ht="18.399999999999999" customHeight="1" x14ac:dyDescent="0.15">
      <c r="A27" s="3" t="s">
        <v>75</v>
      </c>
      <c r="B27" s="2" t="s">
        <v>118</v>
      </c>
      <c r="C27" s="2">
        <v>1</v>
      </c>
      <c r="D27" s="2" t="s">
        <v>115</v>
      </c>
      <c r="E27" s="5"/>
      <c r="F27" s="5"/>
      <c r="G27" s="5"/>
      <c r="H27" s="5"/>
      <c r="I27" s="5"/>
      <c r="J27" s="5"/>
      <c r="K27" s="5"/>
      <c r="L27" s="5"/>
      <c r="M27" s="4"/>
      <c r="N27" t="s">
        <v>146</v>
      </c>
      <c r="P27" t="s">
        <v>80</v>
      </c>
      <c r="Q27" t="s">
        <v>146</v>
      </c>
      <c r="R27" t="s">
        <v>81</v>
      </c>
      <c r="BI27" s="6" t="str">
        <f>HYPERLINK("#내역서!A53","C200 →")</f>
        <v>C200 →</v>
      </c>
    </row>
    <row r="28" spans="1:61" ht="18.399999999999999" customHeight="1" x14ac:dyDescent="0.15">
      <c r="A28" s="3" t="s">
        <v>111</v>
      </c>
      <c r="B28" s="2" t="s">
        <v>146</v>
      </c>
      <c r="C28" s="2"/>
      <c r="D28" s="2" t="s">
        <v>146</v>
      </c>
      <c r="E28" s="5"/>
      <c r="F28" s="5"/>
      <c r="G28" s="1"/>
      <c r="H28" s="5"/>
      <c r="I28" s="1"/>
      <c r="J28" s="5"/>
      <c r="K28" s="1"/>
      <c r="L28" s="5"/>
      <c r="M28" s="4"/>
      <c r="N28" t="s">
        <v>146</v>
      </c>
      <c r="P28" t="s">
        <v>42</v>
      </c>
      <c r="Q28" t="s">
        <v>98</v>
      </c>
      <c r="R28" t="s">
        <v>124</v>
      </c>
      <c r="X28" t="s">
        <v>140</v>
      </c>
    </row>
    <row r="29" spans="1:61" ht="18" customHeight="1" x14ac:dyDescent="0.15">
      <c r="A29" s="3" t="s">
        <v>64</v>
      </c>
      <c r="B29" s="2" t="s">
        <v>146</v>
      </c>
      <c r="C29" s="2"/>
      <c r="D29" s="2" t="s">
        <v>146</v>
      </c>
      <c r="E29" s="5"/>
      <c r="F29" s="5"/>
      <c r="G29" s="1"/>
      <c r="H29" s="5"/>
      <c r="I29" s="1"/>
      <c r="J29" s="5"/>
      <c r="K29" s="1"/>
      <c r="L29" s="5"/>
      <c r="M29" s="4"/>
      <c r="N29" t="s">
        <v>146</v>
      </c>
      <c r="P29" t="s">
        <v>3</v>
      </c>
      <c r="Q29" t="s">
        <v>36</v>
      </c>
      <c r="R29" t="s">
        <v>146</v>
      </c>
    </row>
    <row r="30" spans="1:61" ht="18" customHeight="1" x14ac:dyDescent="0.15">
      <c r="A30" s="3"/>
      <c r="B30" s="2"/>
      <c r="C30" s="2"/>
      <c r="D30" s="2"/>
      <c r="E30" s="5"/>
      <c r="F30" s="5"/>
      <c r="G30" s="1"/>
      <c r="H30" s="5"/>
      <c r="I30" s="1"/>
      <c r="J30" s="5"/>
      <c r="K30" s="1"/>
      <c r="L30" s="5"/>
      <c r="M30" s="4"/>
    </row>
    <row r="31" spans="1:61" ht="18" customHeight="1" x14ac:dyDescent="0.15">
      <c r="A31" s="3"/>
      <c r="B31" s="2"/>
      <c r="C31" s="2"/>
      <c r="D31" s="2"/>
      <c r="E31" s="5"/>
      <c r="F31" s="5"/>
      <c r="G31" s="1"/>
      <c r="H31" s="5"/>
      <c r="I31" s="1"/>
      <c r="J31" s="5"/>
      <c r="K31" s="1"/>
      <c r="L31" s="5"/>
      <c r="M31" s="4"/>
    </row>
    <row r="32" spans="1:61" ht="18.399999999999999" customHeight="1" x14ac:dyDescent="0.15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1"/>
    </row>
    <row r="33" spans="1:61" ht="18.399999999999999" customHeight="1" x14ac:dyDescent="0.15">
      <c r="A33" s="3" t="s">
        <v>59</v>
      </c>
      <c r="B33" s="2" t="s">
        <v>77</v>
      </c>
      <c r="C33" s="2">
        <v>1</v>
      </c>
      <c r="D33" s="2" t="s">
        <v>115</v>
      </c>
      <c r="F33" s="5"/>
      <c r="H33" s="5"/>
      <c r="J33" s="5"/>
      <c r="L33" s="5"/>
      <c r="M33" s="4"/>
      <c r="N33" t="s">
        <v>146</v>
      </c>
      <c r="O33" t="s">
        <v>120</v>
      </c>
    </row>
    <row r="34" spans="1:61" ht="18.399999999999999" customHeight="1" x14ac:dyDescent="0.15">
      <c r="A34" s="3" t="s">
        <v>137</v>
      </c>
      <c r="B34" s="2" t="s">
        <v>146</v>
      </c>
      <c r="C34" s="2"/>
      <c r="D34" s="2" t="s">
        <v>146</v>
      </c>
      <c r="E34" s="5"/>
      <c r="F34" s="5"/>
      <c r="G34" s="1"/>
      <c r="H34" s="5"/>
      <c r="I34" s="1"/>
      <c r="J34" s="5"/>
      <c r="K34" s="1"/>
      <c r="L34" s="5"/>
      <c r="M34" s="4"/>
      <c r="N34" t="s">
        <v>146</v>
      </c>
      <c r="P34" t="s">
        <v>19</v>
      </c>
      <c r="Q34" t="s">
        <v>146</v>
      </c>
      <c r="R34" t="s">
        <v>146</v>
      </c>
    </row>
    <row r="35" spans="1:61" ht="18.399999999999999" customHeight="1" x14ac:dyDescent="0.15">
      <c r="A35" s="3" t="s">
        <v>15</v>
      </c>
      <c r="B35" s="2" t="s">
        <v>146</v>
      </c>
      <c r="C35" s="2"/>
      <c r="D35" s="2" t="s">
        <v>146</v>
      </c>
      <c r="E35" s="5"/>
      <c r="F35" s="5"/>
      <c r="G35" s="1"/>
      <c r="H35" s="5"/>
      <c r="I35" s="1"/>
      <c r="J35" s="5"/>
      <c r="K35" s="1"/>
      <c r="L35" s="5"/>
      <c r="M35" s="4"/>
      <c r="N35" t="s">
        <v>146</v>
      </c>
      <c r="P35" t="s">
        <v>131</v>
      </c>
      <c r="Q35" t="s">
        <v>146</v>
      </c>
      <c r="R35" t="s">
        <v>146</v>
      </c>
    </row>
    <row r="36" spans="1:61" ht="18.399999999999999" customHeight="1" x14ac:dyDescent="0.15">
      <c r="A36" s="3" t="s">
        <v>136</v>
      </c>
      <c r="B36" s="2" t="s">
        <v>134</v>
      </c>
      <c r="C36" s="2">
        <v>10418</v>
      </c>
      <c r="D36" s="2" t="s">
        <v>104</v>
      </c>
      <c r="E36" s="5"/>
      <c r="F36" s="5"/>
      <c r="G36" s="5"/>
      <c r="H36" s="5"/>
      <c r="I36" s="5"/>
      <c r="J36" s="5"/>
      <c r="K36" s="5"/>
      <c r="L36" s="5"/>
      <c r="M36" s="4"/>
      <c r="N36" t="s">
        <v>146</v>
      </c>
      <c r="P36" t="s">
        <v>93</v>
      </c>
      <c r="Q36" t="s">
        <v>146</v>
      </c>
      <c r="R36" t="s">
        <v>142</v>
      </c>
      <c r="T36" t="s">
        <v>124</v>
      </c>
      <c r="BI36" s="6" t="str">
        <f>HYPERLINK("#일위대가목록!A3","SA02455P →")</f>
        <v>SA02455P →</v>
      </c>
    </row>
    <row r="37" spans="1:61" ht="18.399999999999999" customHeight="1" x14ac:dyDescent="0.15">
      <c r="A37" s="3" t="s">
        <v>70</v>
      </c>
      <c r="B37" s="2" t="s">
        <v>50</v>
      </c>
      <c r="C37" s="2">
        <v>10418</v>
      </c>
      <c r="D37" s="2" t="s">
        <v>104</v>
      </c>
      <c r="E37" s="5"/>
      <c r="F37" s="5"/>
      <c r="G37" s="5"/>
      <c r="H37" s="5"/>
      <c r="I37" s="5"/>
      <c r="J37" s="5"/>
      <c r="K37" s="5"/>
      <c r="L37" s="5"/>
      <c r="M37" s="4"/>
      <c r="N37" t="s">
        <v>146</v>
      </c>
      <c r="P37" t="s">
        <v>55</v>
      </c>
      <c r="Q37" t="s">
        <v>146</v>
      </c>
      <c r="R37" t="s">
        <v>61</v>
      </c>
      <c r="T37" t="s">
        <v>124</v>
      </c>
      <c r="BI37" s="6" t="str">
        <f>HYPERLINK("#일위대가목록!A4","SA04853P →")</f>
        <v>SA04853P →</v>
      </c>
    </row>
    <row r="38" spans="1:61" ht="18.399999999999999" customHeight="1" x14ac:dyDescent="0.15">
      <c r="A38" s="3" t="s">
        <v>64</v>
      </c>
      <c r="B38" s="2" t="s">
        <v>146</v>
      </c>
      <c r="C38" s="2"/>
      <c r="D38" s="2" t="s">
        <v>146</v>
      </c>
      <c r="E38" s="5"/>
      <c r="F38" s="5"/>
      <c r="G38" s="1"/>
      <c r="H38" s="5"/>
      <c r="I38" s="1"/>
      <c r="J38" s="5"/>
      <c r="K38" s="1"/>
      <c r="L38" s="5"/>
      <c r="M38" s="4"/>
      <c r="N38" t="s">
        <v>146</v>
      </c>
      <c r="P38" t="s">
        <v>14</v>
      </c>
      <c r="Q38" t="s">
        <v>146</v>
      </c>
      <c r="R38" t="s">
        <v>146</v>
      </c>
    </row>
    <row r="39" spans="1:61" ht="18.399999999999999" customHeight="1" x14ac:dyDescent="0.15">
      <c r="A39" s="3" t="s">
        <v>97</v>
      </c>
      <c r="B39" s="2" t="s">
        <v>146</v>
      </c>
      <c r="C39" s="2"/>
      <c r="D39" s="2" t="s">
        <v>146</v>
      </c>
      <c r="E39" s="5"/>
      <c r="F39" s="5"/>
      <c r="G39" s="1"/>
      <c r="H39" s="5"/>
      <c r="I39" s="1"/>
      <c r="J39" s="5"/>
      <c r="K39" s="1"/>
      <c r="L39" s="5"/>
      <c r="M39" s="4"/>
      <c r="N39" t="s">
        <v>146</v>
      </c>
      <c r="P39" t="s">
        <v>125</v>
      </c>
      <c r="Q39" t="s">
        <v>146</v>
      </c>
      <c r="R39" t="s">
        <v>146</v>
      </c>
    </row>
    <row r="40" spans="1:61" ht="18.399999999999999" customHeight="1" x14ac:dyDescent="0.15">
      <c r="A40" s="3" t="s">
        <v>62</v>
      </c>
      <c r="B40" s="2" t="s">
        <v>146</v>
      </c>
      <c r="C40" s="2"/>
      <c r="D40" s="2" t="s">
        <v>146</v>
      </c>
      <c r="E40" s="5"/>
      <c r="F40" s="5"/>
      <c r="G40" s="1"/>
      <c r="H40" s="5"/>
      <c r="I40" s="1"/>
      <c r="J40" s="5"/>
      <c r="K40" s="1"/>
      <c r="L40" s="5"/>
      <c r="M40" s="4"/>
      <c r="N40" t="s">
        <v>146</v>
      </c>
      <c r="P40" t="s">
        <v>89</v>
      </c>
      <c r="Q40" t="s">
        <v>146</v>
      </c>
      <c r="R40" t="s">
        <v>146</v>
      </c>
    </row>
    <row r="41" spans="1:61" ht="18.399999999999999" customHeight="1" x14ac:dyDescent="0.15">
      <c r="A41" s="3" t="s">
        <v>94</v>
      </c>
      <c r="B41" s="2" t="s">
        <v>146</v>
      </c>
      <c r="C41" s="2">
        <v>120</v>
      </c>
      <c r="D41" s="2" t="s">
        <v>88</v>
      </c>
      <c r="E41" s="5"/>
      <c r="F41" s="5"/>
      <c r="G41" s="5"/>
      <c r="H41" s="5"/>
      <c r="I41" s="5"/>
      <c r="J41" s="5"/>
      <c r="K41" s="5"/>
      <c r="L41" s="5"/>
      <c r="M41" s="4"/>
      <c r="N41" t="s">
        <v>146</v>
      </c>
      <c r="P41" t="s">
        <v>53</v>
      </c>
      <c r="Q41" t="s">
        <v>146</v>
      </c>
      <c r="R41" t="s">
        <v>108</v>
      </c>
      <c r="T41" t="s">
        <v>124</v>
      </c>
      <c r="BI41" s="6" t="str">
        <f>HYPERLINK("#일위대가목록!A5","SP26011P →")</f>
        <v>SP26011P →</v>
      </c>
    </row>
    <row r="42" spans="1:61" ht="18.399999999999999" customHeight="1" x14ac:dyDescent="0.15">
      <c r="A42" s="3" t="s">
        <v>2</v>
      </c>
      <c r="B42" s="2" t="s">
        <v>146</v>
      </c>
      <c r="C42" s="2"/>
      <c r="D42" s="2" t="s">
        <v>146</v>
      </c>
      <c r="E42" s="5"/>
      <c r="F42" s="5"/>
      <c r="G42" s="1"/>
      <c r="H42" s="5"/>
      <c r="I42" s="1"/>
      <c r="J42" s="5"/>
      <c r="K42" s="1"/>
      <c r="L42" s="5"/>
      <c r="M42" s="4"/>
      <c r="N42" t="s">
        <v>146</v>
      </c>
      <c r="P42" t="s">
        <v>12</v>
      </c>
      <c r="Q42" t="s">
        <v>146</v>
      </c>
      <c r="R42" t="s">
        <v>146</v>
      </c>
    </row>
    <row r="43" spans="1:61" ht="18.399999999999999" customHeight="1" x14ac:dyDescent="0.15">
      <c r="A43" s="3" t="s">
        <v>76</v>
      </c>
      <c r="B43" s="2" t="s">
        <v>129</v>
      </c>
      <c r="C43" s="2">
        <v>70</v>
      </c>
      <c r="D43" s="2" t="s">
        <v>104</v>
      </c>
      <c r="E43" s="5"/>
      <c r="F43" s="5"/>
      <c r="G43" s="5"/>
      <c r="H43" s="5"/>
      <c r="I43" s="5"/>
      <c r="J43" s="5"/>
      <c r="K43" s="5"/>
      <c r="L43" s="5"/>
      <c r="M43" s="4"/>
      <c r="N43" t="s">
        <v>146</v>
      </c>
      <c r="P43" t="s">
        <v>11</v>
      </c>
      <c r="Q43" t="s">
        <v>146</v>
      </c>
      <c r="R43" t="s">
        <v>1</v>
      </c>
      <c r="T43" t="s">
        <v>124</v>
      </c>
      <c r="BI43" s="6" t="str">
        <f>HYPERLINK("#일위대가목록!A6","S34200040K →")</f>
        <v>S34200040K →</v>
      </c>
    </row>
    <row r="44" spans="1:61" ht="18.399999999999999" customHeight="1" x14ac:dyDescent="0.15">
      <c r="A44" s="3" t="s">
        <v>138</v>
      </c>
      <c r="B44" s="2" t="s">
        <v>67</v>
      </c>
      <c r="C44" s="2">
        <v>30</v>
      </c>
      <c r="D44" s="2" t="s">
        <v>88</v>
      </c>
      <c r="E44" s="5"/>
      <c r="F44" s="5"/>
      <c r="G44" s="5"/>
      <c r="H44" s="5"/>
      <c r="I44" s="5"/>
      <c r="J44" s="5"/>
      <c r="K44" s="5"/>
      <c r="L44" s="5"/>
      <c r="M44" s="4"/>
      <c r="N44" t="s">
        <v>146</v>
      </c>
      <c r="P44" t="s">
        <v>51</v>
      </c>
      <c r="Q44" t="s">
        <v>146</v>
      </c>
      <c r="R44" t="s">
        <v>133</v>
      </c>
      <c r="T44" t="s">
        <v>124</v>
      </c>
      <c r="BI44" s="6" t="str">
        <f>HYPERLINK("#일위대가목록!A7","SB099100P →")</f>
        <v>SB099100P →</v>
      </c>
    </row>
    <row r="45" spans="1:61" ht="18.399999999999999" customHeight="1" x14ac:dyDescent="0.15">
      <c r="A45" s="3" t="s">
        <v>8</v>
      </c>
      <c r="B45" s="2" t="s">
        <v>67</v>
      </c>
      <c r="C45" s="2">
        <v>30</v>
      </c>
      <c r="D45" s="2" t="s">
        <v>88</v>
      </c>
      <c r="E45" s="5"/>
      <c r="F45" s="5"/>
      <c r="G45" s="5"/>
      <c r="H45" s="5"/>
      <c r="I45" s="5"/>
      <c r="J45" s="5"/>
      <c r="K45" s="5"/>
      <c r="L45" s="5"/>
      <c r="M45" s="4"/>
      <c r="N45" t="s">
        <v>146</v>
      </c>
      <c r="P45" t="s">
        <v>87</v>
      </c>
      <c r="Q45" t="s">
        <v>146</v>
      </c>
      <c r="R45" t="s">
        <v>5</v>
      </c>
      <c r="T45" t="s">
        <v>124</v>
      </c>
      <c r="BI45" s="6" t="str">
        <f>HYPERLINK("#일위대가목록!A8","SB099100K →")</f>
        <v>SB099100K →</v>
      </c>
    </row>
    <row r="46" spans="1:61" ht="18.399999999999999" customHeight="1" x14ac:dyDescent="0.15">
      <c r="A46" s="3" t="s">
        <v>130</v>
      </c>
      <c r="B46" s="2" t="s">
        <v>146</v>
      </c>
      <c r="C46" s="2"/>
      <c r="D46" s="2" t="s">
        <v>146</v>
      </c>
      <c r="E46" s="5"/>
      <c r="F46" s="5"/>
      <c r="G46" s="1"/>
      <c r="H46" s="5"/>
      <c r="I46" s="1"/>
      <c r="J46" s="5"/>
      <c r="K46" s="1"/>
      <c r="L46" s="5"/>
      <c r="M46" s="4"/>
      <c r="N46" t="s">
        <v>146</v>
      </c>
      <c r="P46" t="s">
        <v>123</v>
      </c>
      <c r="Q46" t="s">
        <v>146</v>
      </c>
      <c r="R46" t="s">
        <v>146</v>
      </c>
    </row>
    <row r="47" spans="1:61" ht="18.399999999999999" customHeight="1" x14ac:dyDescent="0.15">
      <c r="A47" s="3" t="s">
        <v>106</v>
      </c>
      <c r="B47" s="2" t="s">
        <v>49</v>
      </c>
      <c r="C47" s="2">
        <v>1</v>
      </c>
      <c r="D47" s="2" t="s">
        <v>115</v>
      </c>
      <c r="E47" s="5"/>
      <c r="F47" s="5"/>
      <c r="G47" s="5"/>
      <c r="H47" s="5"/>
      <c r="I47" s="5"/>
      <c r="J47" s="5"/>
      <c r="K47" s="5"/>
      <c r="L47" s="5"/>
      <c r="M47" s="4"/>
      <c r="N47" t="s">
        <v>146</v>
      </c>
      <c r="P47" t="s">
        <v>9</v>
      </c>
      <c r="Q47" t="s">
        <v>146</v>
      </c>
      <c r="R47" t="s">
        <v>99</v>
      </c>
      <c r="T47" t="s">
        <v>124</v>
      </c>
      <c r="BI47" s="6" t="str">
        <f>HYPERLINK("#일위대가목록!A9","SF01402P1 →")</f>
        <v>SF01402P1 →</v>
      </c>
    </row>
    <row r="48" spans="1:61" ht="18.399999999999999" customHeight="1" x14ac:dyDescent="0.15">
      <c r="A48" s="3" t="s">
        <v>64</v>
      </c>
      <c r="B48" s="2" t="s">
        <v>146</v>
      </c>
      <c r="C48" s="2"/>
      <c r="D48" s="2" t="s">
        <v>146</v>
      </c>
      <c r="E48" s="5"/>
      <c r="F48" s="5"/>
      <c r="G48" s="1"/>
      <c r="H48" s="5"/>
      <c r="I48" s="1"/>
      <c r="J48" s="5"/>
      <c r="K48" s="1"/>
      <c r="L48" s="5"/>
      <c r="M48" s="4"/>
      <c r="N48" t="s">
        <v>146</v>
      </c>
      <c r="P48" t="s">
        <v>47</v>
      </c>
      <c r="Q48" t="s">
        <v>36</v>
      </c>
      <c r="R48" t="s">
        <v>146</v>
      </c>
    </row>
    <row r="49" spans="1:61" ht="18.399999999999999" customHeight="1" x14ac:dyDescent="0.15">
      <c r="A49" s="8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1"/>
    </row>
    <row r="50" spans="1:61" ht="18.399999999999999" customHeight="1" x14ac:dyDescent="0.15">
      <c r="A50" s="3" t="s">
        <v>143</v>
      </c>
      <c r="B50" s="2" t="s">
        <v>146</v>
      </c>
      <c r="C50" s="2">
        <v>1</v>
      </c>
      <c r="D50" s="2" t="s">
        <v>115</v>
      </c>
      <c r="F50" s="5"/>
      <c r="H50" s="5"/>
      <c r="J50" s="5"/>
      <c r="L50" s="5"/>
      <c r="M50" s="4"/>
      <c r="N50" t="s">
        <v>146</v>
      </c>
      <c r="O50" t="s">
        <v>112</v>
      </c>
    </row>
    <row r="51" spans="1:61" ht="18.399999999999999" customHeight="1" x14ac:dyDescent="0.15">
      <c r="A51" s="3" t="s">
        <v>24</v>
      </c>
      <c r="B51" s="2" t="s">
        <v>146</v>
      </c>
      <c r="C51" s="2"/>
      <c r="D51" s="2" t="s">
        <v>146</v>
      </c>
      <c r="E51" s="5"/>
      <c r="F51" s="5"/>
      <c r="G51" s="1"/>
      <c r="H51" s="5"/>
      <c r="I51" s="1"/>
      <c r="J51" s="5"/>
      <c r="K51" s="1"/>
      <c r="L51" s="5"/>
      <c r="M51" s="4"/>
      <c r="N51" t="s">
        <v>146</v>
      </c>
      <c r="P51" t="s">
        <v>131</v>
      </c>
      <c r="Q51" t="s">
        <v>146</v>
      </c>
      <c r="R51" t="s">
        <v>146</v>
      </c>
    </row>
    <row r="52" spans="1:61" ht="18.399999999999999" customHeight="1" x14ac:dyDescent="0.15">
      <c r="A52" s="3" t="s">
        <v>95</v>
      </c>
      <c r="B52" s="2" t="s">
        <v>146</v>
      </c>
      <c r="C52" s="2">
        <v>1</v>
      </c>
      <c r="D52" s="2" t="s">
        <v>115</v>
      </c>
      <c r="E52" s="5"/>
      <c r="F52" s="5"/>
      <c r="G52" s="5"/>
      <c r="H52" s="5"/>
      <c r="I52" s="5"/>
      <c r="J52" s="5"/>
      <c r="K52" s="5"/>
      <c r="L52" s="5"/>
      <c r="M52" s="4"/>
      <c r="N52" t="s">
        <v>146</v>
      </c>
      <c r="P52" t="s">
        <v>93</v>
      </c>
      <c r="Q52" t="s">
        <v>146</v>
      </c>
      <c r="R52" t="s">
        <v>110</v>
      </c>
      <c r="T52" t="s">
        <v>124</v>
      </c>
      <c r="BI52" s="6" t="str">
        <f>HYPERLINK("#일위대가목록!A10","SF05070 →")</f>
        <v>SF05070 →</v>
      </c>
    </row>
    <row r="53" spans="1:61" ht="18.399999999999999" customHeight="1" x14ac:dyDescent="0.15">
      <c r="A53" s="3" t="s">
        <v>64</v>
      </c>
      <c r="B53" s="2" t="s">
        <v>146</v>
      </c>
      <c r="C53" s="2"/>
      <c r="D53" s="2" t="s">
        <v>146</v>
      </c>
      <c r="E53" s="5"/>
      <c r="F53" s="5"/>
      <c r="G53" s="1"/>
      <c r="H53" s="5"/>
      <c r="I53" s="1"/>
      <c r="J53" s="5"/>
      <c r="K53" s="1"/>
      <c r="L53" s="5"/>
      <c r="M53" s="4"/>
      <c r="N53" t="s">
        <v>146</v>
      </c>
      <c r="P53" t="s">
        <v>53</v>
      </c>
      <c r="Q53" t="s">
        <v>36</v>
      </c>
      <c r="R53" t="s">
        <v>146</v>
      </c>
    </row>
    <row r="54" spans="1:61" ht="18.399999999999999" customHeight="1" x14ac:dyDescent="0.15">
      <c r="A54" s="8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1"/>
    </row>
    <row r="55" spans="1:61" ht="18.399999999999999" customHeight="1" x14ac:dyDescent="0.15">
      <c r="A55" s="3" t="s">
        <v>17</v>
      </c>
      <c r="B55" s="2" t="s">
        <v>118</v>
      </c>
      <c r="C55" s="2">
        <v>1</v>
      </c>
      <c r="D55" s="2" t="s">
        <v>115</v>
      </c>
      <c r="F55" s="5"/>
      <c r="H55" s="5"/>
      <c r="J55" s="5"/>
      <c r="L55" s="5"/>
      <c r="M55" s="4"/>
      <c r="N55" t="s">
        <v>146</v>
      </c>
      <c r="O55" t="s">
        <v>81</v>
      </c>
    </row>
    <row r="56" spans="1:61" ht="18.399999999999999" customHeight="1" x14ac:dyDescent="0.15">
      <c r="A56" s="3" t="s">
        <v>132</v>
      </c>
      <c r="B56" s="2" t="s">
        <v>146</v>
      </c>
      <c r="C56" s="2"/>
      <c r="D56" s="2" t="s">
        <v>146</v>
      </c>
      <c r="E56" s="5"/>
      <c r="F56" s="5"/>
      <c r="G56" s="1"/>
      <c r="H56" s="5"/>
      <c r="I56" s="1"/>
      <c r="J56" s="5"/>
      <c r="K56" s="1"/>
      <c r="L56" s="5"/>
      <c r="M56" s="4"/>
      <c r="N56" t="s">
        <v>146</v>
      </c>
      <c r="P56" t="s">
        <v>131</v>
      </c>
      <c r="Q56" t="s">
        <v>146</v>
      </c>
      <c r="R56" t="s">
        <v>146</v>
      </c>
    </row>
    <row r="57" spans="1:61" ht="18.399999999999999" customHeight="1" x14ac:dyDescent="0.15">
      <c r="A57" s="3" t="s">
        <v>68</v>
      </c>
      <c r="B57" s="2" t="s">
        <v>92</v>
      </c>
      <c r="C57" s="2">
        <v>30</v>
      </c>
      <c r="D57" s="2" t="s">
        <v>88</v>
      </c>
      <c r="E57" s="5"/>
      <c r="F57" s="5"/>
      <c r="G57" s="5"/>
      <c r="H57" s="5"/>
      <c r="I57" s="5"/>
      <c r="J57" s="5"/>
      <c r="K57" s="5"/>
      <c r="L57" s="5"/>
      <c r="M57" s="4"/>
      <c r="N57" t="s">
        <v>146</v>
      </c>
      <c r="P57" t="s">
        <v>93</v>
      </c>
      <c r="Q57" t="s">
        <v>146</v>
      </c>
      <c r="R57" t="s">
        <v>122</v>
      </c>
      <c r="BI57" s="6" t="str">
        <f>HYPERLINK("#자재!A4","MZSP810022 →")</f>
        <v>MZSP810022 →</v>
      </c>
    </row>
    <row r="58" spans="1:61" ht="18.399999999999999" customHeight="1" x14ac:dyDescent="0.15">
      <c r="A58" s="3" t="s">
        <v>23</v>
      </c>
      <c r="B58" s="2" t="s">
        <v>146</v>
      </c>
      <c r="C58" s="2">
        <v>0.54</v>
      </c>
      <c r="D58" s="2" t="s">
        <v>32</v>
      </c>
      <c r="E58" s="5"/>
      <c r="F58" s="5"/>
      <c r="G58" s="1"/>
      <c r="H58" s="5"/>
      <c r="I58" s="1"/>
      <c r="J58" s="5"/>
      <c r="K58" s="1"/>
      <c r="L58" s="5"/>
      <c r="M58" s="4"/>
      <c r="N58" t="s">
        <v>146</v>
      </c>
      <c r="P58" t="s">
        <v>55</v>
      </c>
      <c r="Q58" t="s">
        <v>146</v>
      </c>
      <c r="R58" t="s">
        <v>124</v>
      </c>
      <c r="X58" t="s">
        <v>83</v>
      </c>
    </row>
    <row r="59" spans="1:61" ht="18.399999999999999" customHeight="1" x14ac:dyDescent="0.15">
      <c r="A59" s="3" t="s">
        <v>64</v>
      </c>
      <c r="B59" s="2" t="s">
        <v>146</v>
      </c>
      <c r="C59" s="2"/>
      <c r="D59" s="2" t="s">
        <v>146</v>
      </c>
      <c r="E59" s="5"/>
      <c r="F59" s="5"/>
      <c r="G59" s="1"/>
      <c r="H59" s="5"/>
      <c r="I59" s="1"/>
      <c r="J59" s="5"/>
      <c r="K59" s="1"/>
      <c r="L59" s="5"/>
      <c r="M59" s="4"/>
      <c r="N59" t="s">
        <v>146</v>
      </c>
      <c r="P59" t="s">
        <v>11</v>
      </c>
      <c r="Q59" t="s">
        <v>36</v>
      </c>
      <c r="R59" t="s">
        <v>146</v>
      </c>
    </row>
    <row r="60" spans="1:61" ht="18.399999999999999" customHeight="1" x14ac:dyDescent="0.15">
      <c r="A60" s="9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2"/>
    </row>
  </sheetData>
  <mergeCells count="9">
    <mergeCell ref="K2:L2"/>
    <mergeCell ref="E2:F2"/>
    <mergeCell ref="M2:M3"/>
    <mergeCell ref="A2:A3"/>
    <mergeCell ref="B2:B3"/>
    <mergeCell ref="C2:C3"/>
    <mergeCell ref="D2:D3"/>
    <mergeCell ref="I2:J2"/>
    <mergeCell ref="G2:H2"/>
  </mergeCells>
  <phoneticPr fontId="2" type="noConversion"/>
  <pageMargins left="0.31496062992125984" right="0.31496062992125984" top="1" bottom="0.59055118110236215" header="0.5" footer="0.5"/>
  <pageSetup paperSize="9" scale="83" orientation="landscape" r:id="rId1"/>
  <headerFooter alignWithMargins="0">
    <oddHeader>&amp;RPage : &amp;P/&amp;N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GS-RO04</dc:creator>
  <cp:lastModifiedBy>JM-AC02</cp:lastModifiedBy>
  <dcterms:created xsi:type="dcterms:W3CDTF">2026-09-16T04:22:41Z</dcterms:created>
  <dcterms:modified xsi:type="dcterms:W3CDTF">2026-09-28T05:39:04Z</dcterms:modified>
</cp:coreProperties>
</file>