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현귀\지역승인\성거\성거-중해마루\감리모집\"/>
    </mc:Choice>
  </mc:AlternateContent>
  <xr:revisionPtr revIDLastSave="0" documentId="13_ncr:1_{B320A940-5D24-4BA6-AD91-D20866A1681F}" xr6:coauthVersionLast="47" xr6:coauthVersionMax="47" xr10:uidLastSave="{00000000-0000-0000-0000-000000000000}"/>
  <bookViews>
    <workbookView xWindow="28680" yWindow="-120" windowWidth="29040" windowHeight="15720" tabRatio="796" activeTab="4" xr2:uid="{00000000-000D-0000-FFFF-FFFF00000000}"/>
  </bookViews>
  <sheets>
    <sheet name="건축개요" sheetId="9" r:id="rId1"/>
    <sheet name="감리비산출(건축)" sheetId="12" r:id="rId2"/>
    <sheet name="감리비산출(소방)" sheetId="14" r:id="rId3"/>
    <sheet name="감리비산출(전기)" sheetId="15" r:id="rId4"/>
    <sheet name="1. 총사업비" sheetId="4" r:id="rId5"/>
    <sheet name="2. 공사비 세부내역 (최종작성)" sheetId="10" r:id="rId6"/>
    <sheet name="3. 감리원 배치계획(예정공정표) " sheetId="8" r:id="rId7"/>
    <sheet name="사업비내역" sheetId="16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</externalReferences>
  <definedNames>
    <definedName name="_">#REF!</definedName>
    <definedName name="__" hidden="1">[1]공문!#REF!</definedName>
    <definedName name="______________LP1">#REF!</definedName>
    <definedName name="______________LP2">#REF!</definedName>
    <definedName name="______________LPB1">#REF!</definedName>
    <definedName name="______________LPK1">#REF!</definedName>
    <definedName name="______________LU1">#REF!</definedName>
    <definedName name="______________LU2">#REF!</definedName>
    <definedName name="______________LV01">#REF!</definedName>
    <definedName name="______________UP1">#REF!</definedName>
    <definedName name="______________UP2">#REF!</definedName>
    <definedName name="_____________LP1">#REF!</definedName>
    <definedName name="_____________LP2">#REF!</definedName>
    <definedName name="_____________LPB1">#REF!</definedName>
    <definedName name="_____________LPK1">#REF!</definedName>
    <definedName name="_____________LU1">#REF!</definedName>
    <definedName name="_____________LU2">#REF!</definedName>
    <definedName name="_____________LV01">#REF!</definedName>
    <definedName name="_____________UP1">#REF!</definedName>
    <definedName name="_____________UP2">#REF!</definedName>
    <definedName name="____________LP1">#REF!</definedName>
    <definedName name="____________LP2">#REF!</definedName>
    <definedName name="____________LPB1">#REF!</definedName>
    <definedName name="____________LPK1">#REF!</definedName>
    <definedName name="____________LU1">#REF!</definedName>
    <definedName name="____________LU2">#REF!</definedName>
    <definedName name="____________LV01">#REF!</definedName>
    <definedName name="____________UP1">#REF!</definedName>
    <definedName name="____________UP2">#REF!</definedName>
    <definedName name="___________LP1">#REF!</definedName>
    <definedName name="___________LP2">#REF!</definedName>
    <definedName name="___________LPB1">#REF!</definedName>
    <definedName name="___________LPK1">#REF!</definedName>
    <definedName name="___________LU1">#REF!</definedName>
    <definedName name="___________LU2">#REF!</definedName>
    <definedName name="___________LV01">#REF!</definedName>
    <definedName name="___________UP1">#REF!</definedName>
    <definedName name="___________UP2">#REF!</definedName>
    <definedName name="__________LP1">#REF!</definedName>
    <definedName name="__________LP2">#REF!</definedName>
    <definedName name="__________LPB1">#REF!</definedName>
    <definedName name="__________LPK1">#REF!</definedName>
    <definedName name="__________LU1">#REF!</definedName>
    <definedName name="__________LU2">#REF!</definedName>
    <definedName name="__________LV01">#REF!</definedName>
    <definedName name="__________UP1">#REF!</definedName>
    <definedName name="__________UP2">#REF!</definedName>
    <definedName name="_________LP1">#REF!</definedName>
    <definedName name="_________LP2">#REF!</definedName>
    <definedName name="________LP1">#REF!</definedName>
    <definedName name="________LP2">#REF!</definedName>
    <definedName name="________LPB1">#REF!</definedName>
    <definedName name="________LPK1">#REF!</definedName>
    <definedName name="________LU1">#REF!</definedName>
    <definedName name="________LU2">#REF!</definedName>
    <definedName name="________LV01">#REF!</definedName>
    <definedName name="________UP1">#REF!</definedName>
    <definedName name="________UP2">#REF!</definedName>
    <definedName name="_______LP1">#REF!</definedName>
    <definedName name="_______LP2">#REF!</definedName>
    <definedName name="_______LPB1">#REF!</definedName>
    <definedName name="_______LPK1">#REF!</definedName>
    <definedName name="_______LU1">#REF!</definedName>
    <definedName name="_______LU2">#REF!</definedName>
    <definedName name="_______LV01">#REF!</definedName>
    <definedName name="_______UP1">#REF!</definedName>
    <definedName name="_______UP2">#REF!</definedName>
    <definedName name="______LP1">#REF!</definedName>
    <definedName name="______LP2">#REF!</definedName>
    <definedName name="______LPB1">#REF!</definedName>
    <definedName name="______LPK1">#REF!</definedName>
    <definedName name="______LU1">#REF!</definedName>
    <definedName name="______LU2">#REF!</definedName>
    <definedName name="______LV01">#REF!</definedName>
    <definedName name="______UP1">#REF!</definedName>
    <definedName name="______UP2">#REF!</definedName>
    <definedName name="_____LP1">#REF!</definedName>
    <definedName name="_____LP2">#REF!</definedName>
    <definedName name="_____LPB1">#REF!</definedName>
    <definedName name="_____LPK1">#REF!</definedName>
    <definedName name="_____LU1">#REF!</definedName>
    <definedName name="_____LU2">#REF!</definedName>
    <definedName name="_____LV01">#REF!</definedName>
    <definedName name="_____UP1">#REF!</definedName>
    <definedName name="_____UP2">#REF!</definedName>
    <definedName name="____LP1">#REF!</definedName>
    <definedName name="____LP2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UP1">#REF!</definedName>
    <definedName name="____UP2">#REF!</definedName>
    <definedName name="___LP1">#REF!</definedName>
    <definedName name="___LP2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PP1">#REF!</definedName>
    <definedName name="___UP1">#REF!</definedName>
    <definedName name="___UP2">#REF!</definedName>
    <definedName name="__123Graph_A" localSheetId="2" hidden="1">[1]목표세부명세!#REF!</definedName>
    <definedName name="__123Graph_A" localSheetId="7" hidden="1">#REF!</definedName>
    <definedName name="__123Graph_A" hidden="1">[2]목표세부명세!#REF!</definedName>
    <definedName name="__123Graph_B" localSheetId="2" hidden="1">[1]목표세부명세!#REF!</definedName>
    <definedName name="__123Graph_B" localSheetId="7" hidden="1">#REF!</definedName>
    <definedName name="__123Graph_B" hidden="1">'[3]#REF'!#REF!</definedName>
    <definedName name="__123Graph_D" localSheetId="3" hidden="1">#REF!</definedName>
    <definedName name="__123Graph_D" hidden="1">#REF!</definedName>
    <definedName name="__123Graph_E" hidden="1">'[3]#REF'!#REF!</definedName>
    <definedName name="__B140007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PP1">#REF!</definedName>
    <definedName name="__SUM1">[4]EP0618!#REF!</definedName>
    <definedName name="__SUM10">[4]EP0618!#REF!</definedName>
    <definedName name="__SUM11">[4]EP0618!#REF!</definedName>
    <definedName name="__SUM12">[4]EP0618!#REF!</definedName>
    <definedName name="__SUM13">[4]EP0618!#REF!</definedName>
    <definedName name="__SUM14">[4]EP0618!#REF!</definedName>
    <definedName name="__SUM15">[4]EP0618!#REF!</definedName>
    <definedName name="__SUM16">[4]EP0618!#REF!</definedName>
    <definedName name="__SUM17">[4]EP0618!#REF!</definedName>
    <definedName name="__SUM18">[4]EP0618!#REF!</definedName>
    <definedName name="__SUM19">[4]EP0618!#REF!</definedName>
    <definedName name="__SUM2">[4]EP0618!#REF!</definedName>
    <definedName name="__SUM3">[4]EP0618!#REF!</definedName>
    <definedName name="__SUM4">[4]EP0618!#REF!</definedName>
    <definedName name="__SUM5">[4]EP0618!#REF!</definedName>
    <definedName name="__SUM6">[4]EP0618!#REF!</definedName>
    <definedName name="__SUM7">[4]EP0618!#REF!</definedName>
    <definedName name="__SUM8">[4]EP0618!#REF!</definedName>
    <definedName name="__SUM9">[4]EP0618!#REF!</definedName>
    <definedName name="__UP1">#REF!</definedName>
    <definedName name="__UP2">#REF!</definedName>
    <definedName name="_1">[5]I一般比!#REF!</definedName>
    <definedName name="_1._PANEL_BD.__LP___1">#REF!</definedName>
    <definedName name="_10">#N/A</definedName>
    <definedName name="_10000" localSheetId="6" hidden="1">#REF!</definedName>
    <definedName name="_10000" hidden="1">#REF!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1">#N/A</definedName>
    <definedName name="_12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4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7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행열변환_1_.행열변환_1">[6]!'[행열변환_1].행열변환_1'</definedName>
    <definedName name="_2">[7]J直材4!$F$5:$G$5</definedName>
    <definedName name="_2_0_0__123Grap" hidden="1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행열변환_2_.행열변환_2">[6]!'[행열변환_2].행열변환_2'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행열변환_3_.행열변환_3">[6]!'[행열변환_3].행열변환_3'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행열변환_4_.행열변환_4">[6]!'[행열변환_4].행열변환_4'</definedName>
    <definedName name="_5">'[8]설직재-1'!#REF!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'[8]설직재-1'!#REF!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">#REF!</definedName>
    <definedName name="_c">#REF!</definedName>
    <definedName name="_d">#REF!</definedName>
    <definedName name="_Dist_Bin" hidden="1">'[3]#REF'!$F$58:$F$73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">#REF!</definedName>
    <definedName name="_Fill" localSheetId="6" hidden="1">#REF!</definedName>
    <definedName name="_Fill" localSheetId="0" hidden="1">#REF!</definedName>
    <definedName name="_Fill" hidden="1">#REF!</definedName>
    <definedName name="_FILL2" hidden="1">#REF!</definedName>
    <definedName name="_xlnm._FilterDatabase" localSheetId="3" hidden="1">#REF!</definedName>
    <definedName name="_xlnm._FilterDatabase" localSheetId="7" hidden="1">#REF!</definedName>
    <definedName name="_xlnm._FilterDatabase" hidden="1">#REF!</definedName>
    <definedName name="_i">#REF!</definedName>
    <definedName name="_IL1">#REF!</definedName>
    <definedName name="_Key1" localSheetId="0" hidden="1">[9]인건비!#REF!</definedName>
    <definedName name="_Key1" localSheetId="7" hidden="1">#REF!</definedName>
    <definedName name="_Key1" hidden="1">#REF!</definedName>
    <definedName name="_Key2" localSheetId="2" hidden="1">[10]설계내역서!$C$21</definedName>
    <definedName name="_Key2" localSheetId="0" hidden="1">[9]인건비!#REF!</definedName>
    <definedName name="_Key2" localSheetId="7" hidden="1">#REF!</definedName>
    <definedName name="_Key2" hidden="1">#REF!</definedName>
    <definedName name="_KK5000">#REF!</definedName>
    <definedName name="_LP1">#REF!</definedName>
    <definedName name="_LP2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MatInverse_In" hidden="1">[11]구성비!$A$1:$N$19</definedName>
    <definedName name="_MatInverse_Out" hidden="1">[11]구성비!$A$22:$A$22</definedName>
    <definedName name="_Order1" localSheetId="2" hidden="1">0</definedName>
    <definedName name="_Order1" localSheetId="7" hidden="1">0</definedName>
    <definedName name="_Order1" hidden="1">255</definedName>
    <definedName name="_Order2" hidden="1">255</definedName>
    <definedName name="_Parse_Out" localSheetId="7" hidden="1">#REF!</definedName>
    <definedName name="_Parse_Out" hidden="1">[12]갑지1!#REF!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PP1">#REF!</definedName>
    <definedName name="_px1">#REF!</definedName>
    <definedName name="_px2">#REF!</definedName>
    <definedName name="_q">#REF!</definedName>
    <definedName name="_q45" localSheetId="2" hidden="1">{"'용역비'!$A$4:$C$8"}</definedName>
    <definedName name="_q45" localSheetId="3" hidden="1">{"'용역비'!$A$4:$C$8"}</definedName>
    <definedName name="_q45" hidden="1">{"'용역비'!$A$4:$C$8"}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">#REF!</definedName>
    <definedName name="_Sort" localSheetId="2" hidden="1">[10]설계내역서!$A$21:$S$1630</definedName>
    <definedName name="_Sort" localSheetId="0" hidden="1">#REF!</definedName>
    <definedName name="_Sort" localSheetId="7" hidden="1">#REF!</definedName>
    <definedName name="_Sort" hidden="1">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UP1">#REF!</definedName>
    <definedName name="_UP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z">#REF!</definedName>
    <definedName name="_경비율1">#REF!</definedName>
    <definedName name="¤C315">#REF!</definedName>
    <definedName name="¤Ç315">#REF!</definedName>
    <definedName name="\0">#N/A</definedName>
    <definedName name="\a" localSheetId="3">#N/A</definedName>
    <definedName name="\a" localSheetId="7">#N/A</definedName>
    <definedName name="\a">#REF!</definedName>
    <definedName name="\b">#N/A</definedName>
    <definedName name="\c">#N/A</definedName>
    <definedName name="\d">#N/A</definedName>
    <definedName name="\e">#REF!</definedName>
    <definedName name="\f">#N/A</definedName>
    <definedName name="\g">'[5]N賃率-職'!#REF!</definedName>
    <definedName name="\i">#REF!</definedName>
    <definedName name="\m" localSheetId="7">#REF!</definedName>
    <definedName name="\m">#REF!</definedName>
    <definedName name="\p">#REF!</definedName>
    <definedName name="\q" localSheetId="7">#REF!</definedName>
    <definedName name="\q">[13]일위!#REF!</definedName>
    <definedName name="\s">#N/A</definedName>
    <definedName name="\w">#REF!</definedName>
    <definedName name="\x">#N/A</definedName>
    <definedName name="\z" localSheetId="7">#REF!</definedName>
    <definedName name="\z">#N/A</definedName>
    <definedName name="A" localSheetId="7">#REF!</definedName>
    <definedName name="A">#REF!</definedName>
    <definedName name="A0">#REF!</definedName>
    <definedName name="A1C1" hidden="1">#REF!</definedName>
    <definedName name="aa">#REF!</definedName>
    <definedName name="AAA">#REF!</definedName>
    <definedName name="abc" localSheetId="2" hidden="1">[2]목표세부명세!#REF!</definedName>
    <definedName name="ABC">#REF!</definedName>
    <definedName name="abcd" hidden="1">[14]노임이!#REF!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FV" localSheetId="3" hidden="1">{#N/A,#N/A,FALSE,"전력간선"}</definedName>
    <definedName name="ADFV" hidden="1">{#N/A,#N/A,FALSE,"전력간선"}</definedName>
    <definedName name="Amount_h">#REF!</definedName>
    <definedName name="anal_ij">#REF!</definedName>
    <definedName name="ANFRK2">#REF!</definedName>
    <definedName name="ANFRK3">#REF!</definedName>
    <definedName name="anfrkk">#REF!</definedName>
    <definedName name="anscount" hidden="1">1</definedName>
    <definedName name="asaasa">#REF!</definedName>
    <definedName name="a합">'[15]94'!#REF!</definedName>
    <definedName name="B" localSheetId="7">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GJamount">#REF!</definedName>
    <definedName name="B2BERP합계">[16]B2BERP!$I$24</definedName>
    <definedName name="B2GJamount">#REF!</definedName>
    <definedName name="B3GJamount">#REF!</definedName>
    <definedName name="B4GJamount">#REF!</definedName>
    <definedName name="B5GJamount">#REF!</definedName>
    <definedName name="B6GJamount">#REF!</definedName>
    <definedName name="B7GJamount">#REF!</definedName>
    <definedName name="B8GJamount">#REF!</definedName>
    <definedName name="B9GJamount">#REF!</definedName>
    <definedName name="BASE">#REF!</definedName>
    <definedName name="BB" localSheetId="2" hidden="1">{#N/A,#N/A,FALSE,"이태원철근"}</definedName>
    <definedName name="BB" localSheetId="3" hidden="1">{#N/A,#N/A,FALSE,"이태원철근"}</definedName>
    <definedName name="BB" localSheetId="0" hidden="1">{#N/A,#N/A,FALSE,"이태원철근"}</definedName>
    <definedName name="BB" hidden="1">{#N/A,#N/A,FALSE,"이태원철근"}</definedName>
    <definedName name="BBB">#REF!</definedName>
    <definedName name="bbbb" hidden="1">{#N/A,#N/A,FALSE,"CCTV"}</definedName>
    <definedName name="bcrclcl100rt">#REF!</definedName>
    <definedName name="bcrclcl100rtrkrk">#REF!</definedName>
    <definedName name="BI" localSheetId="2" hidden="1">{#N/A,#N/A,FALSE,"이태원철근"}</definedName>
    <definedName name="BI" localSheetId="3" hidden="1">{#N/A,#N/A,FALSE,"이태원철근"}</definedName>
    <definedName name="BI" localSheetId="0" hidden="1">{#N/A,#N/A,FALSE,"이태원철근"}</definedName>
    <definedName name="BI" hidden="1">{#N/A,#N/A,FALSE,"이태원철근"}</definedName>
    <definedName name="BM" hidden="1">{#N/A,#N/A,FALSE,"CCTV"}</definedName>
    <definedName name="Book1_Sheet2_List">#REF!</definedName>
    <definedName name="BUNHO">#N/A</definedName>
    <definedName name="C_">[8]제직재!#REF!</definedName>
    <definedName name="cal_f_day">#REF!</definedName>
    <definedName name="CCC">[17]내역서!#REF!</definedName>
    <definedName name="ccdc">#REF!</definedName>
    <definedName name="CF요인" localSheetId="3" hidden="1">#REF!</definedName>
    <definedName name="CF요인" hidden="1">#REF!</definedName>
    <definedName name="cgmh" localSheetId="2" hidden="1">{"'용역비'!$A$4:$C$8"}</definedName>
    <definedName name="cgmh" localSheetId="3" hidden="1">{"'용역비'!$A$4:$C$8"}</definedName>
    <definedName name="cgmh" hidden="1">{"'용역비'!$A$4:$C$8"}</definedName>
    <definedName name="chd">[18]직노!#REF!</definedName>
    <definedName name="ChnRate">#REF!</definedName>
    <definedName name="CM">#REF!</definedName>
    <definedName name="CODE">[19]code!$A$1:$Z$500</definedName>
    <definedName name="CODESUM3">[20]!CODESUM3</definedName>
    <definedName name="CONSTANT">#REF!</definedName>
    <definedName name="COPY" hidden="1">{#N/A,#N/A,FALSE,"CCTV"}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iteria_MI">[21]공통가설!#REF!</definedName>
    <definedName name="crtrcd">#REF!</definedName>
    <definedName name="CRT자료" localSheetId="7">#REF!</definedName>
    <definedName name="CRT자료">[22]손익분석!$A$1:$G$26</definedName>
    <definedName name="D">#REF!</definedName>
    <definedName name="d_errchk">#REF!</definedName>
    <definedName name="danga">[23]danga!$A$1:$M$235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_xlnm.Database">#REF!</definedName>
    <definedName name="date_errchk">#REF!</definedName>
    <definedName name="date_errval">#REF!</definedName>
    <definedName name="DC">[24]업무!#REF!</definedName>
    <definedName name="DD">#REF!</definedName>
    <definedName name="DDD" localSheetId="3">BlankMacro1</definedName>
    <definedName name="DDD">#REF!</definedName>
    <definedName name="dddd">'[8]설직재-1'!#REF!</definedName>
    <definedName name="ddddd" hidden="1">#REF!</definedName>
    <definedName name="del">[25]공사현황!$B$2:$B$8,[25]공사현황!$B$11:$G$14</definedName>
    <definedName name="DFG" localSheetId="3" hidden="1">{#N/A,#N/A,FALSE,"전력간선"}</definedName>
    <definedName name="DFG" hidden="1">{#N/A,#N/A,FALSE,"전력간선"}</definedName>
    <definedName name="DFSSA" localSheetId="6" hidden="1">{#N/A,#N/A,FALSE,"운반시간"}</definedName>
    <definedName name="DFSSA" localSheetId="2" hidden="1">{#N/A,#N/A,FALSE,"운반시간"}</definedName>
    <definedName name="DFSSA" localSheetId="3" hidden="1">{#N/A,#N/A,FALSE,"운반시간"}</definedName>
    <definedName name="DFSSA" hidden="1">{#N/A,#N/A,FALSE,"운반시간"}</definedName>
    <definedName name="dhj" localSheetId="2" hidden="1">{"'용역비'!$A$4:$C$8"}</definedName>
    <definedName name="dhj" localSheetId="3" hidden="1">{"'용역비'!$A$4:$C$8"}</definedName>
    <definedName name="dhj" hidden="1">{"'용역비'!$A$4:$C$8"}</definedName>
    <definedName name="Dij">#REF!</definedName>
    <definedName name="DLKJDAOJD">[26]신우!#REF!</definedName>
    <definedName name="DMsum">#REF!</definedName>
    <definedName name="Document_array">{"Book1","대전관저설변.xls"}</definedName>
    <definedName name="DRIVE">#REF!</definedName>
    <definedName name="DRsum">#REF!</definedName>
    <definedName name="DRTRTDKGMUKRT">#REF!</definedName>
    <definedName name="e" localSheetId="7" hidden="1">{#N/A,#N/A,TRUE,"총괄"}</definedName>
    <definedName name="E">#REF!</definedName>
    <definedName name="Edit_ChnRate">#REF!</definedName>
    <definedName name="ee" localSheetId="6" hidden="1">{#N/A,#N/A,FALSE,"단가표지"}</definedName>
    <definedName name="ee" localSheetId="2" hidden="1">{#N/A,#N/A,FALSE,"단가표지"}</definedName>
    <definedName name="ee" localSheetId="3" hidden="1">{#N/A,#N/A,FALSE,"단가표지"}</definedName>
    <definedName name="ee" hidden="1">{#N/A,#N/A,FALSE,"단가표지"}</definedName>
    <definedName name="EF">#REF!</definedName>
    <definedName name="ef_val">#REF!</definedName>
    <definedName name="Efd">#REF!</definedName>
    <definedName name="Efd_h">#REF!</definedName>
    <definedName name="ej" localSheetId="2" hidden="1">{"'용역비'!$A$4:$C$8"}</definedName>
    <definedName name="ej" localSheetId="3" hidden="1">{"'용역비'!$A$4:$C$8"}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[27]Sheet2!$A$2:$M$37</definedName>
    <definedName name="end_day">#REF!</definedName>
    <definedName name="end_month">#REF!</definedName>
    <definedName name="end_year">#REF!</definedName>
    <definedName name="EQUP">'[28]노원열병합  건축공사기성내역서'!#REF!</definedName>
    <definedName name="ERER">#REF!</definedName>
    <definedName name="ertyertye" localSheetId="2" hidden="1">{"'용역비'!$A$4:$C$8"}</definedName>
    <definedName name="ertyertye" localSheetId="3" hidden="1">{"'용역비'!$A$4:$C$8"}</definedName>
    <definedName name="ertyertye" hidden="1">{"'용역비'!$A$4:$C$8"}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tyj" localSheetId="2" hidden="1">{"'용역비'!$A$4:$C$8"}</definedName>
    <definedName name="etyj" localSheetId="3" hidden="1">{"'용역비'!$A$4:$C$8"}</definedName>
    <definedName name="etyj" hidden="1">{"'용역비'!$A$4:$C$8"}</definedName>
    <definedName name="etyjj" localSheetId="2" hidden="1">{"'용역비'!$A$4:$C$8"}</definedName>
    <definedName name="etyjj" localSheetId="3" hidden="1">{"'용역비'!$A$4:$C$8"}</definedName>
    <definedName name="etyjj" hidden="1">{"'용역비'!$A$4:$C$8"}</definedName>
    <definedName name="Excel_BuiltIn_Criteria">[29]공통가설!#REF!</definedName>
    <definedName name="Excel_BuiltIn_Database">[30]전체!#REF!</definedName>
    <definedName name="Excel_BuiltIn_Print_Area">#REF!</definedName>
    <definedName name="Excel_BuiltIn_Print_Titles">#REF!</definedName>
    <definedName name="Excel_BuiltIn_Recorder">#REF!</definedName>
    <definedName name="_xlnm.Extract">#REF!</definedName>
    <definedName name="F" localSheetId="3">#REF!</definedName>
    <definedName name="F">[31]내역서!#REF!</definedName>
    <definedName name="fdgdfg" localSheetId="3" hidden="1">{#N/A,#N/A,FALSE,"CCTV"}</definedName>
    <definedName name="fdgdfg" hidden="1">{#N/A,#N/A,FALSE,"CCTV"}</definedName>
    <definedName name="FF" localSheetId="3">#REF!</definedName>
    <definedName name="FF">[31]내역서!#REF!</definedName>
    <definedName name="ff_block">#REF!</definedName>
    <definedName name="FF_h">#REF!</definedName>
    <definedName name="ff_val">#REF!</definedName>
    <definedName name="FFF" localSheetId="6" hidden="1">{#N/A,#N/A,FALSE,"단가표지"}</definedName>
    <definedName name="FFF" localSheetId="2" hidden="1">{#N/A,#N/A,FALSE,"단가표지"}</definedName>
    <definedName name="FFF" localSheetId="3">BlankMacro1</definedName>
    <definedName name="FFF" hidden="1">{#N/A,#N/A,FALSE,"단가표지"}</definedName>
    <definedName name="FG">#REF!</definedName>
    <definedName name="FG28TBTB4RTDK">#REF!</definedName>
    <definedName name="FG44TBTB4RTDKDK">#REF!</definedName>
    <definedName name="FG46TBTB4RTDKDK">#REF!</definedName>
    <definedName name="FGGF" localSheetId="3" hidden="1">{#N/A,#N/A,FALSE,"CCTV"}</definedName>
    <definedName name="FGGF" hidden="1">{#N/A,#N/A,FALSE,"CCTV"}</definedName>
    <definedName name="FGGG">#REF!</definedName>
    <definedName name="FHFH" hidden="1">[32]수량산출!$A$1:$A$8561</definedName>
    <definedName name="FHFK" hidden="1">[32]수량산출!#REF!</definedName>
    <definedName name="FK" localSheetId="2" hidden="1">{"'용역비'!$A$4:$C$8"}</definedName>
    <definedName name="FK" localSheetId="3" hidden="1">{"'용역비'!$A$4:$C$8"}</definedName>
    <definedName name="FK" hidden="1">{"'용역비'!$A$4:$C$8"}</definedName>
    <definedName name="FSDF" localSheetId="6" hidden="1">{#N/A,#N/A,FALSE,"운반시간"}</definedName>
    <definedName name="FSDF" localSheetId="2" hidden="1">{#N/A,#N/A,FALSE,"운반시간"}</definedName>
    <definedName name="FSDF" localSheetId="3" hidden="1">{#N/A,#N/A,FALSE,"운반시간"}</definedName>
    <definedName name="FSDF" hidden="1">{#N/A,#N/A,FALSE,"운반시간"}</definedName>
    <definedName name="g" hidden="1">{#N/A,#N/A,TRUE,"총괄"}</definedName>
    <definedName name="Gcord_blk">#REF!</definedName>
    <definedName name="Gcord_h">#REF!</definedName>
    <definedName name="GEMCO" hidden="1">#REF!</definedName>
    <definedName name="get_gjcode">#REF!</definedName>
    <definedName name="gg" localSheetId="6" hidden="1">{#N/A,#N/A,FALSE,"운반시간"}</definedName>
    <definedName name="gg" localSheetId="2" hidden="1">{#N/A,#N/A,FALSE,"운반시간"}</definedName>
    <definedName name="gg" localSheetId="3" hidden="1">{#N/A,#N/A,FALSE,"운반시간"}</definedName>
    <definedName name="gg" hidden="1">{#N/A,#N/A,FALSE,"운반시간"}</definedName>
    <definedName name="GGG" localSheetId="2" hidden="1">{"'용역비'!$A$4:$C$8"}</definedName>
    <definedName name="GGG" localSheetId="3">BlankMacro1</definedName>
    <definedName name="GGG" hidden="1">{"'용역비'!$A$4:$C$8"}</definedName>
    <definedName name="GH">#REF!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RT" hidden="1">#REF!</definedName>
    <definedName name="H">[33]내역서!#REF!</definedName>
    <definedName name="h_ef_val">#REF!</definedName>
    <definedName name="h_lf_val">#REF!</definedName>
    <definedName name="ha" localSheetId="2" hidden="1">{#N/A,#N/A,FALSE,"지침";#N/A,#N/A,FALSE,"환경분석";#N/A,#N/A,FALSE,"Sheet16"}</definedName>
    <definedName name="ha" localSheetId="3" hidden="1">{#N/A,#N/A,FALSE,"지침";#N/A,#N/A,FALSE,"환경분석";#N/A,#N/A,FALSE,"Sheet16"}</definedName>
    <definedName name="ha" hidden="1">{#N/A,#N/A,FALSE,"지침";#N/A,#N/A,FALSE,"환경분석";#N/A,#N/A,FALSE,"Sheet16"}</definedName>
    <definedName name="hardwar" hidden="1">#REF!</definedName>
    <definedName name="HH" hidden="1">#REF!</definedName>
    <definedName name="HHH" hidden="1">#REF!</definedName>
    <definedName name="HHHH" localSheetId="2" hidden="1">{#N/A,#N/A,FALSE,"CCTV"}</definedName>
    <definedName name="HHHH" hidden="1">#REF!</definedName>
    <definedName name="HJK" localSheetId="2" hidden="1">{#N/A,#N/A,FALSE,"이태원철근"}</definedName>
    <definedName name="HJK" localSheetId="3" hidden="1">{#N/A,#N/A,FALSE,"이태원철근"}</definedName>
    <definedName name="HJK" localSheetId="0" hidden="1">{#N/A,#N/A,FALSE,"이태원철근"}</definedName>
    <definedName name="HJK" hidden="1">{#N/A,#N/A,FALSE,"이태원철근"}</definedName>
    <definedName name="hon">#REF!</definedName>
    <definedName name="HTML_CodePage" hidden="1">949</definedName>
    <definedName name="HTML_Control" localSheetId="2" hidden="1">{"'Sheet1'!$A$22:$G$23","'Sheet1'!$A$6","'Sheet1'!$E$10","'Sheet1'!$A$1:$F$23","'Sheet1'!$B$10","'Sheet1'!$A$1:$G$22","'Sheet1'!$A$1:$G$51"}</definedName>
    <definedName name="HTML_Control" localSheetId="3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localSheetId="2" hidden="1">"Sheet1"</definedName>
    <definedName name="HTML_Header" localSheetId="7" hidden="1">"Sheet1"</definedName>
    <definedName name="HTML_Header" hidden="1">"용역비"</definedName>
    <definedName name="HTML_LastUpdate" localSheetId="2" hidden="1">"99-06-18"</definedName>
    <definedName name="HTML_LastUpdate" localSheetId="7" hidden="1">"98-06-22"</definedName>
    <definedName name="HTML_LastUpdate" hidden="1">"99-07-01"</definedName>
    <definedName name="HTML_LineAfter" hidden="1">FALSE</definedName>
    <definedName name="HTML_LineBefore" hidden="1">FALSE</definedName>
    <definedName name="HTML_Name" localSheetId="2" hidden="1">"(주)새암건축"</definedName>
    <definedName name="HTML_Name" localSheetId="7" hidden="1">"김성현"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localSheetId="2" hidden="1">"C:\가\f.htm"</definedName>
    <definedName name="HTML_PathFile" localSheetId="7" hidden="1">"C:\My Documents\Work Excel\MyHTML.htm"</definedName>
    <definedName name="HTML_PathFile" hidden="1">"C:\My Documents\MyHTML.htm"</definedName>
    <definedName name="HTML_Title" localSheetId="2" hidden="1">"Book2"</definedName>
    <definedName name="HTML_Title" localSheetId="7" hidden="1">"출입명단"</definedName>
    <definedName name="HTML_Title" hidden="1">"전체금액"</definedName>
    <definedName name="HTR" localSheetId="2" hidden="1">{#N/A,#N/A,FALSE,"이태원철근"}</definedName>
    <definedName name="HTR" localSheetId="3" hidden="1">{#N/A,#N/A,FALSE,"이태원철근"}</definedName>
    <definedName name="HTR" localSheetId="0" hidden="1">{#N/A,#N/A,FALSE,"이태원철근"}</definedName>
    <definedName name="HTR" hidden="1">{#N/A,#N/A,FALSE,"이태원철근"}</definedName>
    <definedName name="i">#REF!</definedName>
    <definedName name="i_start">#REF!</definedName>
    <definedName name="i_val">#REF!</definedName>
    <definedName name="II">[33]내역서!#REF!</definedName>
    <definedName name="ii_val">#REF!</definedName>
    <definedName name="ij_cod_blk">#REF!</definedName>
    <definedName name="IL">#REF!</definedName>
    <definedName name="ilch">[23]ilch!$A$3:$M$25</definedName>
    <definedName name="INCREASED">#REF!</definedName>
    <definedName name="INETOTHER">#REF!</definedName>
    <definedName name="INETPPE">#REF!</definedName>
    <definedName name="Is_Actr">#REF!</definedName>
    <definedName name="isactirate">#REF!</definedName>
    <definedName name="iv_check">#REF!</definedName>
    <definedName name="iv_check2">#REF!</definedName>
    <definedName name="ix_v">#REF!</definedName>
    <definedName name="iy_v">#REF!</definedName>
    <definedName name="J" localSheetId="2" hidden="1">{"'용역비'!$A$4:$C$8"}</definedName>
    <definedName name="j" localSheetId="3">#REF!</definedName>
    <definedName name="J" hidden="1">{"'용역비'!$A$4:$C$8"}</definedName>
    <definedName name="j_val">#REF!</definedName>
    <definedName name="JH">#REF!</definedName>
    <definedName name="JJJ" localSheetId="2" hidden="1">{#N/A,#N/A,FALSE,"CCTV"}</definedName>
    <definedName name="JJJ" hidden="1">#REF!</definedName>
    <definedName name="k" localSheetId="7">#REF!</definedName>
    <definedName name="K">#REF!</definedName>
    <definedName name="KA">#REF!</definedName>
    <definedName name="KFJG">#REF!</definedName>
    <definedName name="KIM">#REF!</definedName>
    <definedName name="KK" localSheetId="7">#REF!</definedName>
    <definedName name="KK">[33]내역서!#REF!</definedName>
    <definedName name="kkk" localSheetId="2" hidden="1">[34]Total!#REF!</definedName>
    <definedName name="KKK" hidden="1">#REF!</definedName>
    <definedName name="ko">#REF!</definedName>
    <definedName name="L">#REF!</definedName>
    <definedName name="labordata">#REF!</definedName>
    <definedName name="Lbox1">#REF!</definedName>
    <definedName name="Lbox2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" localSheetId="2" hidden="1">{"'용역비'!$A$4:$C$8"}</definedName>
    <definedName name="li" localSheetId="3" hidden="1">{"'용역비'!$A$4:$C$8"}</definedName>
    <definedName name="li" hidden="1">{"'용역비'!$A$4:$C$8"}</definedName>
    <definedName name="light">"Picture 1"</definedName>
    <definedName name="LL">[33]내역서!#REF!</definedName>
    <definedName name="LLL" hidden="1">#REF!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sd">#REF!</definedName>
    <definedName name="Lsd_h">#REF!</definedName>
    <definedName name="LV02A">#REF!</definedName>
    <definedName name="LV02B">#REF!</definedName>
    <definedName name="LV04A">#REF!</definedName>
    <definedName name="LV04B">#REF!</definedName>
    <definedName name="m" hidden="1">#REF!</definedName>
    <definedName name="m_errchk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">[35]!Macro1</definedName>
    <definedName name="MACRO3">[36]!MACRO3</definedName>
    <definedName name="maintitle_top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GJ_diff">#REF!</definedName>
    <definedName name="MGJ_disp">#REF!</definedName>
    <definedName name="MGJtotal">#REF!</definedName>
    <definedName name="MHELP">#REF!</definedName>
    <definedName name="MM">[31]내역서!#REF!</definedName>
    <definedName name="MOTOR__농형_전폐">#REF!</definedName>
    <definedName name="n" localSheetId="2" hidden="1">{"'용역비'!$A$4:$C$8"}</definedName>
    <definedName name="n" localSheetId="3" hidden="1">{"'용역비'!$A$4:$C$8"}</definedName>
    <definedName name="n" localSheetId="7">#REF!</definedName>
    <definedName name="n" hidden="1">{"'용역비'!$A$4:$C$8"}</definedName>
    <definedName name="n_x">#REF!</definedName>
    <definedName name="n_x1">#REF!</definedName>
    <definedName name="n_y">#REF!</definedName>
    <definedName name="n_y1">#REF!</definedName>
    <definedName name="NAME">#N/A</definedName>
    <definedName name="NEWNAME" localSheetId="6" hidden="1">{#N/A,#N/A,FALSE,"CCTV"}</definedName>
    <definedName name="NEWNAME" localSheetId="2" hidden="1">{#N/A,#N/A,FALSE,"CCTV"}</definedName>
    <definedName name="NEWNAME" localSheetId="3" hidden="1">{#N/A,#N/A,FALSE,"CCTV"}</definedName>
    <definedName name="NEWNAME" localSheetId="0" hidden="1">{#N/A,#N/A,FALSE,"CCTV"}</definedName>
    <definedName name="NEWNAME" localSheetId="7" hidden="1">{#N/A,#N/A,FALSE,"CCTV"}</definedName>
    <definedName name="NEWNAME" hidden="1">{#N/A,#N/A,FALSE,"CCTV"}</definedName>
    <definedName name="No_Actr">#REF!</definedName>
    <definedName name="now_ef">#REF!</definedName>
    <definedName name="now_iv">#REF!</definedName>
    <definedName name="ocf" localSheetId="3" hidden="1">#REF!</definedName>
    <definedName name="ocf" hidden="1">#REF!</definedName>
    <definedName name="OIL" localSheetId="2" hidden="1">{"'용역비'!$A$4:$C$8"}</definedName>
    <definedName name="OIL" localSheetId="3" hidden="1">{"'용역비'!$A$4:$C$8"}</definedName>
    <definedName name="OIL" hidden="1">{"'용역비'!$A$4:$C$8"}</definedName>
    <definedName name="ONP" hidden="1">'[37]전체내역 (2)'!#REF!</definedName>
    <definedName name="OOO" localSheetId="2" hidden="1">{"'용역비'!$A$4:$C$8"}</definedName>
    <definedName name="OOO" localSheetId="3" hidden="1">{"'용역비'!$A$4:$C$8"}</definedName>
    <definedName name="OOO" hidden="1">{"'용역비'!$A$4:$C$8"}</definedName>
    <definedName name="opo" localSheetId="3" hidden="1">{#N/A,#N/A,FALSE,"지침";#N/A,#N/A,FALSE,"환경분석";#N/A,#N/A,FALSE,"Sheet16"}</definedName>
    <definedName name="opo" hidden="1">{#N/A,#N/A,FALSE,"지침";#N/A,#N/A,FALSE,"환경분석";#N/A,#N/A,FALSE,"Sheet16"}</definedName>
    <definedName name="OPOP" hidden="1">[38]수량산출!#REF!</definedName>
    <definedName name="OPP" hidden="1">#REF!</definedName>
    <definedName name="OPPP" hidden="1">[39]수량산출!$A$3:$H$8539</definedName>
    <definedName name="or">[40]과천MAIN!#REF!</definedName>
    <definedName name="P" hidden="1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E">#REF!</definedName>
    <definedName name="PIPE40">#REF!</definedName>
    <definedName name="PlanRate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LW10">#REF!</definedName>
    <definedName name="PNLW8">#REF!</definedName>
    <definedName name="POR3C37R54C40RTSQLBP2PRTHDLTBDL">[41]조건!#REF!</definedName>
    <definedName name="POR3C41R52C44RTSKS13C5LRTHDLTBD" localSheetId="7">#REF!</definedName>
    <definedName name="POR3C41R52C44RTSKS13C5LRTHDLTBD">[41]조건!#REF!</definedName>
    <definedName name="POR3C56R44C76RTSKS15C5LRTHDLTBD" localSheetId="7">#REF!</definedName>
    <definedName name="POR3C56R44C76RTSKS15C5LRTHDLTBD">[41]조건!#REF!</definedName>
    <definedName name="POR3C77R61C83RTSKS15C5LRTHDLTBD">[41]조건!#REF!</definedName>
    <definedName name="POR6C20R55C38RTSKS13C5LRTHDLTBD" localSheetId="7">#REF!</definedName>
    <definedName name="POR6C20R55C38RTSKS13C5LRTHDLTBD">[41]조건!#REF!</definedName>
    <definedName name="POR7C2R55C18RTSKS13C5LRTHDLTBDL">#REF!</definedName>
    <definedName name="POR7C2R58C18RTSKS13C5LRTHDLTBDL" localSheetId="7">#REF!</definedName>
    <definedName name="POR7C2R58C18RTSKS13C5LRTHDLTBDL">[41]조건!#REF!</definedName>
    <definedName name="POR7C77R72C83RTSKS13C5LRTHDLTBD">#REF!</definedName>
    <definedName name="por840c3542RTsks12c4lRTm1TB0TB5">#REF!</definedName>
    <definedName name="POR8C46R200C54RTSKS13C6LRTHR3C4" localSheetId="7">#REF!</definedName>
    <definedName name="POR8C46R200C54RTSKS13C6LRTHR3C4">[41]조건!#REF!</definedName>
    <definedName name="PP">#REF!</definedName>
    <definedName name="PPP" localSheetId="7">#REF!</definedName>
    <definedName name="PPP" hidden="1">#REF!</definedName>
    <definedName name="PR">#REF!</definedName>
    <definedName name="PracRate">#REF!</definedName>
    <definedName name="prg">#REF!</definedName>
    <definedName name="print">#REF!</definedName>
    <definedName name="_xlnm.Print_Area" localSheetId="4">'1. 총사업비'!$A$1:$I$36</definedName>
    <definedName name="_xlnm.Print_Area" localSheetId="5">'2. 공사비 세부내역 (최종작성)'!$A$1:$K$62</definedName>
    <definedName name="_xlnm.Print_Area" localSheetId="6">'3. 감리원 배치계획(예정공정표) '!$A$1:$AJ$21</definedName>
    <definedName name="_xlnm.Print_Area" localSheetId="1">'감리비산출(건축)'!$A$1:$N$51</definedName>
    <definedName name="_xlnm.Print_Area" localSheetId="2">'감리비산출(소방)'!$A$1:$AL$37</definedName>
    <definedName name="_xlnm.Print_Area" localSheetId="3">'감리비산출(전기)'!$A$1:$AB$54</definedName>
    <definedName name="_xlnm.Print_Area" localSheetId="7">#REF!</definedName>
    <definedName name="_xlnm.Print_Area">#REF!</definedName>
    <definedName name="PRINT_AREA_MI" localSheetId="3">[42]Sheet2!#REF!</definedName>
    <definedName name="Print_Area_MI" localSheetId="7">#REF!</definedName>
    <definedName name="Print_Area_MI">#REF!</definedName>
    <definedName name="PRINT_TITLE">#REF!</definedName>
    <definedName name="_xlnm.Print_Titles" localSheetId="5">'2. 공사비 세부내역 (최종작성)'!$1:$3</definedName>
    <definedName name="_xlnm.Print_Titles" localSheetId="7">#REF!</definedName>
    <definedName name="_xlnm.Print_Titles">#REF!</definedName>
    <definedName name="PRINT_TITLES_MI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y">#REF!</definedName>
    <definedName name="Q" localSheetId="2" hidden="1">{#N/A,#N/A,FALSE,"전력간선"}</definedName>
    <definedName name="Q" hidden="1">#REF!</definedName>
    <definedName name="q234562456" localSheetId="2" hidden="1">{"'용역비'!$A$4:$C$8"}</definedName>
    <definedName name="q234562456" localSheetId="3" hidden="1">{"'용역비'!$A$4:$C$8"}</definedName>
    <definedName name="q234562456" hidden="1">{"'용역비'!$A$4:$C$8"}</definedName>
    <definedName name="QA" localSheetId="3" hidden="1">{#N/A,#N/A,FALSE,"전력간선"}</definedName>
    <definedName name="QA" hidden="1">{#N/A,#N/A,FALSE,"전력간선"}</definedName>
    <definedName name="QFQF" hidden="1">#REF!</definedName>
    <definedName name="QQ" localSheetId="3" hidden="1">{#N/A,#N/A,FALSE,"전력간선"}</definedName>
    <definedName name="QQ" hidden="1">{#N/A,#N/A,FALSE,"전력간선"}</definedName>
    <definedName name="QTY">'[28]노원열병합  건축공사기성내역서'!#REF!</definedName>
    <definedName name="qw" localSheetId="6" hidden="1">{#N/A,#N/A,FALSE,"단가표지"}</definedName>
    <definedName name="qw" localSheetId="2" hidden="1">{#N/A,#N/A,FALSE,"단가표지"}</definedName>
    <definedName name="qw" localSheetId="3" hidden="1">{#N/A,#N/A,FALSE,"단가표지"}</definedName>
    <definedName name="qw" hidden="1">{#N/A,#N/A,FALSE,"단가표지"}</definedName>
    <definedName name="QWE" localSheetId="2" hidden="1">{#N/A,#N/A,FALSE,"이태원철근"}</definedName>
    <definedName name="QWE" localSheetId="3" hidden="1">{#N/A,#N/A,FALSE,"이태원철근"}</definedName>
    <definedName name="QWE" localSheetId="0" hidden="1">{#N/A,#N/A,FALSE,"이태원철근"}</definedName>
    <definedName name="QWE" hidden="1">{#N/A,#N/A,FALSE,"이태원철근"}</definedName>
    <definedName name="QWER" localSheetId="2" hidden="1">{#N/A,#N/A,FALSE,"이태원철근"}</definedName>
    <definedName name="QWER" localSheetId="3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yk" localSheetId="2" hidden="1">{"'용역비'!$A$4:$C$8"}</definedName>
    <definedName name="qyk" localSheetId="3" hidden="1">{"'용역비'!$A$4:$C$8"}</definedName>
    <definedName name="qyk" hidden="1">{"'용역비'!$A$4:$C$8"}</definedName>
    <definedName name="rate_top">#REF!</definedName>
    <definedName name="_xlnm.Recorder">#REF!</definedName>
    <definedName name="RefBlock">#REF!</definedName>
    <definedName name="RFYIFIOYGOPIO" hidden="1">#REF!</definedName>
    <definedName name="RH" localSheetId="2" hidden="1">{"'용역비'!$A$4:$C$8"}</definedName>
    <definedName name="RH" localSheetId="3" hidden="1">{"'용역비'!$A$4:$C$8"}</definedName>
    <definedName name="RH" hidden="1">{"'용역비'!$A$4:$C$8"}</definedName>
    <definedName name="RK" hidden="1">[32]수량산출!#REF!</definedName>
    <definedName name="RRR" hidden="1">[43]울산시산표!$G$1:$G$1019</definedName>
    <definedName name="rth" localSheetId="2" hidden="1">{"'용역비'!$A$4:$C$8"}</definedName>
    <definedName name="rth" localSheetId="3" hidden="1">{"'용역비'!$A$4:$C$8"}</definedName>
    <definedName name="rth" hidden="1">{"'용역비'!$A$4:$C$8"}</definedName>
    <definedName name="rty" localSheetId="2" hidden="1">{"'용역비'!$A$4:$C$8"}</definedName>
    <definedName name="rty" localSheetId="3" hidden="1">{"'용역비'!$A$4:$C$8"}</definedName>
    <definedName name="rty" hidden="1">{"'용역비'!$A$4:$C$8"}</definedName>
    <definedName name="ryuk" localSheetId="2" hidden="1">{"'용역비'!$A$4:$C$8"}</definedName>
    <definedName name="ryuk" localSheetId="3" hidden="1">{"'용역비'!$A$4:$C$8"}</definedName>
    <definedName name="ryuk" hidden="1">{"'용역비'!$A$4:$C$8"}</definedName>
    <definedName name="r견적" localSheetId="2" hidden="1">{#N/A,#N/A,FALSE,"월공사비집계표양식 (7)";#N/A,#N/A,FALSE,"월공사비집계표양식 (7)"}</definedName>
    <definedName name="r견적" localSheetId="3" hidden="1">{#N/A,#N/A,FALSE,"월공사비집계표양식 (7)";#N/A,#N/A,FALSE,"월공사비집계표양식 (7)"}</definedName>
    <definedName name="r견적" localSheetId="0" hidden="1">{#N/A,#N/A,FALSE,"월공사비집계표양식 (7)";#N/A,#N/A,FALSE,"월공사비집계표양식 (7)"}</definedName>
    <definedName name="r견적" hidden="1">{#N/A,#N/A,FALSE,"월공사비집계표양식 (7)";#N/A,#N/A,FALSE,"월공사비집계표양식 (7)"}</definedName>
    <definedName name="sanch_2">#REF!</definedName>
    <definedName name="sanch_3">#REF!</definedName>
    <definedName name="sanch_4">#REF!</definedName>
    <definedName name="SAO_pnt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fds" localSheetId="3" hidden="1">{#N/A,#N/A,FALSE,"CCTV"}</definedName>
    <definedName name="sdfds" hidden="1">{#N/A,#N/A,FALSE,"CCTV"}</definedName>
    <definedName name="sdryhj" localSheetId="2" hidden="1">{"'용역비'!$A$4:$C$8"}</definedName>
    <definedName name="sdryhj" localSheetId="3" hidden="1">{"'용역비'!$A$4:$C$8"}</definedName>
    <definedName name="sdryhj" hidden="1">{"'용역비'!$A$4:$C$8"}</definedName>
    <definedName name="SE" localSheetId="2" hidden="1">{"'용역비'!$A$4:$C$8"}</definedName>
    <definedName name="SE" localSheetId="3" hidden="1">{"'용역비'!$A$4:$C$8"}</definedName>
    <definedName name="SE" hidden="1">{"'용역비'!$A$4:$C$8"}</definedName>
    <definedName name="SearchActi_Out">#REF!</definedName>
    <definedName name="SERVICE" localSheetId="2" hidden="1">{#N/A,#N/A,FALSE,"이태원철근"}</definedName>
    <definedName name="SERVICE" localSheetId="3" hidden="1">{#N/A,#N/A,FALSE,"이태원철근"}</definedName>
    <definedName name="SERVICE" localSheetId="0" hidden="1">{#N/A,#N/A,FALSE,"이태원철근"}</definedName>
    <definedName name="SERVICE" hidden="1">{#N/A,#N/A,FALSE,"이태원철근"}</definedName>
    <definedName name="SGJ_diff">#REF!</definedName>
    <definedName name="SGJtotal">#REF!</definedName>
    <definedName name="SHEET100" localSheetId="3" hidden="1">#REF!</definedName>
    <definedName name="SHEET100" hidden="1">#REF!</definedName>
    <definedName name="so">[18]직노!#REF!</definedName>
    <definedName name="SORT" hidden="1">#REF!</definedName>
    <definedName name="sp_i_blk">#REF!</definedName>
    <definedName name="spi_pnt">#REF!</definedName>
    <definedName name="srth" localSheetId="2" hidden="1">{"'용역비'!$A$4:$C$8"}</definedName>
    <definedName name="srth" localSheetId="3" hidden="1">{"'용역비'!$A$4:$C$8"}</definedName>
    <definedName name="srth" hidden="1">{"'용역비'!$A$4:$C$8"}</definedName>
    <definedName name="sss" localSheetId="2" hidden="1">{#N/A,#N/A,FALSE,"전력간선"}</definedName>
    <definedName name="sss" localSheetId="3" hidden="1">{#N/A,#N/A,FALSE,"전력간선"}</definedName>
    <definedName name="sss" localSheetId="0" hidden="1">{#N/A,#N/A,FALSE,"전력간선"}</definedName>
    <definedName name="sss" hidden="1">{#N/A,#N/A,FALSE,"전력간선"}</definedName>
    <definedName name="ssss" hidden="1">{#N/A,#N/A,FALSE,"CCTV"}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S" localSheetId="2" hidden="1">{"'용역비'!$A$4:$C$8"}</definedName>
    <definedName name="STS" localSheetId="3" hidden="1">{"'용역비'!$A$4:$C$8"}</definedName>
    <definedName name="STS" hidden="1">{"'용역비'!$A$4:$C$8"}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_A">[20]!SUM_A</definedName>
    <definedName name="SUP">'[28]노원열병합  건축공사기성내역서'!#REF!</definedName>
    <definedName name="table">#REF!</definedName>
    <definedName name="tc">#REF!</definedName>
    <definedName name="tcn">#REF!</definedName>
    <definedName name="tem_val">#REF!</definedName>
    <definedName name="temp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2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#REF!</definedName>
    <definedName name="TFUI" localSheetId="2" hidden="1">{"'용역비'!$A$4:$C$8"}</definedName>
    <definedName name="TFUI" localSheetId="3" hidden="1">{"'용역비'!$A$4:$C$8"}</definedName>
    <definedName name="TFUI" hidden="1">{"'용역비'!$A$4:$C$8"}</definedName>
    <definedName name="TKDKD" localSheetId="2" hidden="1">{#N/A,#N/A,FALSE,"CCTV"}</definedName>
    <definedName name="TKDKD" localSheetId="3" hidden="1">{#N/A,#N/A,FALSE,"CCTV"}</definedName>
    <definedName name="TKDKD" localSheetId="0" hidden="1">{#N/A,#N/A,FALSE,"CCTV"}</definedName>
    <definedName name="TKDKD" hidden="1">{#N/A,#N/A,FALSE,"CCTV"}</definedName>
    <definedName name="TodayUnit">#REF!</definedName>
    <definedName name="total_diff">#REF!</definedName>
    <definedName name="totrcd">#REF!</definedName>
    <definedName name="TRF" localSheetId="3" hidden="1">{#N/A,#N/A,FALSE,"CCTV"}</definedName>
    <definedName name="TRF" hidden="1">{#N/A,#N/A,FALSE,"CCTV"}</definedName>
    <definedName name="ttgj_blk">#REF!</definedName>
    <definedName name="ttgj_top">#REF!</definedName>
    <definedName name="TTTT" hidden="1">#REF!</definedName>
    <definedName name="ttttt" localSheetId="3" hidden="1">{#N/A,#N/A,FALSE,"지침";#N/A,#N/A,FALSE,"환경분석";#N/A,#N/A,FALSE,"Sheet16"}</definedName>
    <definedName name="ttttt" hidden="1">{#N/A,#N/A,FALSE,"지침";#N/A,#N/A,FALSE,"환경분석";#N/A,#N/A,FALSE,"Sheet16"}</definedName>
    <definedName name="tu" localSheetId="2" hidden="1">{"'용역비'!$A$4:$C$8"}</definedName>
    <definedName name="tu" localSheetId="3" hidden="1">{"'용역비'!$A$4:$C$8"}</definedName>
    <definedName name="tu" hidden="1">{"'용역비'!$A$4:$C$8"}</definedName>
    <definedName name="tuilol" localSheetId="2" hidden="1">{"'용역비'!$A$4:$C$8"}</definedName>
    <definedName name="tuilol" localSheetId="3" hidden="1">{"'용역비'!$A$4:$C$8"}</definedName>
    <definedName name="tuilol" hidden="1">{"'용역비'!$A$4:$C$8"}</definedName>
    <definedName name="TYJ" localSheetId="2" hidden="1">{"'용역비'!$A$4:$C$8"}</definedName>
    <definedName name="TYJ" localSheetId="3" hidden="1">{"'용역비'!$A$4:$C$8"}</definedName>
    <definedName name="TYJ" hidden="1">{"'용역비'!$A$4:$C$8"}</definedName>
    <definedName name="tyje" localSheetId="2" hidden="1">{"'용역비'!$A$4:$C$8"}</definedName>
    <definedName name="tyje" localSheetId="3" hidden="1">{"'용역비'!$A$4:$C$8"}</definedName>
    <definedName name="tyje" hidden="1">{"'용역비'!$A$4:$C$8"}</definedName>
    <definedName name="tyjet" localSheetId="2" hidden="1">{"'용역비'!$A$4:$C$8"}</definedName>
    <definedName name="tyjet" localSheetId="3" hidden="1">{"'용역비'!$A$4:$C$8"}</definedName>
    <definedName name="tyjet" hidden="1">{"'용역비'!$A$4:$C$8"}</definedName>
    <definedName name="tyu" localSheetId="2" hidden="1">{"'용역비'!$A$4:$C$8"}</definedName>
    <definedName name="tyu" localSheetId="3" hidden="1">{"'용역비'!$A$4:$C$8"}</definedName>
    <definedName name="tyu" hidden="1">{"'용역비'!$A$4:$C$8"}</definedName>
    <definedName name="U" localSheetId="2" hidden="1">{"'용역비'!$A$4:$C$8"}</definedName>
    <definedName name="U" localSheetId="3" hidden="1">{"'용역비'!$A$4:$C$8"}</definedName>
    <definedName name="U" hidden="1">{"'용역비'!$A$4:$C$8"}</definedName>
    <definedName name="ulo" localSheetId="2" hidden="1">{"'용역비'!$A$4:$C$8"}</definedName>
    <definedName name="ulo" localSheetId="3" hidden="1">{"'용역비'!$A$4:$C$8"}</definedName>
    <definedName name="ulo" hidden="1">{"'용역비'!$A$4:$C$8"}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ix_Sum94">'[15]94'!#REF!</definedName>
    <definedName name="up" localSheetId="3" hidden="1">{#N/A,#N/A,FALSE,"지침";#N/A,#N/A,FALSE,"환경분석";#N/A,#N/A,FALSE,"Sheet16"}</definedName>
    <definedName name="up" hidden="1">{#N/A,#N/A,FALSE,"지침";#N/A,#N/A,FALSE,"환경분석";#N/A,#N/A,FALSE,"Sheet16"}</definedName>
    <definedName name="UPSR">#REF!</definedName>
    <definedName name="used_xv">#REF!</definedName>
    <definedName name="userzm">#REF!</definedName>
    <definedName name="userzmcol">#REF!</definedName>
    <definedName name="uu" localSheetId="2" hidden="1">{"'용역비'!$A$4:$C$8"}</definedName>
    <definedName name="uu" localSheetId="3" hidden="1">{"'용역비'!$A$4:$C$8"}</definedName>
    <definedName name="uu" hidden="1">{"'용역비'!$A$4:$C$8"}</definedName>
    <definedName name="V">#N/A</definedName>
    <definedName name="VB" localSheetId="2" hidden="1">{#N/A,#N/A,FALSE,"이태원철근"}</definedName>
    <definedName name="VB" localSheetId="3" hidden="1">{#N/A,#N/A,FALSE,"이태원철근"}</definedName>
    <definedName name="VB" localSheetId="0" hidden="1">{#N/A,#N/A,FALSE,"이태원철근"}</definedName>
    <definedName name="VB" hidden="1">{#N/A,#N/A,FALSE,"이태원철근"}</definedName>
    <definedName name="VBN" localSheetId="2" hidden="1">{#N/A,#N/A,FALSE,"이태원철근"}</definedName>
    <definedName name="VBN" localSheetId="3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w">#REF!</definedName>
    <definedName name="WEW">#REF!</definedName>
    <definedName name="wm.조골재1" localSheetId="6" hidden="1">{#N/A,#N/A,FALSE,"조골재"}</definedName>
    <definedName name="wm.조골재1" localSheetId="2" hidden="1">{#N/A,#N/A,FALSE,"조골재"}</definedName>
    <definedName name="wm.조골재1" localSheetId="3" hidden="1">{#N/A,#N/A,FALSE,"조골재"}</definedName>
    <definedName name="wm.조골재1" hidden="1">{#N/A,#N/A,FALSE,"조골재"}</definedName>
    <definedName name="WRITE" localSheetId="6" hidden="1">{#N/A,#N/A,FALSE,"CCTV"}</definedName>
    <definedName name="WRITE" localSheetId="2" hidden="1">{#N/A,#N/A,FALSE,"CCTV"}</definedName>
    <definedName name="WRITE" localSheetId="3" hidden="1">{#N/A,#N/A,FALSE,"CCTV"}</definedName>
    <definedName name="WRITE" localSheetId="0" hidden="1">{#N/A,#N/A,FALSE,"CCTV"}</definedName>
    <definedName name="WRITE" localSheetId="7" hidden="1">{#N/A,#N/A,FALSE,"CCTV"}</definedName>
    <definedName name="WRITE" hidden="1">{#N/A,#N/A,FALSE,"CCTV"}</definedName>
    <definedName name="wrn.0812ESC.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6" hidden="1">{#N/A,#N/A,FALSE,"2~8번"}</definedName>
    <definedName name="wrn.2번." localSheetId="2" hidden="1">{#N/A,#N/A,FALSE,"2~8번"}</definedName>
    <definedName name="wrn.2번." localSheetId="3" hidden="1">{#N/A,#N/A,FALSE,"2~8번"}</definedName>
    <definedName name="wrn.2번." hidden="1">{#N/A,#N/A,FALSE,"2~8번"}</definedName>
    <definedName name="wrn.34건물기초." localSheetId="6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2" hidden="1">{#N/A,#N/A,FALSE,"지침";#N/A,#N/A,FALSE,"환경분석";#N/A,#N/A,FALSE,"Sheet16"}</definedName>
    <definedName name="wrn.97." localSheetId="3" hidden="1">{#N/A,#N/A,FALSE,"지침";#N/A,#N/A,FALSE,"환경분석";#N/A,#N/A,FALSE,"Sheet16"}</definedName>
    <definedName name="wrn.97." localSheetId="7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localSheetId="3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localSheetId="6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2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6" hidden="1">{#N/A,#N/A,FALSE,"CCTV"}</definedName>
    <definedName name="wrn.BM." localSheetId="2" hidden="1">{#N/A,#N/A,FALSE,"CCTV"}</definedName>
    <definedName name="wrn.BM." localSheetId="3" hidden="1">{#N/A,#N/A,FALSE,"CCTV"}</definedName>
    <definedName name="wrn.BM." localSheetId="0" hidden="1">{#N/A,#N/A,FALSE,"CCTV"}</definedName>
    <definedName name="wrn.BM." localSheetId="7" hidden="1">{#N/A,#N/A,FALSE,"CCTV"}</definedName>
    <definedName name="wrn.BM." hidden="1">{#N/A,#N/A,FALSE,"CCTV"}</definedName>
    <definedName name="wrn.건물기초." localSheetId="6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3" hidden="1">{#N/A,#N/A,FALSE,"사업총괄";#N/A,#N/A,FALSE,"장비사업";#N/A,#N/A,FALSE,"철구사업";#N/A,#N/A,FALSE,"준설사업"}</definedName>
    <definedName name="wrn.건설기계사업소._.상반기보고." localSheetId="7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6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기성." localSheetId="6" hidden="1">{#N/A,#N/A,FALSE,"신청통보";#N/A,#N/A,FALSE,"기성확인서";#N/A,#N/A,FALSE,"기성내역서"}</definedName>
    <definedName name="wrn.기성." localSheetId="2" hidden="1">{#N/A,#N/A,FALSE,"신청통보";#N/A,#N/A,FALSE,"기성확인서";#N/A,#N/A,FALSE,"기성내역서"}</definedName>
    <definedName name="wrn.기성." localSheetId="3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6" hidden="1">{#N/A,#N/A,FALSE,"터빈집계";#N/A,#N/A,FALSE,"터빈내역";#N/A,#N/A,FALSE,"보일러집계";#N/A,#N/A,FALSE,"보일러내역"}</definedName>
    <definedName name="wrn.기초." localSheetId="2" hidden="1">{#N/A,#N/A,FALSE,"터빈집계";#N/A,#N/A,FALSE,"터빈내역";#N/A,#N/A,FALSE,"보일러집계";#N/A,#N/A,FALSE,"보일러내역"}</definedName>
    <definedName name="wrn.기초." localSheetId="3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단가표지." localSheetId="6" hidden="1">{#N/A,#N/A,FALSE,"단가표지"}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hidden="1">{#N/A,#N/A,FALSE,"단가표지"}</definedName>
    <definedName name="wrn.ㅁㅁㅁ." localSheetId="2" hidden="1">{#N/A,#N/A,FALSE,"월공사비집계표양식 (7)";#N/A,#N/A,FALSE,"월공사비집계표양식 (7)"}</definedName>
    <definedName name="wrn.ㅁㅁㅁ." localSheetId="3" hidden="1">{#N/A,#N/A,FALSE,"월공사비집계표양식 (7)";#N/A,#N/A,FALSE,"월공사비집계표양식 (7)"}</definedName>
    <definedName name="wrn.ㅁㅁㅁ." localSheetId="0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변경예산." localSheetId="3" hidden="1">{#N/A,#N/A,FALSE,"변경관리예산";#N/A,#N/A,FALSE,"변경장비예산";#N/A,#N/A,FALSE,"변경준설예산";#N/A,#N/A,FALSE,"변경철구예산"}</definedName>
    <definedName name="wrn.변경예산." localSheetId="7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보일러마감." localSheetId="6" hidden="1">{#N/A,#N/A,FALSE,"물가변동 (2)";#N/A,#N/A,FALSE,"공사비";#N/A,#N/A,FALSE,"사급";#N/A,#N/A,FALSE,"도급집계";#N/A,#N/A,FALSE,"재료비";#N/A,#N/A,FALSE,"노무비";#N/A,#N/A,FALSE,"경비"}</definedName>
    <definedName name="wrn.보일러마감." localSheetId="2" hidden="1">{#N/A,#N/A,FALSE,"물가변동 (2)";#N/A,#N/A,FALSE,"공사비";#N/A,#N/A,FALSE,"사급";#N/A,#N/A,FALSE,"도급집계";#N/A,#N/A,FALSE,"재료비";#N/A,#N/A,FALSE,"노무비";#N/A,#N/A,FALSE,"경비"}</definedName>
    <definedName name="wrn.보일러마감." localSheetId="3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3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7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시행결의." localSheetId="6" hidden="1">{#N/A,#N/A,FALSE,"도급대비시행율";#N/A,#N/A,FALSE,"결의서";#N/A,#N/A,FALSE,"내역서";#N/A,#N/A,FALSE,"도급예상"}</definedName>
    <definedName name="wrn.시행결의." localSheetId="2" hidden="1">{#N/A,#N/A,FALSE,"도급대비시행율";#N/A,#N/A,FALSE,"결의서";#N/A,#N/A,FALSE,"내역서";#N/A,#N/A,FALSE,"도급예상"}</definedName>
    <definedName name="wrn.시행결의." localSheetId="3" hidden="1">{#N/A,#N/A,FALSE,"도급대비시행율";#N/A,#N/A,FALSE,"결의서";#N/A,#N/A,FALSE,"내역서";#N/A,#N/A,FALSE,"도급예상"}</definedName>
    <definedName name="wrn.시행결의." hidden="1">{#N/A,#N/A,FALSE,"도급대비시행율";#N/A,#N/A,FALSE,"결의서";#N/A,#N/A,FALSE,"내역서";#N/A,#N/A,FALSE,"도급예상"}</definedName>
    <definedName name="wrn.실행품의." localSheetId="2" hidden="1">{#N/A,#N/A,FALSE,"갑지";#N/A,#N/A,FALSE,"개요";#N/A,#N/A,FALSE,"비목별";#N/A,#N/A,FALSE,"건물별";#N/A,#N/A,FALSE,"기구표";#N/A,#N/A,FALSE,"직원투입"}</definedName>
    <definedName name="wrn.실행품의." localSheetId="3" hidden="1">{#N/A,#N/A,FALSE,"갑지";#N/A,#N/A,FALSE,"개요";#N/A,#N/A,FALSE,"비목별";#N/A,#N/A,FALSE,"건물별";#N/A,#N/A,FALSE,"기구표";#N/A,#N/A,FALSE,"직원투입"}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연동제." hidden="1">{#N/A,#N/A,TRUE,"총괄"}</definedName>
    <definedName name="wrn.예상손익." localSheetId="3" hidden="1">{#N/A,#N/A,FALSE,"예상손익";#N/A,#N/A,FALSE,"관리분석";#N/A,#N/A,FALSE,"장비분석";#N/A,#N/A,FALSE,"준설분석";#N/A,#N/A,FALSE,"철구분석"}</definedName>
    <definedName name="wrn.예상손익." localSheetId="7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localSheetId="6" hidden="1">{#N/A,#N/A,FALSE,"신청통보";#N/A,#N/A,FALSE,"기성확인서";#N/A,#N/A,FALSE,"기성내역서"}</definedName>
    <definedName name="wrn.외주기성." localSheetId="2" hidden="1">{#N/A,#N/A,FALSE,"신청통보";#N/A,#N/A,FALSE,"기성확인서";#N/A,#N/A,FALSE,"기성내역서"}</definedName>
    <definedName name="wrn.외주기성." localSheetId="3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6" hidden="1">{#N/A,#N/A,FALSE,"운반시간"}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hidden="1">{#N/A,#N/A,FALSE,"운반시간"}</definedName>
    <definedName name="wrn.이태원._.철근." localSheetId="2" hidden="1">{#N/A,#N/A,FALSE,"이태원철근"}</definedName>
    <definedName name="wrn.이태원._.철근." localSheetId="3" hidden="1">{#N/A,#N/A,FALSE,"이태원철근"}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조골재." localSheetId="6" hidden="1">{#N/A,#N/A,FALSE,"조골재"}</definedName>
    <definedName name="wrn.조골재." localSheetId="2" hidden="1">{#N/A,#N/A,FALSE,"조골재"}</definedName>
    <definedName name="wrn.조골재." localSheetId="3" hidden="1">{#N/A,#N/A,FALSE,"조골재"}</definedName>
    <definedName name="wrn.조골재." hidden="1">{#N/A,#N/A,FALSE,"조골재"}</definedName>
    <definedName name="wrn.집기비품보고서._.품목별._.및._.현장별._.집계표." localSheetId="6" hidden="1">{#N/A,#N/A,FALSE,"Sheet6"}</definedName>
    <definedName name="wrn.집기비품보고서._.품목별._.및._.현장별._.집계표." localSheetId="2" hidden="1">{#N/A,#N/A,FALSE,"Sheet6"}</definedName>
    <definedName name="wrn.집기비품보고서._.품목별._.및._.현장별._.집계표." localSheetId="3" hidden="1">{#N/A,#N/A,FALSE,"Sheet6"}</definedName>
    <definedName name="wrn.집기비품보고서._.품목별._.및._.현장별._.집계표." localSheetId="7" hidden="1">{#N/A,#N/A,FALSE,"Sheet6"}</definedName>
    <definedName name="wrn.집기비품보고서._.품목별._.및._.현장별._.집계표." hidden="1">{#N/A,#N/A,FALSE,"Sheet6"}</definedName>
    <definedName name="wrn.철골집계표._.5칸." localSheetId="6" hidden="1">{#N/A,#N/A,FALSE,"Sheet1"}</definedName>
    <definedName name="wrn.철골집계표._.5칸." localSheetId="2" hidden="1">{#N/A,#N/A,FALSE,"Sheet1"}</definedName>
    <definedName name="wrn.철골집계표._.5칸." localSheetId="3" hidden="1">{#N/A,#N/A,FALSE,"Sheet1"}</definedName>
    <definedName name="wrn.철골집계표._.5칸." hidden="1">{#N/A,#N/A,FALSE,"Sheet1"}</definedName>
    <definedName name="wrn.표지목차." localSheetId="6" hidden="1">{#N/A,#N/A,FALSE,"표지목차"}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hidden="1">{#N/A,#N/A,FALSE,"표지목차"}</definedName>
    <definedName name="wrn.혼합골재." localSheetId="6" hidden="1">{#N/A,#N/A,FALSE,"혼합골재"}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hidden="1">{#N/A,#N/A,FALSE,"혼합골재"}</definedName>
    <definedName name="wrty" localSheetId="2" hidden="1">{"'용역비'!$A$4:$C$8"}</definedName>
    <definedName name="wrty" localSheetId="3" hidden="1">{"'용역비'!$A$4:$C$8"}</definedName>
    <definedName name="wrty" hidden="1">{"'용역비'!$A$4:$C$8"}</definedName>
    <definedName name="wrtyrtyrt" localSheetId="2" hidden="1">{"'용역비'!$A$4:$C$8"}</definedName>
    <definedName name="wrtyrtyrt" localSheetId="3" hidden="1">{"'용역비'!$A$4:$C$8"}</definedName>
    <definedName name="wrtyrtyrt" hidden="1">{"'용역비'!$A$4:$C$8"}</definedName>
    <definedName name="wrtywrtywr" localSheetId="2" hidden="1">{"'용역비'!$A$4:$C$8"}</definedName>
    <definedName name="wrtywrtywr" localSheetId="3" hidden="1">{"'용역비'!$A$4:$C$8"}</definedName>
    <definedName name="wrtywrtywr" hidden="1">{"'용역비'!$A$4:$C$8"}</definedName>
    <definedName name="wuy" localSheetId="2" hidden="1">{"'용역비'!$A$4:$C$8"}</definedName>
    <definedName name="wuy" localSheetId="3" hidden="1">{"'용역비'!$A$4:$C$8"}</definedName>
    <definedName name="wuy" hidden="1">{"'용역비'!$A$4:$C$8"}</definedName>
    <definedName name="www" localSheetId="6" hidden="1">{#N/A,#N/A,FALSE,"운반시간"}</definedName>
    <definedName name="www" localSheetId="2" hidden="1">{#N/A,#N/A,FALSE,"운반시간"}</definedName>
    <definedName name="www" localSheetId="3" hidden="1">{#N/A,#N/A,FALSE,"운반시간"}</definedName>
    <definedName name="www" hidden="1">{#N/A,#N/A,FALSE,"운반시간"}</definedName>
    <definedName name="X">#REF!</definedName>
    <definedName name="xy_cod_blk">#REF!</definedName>
    <definedName name="y" localSheetId="2" hidden="1">{"'용역비'!$A$4:$C$8"}</definedName>
    <definedName name="y" localSheetId="3" hidden="1">{"'용역비'!$A$4:$C$8"}</definedName>
    <definedName name="y" hidden="1">{"'용역비'!$A$4:$C$8"}</definedName>
    <definedName name="Y.S.KIM">#REF!,#REF!,#REF!,#REF!,#REF!,#REF!,#REF!,#REF!,#REF!,#REF!,#REF!,#REF!,#REF!,#REF!,#REF!,#REF!,#REF!,#REF!,#REF!</definedName>
    <definedName name="y_errchk">#REF!</definedName>
    <definedName name="YFU" localSheetId="2" hidden="1">{"'용역비'!$A$4:$C$8"}</definedName>
    <definedName name="YFU" localSheetId="3" hidden="1">{"'용역비'!$A$4:$C$8"}</definedName>
    <definedName name="YFU" hidden="1">{"'용역비'!$A$4:$C$8"}</definedName>
    <definedName name="YL" localSheetId="2" hidden="1">{"'용역비'!$A$4:$C$8"}</definedName>
    <definedName name="YL" localSheetId="3" hidden="1">{"'용역비'!$A$4:$C$8"}</definedName>
    <definedName name="YL" hidden="1">{"'용역비'!$A$4:$C$8"}</definedName>
    <definedName name="yu" localSheetId="2" hidden="1">{"'용역비'!$A$4:$C$8"}</definedName>
    <definedName name="yu" localSheetId="3" hidden="1">{"'용역비'!$A$4:$C$8"}</definedName>
    <definedName name="yu" hidden="1">{"'용역비'!$A$4:$C$8"}</definedName>
    <definedName name="YUK" localSheetId="2" hidden="1">{"'용역비'!$A$4:$C$8"}</definedName>
    <definedName name="YUK" localSheetId="3" hidden="1">{"'용역비'!$A$4:$C$8"}</definedName>
    <definedName name="YUK" hidden="1">{"'용역비'!$A$4:$C$8"}</definedName>
    <definedName name="yyy" localSheetId="2" hidden="1">{#N/A,#N/A,FALSE,"지침";#N/A,#N/A,FALSE,"환경분석";#N/A,#N/A,FALSE,"Sheet16"}</definedName>
    <definedName name="yyy" hidden="1">[44]수량산출!$A$1:$A$8561</definedName>
    <definedName name="Z">#REF!</definedName>
    <definedName name="Z_1F713D72_E6F4_11D3_8E1E_00A0244E179B_.wvu.Cols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6" hidden="1">#REF!,#REF!,#REF!</definedName>
    <definedName name="Z_F6AB6A24_E5D5_11D3_B573_00104BA1686B_.wvu.Cols" hidden="1">#REF!,#REF!,#REF!</definedName>
    <definedName name="zoomcolumn">#REF!</definedName>
    <definedName name="zoomrate">#REF!</definedName>
    <definedName name="ZXC" localSheetId="2" hidden="1">{#N/A,#N/A,FALSE,"이태원철근"}</definedName>
    <definedName name="ZXC" localSheetId="3" hidden="1">{#N/A,#N/A,FALSE,"이태원철근"}</definedName>
    <definedName name="ZXC" localSheetId="0" hidden="1">{#N/A,#N/A,FALSE,"이태원철근"}</definedName>
    <definedName name="ZXC" hidden="1">{#N/A,#N/A,FALSE,"이태원철근"}</definedName>
    <definedName name="zz">#REF!</definedName>
    <definedName name="ㄱ" localSheetId="2" hidden="1">{"'용역비'!$A$4:$C$8"}</definedName>
    <definedName name="ㄱ" localSheetId="3" hidden="1">{"'용역비'!$A$4:$C$8"}</definedName>
    <definedName name="ㄱ" hidden="1">{"'용역비'!$A$4:$C$8"}</definedName>
    <definedName name="ㄱㄱㄱ" localSheetId="2" hidden="1">{"'용역비'!$A$4:$C$8"}</definedName>
    <definedName name="ㄱㄱㄱ" localSheetId="3">BlankMacro1</definedName>
    <definedName name="ㄱㄱㄱ" hidden="1">{"'용역비'!$A$4:$C$8"}</definedName>
    <definedName name="ㄱㄱㄱㄱ" localSheetId="3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ㄱㄱㄱㄱ">#REF!</definedName>
    <definedName name="ㄱㄹ퍼" localSheetId="3" hidden="1">{#N/A,#N/A,FALSE,"CCTV"}</definedName>
    <definedName name="ㄱㄹ퍼" hidden="1">{#N/A,#N/A,FALSE,"CCTV"}</definedName>
    <definedName name="ㄱ혀ㅓㅓ" localSheetId="3" hidden="1">{#N/A,#N/A,FALSE,"CCTV"}</definedName>
    <definedName name="ㄱ혀ㅓㅓ" hidden="1">{#N/A,#N/A,FALSE,"CCTV"}</definedName>
    <definedName name="가" localSheetId="2" hidden="1">[45]노임이!#REF!</definedName>
    <definedName name="가" localSheetId="7" hidden="1">{#N/A,#N/A,TRUE,"총괄"}</definedName>
    <definedName name="가" hidden="1">'[46]1안'!#REF!</definedName>
    <definedName name="가나">#REF!</definedName>
    <definedName name="가리" hidden="1">[45]노임이!#REF!</definedName>
    <definedName name="가아" hidden="1">[47]수량산출!#REF!</definedName>
    <definedName name="가합">'[15]94'!#REF!</definedName>
    <definedName name="간접경비" hidden="1">#REF!</definedName>
    <definedName name="간접노무비">#REF!</definedName>
    <definedName name="간접비" localSheetId="0" hidden="1">{#N/A,#N/A,FALSE,"갑지";#N/A,#N/A,FALSE,"개요";#N/A,#N/A,FALSE,"비목별";#N/A,#N/A,FALSE,"건물별";#N/A,#N/A,FALSE,"기구표";#N/A,#N/A,FALSE,"직원투입"}</definedName>
    <definedName name="간접비" hidden="1">#REF!</definedName>
    <definedName name="간접비1" localSheetId="2" hidden="1">{#N/A,#N/A,FALSE,"갑지";#N/A,#N/A,FALSE,"개요";#N/A,#N/A,FALSE,"비목별";#N/A,#N/A,FALSE,"건물별";#N/A,#N/A,FALSE,"기구표";#N/A,#N/A,FALSE,"직원투입"}</definedName>
    <definedName name="간접비1" localSheetId="3" hidden="1">{#N/A,#N/A,FALSE,"갑지";#N/A,#N/A,FALSE,"개요";#N/A,#N/A,FALSE,"비목별";#N/A,#N/A,FALSE,"건물별";#N/A,#N/A,FALSE,"기구표";#N/A,#N/A,FALSE,"직원투입"}</definedName>
    <definedName name="간접비1" localSheetId="0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감리계획">BlankMacro1</definedName>
    <definedName name="감리비">#REF!</definedName>
    <definedName name="감리비1">#REF!</definedName>
    <definedName name="감리비2">#REF!</definedName>
    <definedName name="감리상주" localSheetId="2" hidden="1">{#N/A,#N/A,FALSE,"지침";#N/A,#N/A,FALSE,"환경분석";#N/A,#N/A,FALSE,"Sheet16"}</definedName>
    <definedName name="감리상주" localSheetId="3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리상주1" localSheetId="2" hidden="1">{#N/A,#N/A,FALSE,"지침";#N/A,#N/A,FALSE,"환경분석";#N/A,#N/A,FALSE,"Sheet16"}</definedName>
    <definedName name="감리상주1" localSheetId="3" hidden="1">{#N/A,#N/A,FALSE,"지침";#N/A,#N/A,FALSE,"환경분석";#N/A,#N/A,FALSE,"Sheet16"}</definedName>
    <definedName name="감리상주1" hidden="1">{#N/A,#N/A,FALSE,"지침";#N/A,#N/A,FALSE,"환경분석";#N/A,#N/A,FALSE,"Sheet16"}</definedName>
    <definedName name="갑03">#REF!</definedName>
    <definedName name="강" localSheetId="2" hidden="1">{#N/A,#N/A,FALSE,"월공사비집계표양식 (7)";#N/A,#N/A,FALSE,"월공사비집계표양식 (7)"}</definedName>
    <definedName name="강" localSheetId="3" hidden="1">{#N/A,#N/A,FALSE,"월공사비집계표양식 (7)";#N/A,#N/A,FALSE,"월공사비집계표양식 (7)"}</definedName>
    <definedName name="강" localSheetId="0" hidden="1">{#N/A,#N/A,FALSE,"월공사비집계표양식 (7)";#N/A,#N/A,FALSE,"월공사비집계표양식 (7)"}</definedName>
    <definedName name="강" hidden="1">{#N/A,#N/A,FALSE,"월공사비집계표양식 (7)";#N/A,#N/A,FALSE,"월공사비집계표양식 (7)"}</definedName>
    <definedName name="강가딘">#REF!</definedName>
    <definedName name="강릉교동" hidden="1">'[3]#REF'!#REF!</definedName>
    <definedName name="강릉교동터파기" hidden="1">'[3]#REF'!$F$58:$F$73</definedName>
    <definedName name="강릉교동토목" hidden="1">'[3]#REF'!#REF!</definedName>
    <definedName name="강릉교동흙막이" hidden="1">'[3]#REF'!$F$58:$F$73</definedName>
    <definedName name="강릉토공사" hidden="1">'[3]#REF'!#REF!</definedName>
    <definedName name="강릉토목공사" hidden="1">'[3]#REF'!#REF!</definedName>
    <definedName name="강릉토목임" hidden="1">'[3]#REF'!#REF!</definedName>
    <definedName name="강아지" hidden="1">#REF!</definedName>
    <definedName name="강환" localSheetId="2" hidden="1">{#N/A,#N/A,FALSE,"월공사비집계표양식 (7)";#N/A,#N/A,FALSE,"월공사비집계표양식 (7)"}</definedName>
    <definedName name="강환" localSheetId="3" hidden="1">{#N/A,#N/A,FALSE,"월공사비집계표양식 (7)";#N/A,#N/A,FALSE,"월공사비집계표양식 (7)"}</definedName>
    <definedName name="강환" localSheetId="0" hidden="1">{#N/A,#N/A,FALSE,"월공사비집계표양식 (7)";#N/A,#N/A,FALSE,"월공사비집계표양식 (7)"}</definedName>
    <definedName name="강환" hidden="1">{#N/A,#N/A,FALSE,"월공사비집계표양식 (7)";#N/A,#N/A,FALSE,"월공사비집계표양식 (7)"}</definedName>
    <definedName name="개거" hidden="1">#REF!</definedName>
    <definedName name="개발비">[48]사업성분석!#REF!</definedName>
    <definedName name="개발양수도3">#REF!</definedName>
    <definedName name="거ㅏ" hidden="1">[49]수량산출!$A$3:$H$8539</definedName>
    <definedName name="건비">#REF!</definedName>
    <definedName name="건축1">#REF!</definedName>
    <definedName name="건축가실" hidden="1">#REF!</definedName>
    <definedName name="건축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축목공">#REF!</definedName>
    <definedName name="건축비용">[50]!건축비용</definedName>
    <definedName name="건축수량집계" localSheetId="2" hidden="1">{#N/A,#N/A,FALSE,"월공사비집계표양식 (7)";#N/A,#N/A,FALSE,"월공사비집계표양식 (7)"}</definedName>
    <definedName name="건축수량집계" localSheetId="3" hidden="1">{#N/A,#N/A,FALSE,"월공사비집계표양식 (7)";#N/A,#N/A,FALSE,"월공사비집계표양식 (7)"}</definedName>
    <definedName name="건축수량집계" localSheetId="0" hidden="1">{#N/A,#N/A,FALSE,"월공사비집계표양식 (7)";#N/A,#N/A,FALSE,"월공사비집계표양식 (7)"}</definedName>
    <definedName name="건축수량집계" hidden="1">{#N/A,#N/A,FALSE,"월공사비집계표양식 (7)";#N/A,#N/A,FALSE,"월공사비집계표양식 (7)"}</definedName>
    <definedName name="건축팀별" localSheetId="3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" hidden="1">'[51]내역서1999.8최종'!$A$1:$A$2438</definedName>
    <definedName name="견적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3" hidden="1">{#N/A,#N/A,FALSE,"CCTV"}</definedName>
    <definedName name="견적내역" hidden="1">{#N/A,#N/A,FALSE,"CCTV"}</definedName>
    <definedName name="결재완">[52]보고서!$J$48:$M$49</definedName>
    <definedName name="경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량2">#REF!</definedName>
    <definedName name="경비">#REF!</definedName>
    <definedName name="經費">#REF!</definedName>
    <definedName name="경비1" hidden="1">#REF!</definedName>
    <definedName name="경비11" hidden="1">#REF!</definedName>
    <definedName name="경비율">[53]경율산정!#REF!</definedName>
    <definedName name="경비집계" localSheetId="2" hidden="1">{"'용역비'!$A$4:$C$8"}</definedName>
    <definedName name="경비집계" localSheetId="3" hidden="1">{"'용역비'!$A$4:$C$8"}</definedName>
    <definedName name="경비집계" hidden="1">{"'용역비'!$A$4:$C$8"}</definedName>
    <definedName name="경수" localSheetId="6" hidden="1">{#N/A,#N/A,FALSE,"도급대비시행율";#N/A,#N/A,FALSE,"결의서";#N/A,#N/A,FALSE,"내역서";#N/A,#N/A,FALSE,"도급예상"}</definedName>
    <definedName name="경수" localSheetId="2" hidden="1">{#N/A,#N/A,FALSE,"도급대비시행율";#N/A,#N/A,FALSE,"결의서";#N/A,#N/A,FALSE,"내역서";#N/A,#N/A,FALSE,"도급예상"}</definedName>
    <definedName name="경수" localSheetId="3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조출장" localSheetId="3" hidden="1">{#N/A,#N/A,FALSE,"CCTV"}</definedName>
    <definedName name="경조출장" hidden="1">{#N/A,#N/A,FALSE,"CCTV"}</definedName>
    <definedName name="계수" localSheetId="3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나눈값">[54]계수!$E$1</definedName>
    <definedName name="계수영역">[54]계수!$A$2:$C$13</definedName>
    <definedName name="계약금">'[55]1-최종안'!$G$13</definedName>
    <definedName name="계장공">#REF!</definedName>
    <definedName name="계장공사" hidden="1">{#N/A,#N/A,FALSE,"CCTV"}</definedName>
    <definedName name="계정과목명">#REF!</definedName>
    <definedName name="고급">#REF!</definedName>
    <definedName name="고급달">#REF!</definedName>
    <definedName name="고기">#REF!</definedName>
    <definedName name="고기달">#REF!</definedName>
    <definedName name="고생월별">#REF!</definedName>
    <definedName name="고압케이블전공">#REF!</definedName>
    <definedName name="골조">#REF!</definedName>
    <definedName name="공기1" localSheetId="0" hidden="1">[10]설계내역서!#REF!</definedName>
    <definedName name="공기1" localSheetId="7" hidden="1">#REF!</definedName>
    <definedName name="공기1" hidden="1">[10]설계내역서!#REF!</definedName>
    <definedName name="공비">BlankMacro1</definedName>
    <definedName name="공사개요1" localSheetId="2" hidden="1">{#N/A,#N/A,FALSE,"지침";#N/A,#N/A,FALSE,"환경분석";#N/A,#N/A,FALSE,"Sheet16"}</definedName>
    <definedName name="공사개요1" localSheetId="3" hidden="1">{#N/A,#N/A,FALSE,"지침";#N/A,#N/A,FALSE,"환경분석";#N/A,#N/A,FALSE,"Sheet16"}</definedName>
    <definedName name="공사개요1" hidden="1">{#N/A,#N/A,FALSE,"지침";#N/A,#N/A,FALSE,"환경분석";#N/A,#N/A,FALSE,"Sheet16"}</definedName>
    <definedName name="공사기간">[25]공사현황!$B$7</definedName>
    <definedName name="공사노임">#REF!</definedName>
    <definedName name="공사명">#REF!</definedName>
    <definedName name="공사원가명세서">#REF!</definedName>
    <definedName name="공사원가명세서분석표1">[56]경산!#REF!</definedName>
    <definedName name="공사임율산출">#REF!</definedName>
    <definedName name="공사전경사진040430" hidden="1">#REF!</definedName>
    <definedName name="공영정산">[48]사업성분석!#REF!</definedName>
    <definedName name="공장동" hidden="1">#REF!</definedName>
    <definedName name="공정" localSheetId="6" hidden="1">{#N/A,#N/A,FALSE,"도급대비시행율";#N/A,#N/A,FALSE,"결의서";#N/A,#N/A,FALSE,"내역서";#N/A,#N/A,FALSE,"도급예상"}</definedName>
    <definedName name="공정" localSheetId="2" hidden="1">{#N/A,#N/A,FALSE,"도급대비시행율";#N/A,#N/A,FALSE,"결의서";#N/A,#N/A,FALSE,"내역서";#N/A,#N/A,FALSE,"도급예상"}</definedName>
    <definedName name="공정" localSheetId="3" hidden="1">{#N/A,#N/A,FALSE,"도급대비시행율";#N/A,#N/A,FALSE,"결의서";#N/A,#N/A,FALSE,"내역서";#N/A,#N/A,FALSE,"도급예상"}</definedName>
    <definedName name="공정" hidden="1">{#N/A,#N/A,FALSE,"도급대비시행율";#N/A,#N/A,FALSE,"결의서";#N/A,#N/A,FALSE,"내역서";#N/A,#N/A,FALSE,"도급예상"}</definedName>
    <definedName name="공정계획">BlankMacro1</definedName>
    <definedName name="공정표" localSheetId="7" hidden="1">{#N/A,#N/A,FALSE,"CCTV"}</definedName>
    <definedName name="공정표">[57]!Macro1</definedName>
    <definedName name="공종">#REF!</definedName>
    <definedName name="공통비" hidden="1">'[3]#REF'!#REF!</definedName>
    <definedName name="관리비" hidden="1">#REF!</definedName>
    <definedName name="관리비2" localSheetId="2" hidden="1">{#N/A,#N/A,FALSE,"갑지";#N/A,#N/A,FALSE,"개요";#N/A,#N/A,FALSE,"비목별";#N/A,#N/A,FALSE,"건물별";#N/A,#N/A,FALSE,"기구표";#N/A,#N/A,FALSE,"직원투입"}</definedName>
    <definedName name="관리비2" localSheetId="3" hidden="1">{#N/A,#N/A,FALSE,"갑지";#N/A,#N/A,FALSE,"개요";#N/A,#N/A,FALSE,"비목별";#N/A,#N/A,FALSE,"건물별";#N/A,#N/A,FALSE,"기구표";#N/A,#N/A,FALSE,"직원투입"}</definedName>
    <definedName name="관리비2" localSheetId="0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교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hidden="1">'[3]#REF'!$A$58:$A$97</definedName>
    <definedName name="교동토목공사" localSheetId="2" hidden="1">{#N/A,#N/A,FALSE,"이태원철근"}</definedName>
    <definedName name="교동토목공사" localSheetId="3" hidden="1">{#N/A,#N/A,FALSE,"이태원철근"}</definedName>
    <definedName name="교동토목공사" localSheetId="0" hidden="1">{#N/A,#N/A,FALSE,"이태원철근"}</definedName>
    <definedName name="교동토목공사" hidden="1">{#N/A,#N/A,FALSE,"이태원철근"}</definedName>
    <definedName name="교실동" localSheetId="2" hidden="1">{#N/A,#N/A,FALSE,"월공사비집계표양식 (7)";#N/A,#N/A,FALSE,"월공사비집계표양식 (7)"}</definedName>
    <definedName name="교실동" localSheetId="3" hidden="1">{#N/A,#N/A,FALSE,"월공사비집계표양식 (7)";#N/A,#N/A,FALSE,"월공사비집계표양식 (7)"}</definedName>
    <definedName name="교실동" localSheetId="0" hidden="1">{#N/A,#N/A,FALSE,"월공사비집계표양식 (7)";#N/A,#N/A,FALSE,"월공사비집계표양식 (7)"}</definedName>
    <definedName name="교실동" hidden="1">{#N/A,#N/A,FALSE,"월공사비집계표양식 (7)";#N/A,#N/A,FALSE,"월공사비집계표양식 (7)"}</definedName>
    <definedName name="구" localSheetId="6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분">#REF!</definedName>
    <definedName name="구자관" localSheetId="6" hidden="1">{#N/A,#N/A,FALSE,"신청통보";#N/A,#N/A,FALSE,"기성확인서";#N/A,#N/A,FALSE,"기성내역서"}</definedName>
    <definedName name="구자관" localSheetId="2" hidden="1">{#N/A,#N/A,FALSE,"신청통보";#N/A,#N/A,FALSE,"기성확인서";#N/A,#N/A,FALSE,"기성내역서"}</definedName>
    <definedName name="구자관" localSheetId="3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물산출">[58]경율산정.XLS!#REF!</definedName>
    <definedName name="규모별보정계수">#REF!</definedName>
    <definedName name="그레이더">350000</definedName>
    <definedName name="근거수정">{"Book1","대전관저설변.xls"}</definedName>
    <definedName name="금">#REF!</definedName>
    <definedName name="금액대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금차설명" hidden="1">{#N/A,#N/A,FALSE,"CCTV"}</definedName>
    <definedName name="기">#REF!</definedName>
    <definedName name="기계" localSheetId="2" hidden="1">{#N/A,#N/A,FALSE,"지침";#N/A,#N/A,FALSE,"환경분석";#N/A,#N/A,FALSE,"Sheet16"}</definedName>
    <definedName name="기계" localSheetId="3" hidden="1">{#N/A,#N/A,FALSE,"지침";#N/A,#N/A,FALSE,"환경분석";#N/A,#N/A,FALSE,"Sheet16"}</definedName>
    <definedName name="기계" hidden="1">{#N/A,#N/A,FALSE,"지침";#N/A,#N/A,FALSE,"환경분석";#N/A,#N/A,FALSE,"Sheet16"}</definedName>
    <definedName name="기계공">#REF!</definedName>
    <definedName name="기계설치공">#REF!</definedName>
    <definedName name="기공" hidden="1">[59]노임이!#REF!</definedName>
    <definedName name="기금">#REF!</definedName>
    <definedName name="기본SW인건비">#REF!</definedName>
    <definedName name="기본입력화면" hidden="1">[60]본실행경비!#REF!</definedName>
    <definedName name="기성원가" localSheetId="2" hidden="1">{#N/A,#N/A,FALSE,"월공사비집계표양식 (7)";#N/A,#N/A,FALSE,"월공사비집계표양식 (7)"}</definedName>
    <definedName name="기성원가" localSheetId="3" hidden="1">{#N/A,#N/A,FALSE,"월공사비집계표양식 (7)";#N/A,#N/A,FALSE,"월공사비집계표양식 (7)"}</definedName>
    <definedName name="기성원가" localSheetId="0" hidden="1">{#N/A,#N/A,FALSE,"월공사비집계표양식 (7)";#N/A,#N/A,FALSE,"월공사비집계표양식 (7)"}</definedName>
    <definedName name="기성원가" hidden="1">{#N/A,#N/A,FALSE,"월공사비집계표양식 (7)";#N/A,#N/A,FALSE,"월공사비집계표양식 (7)"}</definedName>
    <definedName name="기술사">#REF!</definedName>
    <definedName name="기술사달">#REF!</definedName>
    <definedName name="기준">#REF!</definedName>
    <definedName name="기타자료">[50]!기타자료</definedName>
    <definedName name="길화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6" hidden="1">{#N/A,#N/A,FALSE,"도급대비시행율";#N/A,#N/A,FALSE,"결의서";#N/A,#N/A,FALSE,"내역서";#N/A,#N/A,FALSE,"도급예상"}</definedName>
    <definedName name="길화건" localSheetId="2" hidden="1">{#N/A,#N/A,FALSE,"도급대비시행율";#N/A,#N/A,FALSE,"결의서";#N/A,#N/A,FALSE,"내역서";#N/A,#N/A,FALSE,"도급예상"}</definedName>
    <definedName name="길화건" localSheetId="3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6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#REF!</definedName>
    <definedName name="김성혁" localSheetId="7">#REF!,#REF!,#REF!,#REF!,#REF!,#REF!,#REF!,#REF!,#REF!,#REF!,#REF!,#REF!,#REF!,#REF!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학민">#REF!,#REF!</definedName>
    <definedName name="깊이">#REF!</definedName>
    <definedName name="끝">#REF!</definedName>
    <definedName name="끝머리">#REF!</definedName>
    <definedName name="ㄳㄳ">#REF!</definedName>
    <definedName name="ㄳㄳㄳㄳ" localSheetId="2" hidden="1">{"'용역비'!$A$4:$C$8"}</definedName>
    <definedName name="ㄳㄳㄳㄳ" localSheetId="3" hidden="1">{"'용역비'!$A$4:$C$8"}</definedName>
    <definedName name="ㄳㄳㄳㄳ" hidden="1">{"'용역비'!$A$4:$C$8"}</definedName>
    <definedName name="ㄴ">#REF!</definedName>
    <definedName name="ㄴㄴ">#REF!</definedName>
    <definedName name="ㄴㄴㄴ" localSheetId="6" hidden="1">{#N/A,#N/A,FALSE,"골재소요량";#N/A,#N/A,FALSE,"골재소요량"}</definedName>
    <definedName name="ㄴㄴㄴ" localSheetId="2" hidden="1">{#N/A,#N/A,FALSE,"골재소요량";#N/A,#N/A,FALSE,"골재소요량"}</definedName>
    <definedName name="ㄴㄴㄴ" localSheetId="3" hidden="1">{#N/A,#N/A,FALSE,"골재소요량";#N/A,#N/A,FALSE,"골재소요량"}</definedName>
    <definedName name="ㄴㄴㄴ" hidden="1">{#N/A,#N/A,FALSE,"골재소요량";#N/A,#N/A,FALSE,"골재소요량"}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" localSheetId="2" hidden="1">{"'용역비'!$A$4:$C$8"}</definedName>
    <definedName name="ㄴㄹㅇㄴㄹ" localSheetId="3" hidden="1">{"'용역비'!$A$4:$C$8"}</definedName>
    <definedName name="ㄴㄹㅇㄴㄹ" hidden="1">{"'용역비'!$A$4:$C$8"}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ㄴㄹㅇㄴㄹ" localSheetId="2" hidden="1">{"'용역비'!$A$4:$C$8"}</definedName>
    <definedName name="ㄴㅇㄹㅇㄴㄹㅇㄴㄹ" localSheetId="3" hidden="1">{"'용역비'!$A$4:$C$8"}</definedName>
    <definedName name="ㄴㅇㄹㅇㄴㄹㅇㄴㄹ" hidden="1">{"'용역비'!$A$4:$C$8"}</definedName>
    <definedName name="ㄴㅇㄹㅇㄷ">#REF!</definedName>
    <definedName name="ㄴㅇㄻㄴㅇㄹ" localSheetId="2" hidden="1">{"'용역비'!$A$4:$C$8"}</definedName>
    <definedName name="ㄴㅇㄻㄴㅇㄹ" localSheetId="3" hidden="1">{"'용역비'!$A$4:$C$8"}</definedName>
    <definedName name="ㄴㅇㄻㄴㅇㄹ" hidden="1">{"'용역비'!$A$4:$C$8"}</definedName>
    <definedName name="남윤" localSheetId="2" hidden="1">{"'용역비'!$A$4:$C$8"}</definedName>
    <definedName name="남윤" localSheetId="3" hidden="1">{"'용역비'!$A$4:$C$8"}</definedName>
    <definedName name="남윤" hidden="1">{"'용역비'!$A$4:$C$8"}</definedName>
    <definedName name="내선전공">#REF!</definedName>
    <definedName name="내역" localSheetId="2" hidden="1">{#N/A,#N/A,FALSE,"CCTV"}</definedName>
    <definedName name="내역" localSheetId="3" hidden="1">{#N/A,#N/A,FALSE,"CCTV"}</definedName>
    <definedName name="내역" localSheetId="0" hidden="1">{#N/A,#N/A,FALSE,"CCTV"}</definedName>
    <definedName name="내역" hidden="1">{#N/A,#N/A,FALSE,"CCTV"}</definedName>
    <definedName name="내역00년">#REF!</definedName>
    <definedName name="노무비">#REF!</definedName>
    <definedName name="勞務費">#REF!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지">#REF!</definedName>
    <definedName name="노출직">#REF!</definedName>
    <definedName name="노출직부">#REF!</definedName>
    <definedName name="논현동외" localSheetId="6" hidden="1">{#N/A,#N/A,FALSE,"Sheet6"}</definedName>
    <definedName name="논현동외" localSheetId="2" hidden="1">{#N/A,#N/A,FALSE,"Sheet6"}</definedName>
    <definedName name="논현동외" localSheetId="3" hidden="1">{#N/A,#N/A,FALSE,"Sheet6"}</definedName>
    <definedName name="논현동외" hidden="1">{#N/A,#N/A,FALSE,"Sheet6"}</definedName>
    <definedName name="ㄷ" localSheetId="2" hidden="1">{#N/A,#N/A,FALSE,"갑지";#N/A,#N/A,FALSE,"개요";#N/A,#N/A,FALSE,"비목별";#N/A,#N/A,FALSE,"건물별";#N/A,#N/A,FALSE,"기구표";#N/A,#N/A,FALSE,"직원투입"}</definedName>
    <definedName name="ㄷ" localSheetId="3" hidden="1">{#N/A,#N/A,FALSE,"갑지";#N/A,#N/A,FALSE,"개요";#N/A,#N/A,FALSE,"비목별";#N/A,#N/A,FALSE,"건물별";#N/A,#N/A,FALSE,"기구표";#N/A,#N/A,FALSE,"직원투입"}</definedName>
    <definedName name="ㄷ" localSheetId="0" hidden="1">{#N/A,#N/A,FALSE,"갑지";#N/A,#N/A,FALSE,"개요";#N/A,#N/A,FALSE,"비목별";#N/A,#N/A,FALSE,"건물별";#N/A,#N/A,FALSE,"기구표";#N/A,#N/A,FALSE,"직원투입"}</definedName>
    <definedName name="ㄷ" hidden="1">{#N/A,#N/A,FALSE,"갑지";#N/A,#N/A,FALSE,"개요";#N/A,#N/A,FALSE,"비목별";#N/A,#N/A,FALSE,"건물별";#N/A,#N/A,FALSE,"기구표";#N/A,#N/A,FALSE,"직원투입"}</definedName>
    <definedName name="ㄷ6ㅓ" localSheetId="2" hidden="1">{"'용역비'!$A$4:$C$8"}</definedName>
    <definedName name="ㄷ6ㅓ" localSheetId="3" hidden="1">{"'용역비'!$A$4:$C$8"}</definedName>
    <definedName name="ㄷ6ㅓ" hidden="1">{"'용역비'!$A$4:$C$8"}</definedName>
    <definedName name="ㄷㄱㄷㅅㅅㅅ">#REF!</definedName>
    <definedName name="ㄷㄷ" hidden="1">#REF!</definedName>
    <definedName name="ㄷㄷㄷㄷ" localSheetId="3" hidden="1">{#N/A,#N/A,FALSE,"CCTV"}</definedName>
    <definedName name="ㄷㄷㄷㄷ" hidden="1">{#N/A,#N/A,FALSE,"CCTV"}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ㅈ2" localSheetId="3" hidden="1">{#N/A,#N/A,FALSE,"CCTV"}</definedName>
    <definedName name="ㄷㅈㅈ2" hidden="1">{#N/A,#N/A,FALSE,"CCTV"}</definedName>
    <definedName name="ㄷㅍㅂ" localSheetId="2" hidden="1">{"'용역비'!$A$4:$C$8"}</definedName>
    <definedName name="ㄷㅍㅂ" localSheetId="3" hidden="1">{"'용역비'!$A$4:$C$8"}</definedName>
    <definedName name="ㄷㅍㅂ" hidden="1">{"'용역비'!$A$4:$C$8"}</definedName>
    <definedName name="단가">#REF!</definedName>
    <definedName name="단가대비" hidden="1">#REF!</definedName>
    <definedName name="단가조사서">#REF!</definedName>
    <definedName name="단가조사표">#REF!</definedName>
    <definedName name="단가표" localSheetId="7">#REF!</definedName>
    <definedName name="단가표">[61]내역서2안!#REF!</definedName>
    <definedName name="단뎀로라">250000</definedName>
    <definedName name="당사광고">[62]사업수지!$H$77</definedName>
    <definedName name="당사모델운영">[62]사업수지!$H$78</definedName>
    <definedName name="당사사업추진">[62]사업수지!$H$79</definedName>
    <definedName name="당조">[63]통장출금액!$A$192:$P$351</definedName>
    <definedName name="대가">#REF!</definedName>
    <definedName name="대강당배관" hidden="1">'[64]1안'!#REF!</definedName>
    <definedName name="대여이자">[48]사업성분석!#REF!</definedName>
    <definedName name="덤프">250000</definedName>
    <definedName name="도">#REF!</definedName>
    <definedName name="도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계">[48]사업성분석!$H$45</definedName>
    <definedName name="도로부담금">[65]당사!#REF!</definedName>
    <definedName name="도장공">#REF!</definedName>
    <definedName name="도쟈6P">250000</definedName>
    <definedName name="동수">#REF!</definedName>
    <definedName name="등급기준">#REF!</definedName>
    <definedName name="ㄹㄴㅇㄹㄴㅇㄹㄴㄱㄴㅇ" localSheetId="3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6" hidden="1">{#N/A,#N/A,FALSE,"도급대비시행율";#N/A,#N/A,FALSE,"결의서";#N/A,#N/A,FALSE,"내역서";#N/A,#N/A,FALSE,"도급예상"}</definedName>
    <definedName name="ㄹㅇ" localSheetId="2" hidden="1">{#N/A,#N/A,FALSE,"도급대비시행율";#N/A,#N/A,FALSE,"결의서";#N/A,#N/A,FALSE,"내역서";#N/A,#N/A,FALSE,"도급예상"}</definedName>
    <definedName name="ㄹㅇ" localSheetId="3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ㄹㅇ" hidden="1">#REF!</definedName>
    <definedName name="ㄹㅇㅁㄴ" hidden="1">#REF!</definedName>
    <definedName name="러헐" localSheetId="6" hidden="1">{#N/A,#N/A,FALSE,"도급대비시행율";#N/A,#N/A,FALSE,"결의서";#N/A,#N/A,FALSE,"내역서";#N/A,#N/A,FALSE,"도급예상"}</definedName>
    <definedName name="러헐" localSheetId="2" hidden="1">{#N/A,#N/A,FALSE,"도급대비시행율";#N/A,#N/A,FALSE,"결의서";#N/A,#N/A,FALSE,"내역서";#N/A,#N/A,FALSE,"도급예상"}</definedName>
    <definedName name="러헐" localSheetId="3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ㄻ" hidden="1">'[66]5사남'!#REF!</definedName>
    <definedName name="ㅀ" hidden="1">'[3]#REF'!#REF!</definedName>
    <definedName name="ㅁ" localSheetId="2" hidden="1">{"'용역비'!$A$4:$C$8"}</definedName>
    <definedName name="ㅁ" localSheetId="3" hidden="1">{"'용역비'!$A$4:$C$8"}</definedName>
    <definedName name="ㅁ" localSheetId="7" hidden="1">#REF!</definedName>
    <definedName name="ㅁ" hidden="1">{"'용역비'!$A$4:$C$8"}</definedName>
    <definedName name="ㅁ0">#REF!</definedName>
    <definedName name="ㅁ1">#REF!</definedName>
    <definedName name="ㅁ2">[56]경산!#REF!</definedName>
    <definedName name="ㅁ250">#REF!</definedName>
    <definedName name="ㅁ331">#REF!</definedName>
    <definedName name="ㅁ384K5">#REF!</definedName>
    <definedName name="ㅁ545">#REF!</definedName>
    <definedName name="ㅁ60" localSheetId="7">#REF!</definedName>
    <definedName name="ㅁ60">[67]직노!#REF!</definedName>
    <definedName name="ㅁ700">[68]건축공사실행!#REF!</definedName>
    <definedName name="ㅁ750">[68]건축공사실행!#REF!</definedName>
    <definedName name="ㅁㄴㅁㅇ" hidden="1">'[3]#REF'!#REF!</definedName>
    <definedName name="ㅁㄴㅇ류" hidden="1">#REF!</definedName>
    <definedName name="ㅁㄴㅇㄻㄴㅇㄹㄴㅁㅎㄴㅇㅎ" localSheetId="2" hidden="1">{"'용역비'!$A$4:$C$8"}</definedName>
    <definedName name="ㅁㄴㅇㄻㄴㅇㄹㄴㅁㅎㄴㅇㅎ" localSheetId="3" hidden="1">{"'용역비'!$A$4:$C$8"}</definedName>
    <definedName name="ㅁㄴㅇㄻㄴㅇㄹㄴㅁㅎㄴㅇㅎ" hidden="1">{"'용역비'!$A$4:$C$8"}</definedName>
    <definedName name="ㅁㄴㅇㅁ" localSheetId="2" hidden="1">{"'용역비'!$A$4:$C$8"}</definedName>
    <definedName name="ㅁㄴㅇㅁ" localSheetId="3" hidden="1">{"'용역비'!$A$4:$C$8"}</definedName>
    <definedName name="ㅁㄴㅇㅁ" hidden="1">{"'용역비'!$A$4:$C$8"}</definedName>
    <definedName name="ㅁㄴㅇㅁㄴㅇ" hidden="1">#REF!</definedName>
    <definedName name="ㅁ나ㅣㅓㅇ림낭러" localSheetId="2" hidden="1">{"'용역비'!$A$4:$C$8"}</definedName>
    <definedName name="ㅁ나ㅣㅓㅇ림낭러" localSheetId="3" hidden="1">{"'용역비'!$A$4:$C$8"}</definedName>
    <definedName name="ㅁ나ㅣㅓㅇ림낭러" hidden="1">{"'용역비'!$A$4:$C$8"}</definedName>
    <definedName name="ㅁㅁ" localSheetId="7" hidden="1">{#N/A,#N/A,FALSE,"지침";#N/A,#N/A,FALSE,"환경분석";#N/A,#N/A,FALSE,"Sheet16"}</definedName>
    <definedName name="ㅁㅁ">#REF!</definedName>
    <definedName name="ㅁㅁㅁ" localSheetId="2" hidden="1">{#N/A,#N/A,FALSE,"지침";#N/A,#N/A,FALSE,"환경분석";#N/A,#N/A,FALSE,"Sheet16"}</definedName>
    <definedName name="ㅁㅁㅁ">[69]직재!$B$12</definedName>
    <definedName name="ㅁㅁㅁㅁㅁ" localSheetId="2" hidden="1">{"'용역비'!$A$4:$C$8"}</definedName>
    <definedName name="ㅁㅁㅁㅁㅁ" localSheetId="3" hidden="1">{"'용역비'!$A$4:$C$8"}</definedName>
    <definedName name="ㅁㅁㅁㅁㅁ" hidden="1">{"'용역비'!$A$4:$C$8"}</definedName>
    <definedName name="ㅁㅁㅁㅁㅁㅁㅁㅁ">#REF!</definedName>
    <definedName name="ㅁㅁㅇ" localSheetId="2" hidden="1">{"'용역비'!$A$4:$C$8"}</definedName>
    <definedName name="ㅁㅁㅇ" localSheetId="3" hidden="1">{"'용역비'!$A$4:$C$8"}</definedName>
    <definedName name="ㅁㅁㅇ" hidden="1">{"'용역비'!$A$4:$C$8"}</definedName>
    <definedName name="ㅁㅂ">#REF!</definedName>
    <definedName name="ㅁㅇㅁㅇ" localSheetId="6" hidden="1">{#N/A,#N/A,FALSE,"운반시간"}</definedName>
    <definedName name="ㅁㅇㅁㅇ" localSheetId="2" hidden="1">{#N/A,#N/A,FALSE,"운반시간"}</definedName>
    <definedName name="ㅁㅇㅁㅇ" localSheetId="3" hidden="1">{#N/A,#N/A,FALSE,"운반시간"}</definedName>
    <definedName name="ㅁㅇㅁㅇ" hidden="1">{#N/A,#N/A,FALSE,"운반시간"}</definedName>
    <definedName name="마">#REF!</definedName>
    <definedName name="마감공사비A3" hidden="1">[3]유림골조!#REF!</definedName>
    <definedName name="마카담로라">250000</definedName>
    <definedName name="맘모스">#REF!</definedName>
    <definedName name="멘트">#REF!</definedName>
    <definedName name="면">#REF!</definedName>
    <definedName name="면1">#REF!</definedName>
    <definedName name="면적총괄">[50]!면적총괄</definedName>
    <definedName name="모래">#REF!</definedName>
    <definedName name="모래1">#REF!</definedName>
    <definedName name="목도공">#REF!</definedName>
    <definedName name="목포공항" localSheetId="7">#REF!,#REF!</definedName>
    <definedName name="목포공항">[0]!영광원자력5,'[70]6호기'!$A$1</definedName>
    <definedName name="몰라" localSheetId="7">#REF!</definedName>
    <definedName name="몰라">[71]직노!#REF!</definedName>
    <definedName name="몰러" hidden="1">[72]수량산출!#REF!</definedName>
    <definedName name="무근">2.3</definedName>
    <definedName name="무선안테나공">#REF!</definedName>
    <definedName name="무이주비">[48]사업성분석!#REF!</definedName>
    <definedName name="문공정표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공정표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공정표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공정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현주간공정표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현주간공정표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현주간공정표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문현주간공정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" localSheetId="2" hidden="1">{#N/A,#N/A,FALSE,"이태원철근"}</definedName>
    <definedName name="물" localSheetId="3" hidden="1">{#N/A,#N/A,FALSE,"이태원철근"}</definedName>
    <definedName name="물" localSheetId="0" hidden="1">{#N/A,#N/A,FALSE,"이태원철근"}</definedName>
    <definedName name="물" localSheetId="7">#REF!</definedName>
    <definedName name="물" hidden="1">{#N/A,#N/A,FALSE,"이태원철근"}</definedName>
    <definedName name="물가">#REF!</definedName>
    <definedName name="물가2">#REF!</definedName>
    <definedName name="물가자료">#REF!</definedName>
    <definedName name="뭐가이태원이야" localSheetId="2" hidden="1">{#N/A,#N/A,FALSE,"이태원철근"}</definedName>
    <definedName name="뭐가이태원이야" localSheetId="3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뭐지" localSheetId="3" hidden="1">{#N/A,#N/A,FALSE,"CCTV"}</definedName>
    <definedName name="뭐지" hidden="1">{#N/A,#N/A,FALSE,"CCTV"}</definedName>
    <definedName name="ㅂ">#REF!</definedName>
    <definedName name="ㅂㅂ">#REF!</definedName>
    <definedName name="ㅂㅂㅂ" localSheetId="2" hidden="1">{"'용역비'!$A$4:$C$8"}</definedName>
    <definedName name="ㅂㅂㅂ" localSheetId="3" hidden="1">{"'용역비'!$A$4:$C$8"}</definedName>
    <definedName name="ㅂㅂㅂ" hidden="1">{"'용역비'!$A$4:$C$8"}</definedName>
    <definedName name="ㅂㅂㅂㅂㅂㅂ" localSheetId="2" hidden="1">{"'용역비'!$A$4:$C$8"}</definedName>
    <definedName name="ㅂㅂㅂㅂㅂㅂ" localSheetId="3" hidden="1">{"'용역비'!$A$4:$C$8"}</definedName>
    <definedName name="ㅂㅂㅂㅂㅂㅂ" hidden="1">{"'용역비'!$A$4:$C$8"}</definedName>
    <definedName name="ㅂㅈ">#REF!</definedName>
    <definedName name="ㅂㅈㅂㅈㅂㅈ">#REF!</definedName>
    <definedName name="바보" localSheetId="2" hidden="1">{"'용역비'!$A$4:$C$8"}</definedName>
    <definedName name="바보" localSheetId="3" hidden="1">{"'용역비'!$A$4:$C$8"}</definedName>
    <definedName name="바보" hidden="1">{"'용역비'!$A$4:$C$8"}</definedName>
    <definedName name="방수공">#REF!</definedName>
    <definedName name="배관공">#REF!</definedName>
    <definedName name="배수" localSheetId="2" hidden="1">{#N/A,#N/A,FALSE,"월공사비집계표양식 (7)";#N/A,#N/A,FALSE,"월공사비집계표양식 (7)"}</definedName>
    <definedName name="배수" localSheetId="3" hidden="1">{#N/A,#N/A,FALSE,"월공사비집계표양식 (7)";#N/A,#N/A,FALSE,"월공사비집계표양식 (7)"}</definedName>
    <definedName name="배수" localSheetId="0" hidden="1">{#N/A,#N/A,FALSE,"월공사비집계표양식 (7)";#N/A,#N/A,FALSE,"월공사비집계표양식 (7)"}</definedName>
    <definedName name="배수" hidden="1">{#N/A,#N/A,FALSE,"월공사비집계표양식 (7)";#N/A,#N/A,FALSE,"월공사비집계표양식 (7)"}</definedName>
    <definedName name="배전전공">#REF!</definedName>
    <definedName name="배치동">BlankMacro1</definedName>
    <definedName name="백" localSheetId="2" hidden="1">{#N/A,#N/A,FALSE,"월공사비집계표양식 (7)";#N/A,#N/A,FALSE,"월공사비집계표양식 (7)"}</definedName>
    <definedName name="백" localSheetId="3" hidden="1">{#N/A,#N/A,FALSE,"월공사비집계표양식 (7)";#N/A,#N/A,FALSE,"월공사비집계표양식 (7)"}</definedName>
    <definedName name="백" localSheetId="0" hidden="1">{#N/A,#N/A,FALSE,"월공사비집계표양식 (7)";#N/A,#N/A,FALSE,"월공사비집계표양식 (7)"}</definedName>
    <definedName name="백" hidden="1">{#N/A,#N/A,FALSE,"월공사비집계표양식 (7)";#N/A,#N/A,FALSE,"월공사비집계표양식 (7)"}</definedName>
    <definedName name="백호02">230000</definedName>
    <definedName name="백호06">300000</definedName>
    <definedName name="백호10">250000</definedName>
    <definedName name="법정">#REF!</definedName>
    <definedName name="변경공정표" hidden="1">{#N/A,#N/A,FALSE,"CCTV"}</definedName>
    <definedName name="보" localSheetId="3" hidden="1">{#N/A,#N/A,FALSE,"전력간선"}</definedName>
    <definedName name="보" hidden="1">{#N/A,#N/A,FALSE,"전력간선"}</definedName>
    <definedName name="보고서">OFFSET(#REF!,0,0,COUNTIF(#REF!,"*")-5,6)</definedName>
    <definedName name="보고서2">#REF!</definedName>
    <definedName name="보증">[73]수지!#REF!</definedName>
    <definedName name="보증일반환산" hidden="1">[74]수리결과!#REF!</definedName>
    <definedName name="보통인부">#REF!</definedName>
    <definedName name="복지" hidden="1">#REF!</definedName>
    <definedName name="본사자료">#REF!,#REF!,#REF!,#REF!,#REF!,#REF!,#REF!,#REF!,#REF!,#REF!,#REF!,#REF!,#REF!,#REF!</definedName>
    <definedName name="附加價値稅">#REF!</definedName>
    <definedName name="부대건축2" hidden="1">'[3]#REF'!#REF!</definedName>
    <definedName name="분당공" hidden="1">'[3]#REF'!$A$58:$A$97</definedName>
    <definedName name="분당물가" hidden="1">'[3]#REF'!$F$58:$F$73</definedName>
    <definedName name="분당코아" hidden="1">'[3]#REF'!$F$58:$F$73</definedName>
    <definedName name="분당협조" localSheetId="2" hidden="1">{#N/A,#N/A,FALSE,"이태원철근"}</definedName>
    <definedName name="분당협조" localSheetId="3" hidden="1">{#N/A,#N/A,FALSE,"이태원철근"}</definedName>
    <definedName name="분당협조" localSheetId="0" hidden="1">{#N/A,#N/A,FALSE,"이태원철근"}</definedName>
    <definedName name="분당협조" hidden="1">{#N/A,#N/A,FALSE,"이태원철근"}</definedName>
    <definedName name="분양">#REF!,#REF!</definedName>
    <definedName name="분양가">#REF!</definedName>
    <definedName name="분양금액">'[55]사업분석-분양가결정'!$H$17</definedName>
    <definedName name="분양예측">[50]!분양예측</definedName>
    <definedName name="비계공">#REF!</definedName>
    <definedName name="비유다">250000</definedName>
    <definedName name="ㅅ" localSheetId="2" hidden="1">{#N/A,#N/A,FALSE,"이태원철근"}</definedName>
    <definedName name="ㅅ" localSheetId="3">[75]견적공통!#REF!</definedName>
    <definedName name="ㅅ" localSheetId="0" hidden="1">{#N/A,#N/A,FALSE,"이태원철근"}</definedName>
    <definedName name="ㅅ" hidden="1">{#N/A,#N/A,FALSE,"이태원철근"}</definedName>
    <definedName name="ㅅㅅ" hidden="1">#REF!</definedName>
    <definedName name="ㅅㅅㅅ" hidden="1">{#N/A,#N/A,FALSE,"CCTV"}</definedName>
    <definedName name="ㅅㅅㅅ5" localSheetId="3" hidden="1">{#N/A,#N/A,FALSE,"CCTV"}</definedName>
    <definedName name="ㅅㅅㅅ5" hidden="1">{#N/A,#N/A,FALSE,"CCTV"}</definedName>
    <definedName name="사" localSheetId="3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3" hidden="1">{#N/A,#N/A,FALSE,"지침";#N/A,#N/A,FALSE,"환경분석";#N/A,#N/A,FALSE,"Sheet16"}</definedName>
    <definedName name="사1" hidden="1">{#N/A,#N/A,FALSE,"지침";#N/A,#N/A,FALSE,"환경분석";#N/A,#N/A,FALSE,"Sheet16"}</definedName>
    <definedName name="사업명">[76]최종총괄!$A$2</definedName>
    <definedName name="사업성분석">[77]사업분석!$I$22</definedName>
    <definedName name="사인일위">#REF!</definedName>
    <definedName name="사진수정" localSheetId="6" hidden="1">{#N/A,#N/A,FALSE,"CCTV"}</definedName>
    <definedName name="사진수정" localSheetId="2" hidden="1">{#N/A,#N/A,FALSE,"CCTV"}</definedName>
    <definedName name="사진수정" localSheetId="3" hidden="1">{#N/A,#N/A,FALSE,"CCTV"}</definedName>
    <definedName name="사진수정" hidden="1">{#N/A,#N/A,FALSE,"CCTV"}</definedName>
    <definedName name="산출내역서0">[78]계수!$G$1</definedName>
    <definedName name="살수차">220000</definedName>
    <definedName name="상주" localSheetId="2" hidden="1">{#N/A,#N/A,FALSE,"지침";#N/A,#N/A,FALSE,"환경분석";#N/A,#N/A,FALSE,"Sheet16"}</definedName>
    <definedName name="상주" localSheetId="3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localSheetId="3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10" localSheetId="3" hidden="1">{#N/A,#N/A,FALSE,"지침";#N/A,#N/A,FALSE,"환경분석";#N/A,#N/A,FALSE,"Sheet16"}</definedName>
    <definedName name="새10" hidden="1">{#N/A,#N/A,FALSE,"지침";#N/A,#N/A,FALSE,"환경분석";#N/A,#N/A,FALSE,"Sheet16"}</definedName>
    <definedName name="새12" localSheetId="3" hidden="1">{#N/A,#N/A,FALSE,"지침";#N/A,#N/A,FALSE,"환경분석";#N/A,#N/A,FALSE,"Sheet16"}</definedName>
    <definedName name="새12" hidden="1">{#N/A,#N/A,FALSE,"지침";#N/A,#N/A,FALSE,"환경분석";#N/A,#N/A,FALSE,"Sheet16"}</definedName>
    <definedName name="새13" localSheetId="3" hidden="1">{#N/A,#N/A,FALSE,"지침";#N/A,#N/A,FALSE,"환경분석";#N/A,#N/A,FALSE,"Sheet16"}</definedName>
    <definedName name="새13" hidden="1">{#N/A,#N/A,FALSE,"지침";#N/A,#N/A,FALSE,"환경분석";#N/A,#N/A,FALSE,"Sheet16"}</definedName>
    <definedName name="새2" localSheetId="3" hidden="1">{#N/A,#N/A,FALSE,"지침";#N/A,#N/A,FALSE,"환경분석";#N/A,#N/A,FALSE,"Sheet16"}</definedName>
    <definedName name="새2" hidden="1">{#N/A,#N/A,FALSE,"지침";#N/A,#N/A,FALSE,"환경분석";#N/A,#N/A,FALSE,"Sheet16"}</definedName>
    <definedName name="새3" localSheetId="3" hidden="1">{#N/A,#N/A,FALSE,"지침";#N/A,#N/A,FALSE,"환경분석";#N/A,#N/A,FALSE,"Sheet16"}</definedName>
    <definedName name="새3" hidden="1">{#N/A,#N/A,FALSE,"지침";#N/A,#N/A,FALSE,"환경분석";#N/A,#N/A,FALSE,"Sheet16"}</definedName>
    <definedName name="새4" localSheetId="3" hidden="1">{#N/A,#N/A,FALSE,"지침";#N/A,#N/A,FALSE,"환경분석";#N/A,#N/A,FALSE,"Sheet16"}</definedName>
    <definedName name="새4" hidden="1">{#N/A,#N/A,FALSE,"지침";#N/A,#N/A,FALSE,"환경분석";#N/A,#N/A,FALSE,"Sheet16"}</definedName>
    <definedName name="새6" localSheetId="3" hidden="1">{#N/A,#N/A,FALSE,"지침";#N/A,#N/A,FALSE,"환경분석";#N/A,#N/A,FALSE,"Sheet16"}</definedName>
    <definedName name="새6" hidden="1">{#N/A,#N/A,FALSE,"지침";#N/A,#N/A,FALSE,"환경분석";#N/A,#N/A,FALSE,"Sheet16"}</definedName>
    <definedName name="새7" localSheetId="3" hidden="1">{#N/A,#N/A,FALSE,"지침";#N/A,#N/A,FALSE,"환경분석";#N/A,#N/A,FALSE,"Sheet16"}</definedName>
    <definedName name="새7" hidden="1">{#N/A,#N/A,FALSE,"지침";#N/A,#N/A,FALSE,"환경분석";#N/A,#N/A,FALSE,"Sheet16"}</definedName>
    <definedName name="새8" localSheetId="3" hidden="1">{#N/A,#N/A,FALSE,"지침";#N/A,#N/A,FALSE,"환경분석";#N/A,#N/A,FALSE,"Sheet16"}</definedName>
    <definedName name="새8" hidden="1">{#N/A,#N/A,FALSE,"지침";#N/A,#N/A,FALSE,"환경분석";#N/A,#N/A,FALSE,"Sheet16"}</definedName>
    <definedName name="새9" localSheetId="3" hidden="1">{#N/A,#N/A,FALSE,"지침";#N/A,#N/A,FALSE,"환경분석";#N/A,#N/A,FALSE,"Sheet16"}</definedName>
    <definedName name="새9" hidden="1">{#N/A,#N/A,FALSE,"지침";#N/A,#N/A,FALSE,"환경분석";#N/A,#N/A,FALSE,"Sheet16"}</definedName>
    <definedName name="새공통" localSheetId="2" hidden="1">{#N/A,#N/A,FALSE,"이태원철근"}</definedName>
    <definedName name="새공통" localSheetId="3" hidden="1">{#N/A,#N/A,FALSE,"이태원철근"}</definedName>
    <definedName name="새공통" localSheetId="0" hidden="1">{#N/A,#N/A,FALSE,"이태원철근"}</definedName>
    <definedName name="새공통" hidden="1">{#N/A,#N/A,FALSE,"이태원철근"}</definedName>
    <definedName name="새시트" localSheetId="3" hidden="1">{#N/A,#N/A,FALSE,"지침";#N/A,#N/A,FALSE,"환경분석";#N/A,#N/A,FALSE,"Sheet16"}</definedName>
    <definedName name="새시트" hidden="1">{#N/A,#N/A,FALSE,"지침";#N/A,#N/A,FALSE,"환경분석";#N/A,#N/A,FALSE,"Sheet16"}</definedName>
    <definedName name="새시트1" localSheetId="3" hidden="1">{#N/A,#N/A,FALSE,"지침";#N/A,#N/A,FALSE,"환경분석";#N/A,#N/A,FALSE,"Sheet16"}</definedName>
    <definedName name="새시트1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localSheetId="3" hidden="1">{#N/A,#N/A,FALSE,"지침";#N/A,#N/A,FALSE,"환경분석";#N/A,#N/A,FALSE,"Sheet16"}</definedName>
    <definedName name="석" hidden="1">{#N/A,#N/A,FALSE,"지침";#N/A,#N/A,FALSE,"환경분석";#N/A,#N/A,FALSE,"Sheet16"}</definedName>
    <definedName name="석재받은의뢰업체" hidden="1">255</definedName>
    <definedName name="선진업체">#REF!</definedName>
    <definedName name="설계_342427000감리_862426000__5">[41]조건!#REF!</definedName>
    <definedName name="설계보상">[48]사업성분석!#REF!</definedName>
    <definedName name="설계설명금차" hidden="1">{#N/A,#N/A,FALSE,"CCTV"}</definedName>
    <definedName name="설문지" localSheetId="3" hidden="1">#REF!</definedName>
    <definedName name="설문지" hidden="1">#REF!</definedName>
    <definedName name="설변" localSheetId="2" hidden="1">{#N/A,#N/A,FALSE,"월공사비집계표양식 (7)";#N/A,#N/A,FALSE,"월공사비집계표양식 (7)"}</definedName>
    <definedName name="설변" localSheetId="3" hidden="1">{#N/A,#N/A,FALSE,"월공사비집계표양식 (7)";#N/A,#N/A,FALSE,"월공사비집계표양식 (7)"}</definedName>
    <definedName name="설변" localSheetId="0" hidden="1">{#N/A,#N/A,FALSE,"월공사비집계표양식 (7)";#N/A,#N/A,FALSE,"월공사비집계표양식 (7)"}</definedName>
    <definedName name="설변" hidden="1">{#N/A,#N/A,FALSE,"월공사비집계표양식 (7)";#N/A,#N/A,FALSE,"월공사비집계표양식 (7)"}</definedName>
    <definedName name="설비" localSheetId="2" hidden="1">{#N/A,#N/A,FALSE,"이태원철근"}</definedName>
    <definedName name="설비" localSheetId="3" hidden="1">{#N/A,#N/A,FALSE,"이태원철근"}</definedName>
    <definedName name="설비" localSheetId="0" hidden="1">{#N/A,#N/A,FALSE,"이태원철근"}</definedName>
    <definedName name="설비" hidden="1">{#N/A,#N/A,FALSE,"이태원철근"}</definedName>
    <definedName name="세대">#REF!</definedName>
    <definedName name="세전익익" localSheetId="3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계">#REF!</definedName>
    <definedName name="소계3">#REF!</definedName>
    <definedName name="소계4">#REF!</definedName>
    <definedName name="소계5">#REF!</definedName>
    <definedName name="소방">#REF!</definedName>
    <definedName name="소방내역서">#REF!</definedName>
    <definedName name="소화갑지" localSheetId="6" hidden="1">{#N/A,#N/A,FALSE,"CCTV"}</definedName>
    <definedName name="소화갑지" localSheetId="2" hidden="1">{#N/A,#N/A,FALSE,"CCTV"}</definedName>
    <definedName name="소화갑지" localSheetId="3" hidden="1">{#N/A,#N/A,FALSE,"CCTV"}</definedName>
    <definedName name="소화갑지" localSheetId="0" hidden="1">{#N/A,#N/A,FALSE,"CCTV"}</definedName>
    <definedName name="소화갑지" hidden="1">{#N/A,#N/A,FALSE,"CCTV"}</definedName>
    <definedName name="속초조양부대입찰요청서">[79]확약서!#REF!</definedName>
    <definedName name="속초조양원하도급예정금액대비">[79]확약서!#REF!</definedName>
    <definedName name="속초조양지급자재">[79]확약서!#REF!</definedName>
    <definedName name="속초조양하도급사항">[79]확약서!#REF!</definedName>
    <definedName name="손익변경" localSheetId="3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[50]!손익분기</definedName>
    <definedName name="송전전공">#REF!</definedName>
    <definedName name="수량산출2">#REF!</definedName>
    <definedName name="수입">[50]!수입</definedName>
    <definedName name="수정공정표" hidden="1">{#N/A,#N/A,FALSE,"CCTV"}</definedName>
    <definedName name="순공사원가">#REF!</definedName>
    <definedName name="純工事原價">#REF!</definedName>
    <definedName name="스크린">#REF!</definedName>
    <definedName name="승" localSheetId="2" hidden="1">{#N/A,#N/A,FALSE,"지침";#N/A,#N/A,FALSE,"환경분석";#N/A,#N/A,FALSE,"Sheet16"}</definedName>
    <definedName name="승" localSheetId="3" hidden="1">{#N/A,#N/A,FALSE,"지침";#N/A,#N/A,FALSE,"환경분석";#N/A,#N/A,FALSE,"Sheet16"}</definedName>
    <definedName name="승" hidden="1">{#N/A,#N/A,FALSE,"지침";#N/A,#N/A,FALSE,"환경분석";#N/A,#N/A,FALSE,"Sheet16"}</definedName>
    <definedName name="승수">[54]계수!$F$1</definedName>
    <definedName name="승수비율">[54]계수!$G$1</definedName>
    <definedName name="승이가" localSheetId="2" hidden="1">{#N/A,#N/A,FALSE,"지침";#N/A,#N/A,FALSE,"환경분석";#N/A,#N/A,FALSE,"Sheet16"}</definedName>
    <definedName name="승이가" localSheetId="3" hidden="1">{#N/A,#N/A,FALSE,"지침";#N/A,#N/A,FALSE,"환경분석";#N/A,#N/A,FALSE,"Sheet16"}</definedName>
    <definedName name="승이가" hidden="1">{#N/A,#N/A,FALSE,"지침";#N/A,#N/A,FALSE,"환경분석";#N/A,#N/A,FALSE,"Sheet16"}</definedName>
    <definedName name="시">#REF!</definedName>
    <definedName name="시방">#REF!</definedName>
    <definedName name="시방1">#REF!</definedName>
    <definedName name="시작">#REF!</definedName>
    <definedName name="시행" localSheetId="2" hidden="1">{#N/A,#N/A,FALSE,"이태원철근"}</definedName>
    <definedName name="시행" localSheetId="3" hidden="1">{#N/A,#N/A,FALSE,"이태원철근"}</definedName>
    <definedName name="시행" localSheetId="0" hidden="1">{#N/A,#N/A,FALSE,"이태원철근"}</definedName>
    <definedName name="시행" hidden="1">{#N/A,#N/A,FALSE,"이태원철근"}</definedName>
    <definedName name="시햏">#REF!</definedName>
    <definedName name="식대">4000+1500*2</definedName>
    <definedName name="실행2" hidden="1">#REF!</definedName>
    <definedName name="씨파">#REF!</definedName>
    <definedName name="ㅇ">#REF!</definedName>
    <definedName name="ㅇ10">#REF!</definedName>
    <definedName name="ㅇ20">#REF!</definedName>
    <definedName name="ㅇㄹㄹ" hidden="1">#REF!</definedName>
    <definedName name="ㅇㄹㅇㄹ" hidden="1">#REF!</definedName>
    <definedName name="ㅇ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" localSheetId="2" hidden="1">#REF!</definedName>
    <definedName name="ㅇㅇㅇ" localSheetId="3">BlankMacro1</definedName>
    <definedName name="ㅇ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ㅇ" localSheetId="3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">#REF!</definedName>
    <definedName name="ㅇㅇㅇㅇㅇㅇ" localSheetId="3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ㅇㅇㅇㅇㅇㅇ">#REF!</definedName>
    <definedName name="ㅇㅈㄷㅄㅂㅈㄷㄱ" hidden="1">#REF!</definedName>
    <definedName name="아아아앙">#REF!</definedName>
    <definedName name="아파트">#REF!</definedName>
    <definedName name="아파트벽식">#REF!</definedName>
    <definedName name="안미옥">#REF!</definedName>
    <definedName name="안미옥2">#REF!</definedName>
    <definedName name="안재범">#REF!</definedName>
    <definedName name="안전관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암사">#REF!</definedName>
    <definedName name="야간" localSheetId="2" hidden="1">{#N/A,#N/A,FALSE,"지침";#N/A,#N/A,FALSE,"환경분석";#N/A,#N/A,FALSE,"Sheet16"}</definedName>
    <definedName name="야간" localSheetId="3" hidden="1">{#N/A,#N/A,FALSE,"지침";#N/A,#N/A,FALSE,"환경분석";#N/A,#N/A,FALSE,"Sheet16"}</definedName>
    <definedName name="야간" hidden="1">{#N/A,#N/A,FALSE,"지침";#N/A,#N/A,FALSE,"환경분석";#N/A,#N/A,FALSE,"Sheet16"}</definedName>
    <definedName name="양기용" localSheetId="2" hidden="1">{#N/A,#N/A,FALSE,"월공사비집계표양식 (7)";#N/A,#N/A,FALSE,"월공사비집계표양식 (7)"}</definedName>
    <definedName name="양기용" localSheetId="3" hidden="1">{#N/A,#N/A,FALSE,"월공사비집계표양식 (7)";#N/A,#N/A,FALSE,"월공사비집계표양식 (7)"}</definedName>
    <definedName name="양기용" localSheetId="0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양석">#REF!,#REF!,#REF!,#REF!,#REF!,#REF!,#REF!,#REF!,#REF!,#REF!,#REF!,#REF!,#REF!,#REF!,#REF!,#REF!,#REF!,#REF!,#REF!</definedName>
    <definedName name="양중">BlankMacro1</definedName>
    <definedName name="양중계획">BlankMacro1</definedName>
    <definedName name="어플리케이션유형">[76]세부산출내역서!$E$12</definedName>
    <definedName name="업" localSheetId="6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localSheetId="2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localSheetId="3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체형틀" localSheetId="2" hidden="1">{#N/A,#N/A,FALSE,"월공사비집계표양식 (7)";#N/A,#N/A,FALSE,"월공사비집계표양식 (7)"}</definedName>
    <definedName name="업체형틀" localSheetId="3" hidden="1">{#N/A,#N/A,FALSE,"월공사비집계표양식 (7)";#N/A,#N/A,FALSE,"월공사비집계표양식 (7)"}</definedName>
    <definedName name="업체형틀" localSheetId="0" hidden="1">{#N/A,#N/A,FALSE,"월공사비집계표양식 (7)";#N/A,#N/A,FALSE,"월공사비집계표양식 (7)"}</definedName>
    <definedName name="업체형틀" hidden="1">{#N/A,#N/A,FALSE,"월공사비집계표양식 (7)";#N/A,#N/A,FALSE,"월공사비집계표양식 (7)"}</definedName>
    <definedName name="연면적">#REF!</definedName>
    <definedName name="연습" hidden="1">[80]본실행경비!#REF!</definedName>
    <definedName name="영광원자력56호기" localSheetId="7">#REF!,#REF!</definedName>
    <definedName name="영광원자력56호기">[0]!영광원자력5,'[70]6호기'!$A$1</definedName>
    <definedName name="영시스템" hidden="1">[81]수량산출!#REF!</definedName>
    <definedName name="영업" localSheetId="3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hidden="1">[82]추가예산!#REF!</definedName>
    <definedName name="영업외수" hidden="1">[82]추가예산!#REF!</definedName>
    <definedName name="영업현금" localSheetId="3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예산내역" localSheetId="2" hidden="1">{"'용역비'!$A$4:$C$8"}</definedName>
    <definedName name="예산내역" localSheetId="3" hidden="1">{"'용역비'!$A$4:$C$8"}</definedName>
    <definedName name="예산내역" hidden="1">{"'용역비'!$A$4:$C$8"}</definedName>
    <definedName name="예정공정표">[62]사업수지!$H$77</definedName>
    <definedName name="오">#REF!</definedName>
    <definedName name="옥외대비" localSheetId="2" hidden="1">{#N/A,#N/A,FALSE,"이태원철근"}</definedName>
    <definedName name="옥외대비" localSheetId="3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가공비">#REF!</definedName>
    <definedName name="외주변경">#REF!</definedName>
    <definedName name="용문동">#REF!,#REF!</definedName>
    <definedName name="용역">[48]사업성분석!#REF!</definedName>
    <definedName name="용접공">#REF!</definedName>
    <definedName name="우인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우인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우인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우인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울">[83]내역서2안!#REF!</definedName>
    <definedName name="원가">#REF!</definedName>
    <definedName name="원가계산1">#REF!</definedName>
    <definedName name="원가내역서">[84]공통가설!#REF!</definedName>
    <definedName name="원가월별">#REF!</definedName>
    <definedName name="원가작성">[84]공통가설!#REF!</definedName>
    <definedName name="원각계ㅅ산">#REF!</definedName>
    <definedName name="원위치">[79]!원위치</definedName>
    <definedName name="월드건설" localSheetId="2" hidden="1">{#N/A,#N/A,FALSE,"이태원철근"}</definedName>
    <definedName name="월드건설" localSheetId="3" hidden="1">{#N/A,#N/A,FALSE,"이태원철근"}</definedName>
    <definedName name="월드건설" localSheetId="0" hidden="1">{#N/A,#N/A,FALSE,"이태원철근"}</definedName>
    <definedName name="월드건설" hidden="1">{#N/A,#N/A,FALSE,"이태원철근"}</definedName>
    <definedName name="월별투입" localSheetId="2" hidden="1">{#N/A,#N/A,FALSE,"지침";#N/A,#N/A,FALSE,"환경분석";#N/A,#N/A,FALSE,"Sheet16"}</definedName>
    <definedName name="월별투입" localSheetId="3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치도" localSheetId="2" hidden="1">{#N/A,#N/A,FALSE,"지침";#N/A,#N/A,FALSE,"환경분석";#N/A,#N/A,FALSE,"Sheet16"}</definedName>
    <definedName name="위치도" localSheetId="3" hidden="1">{#N/A,#N/A,FALSE,"지침";#N/A,#N/A,FALSE,"환경분석";#N/A,#N/A,FALSE,"Sheet16"}</definedName>
    <definedName name="위치도" hidden="1">{#N/A,#N/A,FALSE,"지침";#N/A,#N/A,FALSE,"환경분석";#N/A,#N/A,FALSE,"Sheet16"}</definedName>
    <definedName name="유문" localSheetId="2" hidden="1">{#N/A,#N/A,FALSE,"월공사비집계표양식 (7)";#N/A,#N/A,FALSE,"월공사비집계표양식 (7)"}</definedName>
    <definedName name="유문" localSheetId="3" hidden="1">{#N/A,#N/A,FALSE,"월공사비집계표양식 (7)";#N/A,#N/A,FALSE,"월공사비집계표양식 (7)"}</definedName>
    <definedName name="유문" localSheetId="0" hidden="1">{#N/A,#N/A,FALSE,"월공사비집계표양식 (7)";#N/A,#N/A,FALSE,"월공사비집계표양식 (7)"}</definedName>
    <definedName name="유문" hidden="1">{#N/A,#N/A,FALSE,"월공사비집계표양식 (7)";#N/A,#N/A,FALSE,"월공사비집계표양식 (7)"}</definedName>
    <definedName name="유이주비">[48]사업성분석!#REF!</definedName>
    <definedName name="유토지">[48]사업성분석!#REF!</definedName>
    <definedName name="윤">#REF!,#REF!,#REF!,#REF!,#REF!,#REF!,#REF!,#REF!,#REF!,#REF!,#REF!,#REF!,#REF!,#REF!,#REF!,#REF!,#REF!,#REF!,#REF!</definedName>
    <definedName name="윤승현" localSheetId="2" hidden="1">{"'용역비'!$A$4:$C$8"}</definedName>
    <definedName name="윤승현" localSheetId="3" hidden="1">{"'용역비'!$A$4:$C$8"}</definedName>
    <definedName name="윤승현" hidden="1">{"'용역비'!$A$4:$C$8"}</definedName>
    <definedName name="으름" localSheetId="2" hidden="1">{#N/A,#N/A,FALSE,"지침";#N/A,#N/A,FALSE,"환경분석";#N/A,#N/A,FALSE,"Sheet16"}</definedName>
    <definedName name="으름" localSheetId="3" hidden="1">{#N/A,#N/A,FALSE,"지침";#N/A,#N/A,FALSE,"환경분석";#N/A,#N/A,FALSE,"Sheet16"}</definedName>
    <definedName name="으름" hidden="1">{#N/A,#N/A,FALSE,"지침";#N/A,#N/A,FALSE,"환경분석";#N/A,#N/A,FALSE,"Sheet16"}</definedName>
    <definedName name="으으" localSheetId="2" hidden="1">{#N/A,#N/A,FALSE,"지침";#N/A,#N/A,FALSE,"환경분석";#N/A,#N/A,FALSE,"Sheet16"}</definedName>
    <definedName name="으으" localSheetId="3" hidden="1">{#N/A,#N/A,FALSE,"지침";#N/A,#N/A,FALSE,"환경분석";#N/A,#N/A,FALSE,"Sheet16"}</definedName>
    <definedName name="으으" hidden="1">{#N/A,#N/A,FALSE,"지침";#N/A,#N/A,FALSE,"환경분석";#N/A,#N/A,FALSE,"Sheet16"}</definedName>
    <definedName name="응용" localSheetId="2" hidden="1">{"'용역비'!$A$4:$C$8"}</definedName>
    <definedName name="응용" localSheetId="3" hidden="1">{"'용역비'!$A$4:$C$8"}</definedName>
    <definedName name="응용" hidden="1">{"'용역비'!$A$4:$C$8"}</definedName>
    <definedName name="응용SW인건비">#REF!</definedName>
    <definedName name="이">#REF!,#REF!,#REF!,#REF!,#REF!,#REF!,#REF!,#REF!,#REF!,#REF!,#REF!,#REF!,#REF!,#REF!,#REF!,#REF!,#REF!,#REF!,#REF!</definedName>
    <definedName name="이강" localSheetId="2" hidden="1">{#N/A,#N/A,FALSE,"월공사비집계표양식 (7)";#N/A,#N/A,FALSE,"월공사비집계표양식 (7)"}</definedName>
    <definedName name="이강" localSheetId="3" hidden="1">{#N/A,#N/A,FALSE,"월공사비집계표양식 (7)";#N/A,#N/A,FALSE,"월공사비집계표양식 (7)"}</definedName>
    <definedName name="이강" localSheetId="0" hidden="1">{#N/A,#N/A,FALSE,"월공사비집계표양식 (7)";#N/A,#N/A,FALSE,"월공사비집계표양식 (7)"}</definedName>
    <definedName name="이강" hidden="1">{#N/A,#N/A,FALSE,"월공사비집계표양식 (7)";#N/A,#N/A,FALSE,"월공사비집계표양식 (7)"}</definedName>
    <definedName name="이강환" localSheetId="2" hidden="1">{#N/A,#N/A,FALSE,"월공사비집계표양식 (7)";#N/A,#N/A,FALSE,"월공사비집계표양식 (7)"}</definedName>
    <definedName name="이강환" localSheetId="3" hidden="1">{#N/A,#N/A,FALSE,"월공사비집계표양식 (7)";#N/A,#N/A,FALSE,"월공사비집계표양식 (7)"}</definedName>
    <definedName name="이강환" localSheetId="0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런" localSheetId="2" hidden="1">{#N/A,#N/A,FALSE,"지침";#N/A,#N/A,FALSE,"환경분석";#N/A,#N/A,FALSE,"Sheet16"}</definedName>
    <definedName name="이런" localSheetId="3" hidden="1">{#N/A,#N/A,FALSE,"지침";#N/A,#N/A,FALSE,"환경분석";#N/A,#N/A,FALSE,"Sheet16"}</definedName>
    <definedName name="이런" hidden="1">{#N/A,#N/A,FALSE,"지침";#N/A,#N/A,FALSE,"환경분석";#N/A,#N/A,FALSE,"Sheet16"}</definedName>
    <definedName name="이름" localSheetId="2" hidden="1">{#N/A,#N/A,FALSE,"지침";#N/A,#N/A,FALSE,"환경분석";#N/A,#N/A,FALSE,"Sheet16"}</definedName>
    <definedName name="이름" localSheetId="3" hidden="1">{#N/A,#N/A,FALSE,"지침";#N/A,#N/A,FALSE,"환경분석";#N/A,#N/A,FALSE,"Sheet16"}</definedName>
    <definedName name="이름" hidden="1">{#N/A,#N/A,FALSE,"지침";#N/A,#N/A,FALSE,"환경분석";#N/A,#N/A,FALSE,"Sheet16"}</definedName>
    <definedName name="이상">#REF!</definedName>
    <definedName name="이슈" localSheetId="3" hidden="1">{#N/A,#N/A,FALSE,"지침";#N/A,#N/A,FALSE,"환경분석";#N/A,#N/A,FALSE,"Sheet16"}</definedName>
    <definedName name="이슈" hidden="1">{#N/A,#N/A,FALSE,"지침";#N/A,#N/A,FALSE,"환경분석";#N/A,#N/A,FALSE,"Sheet16"}</definedName>
    <definedName name="利潤">#REF!</definedName>
    <definedName name="이이이" localSheetId="6" hidden="1">{#N/A,#N/A,FALSE,"단가표지"}</definedName>
    <definedName name="이이이" localSheetId="2" hidden="1">{#N/A,#N/A,FALSE,"단가표지"}</definedName>
    <definedName name="이이이" localSheetId="3" hidden="1">{#N/A,#N/A,FALSE,"단가표지"}</definedName>
    <definedName name="이이이" hidden="1">{#N/A,#N/A,FALSE,"단가표지"}</definedName>
    <definedName name="이주비이자">[48]사업성분석!#REF!</definedName>
    <definedName name="이준호">#REF!</definedName>
    <definedName name="이희선" localSheetId="7">#REF!,#REF!</definedName>
    <definedName name="이희선">#REF!,#REF!</definedName>
    <definedName name="인쇄영역">#REF!</definedName>
    <definedName name="인쇄영역2">#REF!</definedName>
    <definedName name="인월수">#REF!</definedName>
    <definedName name="인월수1">#REF!</definedName>
    <definedName name="인월수2">#REF!</definedName>
    <definedName name="인허가">[48]사업성분석!#REF!</definedName>
    <definedName name="일반관리비">#REF!</definedName>
    <definedName name="一般管理費">#REF!</definedName>
    <definedName name="일위">#REF!</definedName>
    <definedName name="일위대가">#REF!</definedName>
    <definedName name="일위대가표">{"Book1","대전관저설변.xls"}</definedName>
    <definedName name="일의01">[67]직노!#REF!</definedName>
    <definedName name="일정97" localSheetId="3" hidden="1">#REF!</definedName>
    <definedName name="일정97" hidden="1">#REF!</definedName>
    <definedName name="ㅈㄷㄱㄷㄱㄷ" localSheetId="2" hidden="1">{"'용역비'!$A$4:$C$8"}</definedName>
    <definedName name="ㅈㄷㄱㄷㄱㄷ" localSheetId="3" hidden="1">{"'용역비'!$A$4:$C$8"}</definedName>
    <definedName name="ㅈㄷㄱㄷㄱㄷ" hidden="1">{"'용역비'!$A$4:$C$8"}</definedName>
    <definedName name="ㅈㄷㅈㄷ">#REF!</definedName>
    <definedName name="ㅈㅁㅇㄴㅇ" localSheetId="6" hidden="1">{#N/A,#N/A,FALSE,"단가표지"}</definedName>
    <definedName name="ㅈㅁㅇㄴㅇ" localSheetId="2" hidden="1">{#N/A,#N/A,FALSE,"단가표지"}</definedName>
    <definedName name="ㅈㅁㅇㄴㅇ" localSheetId="3" hidden="1">{#N/A,#N/A,FALSE,"단가표지"}</definedName>
    <definedName name="ㅈㅁㅇㄴㅇ" hidden="1">{#N/A,#N/A,FALSE,"단가표지"}</definedName>
    <definedName name="ㅈㅇ" localSheetId="2" hidden="1">{"'용역비'!$A$4:$C$8"}</definedName>
    <definedName name="ㅈㅇ" localSheetId="3" hidden="1">{"'용역비'!$A$4:$C$8"}</definedName>
    <definedName name="ㅈㅇ" hidden="1">{"'용역비'!$A$4:$C$8"}</definedName>
    <definedName name="ㅈㅈㅈ" localSheetId="2" hidden="1">{#N/A,#N/A,FALSE,"월공사비집계표양식 (7)";#N/A,#N/A,FALSE,"월공사비집계표양식 (7)"}</definedName>
    <definedName name="ㅈㅈㅈ" localSheetId="3" hidden="1">{#N/A,#N/A,FALSE,"월공사비집계표양식 (7)";#N/A,#N/A,FALSE,"월공사비집계표양식 (7)"}</definedName>
    <definedName name="ㅈㅈㅈ" localSheetId="0" hidden="1">{#N/A,#N/A,FALSE,"월공사비집계표양식 (7)";#N/A,#N/A,FALSE,"월공사비집계표양식 (7)"}</definedName>
    <definedName name="ㅈㅈㅈ" hidden="1">{#N/A,#N/A,FALSE,"월공사비집계표양식 (7)";#N/A,#N/A,FALSE,"월공사비집계표양식 (7)"}</definedName>
    <definedName name="ㅈㅈㅈㅈㅈㅈ" localSheetId="2" hidden="1">{"'용역비'!$A$4:$C$8"}</definedName>
    <definedName name="ㅈㅈㅈㅈㅈㅈ" localSheetId="3" hidden="1">{"'용역비'!$A$4:$C$8"}</definedName>
    <definedName name="ㅈㅈㅈㅈㅈㅈ" hidden="1">{"'용역비'!$A$4:$C$8"}</definedName>
    <definedName name="자" localSheetId="2" hidden="1">{"'용역비'!$A$4:$C$8"}</definedName>
    <definedName name="자" localSheetId="3" hidden="1">{"'용역비'!$A$4:$C$8"}</definedName>
    <definedName name="자" hidden="1">{"'용역비'!$A$4:$C$8"}</definedName>
    <definedName name="자재비" localSheetId="2" hidden="1">{"'용역비'!$A$4:$C$8"}</definedName>
    <definedName name="자재비" localSheetId="3" hidden="1">{"'용역비'!$A$4:$C$8"}</definedName>
    <definedName name="자재비" hidden="1">{"'용역비'!$A$4:$C$8"}</definedName>
    <definedName name="잔여유토지">[48]사업성분석!#REF!</definedName>
    <definedName name="장소">#REF!</definedName>
    <definedName name="장위" hidden="1">#REF!</definedName>
    <definedName name="장집" localSheetId="2" hidden="1">{"'용역비'!$A$4:$C$8"}</definedName>
    <definedName name="장집" localSheetId="3" hidden="1">{"'용역비'!$A$4:$C$8"}</definedName>
    <definedName name="장집" hidden="1">{"'용역비'!$A$4:$C$8"}</definedName>
    <definedName name="재료비">#REF!</definedName>
    <definedName name="材料費">#REF!</definedName>
    <definedName name="저압케이블전공">#REF!</definedName>
    <definedName name="적용사례">[85]RE9604!$1:$6,[85]RE9604!$A:$C</definedName>
    <definedName name="전1">#REF!</definedName>
    <definedName name="전2">#REF!</definedName>
    <definedName name="전력">#REF!</definedName>
    <definedName name="전력1">#REF!</definedName>
    <definedName name="전력2">#REF!</definedName>
    <definedName name="전력비">#REF!</definedName>
    <definedName name="전력비1">#REF!</definedName>
    <definedName name="전력비2">#REF!</definedName>
    <definedName name="전자CF" localSheetId="3" hidden="1">{#N/A,#N/A,FALSE,"지침";#N/A,#N/A,FALSE,"환경분석";#N/A,#N/A,FALSE,"Sheet16"}</definedName>
    <definedName name="전자CF" hidden="1">{#N/A,#N/A,FALSE,"지침";#N/A,#N/A,FALSE,"환경분석";#N/A,#N/A,FALSE,"Sheet16"}</definedName>
    <definedName name="절" hidden="1">'[3]#REF'!#REF!</definedName>
    <definedName name="정기돈">#REF!,#REF!,#REF!,#REF!,#REF!,#REF!,#REF!,#REF!,#REF!,#REF!,#REF!,#REF!,#REF!,#REF!</definedName>
    <definedName name="정산설계">[48]사업성분석!#REF!</definedName>
    <definedName name="정산시공보증">[48]사업성분석!#REF!</definedName>
    <definedName name="정산용역">[48]사업성분석!#REF!</definedName>
    <definedName name="정산이자">[48]사업성분석!#REF!</definedName>
    <definedName name="정산조합개소비">[48]사업성분석!#REF!</definedName>
    <definedName name="정산조합운영">[48]사업성분석!#REF!</definedName>
    <definedName name="정산토지">[48]사업성분석!#REF!</definedName>
    <definedName name="제수문" hidden="1">#REF!</definedName>
    <definedName name="제어판">[50]!제어판</definedName>
    <definedName name="제출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력공">#REF!</definedName>
    <definedName name="조사9909">#REF!</definedName>
    <definedName name="종합결의96.11">#REF!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3" hidden="1">{#N/A,#N/A,FALSE,"지침";#N/A,#N/A,FALSE,"환경분석";#N/A,#N/A,FALSE,"Sheet16"}</definedName>
    <definedName name="주" hidden="1">{#N/A,#N/A,FALSE,"지침";#N/A,#N/A,FALSE,"환경분석";#N/A,#N/A,FALSE,"Sheet16"}</definedName>
    <definedName name="주상">BlankMacro1</definedName>
    <definedName name="주상1">BlankMacro1</definedName>
    <definedName name="주상도">BlankMacro1</definedName>
    <definedName name="주택매출">#REF!</definedName>
    <definedName name="주택원가">#REF!</definedName>
    <definedName name="주택최종">#REF!</definedName>
    <definedName name="중5">#REF!</definedName>
    <definedName name="중6">#REF!</definedName>
    <definedName name="중급">#REF!</definedName>
    <definedName name="중급달">#REF!</definedName>
    <definedName name="중급임금">[86]입력변수!$D$24</definedName>
    <definedName name="중기">#REF!</definedName>
    <definedName name="중기달">#REF!</definedName>
    <definedName name="증감내역" hidden="1">#REF!</definedName>
    <definedName name="지역">#REF!</definedName>
    <definedName name="지원시설">#REF!</definedName>
    <definedName name="지출계획">[50]!지출계획</definedName>
    <definedName name="직재" localSheetId="2" hidden="1">{"'용역비'!$A$4:$C$8"}</definedName>
    <definedName name="직재" localSheetId="3" hidden="1">{"'용역비'!$A$4:$C$8"}</definedName>
    <definedName name="직재" hidden="1">{"'용역비'!$A$4:$C$8"}</definedName>
    <definedName name="직접노무비">#REF!</definedName>
    <definedName name="直接人件費">#REF!</definedName>
    <definedName name="진동로라">250000</definedName>
    <definedName name="집계">#REF!</definedName>
    <definedName name="ㅊ" hidden="1">{#N/A,#N/A,TRUE,"총괄"}</definedName>
    <definedName name="ㅊ1555">#REF!</definedName>
    <definedName name="ㅊ5">#REF!</definedName>
    <definedName name="ㅊ520">#REF!</definedName>
    <definedName name="차">#REF!</definedName>
    <definedName name="차선">#REF!</definedName>
    <definedName name="차트">[50]!차트</definedName>
    <definedName name="처음">#REF!</definedName>
    <definedName name="철공">#REF!</definedName>
    <definedName name="철근">2.4</definedName>
    <definedName name="철근공">#REF!</definedName>
    <definedName name="철콘부대외" localSheetId="6" hidden="1">{#N/A,#N/A,FALSE,"Sheet1"}</definedName>
    <definedName name="철콘부대외" localSheetId="2" hidden="1">{#N/A,#N/A,FALSE,"Sheet1"}</definedName>
    <definedName name="철콘부대외" localSheetId="3" hidden="1">{#N/A,#N/A,FALSE,"Sheet1"}</definedName>
    <definedName name="철콘부대외" hidden="1">{#N/A,#N/A,FALSE,"Sheet1"}</definedName>
    <definedName name="청마총괄">[18]직노!#REF!</definedName>
    <definedName name="초급">#REF!</definedName>
    <definedName name="초급달">#REF!</definedName>
    <definedName name="초기">#REF!</definedName>
    <definedName name="초기달">#REF!</definedName>
    <definedName name="총">#REF!</definedName>
    <definedName name="총괄표">[18]직노!#REF!</definedName>
    <definedName name="총스텝수">#REF!</definedName>
    <definedName name="總原價">#REF!</definedName>
    <definedName name="추가SW인건비">#REF!</definedName>
    <definedName name="추석상여" hidden="1">#REF!</definedName>
    <definedName name="춘천">{"Book1","대전관저설변.xls"}</definedName>
    <definedName name="출">#REF!</definedName>
    <definedName name="출판" localSheetId="3" hidden="1">{#N/A,#N/A,FALSE,"지침";#N/A,#N/A,FALSE,"환경분석";#N/A,#N/A,FALSE,"Sheet16"}</definedName>
    <definedName name="출판" hidden="1">{#N/A,#N/A,FALSE,"지침";#N/A,#N/A,FALSE,"환경분석";#N/A,#N/A,FALSE,"Sheet16"}</definedName>
    <definedName name="충돌" localSheetId="2" hidden="1">{#N/A,#N/A,FALSE,"지침";#N/A,#N/A,FALSE,"환경분석";#N/A,#N/A,FALSE,"Sheet16"}</definedName>
    <definedName name="충돌" localSheetId="3" hidden="1">{#N/A,#N/A,FALSE,"지침";#N/A,#N/A,FALSE,"환경분석";#N/A,#N/A,FALSE,"Sheet16"}</definedName>
    <definedName name="충돌" hidden="1">{#N/A,#N/A,FALSE,"지침";#N/A,#N/A,FALSE,"환경분석";#N/A,#N/A,FALSE,"Sheet16"}</definedName>
    <definedName name="츄ㅗㄹㅊㄹ초" localSheetId="6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localSheetId="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localSheetId="3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측량">[48]사업성분석!#REF!</definedName>
    <definedName name="측량지질">[48]사업성분석!#REF!</definedName>
    <definedName name="층수">#REF!</definedName>
    <definedName name="ㅋ">#REF!</definedName>
    <definedName name="ㅋㅋㅋ" localSheetId="2" hidden="1">{"'용역비'!$A$4:$C$8"}</definedName>
    <definedName name="ㅋㅋㅋ" localSheetId="3" hidden="1">{"'용역비'!$A$4:$C$8"}</definedName>
    <definedName name="ㅋㅋㅋ" hidden="1">{"'용역비'!$A$4:$C$8"}</definedName>
    <definedName name="캐쉬" localSheetId="3" hidden="1">{#N/A,#N/A,FALSE,"지침";#N/A,#N/A,FALSE,"환경분석";#N/A,#N/A,FALSE,"Sheet16"}</definedName>
    <definedName name="캐쉬" hidden="1">{#N/A,#N/A,FALSE,"지침";#N/A,#N/A,FALSE,"환경분석";#N/A,#N/A,FALSE,"Sheet16"}</definedName>
    <definedName name="컨설팅비용">#REF!</definedName>
    <definedName name="콘크리트공">#REF!</definedName>
    <definedName name="클럽수목견_견적내역_List">#REF!</definedName>
    <definedName name="ㅌ">#REF!</definedName>
    <definedName name="ㅌㅊ" hidden="1">'[66]5사남'!#REF!</definedName>
    <definedName name="ㅌㅍㅊㅇㅌㅎ" localSheetId="6" hidden="1">{#N/A,#N/A,FALSE,"도급대비시행율";#N/A,#N/A,FALSE,"결의서";#N/A,#N/A,FALSE,"내역서";#N/A,#N/A,FALSE,"도급예상"}</definedName>
    <definedName name="ㅌㅍㅊㅇㅌㅎ" localSheetId="2" hidden="1">{#N/A,#N/A,FALSE,"도급대비시행율";#N/A,#N/A,FALSE,"결의서";#N/A,#N/A,FALSE,"내역서";#N/A,#N/A,FALSE,"도급예상"}</definedName>
    <definedName name="ㅌㅍㅊㅇㅌㅎ" localSheetId="3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타견적" hidden="1">[81]수량산출!$A$1:$A$8282</definedName>
    <definedName name="타이어로라">250000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공사강릉" hidden="1">'[3]#REF'!#REF!</definedName>
    <definedName name="토목설계" localSheetId="6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2" hidden="1">{#N/A,#N/A,FALSE,"이태원철근"}</definedName>
    <definedName name="토목실견적" localSheetId="3" hidden="1">{#N/A,#N/A,FALSE,"이태원철근"}</definedName>
    <definedName name="토목실견적" localSheetId="0" hidden="1">{#N/A,#N/A,FALSE,"이태원철근"}</definedName>
    <definedName name="토목실견적" hidden="1">{#N/A,#N/A,FALSE,"이태원철근"}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투입">#REF!</definedName>
    <definedName name="특급">#REF!</definedName>
    <definedName name="특급달">#REF!</definedName>
    <definedName name="특별인부">#REF!</definedName>
    <definedName name="특케">#REF!</definedName>
    <definedName name="평강건설">#REF!</definedName>
    <definedName name="포장2월ocf" localSheetId="3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3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">#REF!</definedName>
    <definedName name="표지">#REF!</definedName>
    <definedName name="표지로" localSheetId="7">#REF!</definedName>
    <definedName name="표지로">[87]!표지로</definedName>
    <definedName name="품의서1" hidden="1">#REF!</definedName>
    <definedName name="풍납동" hidden="1">'[3]#REF'!#REF!</definedName>
    <definedName name="풍납동아파트" hidden="1">'[3]#REF'!#REF!</definedName>
    <definedName name="플랜트전공">#REF!</definedName>
    <definedName name="피로티" localSheetId="2" hidden="1">{#N/A,#N/A,FALSE,"이태원철근"}</definedName>
    <definedName name="피로티" localSheetId="3" hidden="1">{#N/A,#N/A,FALSE,"이태원철근"}</definedName>
    <definedName name="피로티" localSheetId="0" hidden="1">{#N/A,#N/A,FALSE,"이태원철근"}</definedName>
    <definedName name="피로티" hidden="1">{#N/A,#N/A,FALSE,"이태원철근"}</definedName>
    <definedName name="피로티1" localSheetId="2" hidden="1">{#N/A,#N/A,FALSE,"이태원철근"}</definedName>
    <definedName name="피로티1" localSheetId="3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10">#REF!</definedName>
    <definedName name="ㅎ314">#REF!</definedName>
    <definedName name="ㅎㄱㄱ" localSheetId="3" hidden="1">{#N/A,#N/A,FALSE,"CCTV"}</definedName>
    <definedName name="ㅎㄱㄱ" hidden="1">{#N/A,#N/A,FALSE,"CCTV"}</definedName>
    <definedName name="ㅎㄹㅇ" localSheetId="3" hidden="1">{#N/A,#N/A,FALSE,"CCTV"}</definedName>
    <definedName name="ㅎㄹㅇ" hidden="1">{#N/A,#N/A,FALSE,"CCTV"}</definedName>
    <definedName name="ㅎㅎ" localSheetId="2" hidden="1">'[66]5사남'!#REF!</definedName>
    <definedName name="ㅎㅎ">#REF!</definedName>
    <definedName name="ㅎㅎㄱ" localSheetId="3" hidden="1">{#N/A,#N/A,FALSE,"CCTV"}</definedName>
    <definedName name="ㅎㅎㄱ" hidden="1">{#N/A,#N/A,FALSE,"CCTV"}</definedName>
    <definedName name="ㅎㅎㅎㅎ">#REF!</definedName>
    <definedName name="ㅎㅎㅎㅎㅎㅎ">#REF!</definedName>
    <definedName name="ㅎㅎㅎㅎㅎㅎㅎㅎㅎㅎㅎㅎㅎ">#REF!</definedName>
    <definedName name="하" localSheetId="2" hidden="1">{#N/A,#N/A,FALSE,"지침";#N/A,#N/A,FALSE,"환경분석";#N/A,#N/A,FALSE,"Sheet16"}</definedName>
    <definedName name="하" localSheetId="3" hidden="1">{#N/A,#N/A,FALSE,"지침";#N/A,#N/A,FALSE,"환경분석";#N/A,#N/A,FALSE,"Sheet16"}</definedName>
    <definedName name="하" hidden="1">{#N/A,#N/A,FALSE,"지침";#N/A,#N/A,FALSE,"환경분석";#N/A,#N/A,FALSE,"Sheet16"}</definedName>
    <definedName name="하나">#REF!</definedName>
    <definedName name="하도급" hidden="1">{#N/A,#N/A,FALSE,"사업총괄";#N/A,#N/A,FALSE,"장비사업";#N/A,#N/A,FALSE,"철구사업";#N/A,#N/A,FALSE,"준설사업"}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[18]실행내역!#REF!</definedName>
    <definedName name="하자보수">[73]수지!#REF!</definedName>
    <definedName name="하지원" localSheetId="2" hidden="1">{#N/A,#N/A,FALSE,"지침";#N/A,#N/A,FALSE,"환경분석";#N/A,#N/A,FALSE,"Sheet16"}</definedName>
    <definedName name="하지원" localSheetId="3" hidden="1">{#N/A,#N/A,FALSE,"지침";#N/A,#N/A,FALSE,"환경분석";#N/A,#N/A,FALSE,"Sheet16"}</definedName>
    <definedName name="하지원" hidden="1">{#N/A,#N/A,FALSE,"지침";#N/A,#N/A,FALSE,"환경분석";#N/A,#N/A,FALSE,"Sheet16"}</definedName>
    <definedName name="하하">#REF!</definedName>
    <definedName name="학교">#REF!</definedName>
    <definedName name="학교2">#REF!</definedName>
    <definedName name="행열변환_1.행열변환_1">[36]!행열변환_1.행열변환_1</definedName>
    <definedName name="행열변환_2.행열변환_2">[36]!행열변환_2.행열변환_2</definedName>
    <definedName name="행열변환_3.행열변환_3">[88]!행열변환_3.행열변환_3</definedName>
    <definedName name="행열변환_4.행열변환_4">[89]!행열변환_4.행열변환_4</definedName>
    <definedName name="햐ㅓㅈ바허ㅏㅣ농하ㅗㅎ" localSheetId="3" hidden="1">{#N/A,#N/A,FALSE,"CCTV"}</definedName>
    <definedName name="햐ㅓㅈ바허ㅏㅣ농하ㅗㅎ" hidden="1">{#N/A,#N/A,FALSE,"CCTV"}</definedName>
    <definedName name="혀오강ㄷ" localSheetId="2" hidden="1">{#N/A,#N/A,FALSE,"지침";#N/A,#N/A,FALSE,"환경분석";#N/A,#N/A,FALSE,"Sheet16"}</definedName>
    <definedName name="혀오강ㄷ" localSheetId="3" hidden="1">{#N/A,#N/A,FALSE,"지침";#N/A,#N/A,FALSE,"환경분석";#N/A,#N/A,FALSE,"Sheet16"}</definedName>
    <definedName name="혀오강ㄷ" hidden="1">{#N/A,#N/A,FALSE,"지침";#N/A,#N/A,FALSE,"환경분석";#N/A,#N/A,FALSE,"Sheet16"}</definedName>
    <definedName name="현광등" localSheetId="2" hidden="1">{#N/A,#N/A,FALSE,"지침";#N/A,#N/A,FALSE,"환경분석";#N/A,#N/A,FALSE,"Sheet16"}</definedName>
    <definedName name="현광등" localSheetId="3" hidden="1">{#N/A,#N/A,FALSE,"지침";#N/A,#N/A,FALSE,"환경분석";#N/A,#N/A,FALSE,"Sheet16"}</definedName>
    <definedName name="현광등" hidden="1">{#N/A,#N/A,FALSE,"지침";#N/A,#N/A,FALSE,"환경분석";#N/A,#N/A,FALSE,"Sheet16"}</definedName>
    <definedName name="現代綜合商事經由分">[90]월별수입!#REF!</definedName>
    <definedName name="현장명">#REF!</definedName>
    <definedName name="현장상여" hidden="1">#REF!</definedName>
    <definedName name="협조전" hidden="1">'[3]#REF'!#REF!</definedName>
    <definedName name="형틀목공">#REF!</definedName>
    <definedName name="형틀업체" localSheetId="2" hidden="1">{#N/A,#N/A,FALSE,"월공사비집계표양식 (7)";#N/A,#N/A,FALSE,"월공사비집계표양식 (7)"}</definedName>
    <definedName name="형틀업체" localSheetId="3" hidden="1">{#N/A,#N/A,FALSE,"월공사비집계표양식 (7)";#N/A,#N/A,FALSE,"월공사비집계표양식 (7)"}</definedName>
    <definedName name="형틀업체" localSheetId="0" hidden="1">{#N/A,#N/A,FALSE,"월공사비집계표양식 (7)";#N/A,#N/A,FALSE,"월공사비집계표양식 (7)"}</definedName>
    <definedName name="형틀업체" hidden="1">{#N/A,#N/A,FALSE,"월공사비집계표양식 (7)";#N/A,#N/A,FALSE,"월공사비집계표양식 (7)"}</definedName>
    <definedName name="호">#REF!</definedName>
    <definedName name="호호" localSheetId="2" hidden="1">{#N/A,#N/A,FALSE,"지침";#N/A,#N/A,FALSE,"환경분석";#N/A,#N/A,FALSE,"Sheet16"}</definedName>
    <definedName name="호호" localSheetId="3" hidden="1">{#N/A,#N/A,FALSE,"지침";#N/A,#N/A,FALSE,"환경분석";#N/A,#N/A,FALSE,"Sheet16"}</definedName>
    <definedName name="호호" hidden="1">{#N/A,#N/A,FALSE,"지침";#N/A,#N/A,FALSE,"환경분석";#N/A,#N/A,FALSE,"Sheet16"}</definedName>
    <definedName name="호호호호">#REF!</definedName>
    <definedName name="호ㅓ" localSheetId="2" hidden="1">{#N/A,#N/A,FALSE,"CCTV"}</definedName>
    <definedName name="호ㅓ" hidden="1">'[3]#REF'!#REF!</definedName>
    <definedName name="호ㅓㅕㅅ" localSheetId="3" hidden="1">{#N/A,#N/A,FALSE,"CCTV"}</definedName>
    <definedName name="호ㅓㅕㅅ" hidden="1">{#N/A,#N/A,FALSE,"CCTV"}</definedName>
    <definedName name="확" hidden="1">[91]상가지급현황!#REF!</definedName>
    <definedName name="환" localSheetId="2" hidden="1">{#N/A,#N/A,FALSE,"월공사비집계표양식 (7)";#N/A,#N/A,FALSE,"월공사비집계표양식 (7)"}</definedName>
    <definedName name="환" localSheetId="3" hidden="1">{#N/A,#N/A,FALSE,"월공사비집계표양식 (7)";#N/A,#N/A,FALSE,"월공사비집계표양식 (7)"}</definedName>
    <definedName name="환" localSheetId="0" hidden="1">{#N/A,#N/A,FALSE,"월공사비집계표양식 (7)";#N/A,#N/A,FALSE,"월공사비집계표양식 (7)"}</definedName>
    <definedName name="환" hidden="1">{#N/A,#N/A,FALSE,"월공사비집계표양식 (7)";#N/A,#N/A,FALSE,"월공사비집계표양식 (7)"}</definedName>
    <definedName name="환_율">[92]전신환매도율!#REF!</definedName>
    <definedName name="회">#REF!</definedName>
    <definedName name="회차">#REF!</definedName>
    <definedName name="효효" localSheetId="2" hidden="1">{#N/A,#N/A,FALSE,"지침";#N/A,#N/A,FALSE,"환경분석";#N/A,#N/A,FALSE,"Sheet16"}</definedName>
    <definedName name="효효" localSheetId="3" hidden="1">{#N/A,#N/A,FALSE,"지침";#N/A,#N/A,FALSE,"환경분석";#N/A,#N/A,FALSE,"Sheet16"}</definedName>
    <definedName name="효효" hidden="1">{#N/A,#N/A,FALSE,"지침";#N/A,#N/A,FALSE,"환경분석";#N/A,#N/A,FALSE,"Sheet16"}</definedName>
    <definedName name="휘니셔">750000</definedName>
    <definedName name="희선" localSheetId="7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ㅅㅎㄹ" localSheetId="3" hidden="1">{#N/A,#N/A,FALSE,"CCTV"}</definedName>
    <definedName name="ㅏㅅㅎㄹ" hidden="1">{#N/A,#N/A,FALSE,"CCTV"}</definedName>
    <definedName name="ㅏㅑㅛㄳㄹ" localSheetId="3" hidden="1">{#N/A,#N/A,FALSE,"CCTV"}</definedName>
    <definedName name="ㅏㅑㅛㄳㄹ" hidden="1">{#N/A,#N/A,FALSE,"CCTV"}</definedName>
    <definedName name="ㅏㅓ" localSheetId="3" hidden="1">{#N/A,#N/A,FALSE,"CCTV"}</definedName>
    <definedName name="ㅏㅓ" hidden="1">{#N/A,#N/A,FALSE,"CCTV"}</definedName>
    <definedName name="ㅏㅓㅏ" localSheetId="6" hidden="1">{#N/A,#N/A,FALSE,"물가변동 (2)";#N/A,#N/A,FALSE,"공사비";#N/A,#N/A,FALSE,"사급";#N/A,#N/A,FALSE,"도급집계";#N/A,#N/A,FALSE,"재료비";#N/A,#N/A,FALSE,"노무비";#N/A,#N/A,FALSE,"경비"}</definedName>
    <definedName name="ㅏㅓㅏ" localSheetId="2" hidden="1">{#N/A,#N/A,FALSE,"물가변동 (2)";#N/A,#N/A,FALSE,"공사비";#N/A,#N/A,FALSE,"사급";#N/A,#N/A,FALSE,"도급집계";#N/A,#N/A,FALSE,"재료비";#N/A,#N/A,FALSE,"노무비";#N/A,#N/A,FALSE,"경비"}</definedName>
    <definedName name="ㅏㅓㅏ" localSheetId="3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ㅕㅇㄹ" localSheetId="3" hidden="1">{#N/A,#N/A,FALSE,"CCTV"}</definedName>
    <definedName name="ㅏㅕㅇㄹ" hidden="1">{#N/A,#N/A,FALSE,"CCTV"}</definedName>
    <definedName name="ㅏㅣㅅㅎㄹ" localSheetId="3" hidden="1">{#N/A,#N/A,FALSE,"CCTV"}</definedName>
    <definedName name="ㅏㅣㅅㅎㄹ" hidden="1">{#N/A,#N/A,FALSE,"CCTV"}</definedName>
    <definedName name="ㅐ" localSheetId="2" hidden="1">{#N/A,#N/A,FALSE,"이태원철근"}</definedName>
    <definedName name="ㅐ" localSheetId="3" hidden="1">{#N/A,#N/A,FALSE,"이태원철근"}</definedName>
    <definedName name="ㅐ" localSheetId="0" hidden="1">{#N/A,#N/A,FALSE,"이태원철근"}</definedName>
    <definedName name="ㅐ" hidden="1">{#N/A,#N/A,FALSE,"이태원철근"}</definedName>
    <definedName name="ㅐㅐㅐ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110">#REF!</definedName>
    <definedName name="ㅓㅏㅓㅎㄹ" localSheetId="3" hidden="1">{#N/A,#N/A,FALSE,"CCTV"}</definedName>
    <definedName name="ㅓㅏㅓㅎㄹ" hidden="1">{#N/A,#N/A,FALSE,"CCTV"}</definedName>
    <definedName name="ㅓㅐㅏㅕ" localSheetId="3" hidden="1">{#N/A,#N/A,FALSE,"CCTV"}</definedName>
    <definedName name="ㅓㅐㅏㅕ" hidden="1">{#N/A,#N/A,FALSE,"CCTV"}</definedName>
    <definedName name="ㅓㅓ" localSheetId="2" hidden="1">{#N/A,#N/A,FALSE,"갑지";#N/A,#N/A,FALSE,"개요";#N/A,#N/A,FALSE,"비목별";#N/A,#N/A,FALSE,"건물별";#N/A,#N/A,FALSE,"기구표";#N/A,#N/A,FALSE,"직원투입"}</definedName>
    <definedName name="ㅓㅓ" localSheetId="3" hidden="1">{#N/A,#N/A,FALSE,"갑지";#N/A,#N/A,FALSE,"개요";#N/A,#N/A,FALSE,"비목별";#N/A,#N/A,FALSE,"건물별";#N/A,#N/A,FALSE,"기구표";#N/A,#N/A,FALSE,"직원투입"}</definedName>
    <definedName name="ㅓㅓ" localSheetId="0" hidden="1">{#N/A,#N/A,FALSE,"갑지";#N/A,#N/A,FALSE,"개요";#N/A,#N/A,FALSE,"비목별";#N/A,#N/A,FALSE,"건물별";#N/A,#N/A,FALSE,"기구표";#N/A,#N/A,FALSE,"직원투입"}</definedName>
    <definedName name="ㅓㅓ" hidden="1">{#N/A,#N/A,FALSE,"갑지";#N/A,#N/A,FALSE,"개요";#N/A,#N/A,FALSE,"비목별";#N/A,#N/A,FALSE,"건물별";#N/A,#N/A,FALSE,"기구표";#N/A,#N/A,FALSE,"직원투입"}</definedName>
    <definedName name="ㅓㅗ" localSheetId="2" hidden="1">{#N/A,#N/A,FALSE,"지침";#N/A,#N/A,FALSE,"환경분석";#N/A,#N/A,FALSE,"Sheet16"}</definedName>
    <definedName name="ㅓㅗ" localSheetId="3" hidden="1">{#N/A,#N/A,FALSE,"지침";#N/A,#N/A,FALSE,"환경분석";#N/A,#N/A,FALSE,"Sheet16"}</definedName>
    <definedName name="ㅓㅗ" hidden="1">{#N/A,#N/A,FALSE,"지침";#N/A,#N/A,FALSE,"환경분석";#N/A,#N/A,FALSE,"Sheet16"}</definedName>
    <definedName name="ㅓㅛㄺㅇ" localSheetId="3" hidden="1">{#N/A,#N/A,FALSE,"CCTV"}</definedName>
    <definedName name="ㅓㅛㄺㅇ" hidden="1">{#N/A,#N/A,FALSE,"CCTV"}</definedName>
    <definedName name="ㅔ" localSheetId="2" hidden="1">{#N/A,#N/A,FALSE,"이태원철근"}</definedName>
    <definedName name="ㅔ" localSheetId="3" hidden="1">{#N/A,#N/A,FALSE,"이태원철근"}</definedName>
    <definedName name="ㅔ" localSheetId="0" hidden="1">{#N/A,#N/A,FALSE,"이태원철근"}</definedName>
    <definedName name="ㅔ" hidden="1">{#N/A,#N/A,FALSE,"이태원철근"}</definedName>
    <definedName name="ㅔㅔ">'[93]원본(갑지)'!$A$1:$N$62</definedName>
    <definedName name="ㅕ">#REF!</definedName>
    <definedName name="ㅕ겨겨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hidden="1">'[66]5사남'!#REF!</definedName>
    <definedName name="ㅕㅓㅎㄹ" localSheetId="3" hidden="1">{#N/A,#N/A,FALSE,"CCTV"}</definedName>
    <definedName name="ㅕㅓㅎㄹ" hidden="1">{#N/A,#N/A,FALSE,"CCTV"}</definedName>
    <definedName name="ㅗ315">[94]신우!#REF!</definedName>
    <definedName name="ㅗ415">#REF!</definedName>
    <definedName name="ㅗ461">#REF!</definedName>
    <definedName name="ㅗㄳㄱ" localSheetId="3" hidden="1">{#N/A,#N/A,FALSE,"CCTV"}</definedName>
    <definedName name="ㅗㄳㄱ" hidden="1">{#N/A,#N/A,FALSE,"CCTV"}</definedName>
    <definedName name="ㅗㅎㄹㄹ" localSheetId="3" hidden="1">{#N/A,#N/A,FALSE,"CCTV"}</definedName>
    <definedName name="ㅗㅎㄹㄹ" hidden="1">{#N/A,#N/A,FALSE,"CCTV"}</definedName>
    <definedName name="ㅗ하ㅣㄴ어ㅗ뢔ㅑㅇㅈ" localSheetId="3" hidden="1">{#N/A,#N/A,FALSE,"CCTV"}</definedName>
    <definedName name="ㅗ하ㅣㄴ어ㅗ뢔ㅑㅇㅈ" hidden="1">{#N/A,#N/A,FALSE,"CCTV"}</definedName>
    <definedName name="ㅗㅓ" localSheetId="3" hidden="1">{#N/A,#N/A,FALSE,"CCTV"}</definedName>
    <definedName name="ㅗㅓ" hidden="1">{#N/A,#N/A,FALSE,"CCTV"}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3" hidden="1">{#N/A,#N/A,FALSE,"CCTV"}</definedName>
    <definedName name="ㅗㅛㅎㄹ" hidden="1">{#N/A,#N/A,FALSE,"CCTV"}</definedName>
    <definedName name="ㅗㅝ" localSheetId="3" hidden="1">{#N/A,#N/A,FALSE,"CCTV"}</definedName>
    <definedName name="ㅗㅝ" hidden="1">{#N/A,#N/A,FALSE,"CCTV"}</definedName>
    <definedName name="ㅛ" localSheetId="2" hidden="1">{#N/A,#N/A,FALSE,"이태원철근"}</definedName>
    <definedName name="ㅛ" localSheetId="3" hidden="1">{#N/A,#N/A,FALSE,"이태원철근"}</definedName>
    <definedName name="ㅛ" localSheetId="0" hidden="1">{#N/A,#N/A,FALSE,"이태원철근"}</definedName>
    <definedName name="ㅛ" hidden="1">{#N/A,#N/A,FALSE,"이태원철근"}</definedName>
    <definedName name="ㅛㅛㅛ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[95]수량산출!$A$1:$A$8561</definedName>
    <definedName name="ㅜ">#REF!</definedName>
    <definedName name="ㅠ" localSheetId="2" hidden="1">{#N/A,#N/A,FALSE,"이태원철근"}</definedName>
    <definedName name="ㅠ" localSheetId="3" hidden="1">{#N/A,#N/A,FALSE,"이태원철근"}</definedName>
    <definedName name="ㅠ" localSheetId="0" hidden="1">{#N/A,#N/A,FALSE,"이태원철근"}</definedName>
    <definedName name="ㅠ" hidden="1">{#N/A,#N/A,FALSE,"이태원철근"}</definedName>
    <definedName name="ㅠㄱ" localSheetId="2" hidden="1">{"'용역비'!$A$4:$C$8"}</definedName>
    <definedName name="ㅠㄱ" localSheetId="3" hidden="1">{"'용역비'!$A$4:$C$8"}</definedName>
    <definedName name="ㅠㄱ" hidden="1">{"'용역비'!$A$4:$C$8"}</definedName>
    <definedName name="ㅠㅠㅠ" localSheetId="3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" localSheetId="2" hidden="1">{#N/A,#N/A,FALSE,"이태원철근"}</definedName>
    <definedName name="ㅡ" localSheetId="3" hidden="1">{#N/A,#N/A,FALSE,"이태원철근"}</definedName>
    <definedName name="ㅡ" localSheetId="0" hidden="1">{#N/A,#N/A,FALSE,"이태원철근"}</definedName>
    <definedName name="ㅡ" hidden="1">{#N/A,#N/A,FALSE,"이태원철근"}</definedName>
    <definedName name="ㅡㅡㅡ" localSheetId="3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ㅑㅑ" localSheetId="6" hidden="1">{#N/A,#N/A,FALSE,"단가표지"}</definedName>
    <definedName name="ㅣㅑㅑ" localSheetId="2" hidden="1">{#N/A,#N/A,FALSE,"단가표지"}</definedName>
    <definedName name="ㅣㅑㅑ" localSheetId="3" hidden="1">{#N/A,#N/A,FALSE,"단가표지"}</definedName>
    <definedName name="ㅣㅑㅑ" hidden="1">{#N/A,#N/A,FALSE,"단가표지"}</definedName>
    <definedName name="ㅣㅗㅎ" localSheetId="3" hidden="1">{#N/A,#N/A,FALSE,"CCTV"}</definedName>
    <definedName name="ㅣㅗㅎ" hidden="1">{#N/A,#N/A,FALSE,"CCTV"}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8" i="9" l="1"/>
  <c r="B22" i="9" l="1"/>
  <c r="F13" i="14"/>
  <c r="D32" i="12"/>
  <c r="B21" i="9"/>
  <c r="B20" i="9"/>
  <c r="B19" i="9"/>
  <c r="A4" i="4"/>
  <c r="D48" i="12" l="1"/>
  <c r="F14" i="14"/>
  <c r="L22" i="12" l="1"/>
  <c r="M25" i="12" s="1"/>
  <c r="M22" i="12" s="1"/>
  <c r="D24" i="12"/>
  <c r="H21" i="4"/>
  <c r="H18" i="4"/>
  <c r="H19" i="4" l="1"/>
  <c r="D41" i="10"/>
  <c r="D40" i="10"/>
  <c r="D39" i="10"/>
  <c r="D38" i="10"/>
  <c r="D37" i="10"/>
  <c r="D36" i="10"/>
  <c r="D35" i="10"/>
  <c r="D34" i="10"/>
  <c r="D33" i="10"/>
  <c r="G41" i="10"/>
  <c r="G40" i="10"/>
  <c r="G39" i="10"/>
  <c r="G38" i="10"/>
  <c r="G37" i="10"/>
  <c r="G36" i="10"/>
  <c r="G35" i="10"/>
  <c r="G34" i="10"/>
  <c r="G33" i="10"/>
  <c r="D18" i="12"/>
  <c r="F17" i="12"/>
  <c r="D17" i="12"/>
  <c r="H23" i="4" l="1"/>
  <c r="N3" i="10" l="1"/>
  <c r="Q33" i="15" l="1"/>
  <c r="D6" i="15"/>
  <c r="F15" i="15" s="1"/>
  <c r="N40" i="15" l="1"/>
  <c r="N39" i="15"/>
  <c r="O34" i="15"/>
  <c r="O33" i="15"/>
  <c r="P20" i="15"/>
  <c r="O20" i="15"/>
  <c r="O18" i="15"/>
  <c r="O17" i="15"/>
  <c r="O16" i="15"/>
  <c r="O15" i="15"/>
  <c r="H15" i="15"/>
  <c r="O14" i="15"/>
  <c r="O13" i="15" s="1"/>
  <c r="N14" i="15"/>
  <c r="N15" i="15" s="1"/>
  <c r="N16" i="15" s="1"/>
  <c r="N17" i="15" s="1"/>
  <c r="N18" i="15" s="1"/>
  <c r="N19" i="15" s="1"/>
  <c r="N13" i="15"/>
  <c r="H13" i="15" s="1"/>
  <c r="H14" i="15" s="1"/>
  <c r="J15" i="15" l="1"/>
  <c r="J14" i="15"/>
  <c r="Q47" i="14" l="1"/>
  <c r="Q44" i="14"/>
  <c r="N44" i="14"/>
  <c r="N43" i="14"/>
  <c r="Q42" i="14"/>
  <c r="N42" i="14"/>
  <c r="N41" i="14"/>
  <c r="N40" i="14"/>
  <c r="P31" i="14"/>
  <c r="O31" i="14"/>
  <c r="P30" i="14"/>
  <c r="O30" i="14"/>
  <c r="P29" i="14"/>
  <c r="O29" i="14"/>
  <c r="P28" i="14"/>
  <c r="O28" i="14"/>
  <c r="P27" i="14"/>
  <c r="O27" i="14"/>
  <c r="H14" i="14"/>
  <c r="J14" i="14" s="1"/>
  <c r="H13" i="14"/>
  <c r="F48" i="10"/>
  <c r="F32" i="10"/>
  <c r="D38" i="12"/>
  <c r="D37" i="12"/>
  <c r="M23" i="12"/>
  <c r="M21" i="12"/>
  <c r="L23" i="12"/>
  <c r="L21" i="12"/>
  <c r="I23" i="12"/>
  <c r="I21" i="12"/>
  <c r="J23" i="12"/>
  <c r="J21" i="12"/>
  <c r="D7" i="14"/>
  <c r="J13" i="14" l="1"/>
  <c r="J12" i="14" s="1"/>
  <c r="F27" i="14" s="1"/>
  <c r="J27" i="14" s="1"/>
  <c r="J25" i="14" s="1"/>
  <c r="F42" i="10"/>
  <c r="F62" i="10"/>
  <c r="F61" i="10"/>
  <c r="F60" i="10"/>
  <c r="F57" i="10"/>
  <c r="F56" i="10"/>
  <c r="F55" i="10"/>
  <c r="F54" i="10"/>
  <c r="F53" i="10"/>
  <c r="F52" i="10"/>
  <c r="F51" i="10"/>
  <c r="F50" i="10"/>
  <c r="F47" i="10"/>
  <c r="F46" i="10"/>
  <c r="F45" i="10"/>
  <c r="F44" i="10"/>
  <c r="F43" i="10"/>
  <c r="F41" i="10"/>
  <c r="F40" i="10"/>
  <c r="F39" i="10"/>
  <c r="F38" i="10"/>
  <c r="F37" i="10"/>
  <c r="F36" i="10"/>
  <c r="F35" i="10"/>
  <c r="F34" i="10"/>
  <c r="F33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0" i="10"/>
  <c r="F9" i="10"/>
  <c r="F8" i="10"/>
  <c r="F7" i="10"/>
  <c r="F6" i="10"/>
  <c r="F5" i="10"/>
  <c r="F4" i="10"/>
  <c r="J11" i="14" l="1"/>
  <c r="D21" i="14" s="1"/>
  <c r="F18" i="14" l="1"/>
  <c r="J18" i="14" s="1"/>
  <c r="F21" i="14" s="1"/>
  <c r="F22" i="14" s="1"/>
  <c r="J22" i="14" s="1"/>
  <c r="J20" i="14" s="1"/>
  <c r="J16" i="14" l="1"/>
  <c r="J32" i="14" s="1"/>
  <c r="J33" i="14" s="1"/>
  <c r="J34" i="14" s="1"/>
  <c r="J6" i="14" l="1"/>
  <c r="J36" i="14"/>
  <c r="D23" i="4" l="1"/>
  <c r="B17" i="9" s="1"/>
  <c r="D16" i="4"/>
  <c r="D17" i="4" l="1"/>
  <c r="I22" i="4" l="1"/>
  <c r="G22" i="4"/>
  <c r="F22" i="4"/>
  <c r="E22" i="4"/>
  <c r="J59" i="10"/>
  <c r="G42" i="10" l="1"/>
  <c r="E8" i="4" l="1"/>
  <c r="D8" i="4" s="1"/>
  <c r="D22" i="12"/>
  <c r="D42" i="10" l="1"/>
  <c r="O50" i="10"/>
  <c r="Q52" i="10" l="1"/>
  <c r="H52" i="10" s="1"/>
  <c r="D52" i="10" s="1"/>
  <c r="Q51" i="10"/>
  <c r="H51" i="10" s="1"/>
  <c r="D51" i="10" s="1"/>
  <c r="Q50" i="10"/>
  <c r="H50" i="10" s="1"/>
  <c r="Q53" i="10"/>
  <c r="H53" i="10" s="1"/>
  <c r="D53" i="10" s="1"/>
  <c r="Q57" i="10"/>
  <c r="H57" i="10" s="1"/>
  <c r="D57" i="10" s="1"/>
  <c r="Q56" i="10"/>
  <c r="H56" i="10" s="1"/>
  <c r="D56" i="10" s="1"/>
  <c r="Q55" i="10"/>
  <c r="H55" i="10" s="1"/>
  <c r="D55" i="10" s="1"/>
  <c r="Q54" i="10"/>
  <c r="H54" i="10" s="1"/>
  <c r="D54" i="10" s="1"/>
  <c r="O33" i="10"/>
  <c r="O4" i="10"/>
  <c r="O60" i="10"/>
  <c r="O49" i="10"/>
  <c r="Q49" i="10" s="1"/>
  <c r="D49" i="10" s="1"/>
  <c r="O12" i="10"/>
  <c r="O43" i="10"/>
  <c r="D20" i="4"/>
  <c r="D19" i="4"/>
  <c r="D18" i="4"/>
  <c r="Q41" i="10" l="1"/>
  <c r="Q40" i="10"/>
  <c r="Q39" i="10"/>
  <c r="Q35" i="10"/>
  <c r="Q34" i="10"/>
  <c r="Q38" i="10"/>
  <c r="Q36" i="10"/>
  <c r="Q37" i="10"/>
  <c r="Q33" i="10"/>
  <c r="D50" i="10"/>
  <c r="D58" i="10" s="1"/>
  <c r="H58" i="10"/>
  <c r="Q45" i="10"/>
  <c r="I45" i="10" s="1"/>
  <c r="D45" i="10" s="1"/>
  <c r="Q44" i="10"/>
  <c r="I44" i="10" s="1"/>
  <c r="D44" i="10" s="1"/>
  <c r="Q43" i="10"/>
  <c r="I43" i="10" s="1"/>
  <c r="Q47" i="10"/>
  <c r="I47" i="10" s="1"/>
  <c r="D47" i="10" s="1"/>
  <c r="Q46" i="10"/>
  <c r="I46" i="10" s="1"/>
  <c r="D46" i="10" s="1"/>
  <c r="Q28" i="10"/>
  <c r="G28" i="10" s="1"/>
  <c r="D28" i="10" s="1"/>
  <c r="Q16" i="10"/>
  <c r="G16" i="10" s="1"/>
  <c r="D16" i="10" s="1"/>
  <c r="Q27" i="10"/>
  <c r="G27" i="10" s="1"/>
  <c r="D27" i="10" s="1"/>
  <c r="Q15" i="10"/>
  <c r="G15" i="10" s="1"/>
  <c r="D15" i="10" s="1"/>
  <c r="Q14" i="10"/>
  <c r="G14" i="10" s="1"/>
  <c r="D14" i="10" s="1"/>
  <c r="Q17" i="10"/>
  <c r="G17" i="10" s="1"/>
  <c r="D17" i="10" s="1"/>
  <c r="Q12" i="10"/>
  <c r="G12" i="10" s="1"/>
  <c r="Q26" i="10"/>
  <c r="G26" i="10" s="1"/>
  <c r="D26" i="10" s="1"/>
  <c r="Q23" i="10"/>
  <c r="G23" i="10" s="1"/>
  <c r="D23" i="10" s="1"/>
  <c r="Q30" i="10"/>
  <c r="G30" i="10" s="1"/>
  <c r="D30" i="10" s="1"/>
  <c r="Q25" i="10"/>
  <c r="G25" i="10" s="1"/>
  <c r="D25" i="10" s="1"/>
  <c r="Q13" i="10"/>
  <c r="G13" i="10" s="1"/>
  <c r="D13" i="10" s="1"/>
  <c r="Q24" i="10"/>
  <c r="G24" i="10" s="1"/>
  <c r="D24" i="10" s="1"/>
  <c r="Q31" i="10"/>
  <c r="G31" i="10" s="1"/>
  <c r="D31" i="10" s="1"/>
  <c r="Q21" i="10"/>
  <c r="G21" i="10" s="1"/>
  <c r="D21" i="10" s="1"/>
  <c r="Q29" i="10"/>
  <c r="G29" i="10" s="1"/>
  <c r="D29" i="10" s="1"/>
  <c r="Q20" i="10"/>
  <c r="G20" i="10" s="1"/>
  <c r="D20" i="10" s="1"/>
  <c r="Q22" i="10"/>
  <c r="G22" i="10" s="1"/>
  <c r="D22" i="10" s="1"/>
  <c r="Q18" i="10"/>
  <c r="G18" i="10" s="1"/>
  <c r="D18" i="10" s="1"/>
  <c r="Q19" i="10"/>
  <c r="G19" i="10" s="1"/>
  <c r="D19" i="10" s="1"/>
  <c r="Q60" i="10"/>
  <c r="D60" i="10" s="1"/>
  <c r="Q61" i="10"/>
  <c r="D61" i="10" s="1"/>
  <c r="Q7" i="10"/>
  <c r="G7" i="10" s="1"/>
  <c r="D7" i="10" s="1"/>
  <c r="Q9" i="10"/>
  <c r="G9" i="10" s="1"/>
  <c r="D9" i="10" s="1"/>
  <c r="Q8" i="10"/>
  <c r="G8" i="10" s="1"/>
  <c r="D8" i="10" s="1"/>
  <c r="Q6" i="10"/>
  <c r="G6" i="10" s="1"/>
  <c r="D6" i="10" s="1"/>
  <c r="Q5" i="10"/>
  <c r="G5" i="10" s="1"/>
  <c r="D5" i="10" s="1"/>
  <c r="Q4" i="10"/>
  <c r="G4" i="10" s="1"/>
  <c r="D4" i="10" s="1"/>
  <c r="Q10" i="10"/>
  <c r="G10" i="10" s="1"/>
  <c r="D10" i="10" s="1"/>
  <c r="E48" i="12"/>
  <c r="H15" i="4"/>
  <c r="K49" i="10"/>
  <c r="G11" i="4" l="1"/>
  <c r="H59" i="10"/>
  <c r="G61" i="10"/>
  <c r="E14" i="4" s="1"/>
  <c r="H61" i="10"/>
  <c r="G14" i="4" s="1"/>
  <c r="K61" i="10"/>
  <c r="I14" i="4" s="1"/>
  <c r="I61" i="10"/>
  <c r="F14" i="4" s="1"/>
  <c r="D43" i="10"/>
  <c r="D48" i="10" s="1"/>
  <c r="I48" i="10"/>
  <c r="I60" i="10"/>
  <c r="F13" i="4" s="1"/>
  <c r="H60" i="10"/>
  <c r="G13" i="4" s="1"/>
  <c r="K60" i="10"/>
  <c r="I13" i="4" s="1"/>
  <c r="G60" i="10"/>
  <c r="E13" i="4" s="1"/>
  <c r="K59" i="10"/>
  <c r="I10" i="4"/>
  <c r="D30" i="12" l="1"/>
  <c r="D13" i="4"/>
  <c r="D14" i="4"/>
  <c r="H62" i="10"/>
  <c r="D29" i="12"/>
  <c r="I59" i="10"/>
  <c r="I62" i="10" s="1"/>
  <c r="F9" i="4"/>
  <c r="K62" i="10"/>
  <c r="G12" i="4"/>
  <c r="G15" i="4" s="1"/>
  <c r="G25" i="4" s="1"/>
  <c r="D11" i="4"/>
  <c r="D28" i="12" s="1"/>
  <c r="I12" i="4"/>
  <c r="D10" i="4"/>
  <c r="D27" i="12" s="1"/>
  <c r="F12" i="4" l="1"/>
  <c r="F15" i="4" s="1"/>
  <c r="F25" i="4" s="1"/>
  <c r="D8" i="15" s="1"/>
  <c r="N24" i="15" s="1"/>
  <c r="D9" i="15" s="1"/>
  <c r="F13" i="15" s="1"/>
  <c r="J13" i="15" s="1"/>
  <c r="D9" i="4"/>
  <c r="D26" i="12" s="1"/>
  <c r="I15" i="4"/>
  <c r="I25" i="4" s="1"/>
  <c r="J12" i="15" l="1"/>
  <c r="F16" i="15"/>
  <c r="J16" i="15" s="1"/>
  <c r="F32" i="15" s="1"/>
  <c r="J32" i="15" s="1"/>
  <c r="F30" i="15" l="1"/>
  <c r="J30" i="15" s="1"/>
  <c r="J27" i="15" s="1"/>
  <c r="J11" i="15"/>
  <c r="D23" i="15" l="1"/>
  <c r="F20" i="15"/>
  <c r="J20" i="15" s="1"/>
  <c r="F23" i="15" l="1"/>
  <c r="F24" i="15" s="1"/>
  <c r="J24" i="15" s="1"/>
  <c r="J22" i="15" s="1"/>
  <c r="J18" i="15"/>
  <c r="J39" i="15" l="1"/>
  <c r="J40" i="15" s="1"/>
  <c r="J41" i="15" s="1"/>
  <c r="J6" i="15" l="1"/>
  <c r="N6" i="15" s="1"/>
  <c r="J50" i="15"/>
  <c r="J42" i="15"/>
  <c r="D11" i="10" l="1"/>
  <c r="F11" i="10" l="1"/>
  <c r="G11" i="10"/>
  <c r="E6" i="4" s="1"/>
  <c r="D6" i="4" l="1"/>
  <c r="G32" i="10"/>
  <c r="E7" i="4" s="1"/>
  <c r="D12" i="10"/>
  <c r="D32" i="10" s="1"/>
  <c r="G59" i="10" l="1"/>
  <c r="G62" i="10" s="1"/>
  <c r="D59" i="10"/>
  <c r="D7" i="4"/>
  <c r="E12" i="4"/>
  <c r="E15" i="4" s="1"/>
  <c r="E25" i="4" l="1"/>
  <c r="D62" i="10"/>
  <c r="D12" i="4"/>
  <c r="I22" i="12" l="1"/>
  <c r="J25" i="12" s="1"/>
  <c r="J22" i="12"/>
  <c r="E57" i="10"/>
  <c r="E58" i="10"/>
  <c r="E24" i="10"/>
  <c r="E43" i="10"/>
  <c r="E25" i="10"/>
  <c r="E16" i="10"/>
  <c r="E14" i="10"/>
  <c r="E40" i="10"/>
  <c r="E38" i="10"/>
  <c r="E6" i="10"/>
  <c r="E45" i="10"/>
  <c r="E20" i="10"/>
  <c r="E48" i="10"/>
  <c r="E21" i="10"/>
  <c r="E44" i="10"/>
  <c r="E37" i="10"/>
  <c r="E52" i="10"/>
  <c r="E53" i="10"/>
  <c r="E15" i="10"/>
  <c r="E39" i="10"/>
  <c r="E18" i="10"/>
  <c r="E12" i="10"/>
  <c r="E11" i="10"/>
  <c r="E28" i="10"/>
  <c r="E4" i="10"/>
  <c r="E49" i="10"/>
  <c r="E33" i="10"/>
  <c r="E30" i="10"/>
  <c r="E10" i="10"/>
  <c r="E56" i="10"/>
  <c r="E41" i="10"/>
  <c r="E50" i="10"/>
  <c r="E35" i="10"/>
  <c r="E46" i="10"/>
  <c r="E9" i="10"/>
  <c r="E29" i="10"/>
  <c r="E7" i="10"/>
  <c r="E61" i="10"/>
  <c r="E54" i="10"/>
  <c r="E51" i="10"/>
  <c r="E5" i="10"/>
  <c r="E26" i="10"/>
  <c r="E8" i="10"/>
  <c r="E36" i="10"/>
  <c r="E17" i="10"/>
  <c r="E22" i="10"/>
  <c r="E62" i="10"/>
  <c r="E23" i="10"/>
  <c r="E55" i="10"/>
  <c r="E47" i="10"/>
  <c r="E42" i="10"/>
  <c r="E34" i="10"/>
  <c r="E27" i="10"/>
  <c r="E31" i="10"/>
  <c r="E19" i="10"/>
  <c r="E60" i="10"/>
  <c r="E13" i="10"/>
  <c r="E32" i="10"/>
  <c r="E59" i="10"/>
  <c r="D15" i="4"/>
  <c r="C42" i="12"/>
  <c r="F42" i="12" l="1"/>
  <c r="D39" i="12" s="1"/>
  <c r="A48" i="12"/>
  <c r="F45" i="12"/>
  <c r="F33" i="12" l="1"/>
  <c r="D33" i="12" s="1"/>
  <c r="D34" i="12" l="1"/>
  <c r="D35" i="12"/>
  <c r="H22" i="4"/>
  <c r="D21" i="4"/>
  <c r="D22" i="4" s="1"/>
  <c r="H24" i="4"/>
  <c r="D24" i="4" s="1"/>
  <c r="D23" i="12" s="1"/>
  <c r="H25" i="4" l="1"/>
  <c r="D25" i="4"/>
  <c r="D31" i="12"/>
  <c r="B16" i="9" l="1"/>
  <c r="D21" i="12"/>
  <c r="E31" i="12" s="1"/>
  <c r="E27" i="12" l="1"/>
  <c r="E29" i="12"/>
  <c r="E28" i="12"/>
  <c r="E22" i="12"/>
  <c r="E32" i="12"/>
  <c r="E21" i="12" s="1"/>
  <c r="E30" i="12"/>
  <c r="E26" i="12"/>
  <c r="E25" i="12"/>
  <c r="E23" i="12"/>
  <c r="E24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ksy</author>
  </authors>
  <commentList>
    <comment ref="C48" authorId="0" shapeId="0" xr:uid="{381BA486-C544-4F60-96D1-E98AE7FEFFDA}">
      <text>
        <r>
          <rPr>
            <b/>
            <sz val="9"/>
            <color indexed="81"/>
            <rFont val="굴림"/>
            <family val="3"/>
            <charset val="129"/>
          </rPr>
          <t>85㎡이상 비율</t>
        </r>
      </text>
    </comment>
  </commentList>
</comments>
</file>

<file path=xl/sharedStrings.xml><?xml version="1.0" encoding="utf-8"?>
<sst xmlns="http://schemas.openxmlformats.org/spreadsheetml/2006/main" count="574" uniqueCount="391">
  <si>
    <t>공종별 총공사비 구성 현황</t>
  </si>
  <si>
    <t>구분</t>
  </si>
  <si>
    <t>분야</t>
  </si>
  <si>
    <t>공  종</t>
  </si>
  <si>
    <t>전체</t>
  </si>
  <si>
    <t>감리제외</t>
  </si>
  <si>
    <t>타법감리</t>
  </si>
  <si>
    <t>토공사</t>
  </si>
  <si>
    <t>흙막이공사</t>
  </si>
  <si>
    <t>우,오수공사</t>
  </si>
  <si>
    <t>조경공사</t>
  </si>
  <si>
    <t>소  계</t>
  </si>
  <si>
    <t>공통가설공사</t>
  </si>
  <si>
    <t>가시설물공사</t>
  </si>
  <si>
    <t>철근콘크리트공사</t>
  </si>
  <si>
    <t>조적공사</t>
  </si>
  <si>
    <t>미장공사</t>
  </si>
  <si>
    <t>일 반 관 리 비</t>
  </si>
  <si>
    <t>이      윤</t>
  </si>
  <si>
    <t>총 공 사 비 계</t>
  </si>
  <si>
    <t>[예정공정표] - 감리원 배치계획</t>
    <phoneticPr fontId="2" type="noConversion"/>
  </si>
  <si>
    <t>구분</t>
    <phoneticPr fontId="2" type="noConversion"/>
  </si>
  <si>
    <t>비고</t>
    <phoneticPr fontId="2" type="noConversion"/>
  </si>
  <si>
    <t>전체공정</t>
    <phoneticPr fontId="2" type="noConversion"/>
  </si>
  <si>
    <t>건축공사</t>
    <phoneticPr fontId="2" type="noConversion"/>
  </si>
  <si>
    <t>구조체공사</t>
    <phoneticPr fontId="2" type="noConversion"/>
  </si>
  <si>
    <t>토목공사</t>
    <phoneticPr fontId="2" type="noConversion"/>
  </si>
  <si>
    <t>전기공사</t>
    <phoneticPr fontId="2" type="noConversion"/>
  </si>
  <si>
    <t>【별지 제1호 서식】</t>
    <phoneticPr fontId="6" type="noConversion"/>
  </si>
  <si>
    <r>
      <rPr>
        <b/>
        <sz val="14"/>
        <rFont val="굴림"/>
        <family val="3"/>
        <charset val="129"/>
      </rPr>
      <t xml:space="preserve">  </t>
    </r>
    <r>
      <rPr>
        <b/>
        <u/>
        <sz val="14"/>
        <rFont val="굴림"/>
        <family val="3"/>
        <charset val="129"/>
      </rPr>
      <t>총사업비 산출 총괄표</t>
    </r>
    <phoneticPr fontId="6" type="noConversion"/>
  </si>
  <si>
    <t>구   분</t>
    <phoneticPr fontId="6" type="noConversion"/>
  </si>
  <si>
    <t>전  체</t>
    <phoneticPr fontId="6" type="noConversion"/>
  </si>
  <si>
    <t>감리대상(건축)</t>
    <phoneticPr fontId="6" type="noConversion"/>
  </si>
  <si>
    <t>감리제외</t>
    <phoneticPr fontId="6" type="noConversion"/>
  </si>
  <si>
    <t>타법감리</t>
    <phoneticPr fontId="6" type="noConversion"/>
  </si>
  <si>
    <t>총공사비</t>
    <phoneticPr fontId="6" type="noConversion"/>
  </si>
  <si>
    <t>순공사비</t>
    <phoneticPr fontId="6" type="noConversion"/>
  </si>
  <si>
    <t>토목공사</t>
    <phoneticPr fontId="6" type="noConversion"/>
  </si>
  <si>
    <t>건축공사</t>
    <phoneticPr fontId="6" type="noConversion"/>
  </si>
  <si>
    <t>기계설비공사</t>
    <phoneticPr fontId="6" type="noConversion"/>
  </si>
  <si>
    <t>소방설비공사</t>
    <phoneticPr fontId="6" type="noConversion"/>
  </si>
  <si>
    <t>전기공사</t>
    <phoneticPr fontId="6" type="noConversion"/>
  </si>
  <si>
    <t>정보통신공사</t>
    <phoneticPr fontId="6" type="noConversion"/>
  </si>
  <si>
    <t>소  계</t>
    <phoneticPr fontId="6" type="noConversion"/>
  </si>
  <si>
    <t>일반관리비</t>
    <phoneticPr fontId="6" type="noConversion"/>
  </si>
  <si>
    <t>이윤</t>
    <phoneticPr fontId="6" type="noConversion"/>
  </si>
  <si>
    <t>간접비</t>
    <phoneticPr fontId="6" type="noConversion"/>
  </si>
  <si>
    <t>설계비</t>
    <phoneticPr fontId="6" type="noConversion"/>
  </si>
  <si>
    <t>감리비</t>
    <phoneticPr fontId="6" type="noConversion"/>
  </si>
  <si>
    <t>일반분양시설 경비</t>
    <phoneticPr fontId="6" type="noConversion"/>
  </si>
  <si>
    <t>분담금 및 부담금</t>
    <phoneticPr fontId="6" type="noConversion"/>
  </si>
  <si>
    <t>보상비</t>
    <phoneticPr fontId="6" type="noConversion"/>
  </si>
  <si>
    <t>기타 사업비성 경비</t>
    <phoneticPr fontId="6" type="noConversion"/>
  </si>
  <si>
    <t>대 지 비</t>
    <phoneticPr fontId="6" type="noConversion"/>
  </si>
  <si>
    <t>부가가치세액</t>
    <phoneticPr fontId="6" type="noConversion"/>
  </si>
  <si>
    <t>총사업비 계</t>
    <phoneticPr fontId="6" type="noConversion"/>
  </si>
  <si>
    <t>주 1 : 순공사비란 재료비, 노무비, 경비를 합한 금액임.</t>
    <phoneticPr fontId="6" type="noConversion"/>
  </si>
  <si>
    <t xml:space="preserve">   2 : 일반관리비와 이윤에 대한 정의 및 산정방법은 '원가계산에 의한 예정가격작성준칙(회계예규)'에 따름</t>
    <phoneticPr fontId="6" type="noConversion"/>
  </si>
  <si>
    <t xml:space="preserve">   3 : 부가가치세액의 정의의 산정방법은 '부가가치세법'에 따름</t>
    <phoneticPr fontId="6" type="noConversion"/>
  </si>
  <si>
    <t xml:space="preserve">   4 : 간접비란 사업비 중 총공사비를 제외한 설계비, 감리비, 일반분양시설경비 등 사업비성경비를 말하며,</t>
    <phoneticPr fontId="6" type="noConversion"/>
  </si>
  <si>
    <t xml:space="preserve">       세부 비목은 다음과 같음.</t>
    <phoneticPr fontId="6" type="noConversion"/>
  </si>
  <si>
    <t xml:space="preserve">       · 일반분양시설경비 : 시공비, 운영비, 광고홍보비</t>
    <phoneticPr fontId="6" type="noConversion"/>
  </si>
  <si>
    <t xml:space="preserve">       · 분담금 및 부담금 : 인입분담금(가스, 전기, 수도, 지역난방), 진입도로, 학교용지확보부담금</t>
    <phoneticPr fontId="6" type="noConversion"/>
  </si>
  <si>
    <t xml:space="preserve">       · 보상비 : 이주대책비, 이주보상비</t>
    <phoneticPr fontId="6" type="noConversion"/>
  </si>
  <si>
    <t xml:space="preserve">       · 기타사업비성 경비 : 제세공과금, 측량교통환경영향평가 수수료, 취득세, 등록세, 건물보존등기비 및</t>
    <phoneticPr fontId="6" type="noConversion"/>
  </si>
  <si>
    <t xml:space="preserve">                              입주관리비, 감정평가수수료, 분양임대보증 및 하자보증수수료 등 기타 사업경비</t>
    <phoneticPr fontId="6" type="noConversion"/>
  </si>
  <si>
    <t xml:space="preserve">       · 대지비 : 대지구입비, 대지 구입 관련 금융비용 및 제세공과금</t>
    <phoneticPr fontId="6" type="noConversion"/>
  </si>
  <si>
    <t>월</t>
    <phoneticPr fontId="2" type="noConversion"/>
  </si>
  <si>
    <t>개월</t>
    <phoneticPr fontId="2" type="noConversion"/>
  </si>
  <si>
    <t>2026년</t>
    <phoneticPr fontId="2" type="noConversion"/>
  </si>
  <si>
    <t>설비공사</t>
    <phoneticPr fontId="2" type="noConversion"/>
  </si>
  <si>
    <t>정보통신공사</t>
    <phoneticPr fontId="2" type="noConversion"/>
  </si>
  <si>
    <t>소방공사</t>
    <phoneticPr fontId="2" type="noConversion"/>
  </si>
  <si>
    <t>(단위:천원)</t>
    <phoneticPr fontId="6" type="noConversion"/>
  </si>
  <si>
    <t>2027년</t>
    <phoneticPr fontId="2" type="noConversion"/>
  </si>
  <si>
    <t>● 사 업 주 체</t>
  </si>
  <si>
    <t>● 설  계  자</t>
    <phoneticPr fontId="6" type="noConversion"/>
  </si>
  <si>
    <t>● 시  공  자</t>
    <phoneticPr fontId="6" type="noConversion"/>
  </si>
  <si>
    <t>● 사 업 개 요</t>
    <phoneticPr fontId="6" type="noConversion"/>
  </si>
  <si>
    <t>○ 위 치</t>
    <phoneticPr fontId="6" type="noConversion"/>
  </si>
  <si>
    <t>○ 대 지 면 적</t>
    <phoneticPr fontId="6" type="noConversion"/>
  </si>
  <si>
    <t>○ 연  면  적</t>
    <phoneticPr fontId="6" type="noConversion"/>
  </si>
  <si>
    <t>○ 사 업 규 모</t>
    <phoneticPr fontId="6" type="noConversion"/>
  </si>
  <si>
    <t>○ 공 사 기 간</t>
    <phoneticPr fontId="6" type="noConversion"/>
  </si>
  <si>
    <t>○ 사업계획 신청일/승인일</t>
    <phoneticPr fontId="6" type="noConversion"/>
  </si>
  <si>
    <t>● 사  업  비</t>
  </si>
  <si>
    <t>[단위:천원]</t>
    <phoneticPr fontId="6" type="noConversion"/>
  </si>
  <si>
    <t>○ 총 사 업 비</t>
    <phoneticPr fontId="6" type="noConversion"/>
  </si>
  <si>
    <t>○ 대  지  비</t>
    <phoneticPr fontId="6" type="noConversion"/>
  </si>
  <si>
    <t>○ 총 공 사 비</t>
    <phoneticPr fontId="6" type="noConversion"/>
  </si>
  <si>
    <t xml:space="preserve">  - 타법 감리대상 공사비</t>
    <phoneticPr fontId="6" type="noConversion"/>
  </si>
  <si>
    <t>감리대상(건축)</t>
  </si>
  <si>
    <t>주택건설
공사비</t>
  </si>
  <si>
    <t>토목</t>
  </si>
  <si>
    <t>부대시설공사</t>
  </si>
  <si>
    <t>도로포장공사</t>
  </si>
  <si>
    <t>교통안전시설물공사</t>
  </si>
  <si>
    <t>건축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</si>
  <si>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</si>
  <si>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</si>
  <si>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</si>
  <si>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</si>
  <si>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</si>
  <si>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</si>
  <si>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</si>
  <si>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</si>
  <si>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수장공사</t>
  </si>
  <si>
    <t>주방용구공사</t>
  </si>
  <si>
    <t>잡공사</t>
  </si>
  <si>
    <t>설비</t>
  </si>
  <si>
    <t>급수설비공사</t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</si>
  <si>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</si>
  <si>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</si>
  <si>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</si>
  <si>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</si>
  <si>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</si>
  <si>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</si>
  <si>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</si>
  <si>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전기</t>
  </si>
  <si>
    <t>전기설비공사</t>
  </si>
  <si>
    <t>발전기설치공사</t>
  </si>
  <si>
    <t>수배전반설치공사</t>
  </si>
  <si>
    <t>조명기구납품공사</t>
  </si>
  <si>
    <t>임시동력설비공사</t>
  </si>
  <si>
    <t>정보통신</t>
  </si>
  <si>
    <t>소방설비</t>
  </si>
  <si>
    <t>아파트 소화배관공사</t>
  </si>
  <si>
    <t>지하주차장 소화배관공사</t>
  </si>
  <si>
    <t>부속동 소화배관공사</t>
  </si>
  <si>
    <t>소방내진</t>
  </si>
  <si>
    <t>아파트소방공사</t>
  </si>
  <si>
    <t>지하주차장 소방공사</t>
  </si>
  <si>
    <t>부속동 소방공사</t>
  </si>
  <si>
    <t>무선통신보조설비공사</t>
  </si>
  <si>
    <t>합  계</t>
  </si>
  <si>
    <t>단열공사</t>
  </si>
  <si>
    <t>방수.방습공사</t>
  </si>
  <si>
    <t>목공사</t>
  </si>
  <si>
    <t>도배공사</t>
  </si>
  <si>
    <t>특수설비공사</t>
  </si>
  <si>
    <t>이윤</t>
    <phoneticPr fontId="2" type="noConversion"/>
  </si>
  <si>
    <t>2028년</t>
    <phoneticPr fontId="2" type="noConversion"/>
  </si>
  <si>
    <t>단위 : 천원</t>
    <phoneticPr fontId="6" type="noConversion"/>
  </si>
  <si>
    <t>구    분</t>
    <phoneticPr fontId="6" type="noConversion"/>
  </si>
  <si>
    <t>내용</t>
    <phoneticPr fontId="6" type="noConversion"/>
  </si>
  <si>
    <t>건축물의 명칭</t>
    <phoneticPr fontId="6" type="noConversion"/>
  </si>
  <si>
    <t>사업개요</t>
    <phoneticPr fontId="6" type="noConversion"/>
  </si>
  <si>
    <t>대 지  위 치</t>
    <phoneticPr fontId="6" type="noConversion"/>
  </si>
  <si>
    <t>사업승인(변경)신청일</t>
    <phoneticPr fontId="6" type="noConversion"/>
  </si>
  <si>
    <t>사업(변경)승인일</t>
    <phoneticPr fontId="6" type="noConversion"/>
  </si>
  <si>
    <t>사업주체</t>
    <phoneticPr fontId="6" type="noConversion"/>
  </si>
  <si>
    <t>대표이사:</t>
    <phoneticPr fontId="6" type="noConversion"/>
  </si>
  <si>
    <t>설계자</t>
    <phoneticPr fontId="6" type="noConversion"/>
  </si>
  <si>
    <t>시공자</t>
    <phoneticPr fontId="6" type="noConversion"/>
  </si>
  <si>
    <t>대 지  면 적</t>
    <phoneticPr fontId="6" type="noConversion"/>
  </si>
  <si>
    <t>연   면   적</t>
    <phoneticPr fontId="6" type="noConversion"/>
  </si>
  <si>
    <t>규        모</t>
    <phoneticPr fontId="6" type="noConversion"/>
  </si>
  <si>
    <t>사업기간</t>
    <phoneticPr fontId="6" type="noConversion"/>
  </si>
  <si>
    <t>감리비 내역</t>
    <phoneticPr fontId="6" type="noConversion"/>
  </si>
  <si>
    <t>구 성 비</t>
    <phoneticPr fontId="6" type="noConversion"/>
  </si>
  <si>
    <t>비  고</t>
    <phoneticPr fontId="6" type="noConversion"/>
  </si>
  <si>
    <t>총 사 업 비</t>
    <phoneticPr fontId="6" type="noConversion"/>
  </si>
  <si>
    <t>제외공사비</t>
    <phoneticPr fontId="6" type="noConversion"/>
  </si>
  <si>
    <t>간 접 비</t>
    <phoneticPr fontId="6" type="noConversion"/>
  </si>
  <si>
    <t>감리제외대상공사비</t>
    <phoneticPr fontId="6" type="noConversion"/>
  </si>
  <si>
    <t>타법적용</t>
    <phoneticPr fontId="6" type="noConversion"/>
  </si>
  <si>
    <t>전력관리</t>
    <phoneticPr fontId="6" type="noConversion"/>
  </si>
  <si>
    <t>정보통신</t>
    <phoneticPr fontId="6" type="noConversion"/>
  </si>
  <si>
    <t>소  방</t>
    <phoneticPr fontId="6" type="noConversion"/>
  </si>
  <si>
    <t>이    윤</t>
    <phoneticPr fontId="6" type="noConversion"/>
  </si>
  <si>
    <t>소    계</t>
    <phoneticPr fontId="6" type="noConversion"/>
  </si>
  <si>
    <t>감리대상공사비</t>
    <phoneticPr fontId="6" type="noConversion"/>
  </si>
  <si>
    <t>건축감리 대가(부가세별도)</t>
    <phoneticPr fontId="6" type="noConversion"/>
  </si>
  <si>
    <t>건축감리 대가(부가세포함)</t>
    <phoneticPr fontId="6" type="noConversion"/>
  </si>
  <si>
    <t xml:space="preserve">* 감리비 요율 직선보간 </t>
    <phoneticPr fontId="6" type="noConversion"/>
  </si>
  <si>
    <t>구  분</t>
    <phoneticPr fontId="6" type="noConversion"/>
  </si>
  <si>
    <t>감리비요율</t>
    <phoneticPr fontId="6" type="noConversion"/>
  </si>
  <si>
    <t>기준 공사비</t>
    <phoneticPr fontId="6" type="noConversion"/>
  </si>
  <si>
    <t>감리대상 공사비</t>
    <phoneticPr fontId="6" type="noConversion"/>
  </si>
  <si>
    <t>직선보간</t>
    <phoneticPr fontId="6" type="noConversion"/>
  </si>
  <si>
    <t>* 감리비 요율 산출근거</t>
    <phoneticPr fontId="6" type="noConversion"/>
  </si>
  <si>
    <t>*감리인.월수 산출근거</t>
    <phoneticPr fontId="6" type="noConversion"/>
  </si>
  <si>
    <t xml:space="preserve">* 부가가치세 산출 근거 : </t>
    <phoneticPr fontId="6" type="noConversion"/>
  </si>
  <si>
    <t>(공사비*과세율 + 간접비) * 0.1</t>
    <phoneticPr fontId="6" type="noConversion"/>
  </si>
  <si>
    <t>공 사 비</t>
    <phoneticPr fontId="6" type="noConversion"/>
  </si>
  <si>
    <t>과세율</t>
    <phoneticPr fontId="6" type="noConversion"/>
  </si>
  <si>
    <t>부가가치세금액</t>
    <phoneticPr fontId="6" type="noConversion"/>
  </si>
  <si>
    <t>강 청 원</t>
    <phoneticPr fontId="2" type="noConversion"/>
  </si>
  <si>
    <t>광주광역시 북구 첨단과기로208번길 43-10, 비동 146호</t>
    <phoneticPr fontId="2" type="noConversion"/>
  </si>
  <si>
    <t>[표] 주택건설공사 감리비 지급기준 공사비 요율</t>
    <phoneticPr fontId="6" type="noConversion"/>
  </si>
  <si>
    <t>총 공사비</t>
    <phoneticPr fontId="6" type="noConversion"/>
  </si>
  <si>
    <t>기준요율</t>
    <phoneticPr fontId="6" type="noConversion"/>
  </si>
  <si>
    <t>감리인.월수 산정</t>
    <phoneticPr fontId="6" type="noConversion"/>
  </si>
  <si>
    <t>총공사비(원)</t>
    <phoneticPr fontId="6" type="noConversion"/>
  </si>
  <si>
    <t>감리인.월</t>
    <phoneticPr fontId="6" type="noConversion"/>
  </si>
  <si>
    <t>공사비</t>
    <phoneticPr fontId="2" type="noConversion"/>
  </si>
  <si>
    <t>기준요율</t>
    <phoneticPr fontId="2" type="noConversion"/>
  </si>
  <si>
    <t>적용구간</t>
    <phoneticPr fontId="2" type="noConversion"/>
  </si>
  <si>
    <t>감리비 요율</t>
    <phoneticPr fontId="2" type="noConversion"/>
  </si>
  <si>
    <t>감리인월수</t>
    <phoneticPr fontId="2" type="noConversion"/>
  </si>
  <si>
    <t>감리대상(소방)</t>
    <phoneticPr fontId="2" type="noConversion"/>
  </si>
  <si>
    <t>감리대상(전기)</t>
    <phoneticPr fontId="2" type="noConversion"/>
  </si>
  <si>
    <t>감리대상(소방)</t>
    <phoneticPr fontId="6" type="noConversion"/>
  </si>
  <si>
    <t>감리대상(전기)</t>
    <phoneticPr fontId="6" type="noConversion"/>
  </si>
  <si>
    <t>합계</t>
    <phoneticPr fontId="2" type="noConversion"/>
  </si>
  <si>
    <t>500억원</t>
    <phoneticPr fontId="2" type="noConversion"/>
  </si>
  <si>
    <t>[단위 : 천원, VAT 포함]</t>
    <phoneticPr fontId="2" type="noConversion"/>
  </si>
  <si>
    <t>2029년</t>
    <phoneticPr fontId="2" type="noConversion"/>
  </si>
  <si>
    <t>전체비율(%)</t>
    <phoneticPr fontId="2" type="noConversion"/>
  </si>
  <si>
    <t>세부비율(%)</t>
    <phoneticPr fontId="2" type="noConversion"/>
  </si>
  <si>
    <t>건축비</t>
    <phoneticPr fontId="2" type="noConversion"/>
  </si>
  <si>
    <t>토목 및 조경공사</t>
    <phoneticPr fontId="2" type="noConversion"/>
  </si>
  <si>
    <t>공종</t>
    <phoneticPr fontId="2" type="noConversion"/>
  </si>
  <si>
    <t>정보통신</t>
    <phoneticPr fontId="2" type="noConversion"/>
  </si>
  <si>
    <t>소방설비</t>
    <phoneticPr fontId="2" type="noConversion"/>
  </si>
  <si>
    <t>일반관리비</t>
    <phoneticPr fontId="2" type="noConversion"/>
  </si>
  <si>
    <t>전기</t>
    <phoneticPr fontId="2" type="noConversion"/>
  </si>
  <si>
    <t>설비</t>
    <phoneticPr fontId="2" type="noConversion"/>
  </si>
  <si>
    <t>건축</t>
    <phoneticPr fontId="2" type="noConversion"/>
  </si>
  <si>
    <t>대지비</t>
    <phoneticPr fontId="2" type="noConversion"/>
  </si>
  <si>
    <t>84A</t>
    <phoneticPr fontId="2" type="noConversion"/>
  </si>
  <si>
    <t>주택건축비</t>
    <phoneticPr fontId="2" type="noConversion"/>
  </si>
  <si>
    <t>84B</t>
    <phoneticPr fontId="2" type="noConversion"/>
  </si>
  <si>
    <t>부대복리시설설치비</t>
    <phoneticPr fontId="2" type="noConversion"/>
  </si>
  <si>
    <t>84C</t>
    <phoneticPr fontId="2" type="noConversion"/>
  </si>
  <si>
    <t>간선시설설치비</t>
    <phoneticPr fontId="2" type="noConversion"/>
  </si>
  <si>
    <t>84D</t>
    <phoneticPr fontId="2" type="noConversion"/>
  </si>
  <si>
    <t>소계</t>
    <phoneticPr fontId="2" type="noConversion"/>
  </si>
  <si>
    <t>일반분양비</t>
    <phoneticPr fontId="2" type="noConversion"/>
  </si>
  <si>
    <t>사업비 계</t>
    <phoneticPr fontId="2" type="noConversion"/>
  </si>
  <si>
    <t>상가</t>
    <phoneticPr fontId="2" type="noConversion"/>
  </si>
  <si>
    <t>당해요율 = 500억원요율 - ((당해공사비 - 500억원)*(1000억원 요율 - 500억원 요율)/(1000억원-500억원)</t>
    <phoneticPr fontId="6" type="noConversion"/>
  </si>
  <si>
    <t>-500억원)*(2.39%-2.33%)/(1000억원-500억원))=</t>
    <phoneticPr fontId="6" type="noConversion"/>
  </si>
  <si>
    <t>2.39%-((</t>
    <phoneticPr fontId="6" type="noConversion"/>
  </si>
  <si>
    <t>277.0인월-((</t>
    <phoneticPr fontId="6" type="noConversion"/>
  </si>
  <si>
    <t xml:space="preserve">1000억원 - </t>
    <phoneticPr fontId="6" type="noConversion"/>
  </si>
  <si>
    <t>당해공사비)*(277.0-163.2)/(1000억원-500억원))=</t>
    <phoneticPr fontId="6" type="noConversion"/>
  </si>
  <si>
    <t>1000억원</t>
    <phoneticPr fontId="2" type="noConversion"/>
  </si>
  <si>
    <t>[ 소 방 감 리 용 역 비  산 출 서 ]</t>
    <phoneticPr fontId="2" type="noConversion"/>
  </si>
  <si>
    <t>1. 소방감리 배치기준(소방시설공사업법 시행령 별표4), 개정2019.12.10</t>
    <phoneticPr fontId="6" type="noConversion"/>
  </si>
  <si>
    <t>■ 세대수</t>
    <phoneticPr fontId="6" type="noConversion"/>
  </si>
  <si>
    <t>세대</t>
    <phoneticPr fontId="6" type="noConversion"/>
  </si>
  <si>
    <t>■ 연면적</t>
    <phoneticPr fontId="6" type="noConversion"/>
  </si>
  <si>
    <t>㎡</t>
    <phoneticPr fontId="2" type="noConversion"/>
  </si>
  <si>
    <t>(책임1)</t>
    <phoneticPr fontId="2" type="noConversion"/>
  </si>
  <si>
    <t>■ 소방공사기간</t>
    <phoneticPr fontId="6" type="noConversion"/>
  </si>
  <si>
    <t>개월</t>
    <phoneticPr fontId="6" type="noConversion"/>
  </si>
  <si>
    <t>■ 책임감리원등급</t>
    <phoneticPr fontId="6" type="noConversion"/>
  </si>
  <si>
    <t>(소방시설공사업법 시행령)</t>
    <phoneticPr fontId="6" type="noConversion"/>
  </si>
  <si>
    <t xml:space="preserve">1. 직접인건비 </t>
    <phoneticPr fontId="6" type="noConversion"/>
  </si>
  <si>
    <t>\</t>
  </si>
  <si>
    <t xml:space="preserve">  가. 상주감리원</t>
    <phoneticPr fontId="6" type="noConversion"/>
  </si>
  <si>
    <t xml:space="preserve">      - 책임감리원</t>
    <phoneticPr fontId="6" type="noConversion"/>
  </si>
  <si>
    <t>*</t>
  </si>
  <si>
    <t>인월</t>
    <phoneticPr fontId="6" type="noConversion"/>
  </si>
  <si>
    <t xml:space="preserve">      - 보조감리원</t>
    <phoneticPr fontId="6" type="noConversion"/>
  </si>
  <si>
    <t>초급감리원</t>
    <phoneticPr fontId="2" type="noConversion"/>
  </si>
  <si>
    <t>*</t>
    <phoneticPr fontId="2" type="noConversion"/>
  </si>
  <si>
    <t>인월</t>
    <phoneticPr fontId="2" type="noConversion"/>
  </si>
  <si>
    <t xml:space="preserve"> </t>
    <phoneticPr fontId="6" type="noConversion"/>
  </si>
  <si>
    <t xml:space="preserve"> </t>
  </si>
  <si>
    <t>2.제경비 (직접인건비의 110-120%중 110%적용 )</t>
    <phoneticPr fontId="6" type="noConversion"/>
  </si>
  <si>
    <t>\</t>
    <phoneticPr fontId="6" type="noConversion"/>
  </si>
  <si>
    <t>3.기술료 [(직접인건비+제경비)의 20-40%중 20%적용]</t>
    <phoneticPr fontId="6" type="noConversion"/>
  </si>
  <si>
    <t xml:space="preserve">              (</t>
    <phoneticPr fontId="6" type="noConversion"/>
  </si>
  <si>
    <t>＋</t>
    <phoneticPr fontId="6" type="noConversion"/>
  </si>
  <si>
    <t>)</t>
    <phoneticPr fontId="6" type="noConversion"/>
  </si>
  <si>
    <t>＝</t>
    <phoneticPr fontId="6" type="noConversion"/>
  </si>
  <si>
    <t xml:space="preserve">4.직접경비 </t>
    <phoneticPr fontId="6" type="noConversion"/>
  </si>
  <si>
    <t>C. 2025년도 감리원 임금(ENG 기술부문별 노임단가, 기타부분 적용)</t>
    <phoneticPr fontId="6" type="noConversion"/>
  </si>
  <si>
    <t>구분</t>
    <phoneticPr fontId="6" type="noConversion"/>
  </si>
  <si>
    <t>일임금액(원)</t>
    <phoneticPr fontId="6" type="noConversion"/>
  </si>
  <si>
    <t>환산비</t>
    <phoneticPr fontId="6" type="noConversion"/>
  </si>
  <si>
    <t>월인건비</t>
    <phoneticPr fontId="2" type="noConversion"/>
  </si>
  <si>
    <t xml:space="preserve">  가.주재비(상주 직접인건비의 30% )</t>
    <phoneticPr fontId="6" type="noConversion"/>
  </si>
  <si>
    <t>초급감리원</t>
    <phoneticPr fontId="6" type="noConversion"/>
  </si>
  <si>
    <t xml:space="preserve">  나.출장비(직접인건비의 30% )</t>
    <phoneticPr fontId="6" type="noConversion"/>
  </si>
  <si>
    <t>중급감리원</t>
    <phoneticPr fontId="6" type="noConversion"/>
  </si>
  <si>
    <t>고급감리원</t>
    <phoneticPr fontId="6" type="noConversion"/>
  </si>
  <si>
    <t xml:space="preserve">  다.도서인쇄비</t>
    <phoneticPr fontId="6" type="noConversion"/>
  </si>
  <si>
    <t>\</t>
    <phoneticPr fontId="2" type="noConversion"/>
  </si>
  <si>
    <t>특급감리원</t>
    <phoneticPr fontId="6" type="noConversion"/>
  </si>
  <si>
    <t>기술사</t>
    <phoneticPr fontId="6" type="noConversion"/>
  </si>
  <si>
    <t xml:space="preserve">소계 </t>
    <phoneticPr fontId="6" type="noConversion"/>
  </si>
  <si>
    <t>(1+2+3+4)</t>
    <phoneticPr fontId="6" type="noConversion"/>
  </si>
  <si>
    <t>* 일반감리 월 4.4일 근무 적용</t>
    <phoneticPr fontId="6" type="noConversion"/>
  </si>
  <si>
    <t>VAT</t>
    <phoneticPr fontId="6" type="noConversion"/>
  </si>
  <si>
    <t>○ 변경사항</t>
  </si>
  <si>
    <t>합 계</t>
    <phoneticPr fontId="6" type="noConversion"/>
  </si>
  <si>
    <t>기초가 97%</t>
    <phoneticPr fontId="2" type="noConversion"/>
  </si>
  <si>
    <t>2023년도</t>
    <phoneticPr fontId="2" type="noConversion"/>
  </si>
  <si>
    <t>2025년도</t>
    <phoneticPr fontId="2" type="noConversion"/>
  </si>
  <si>
    <t>52주</t>
    <phoneticPr fontId="2" type="noConversion"/>
  </si>
  <si>
    <t>* 노란색 블럭에 있는 세대수, 공사기간, 전기공사비만 입력하시기 바랍니다.</t>
    <phoneticPr fontId="6" type="noConversion"/>
  </si>
  <si>
    <t>[ 감 리 용 역 비  산 출 서 ]</t>
    <phoneticPr fontId="6" type="noConversion"/>
  </si>
  <si>
    <t>■ 공사기간</t>
    <phoneticPr fontId="6" type="noConversion"/>
  </si>
  <si>
    <t>월</t>
    <phoneticPr fontId="6" type="noConversion"/>
  </si>
  <si>
    <t>(전력시설물공사 기간)</t>
    <phoneticPr fontId="6" type="noConversion"/>
  </si>
  <si>
    <t>■ 전기공사비</t>
    <phoneticPr fontId="6" type="noConversion"/>
  </si>
  <si>
    <t>천원</t>
    <phoneticPr fontId="6" type="noConversion"/>
  </si>
  <si>
    <t>(VAT미포함, 소방.통신제외)</t>
    <phoneticPr fontId="6" type="noConversion"/>
  </si>
  <si>
    <t>(전력기술관리법시행령 별표3)</t>
    <phoneticPr fontId="6" type="noConversion"/>
  </si>
  <si>
    <t xml:space="preserve">1.직접인건비 </t>
    <phoneticPr fontId="6" type="noConversion"/>
  </si>
  <si>
    <t>A. 상주감리인월 산출식(전력기술관리법 운영요령 별표 2의2)</t>
    <phoneticPr fontId="6" type="noConversion"/>
  </si>
  <si>
    <t xml:space="preserve">  가.상주감리원</t>
    <phoneticPr fontId="6" type="noConversion"/>
  </si>
  <si>
    <t>세대수</t>
    <phoneticPr fontId="6" type="noConversion"/>
  </si>
  <si>
    <t>책임감리원</t>
    <phoneticPr fontId="6" type="noConversion"/>
  </si>
  <si>
    <t>보조감리원</t>
    <phoneticPr fontId="6" type="noConversion"/>
  </si>
  <si>
    <t>비 고</t>
    <phoneticPr fontId="6" type="noConversion"/>
  </si>
  <si>
    <t xml:space="preserve">      - 보조감리원(초급)</t>
    <phoneticPr fontId="6" type="noConversion"/>
  </si>
  <si>
    <t>300-800미만</t>
    <phoneticPr fontId="6" type="noConversion"/>
  </si>
  <si>
    <t>*</t>
    <phoneticPr fontId="6" type="noConversion"/>
  </si>
  <si>
    <t>800-1200미만</t>
    <phoneticPr fontId="6" type="noConversion"/>
  </si>
  <si>
    <t>책임감리원1인, 보조감리원 0.5인</t>
    <phoneticPr fontId="6" type="noConversion"/>
  </si>
  <si>
    <t>1200-1600미만</t>
    <phoneticPr fontId="6" type="noConversion"/>
  </si>
  <si>
    <t>책임감리원1인, 보조감리원 1인</t>
    <phoneticPr fontId="6" type="noConversion"/>
  </si>
  <si>
    <t>1600-2000미만</t>
    <phoneticPr fontId="6" type="noConversion"/>
  </si>
  <si>
    <t>책임감리원1인, 보조감리원 1.5인</t>
    <phoneticPr fontId="6" type="noConversion"/>
  </si>
  <si>
    <t>2000-2400미만</t>
    <phoneticPr fontId="6" type="noConversion"/>
  </si>
  <si>
    <t>책임감리원1인, 보조감리원 2인</t>
    <phoneticPr fontId="6" type="noConversion"/>
  </si>
  <si>
    <t>2400이상</t>
    <phoneticPr fontId="6" type="noConversion"/>
  </si>
  <si>
    <t>보조(고급)</t>
    <phoneticPr fontId="6" type="noConversion"/>
  </si>
  <si>
    <t>보조(초급)</t>
    <phoneticPr fontId="6" type="noConversion"/>
  </si>
  <si>
    <t>책임감리원1인, 보조감리원 2인 이상
(1인 고급)</t>
    <phoneticPr fontId="6" type="noConversion"/>
  </si>
  <si>
    <t>B. 책임감리원 등급산출식(전력기술관리법 시행령 별표 3)</t>
    <phoneticPr fontId="6" type="noConversion"/>
  </si>
  <si>
    <t>공사비</t>
    <phoneticPr fontId="6" type="noConversion"/>
  </si>
  <si>
    <t>1-10억미만</t>
    <phoneticPr fontId="6" type="noConversion"/>
  </si>
  <si>
    <t>10-20억미만</t>
    <phoneticPr fontId="6" type="noConversion"/>
  </si>
  <si>
    <t>20억이상</t>
    <phoneticPr fontId="6" type="noConversion"/>
  </si>
  <si>
    <t xml:space="preserve">  나.출장비 (비상주 직접인건비의 10 % )</t>
    <phoneticPr fontId="6" type="noConversion"/>
  </si>
  <si>
    <t>C. 2025년도 감리원 임금(전력기술관리법 운영요령 제26조제2항)</t>
    <phoneticPr fontId="6" type="noConversion"/>
  </si>
  <si>
    <t>비상주감리원투입비</t>
    <phoneticPr fontId="6" type="noConversion"/>
  </si>
  <si>
    <t xml:space="preserve">  다.현지차량운행비 </t>
    <phoneticPr fontId="6" type="noConversion"/>
  </si>
  <si>
    <t>(별도계상 가능)</t>
    <phoneticPr fontId="6" type="noConversion"/>
  </si>
  <si>
    <t xml:space="preserve">  라.현지사무원급료</t>
    <phoneticPr fontId="6" type="noConversion"/>
  </si>
  <si>
    <t xml:space="preserve">  마.도서인쇄비</t>
    <phoneticPr fontId="6" type="noConversion"/>
  </si>
  <si>
    <t>300 - 399세대</t>
    <phoneticPr fontId="6" type="noConversion"/>
  </si>
  <si>
    <t>조정금액</t>
    <phoneticPr fontId="6" type="noConversion"/>
  </si>
  <si>
    <t>400 - 499세대</t>
    <phoneticPr fontId="6" type="noConversion"/>
  </si>
  <si>
    <t>※ 현지차랑운행비 및 현지사무원급료 산출방법(전력기술관리법 운영요령 별표4제3호)</t>
    <phoneticPr fontId="6" type="noConversion"/>
  </si>
  <si>
    <t>다. 현지차량운행비(손료+재료비)</t>
    <phoneticPr fontId="6" type="noConversion"/>
  </si>
  <si>
    <t xml:space="preserve"> -손료:차량가격*시간당손료계수*8h*25일*공사기간</t>
    <phoneticPr fontId="6" type="noConversion"/>
  </si>
  <si>
    <t xml:space="preserve"> -재료비:주연료비*잡품(주연료비의 10%)</t>
    <phoneticPr fontId="6" type="noConversion"/>
  </si>
  <si>
    <t>라. 현지사무원급료</t>
    <phoneticPr fontId="6" type="noConversion"/>
  </si>
  <si>
    <t xml:space="preserve"> -보통인부노임단가(건설업시중노임자료)*(상여금400%+퇴직적립금100%)*공사기간</t>
    <phoneticPr fontId="6" type="noConversion"/>
  </si>
  <si>
    <t>* 상주 월 20.3일 근무 적용</t>
    <phoneticPr fontId="6" type="noConversion"/>
  </si>
  <si>
    <t>광주광역시 북구 첨단과기로208번길 43-10, A동 3층 305호</t>
    <phoneticPr fontId="2" type="noConversion"/>
  </si>
  <si>
    <t>2025년 기준 월평균 근무일 수 : 20.3일</t>
    <phoneticPr fontId="2" type="noConversion"/>
  </si>
  <si>
    <t xml:space="preserve">공동주택 부분이 300세대 이상이고 건축물 부분의 연면적이 10,000제곱미터 이상인 경우는, </t>
    <phoneticPr fontId="2" type="noConversion"/>
  </si>
  <si>
    <t>공동주택과 건축물 부분 각각에 대해 위 표 감리원배치기준에 의해 감리원배치 인원수를 산출한 후 그 감리원배치 인원수가 많은 부분으로 적용한다.</t>
    <phoneticPr fontId="2" type="noConversion"/>
  </si>
  <si>
    <t xml:space="preserve">  나.비상주감리원(상주감리원 직접인건비의 10%)</t>
    <phoneticPr fontId="6" type="noConversion"/>
  </si>
  <si>
    <t>■ 공사명 : 천안시 성거읍 신월리 공동주택 신축공사</t>
    <phoneticPr fontId="2" type="noConversion"/>
  </si>
  <si>
    <t>■ 착공예정월 : 2026년  11월 01일</t>
    <phoneticPr fontId="2" type="noConversion"/>
  </si>
  <si>
    <t>■ 공사규모 : 아파트 5개동 및 부대복리시설 (지하2층, 지상29층)</t>
    <phoneticPr fontId="2" type="noConversion"/>
  </si>
  <si>
    <t>■ 공사기간 : 2026년 11월 01일 ~ 2029년 07월 31일(33개월)</t>
    <phoneticPr fontId="2" type="noConversion"/>
  </si>
  <si>
    <t>33개월</t>
    <phoneticPr fontId="2" type="noConversion"/>
  </si>
  <si>
    <t>14개월</t>
    <phoneticPr fontId="2" type="noConversion"/>
  </si>
  <si>
    <t>32개월</t>
    <phoneticPr fontId="2" type="noConversion"/>
  </si>
  <si>
    <t>사업주체자금</t>
    <phoneticPr fontId="2" type="noConversion"/>
  </si>
  <si>
    <t>국민주택기금</t>
    <phoneticPr fontId="2" type="noConversion"/>
  </si>
  <si>
    <t>금융기관자금</t>
    <phoneticPr fontId="2" type="noConversion"/>
  </si>
  <si>
    <t>그 밖의 자금</t>
    <phoneticPr fontId="2" type="noConversion"/>
  </si>
  <si>
    <t>자금계획 계</t>
    <phoneticPr fontId="2" type="noConversion"/>
  </si>
  <si>
    <t>충청남도 천안시 서북구 성거읍 신월리 공동주택 신축공사</t>
    <phoneticPr fontId="2" type="noConversion"/>
  </si>
  <si>
    <t>충청남도 천안시 서북구 성거읍 신월리 공동주택 신축공사감리비 산출서</t>
    <phoneticPr fontId="6" type="noConversion"/>
  </si>
  <si>
    <t>충천남도 천안시 서북구 성거읍 신월리 275-6번지 외 9필지</t>
    <phoneticPr fontId="2" type="noConversion"/>
  </si>
  <si>
    <t>성거개발 주식회사</t>
    <phoneticPr fontId="6" type="noConversion"/>
  </si>
  <si>
    <t>김 석 진</t>
    <phoneticPr fontId="6" type="noConversion"/>
  </si>
  <si>
    <t>광주광역시 북구 첨단과기로208번길 43-10, A동 14층 1416호</t>
    <phoneticPr fontId="6" type="noConversion"/>
  </si>
  <si>
    <t>주식회사 금라건설</t>
    <phoneticPr fontId="6" type="noConversion"/>
  </si>
  <si>
    <t>㈜건축사사무소 디와이도시건축</t>
    <phoneticPr fontId="6" type="noConversion"/>
  </si>
  <si>
    <t>안 종 두</t>
    <phoneticPr fontId="6" type="noConversion"/>
  </si>
  <si>
    <t>주식회사 금라스테이</t>
    <phoneticPr fontId="2" type="noConversion"/>
  </si>
  <si>
    <t>서울시 은평구 은평로 147, 302호(응암동, 미주빌딩)</t>
    <phoneticPr fontId="6" type="noConversion"/>
  </si>
  <si>
    <t>공동주택 5개동 및 부대복리시설</t>
    <phoneticPr fontId="6" type="noConversion"/>
  </si>
  <si>
    <t>2026년 11월 01일 ~ 2029년 07월 31일(33개월)</t>
    <phoneticPr fontId="2" type="noConversion"/>
  </si>
  <si>
    <t>고급감리원</t>
    <phoneticPr fontId="2" type="noConversion"/>
  </si>
  <si>
    <t xml:space="preserve">      - 책임감리원(특급)</t>
    <phoneticPr fontId="6" type="noConversion"/>
  </si>
  <si>
    <t>이 창 진</t>
    <phoneticPr fontId="2" type="noConversion"/>
  </si>
  <si>
    <t>감리인.월수 = 500억원 인.월수 - (( 1000억원 - 당해공사비)*(1000억원 인.월수 - 500억원 인.월수)/(1000억원-500억원)</t>
    <phoneticPr fontId="6" type="noConversion"/>
  </si>
  <si>
    <t>25개월</t>
    <phoneticPr fontId="2" type="noConversion"/>
  </si>
  <si>
    <t>1. 성거개발 주식회사 대표이사 김석진(☏ 062-524-6255)
전남광주통합특별시 북구 첨단과기로208번길 43-10, 에이동 1416호
2. 주식회사 금라건설 대표이사 강청원(☏ 062-524-6255)전남광주통합특별시 북구 첨단과기로208번길 43-10, A동 3층 305호</t>
    <phoneticPr fontId="6" type="noConversion"/>
  </si>
  <si>
    <t>1. 주식회사 금라건설 대표이사 강청원(☏ 062-524-6255)전남광주통합특별시 북구 첨단과기로208번길 43-10, A동 3층 305호
2. 주식회사 금라스테이 대표이사 이창진(☏ 062-524-6255)전남광주통합특별시 북구 첨단과기로208번길 43-10, B동 146호</t>
    <phoneticPr fontId="6" type="noConversion"/>
  </si>
  <si>
    <t>㈜ 건축사사무소 디와이도시건축(☏ 02-512-7781)
서울시 은평구 은평로 147, 302호(응암동, 미주빌딩)</t>
    <phoneticPr fontId="6" type="noConversion"/>
  </si>
  <si>
    <t>충청남도 천안시 서북구 성거읍 신월리 275-6외 9필지</t>
    <phoneticPr fontId="2" type="noConversion"/>
  </si>
  <si>
    <t>2026. 11. 01. ~ 2029 07. 31. (착공일로부터 33개월)</t>
    <phoneticPr fontId="6" type="noConversion"/>
  </si>
  <si>
    <t>2022. 08. 10.</t>
    <phoneticPr fontId="6" type="noConversion"/>
  </si>
  <si>
    <t>천안 성거읍 신월리 공동주택 신축공사 건축개요</t>
    <phoneticPr fontId="6" type="noConversion"/>
  </si>
  <si>
    <t xml:space="preserve">  - 감리대상 건축,토목,설비 공사비</t>
    <phoneticPr fontId="6" type="noConversion"/>
  </si>
  <si>
    <t xml:space="preserve">  - 감리대상 소방 공사비</t>
    <phoneticPr fontId="6" type="noConversion"/>
  </si>
  <si>
    <t xml:space="preserve">  - 감리대상 전기 공사비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</si>
</sst>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_-* #,##0.000_-;\-* #,##0.000_-;_-* &quot;-&quot;_-;_-@_-"/>
    <numFmt numFmtId="179" formatCode="_-* #,##0_-;\-* #,##0_-;_-* \-_-;_-@_-"/>
    <numFmt numFmtId="180" formatCode="#,##0.0000\ &quot;㎡&quot;"/>
    <numFmt numFmtId="181" formatCode="_-* #,##0.0000_-;\-* #,##0.0000_-;_-* &quot;-&quot;_-;_-@_-"/>
    <numFmt numFmtId="182" formatCode="#,##0.00&quot;㎡&quot;"/>
    <numFmt numFmtId="183" formatCode="#,##0.0000&quot;㎡&quot;"/>
    <numFmt numFmtId="184" formatCode="0.0000%"/>
    <numFmt numFmtId="185" formatCode="#,##0&quot;억원&quot;"/>
    <numFmt numFmtId="186" formatCode="_-* #,##0.0_-;\-* #,##0.0_-;_-* &quot;-&quot;_-;_-@_-"/>
    <numFmt numFmtId="187" formatCode="0.0%"/>
    <numFmt numFmtId="188" formatCode="#,##0.0&quot;억원&quot;"/>
    <numFmt numFmtId="189" formatCode="_-* #,##0.0_-;\-* #,##0.0_-;_-* &quot;-&quot;?_-;_-@_-"/>
    <numFmt numFmtId="190" formatCode="0.00_);[Red]\(0.00\)"/>
    <numFmt numFmtId="191" formatCode="#,##0_);[Red]\(#,##0\)"/>
    <numFmt numFmtId="192" formatCode="_-* #,##0.00_-;\-* #,##0.00_-;_-* &quot;-&quot;_-;_-@_-"/>
    <numFmt numFmtId="193" formatCode="#,##0.00_);[Red]\(#,##0.00\)"/>
    <numFmt numFmtId="194" formatCode="0.00_ "/>
    <numFmt numFmtId="195" formatCode="#&quot;인&quot;"/>
  </numFmts>
  <fonts count="7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u/>
      <sz val="14"/>
      <name val="굴림"/>
      <family val="3"/>
      <charset val="129"/>
    </font>
    <font>
      <b/>
      <sz val="14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indexed="12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rgb="FFFF0000"/>
      <name val="HY그래픽M"/>
      <family val="1"/>
      <charset val="129"/>
    </font>
    <font>
      <sz val="10"/>
      <color rgb="FFFFFF00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b/>
      <sz val="12"/>
      <color indexed="12"/>
      <name val="맑은 고딕"/>
      <family val="3"/>
      <charset val="129"/>
    </font>
    <font>
      <b/>
      <sz val="18"/>
      <name val="맑은 고딕"/>
      <family val="3"/>
      <charset val="129"/>
    </font>
    <font>
      <sz val="1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12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50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b/>
      <sz val="9"/>
      <color indexed="57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b/>
      <sz val="10"/>
      <color indexed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double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double">
        <color indexed="8"/>
      </bottom>
      <diagonal/>
    </border>
    <border>
      <left/>
      <right/>
      <top style="hair">
        <color indexed="8"/>
      </top>
      <bottom style="double">
        <color indexed="8"/>
      </bottom>
      <diagonal/>
    </border>
    <border>
      <left/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ashed">
        <color indexed="64"/>
      </right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179" fontId="12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731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5" fillId="0" borderId="0" xfId="2" applyFont="1"/>
    <xf numFmtId="0" fontId="5" fillId="0" borderId="1" xfId="2" applyFont="1" applyBorder="1" applyAlignment="1">
      <alignment vertical="center"/>
    </xf>
    <xf numFmtId="0" fontId="9" fillId="0" borderId="0" xfId="2" applyFont="1"/>
    <xf numFmtId="41" fontId="5" fillId="0" borderId="0" xfId="2" applyNumberFormat="1" applyFont="1" applyAlignment="1">
      <alignment vertical="center"/>
    </xf>
    <xf numFmtId="41" fontId="5" fillId="0" borderId="0" xfId="1" applyFont="1" applyAlignment="1"/>
    <xf numFmtId="41" fontId="5" fillId="0" borderId="0" xfId="1" applyFont="1" applyAlignment="1">
      <alignment vertical="center"/>
    </xf>
    <xf numFmtId="0" fontId="5" fillId="6" borderId="1" xfId="2" applyFont="1" applyFill="1" applyBorder="1" applyAlignment="1">
      <alignment horizontal="center" vertical="center"/>
    </xf>
    <xf numFmtId="0" fontId="5" fillId="6" borderId="0" xfId="2" applyFont="1" applyFill="1" applyAlignment="1">
      <alignment vertical="center"/>
    </xf>
    <xf numFmtId="0" fontId="5" fillId="6" borderId="3" xfId="2" applyFont="1" applyFill="1" applyBorder="1" applyAlignment="1">
      <alignment horizontal="center" vertical="center"/>
    </xf>
    <xf numFmtId="0" fontId="10" fillId="6" borderId="19" xfId="2" applyFont="1" applyFill="1" applyBorder="1" applyAlignment="1">
      <alignment horizontal="center" vertical="center"/>
    </xf>
    <xf numFmtId="0" fontId="14" fillId="0" borderId="0" xfId="7" applyFont="1" applyAlignment="1">
      <alignment vertical="center"/>
    </xf>
    <xf numFmtId="0" fontId="15" fillId="0" borderId="37" xfId="7" applyFont="1" applyBorder="1" applyAlignment="1">
      <alignment vertical="center"/>
    </xf>
    <xf numFmtId="0" fontId="15" fillId="0" borderId="23" xfId="7" applyFont="1" applyBorder="1" applyAlignment="1">
      <alignment horizontal="left" vertical="center" indent="1"/>
    </xf>
    <xf numFmtId="3" fontId="14" fillId="0" borderId="0" xfId="7" applyNumberFormat="1" applyFont="1" applyAlignment="1">
      <alignment vertical="center"/>
    </xf>
    <xf numFmtId="0" fontId="15" fillId="0" borderId="37" xfId="7" applyFont="1" applyBorder="1" applyAlignment="1">
      <alignment horizontal="left" vertical="center"/>
    </xf>
    <xf numFmtId="179" fontId="15" fillId="0" borderId="38" xfId="7" applyNumberFormat="1" applyFont="1" applyBorder="1" applyAlignment="1">
      <alignment horizontal="left" vertical="center"/>
    </xf>
    <xf numFmtId="0" fontId="17" fillId="0" borderId="39" xfId="7" applyFont="1" applyBorder="1" applyAlignment="1">
      <alignment vertical="center"/>
    </xf>
    <xf numFmtId="0" fontId="15" fillId="0" borderId="40" xfId="7" applyFont="1" applyBorder="1" applyAlignment="1">
      <alignment horizontal="right" vertical="center"/>
    </xf>
    <xf numFmtId="0" fontId="16" fillId="5" borderId="23" xfId="7" applyFont="1" applyFill="1" applyBorder="1" applyAlignment="1">
      <alignment horizontal="left" vertical="center" indent="1"/>
    </xf>
    <xf numFmtId="179" fontId="16" fillId="5" borderId="41" xfId="8" applyFont="1" applyFill="1" applyBorder="1" applyAlignment="1" applyProtection="1">
      <alignment horizontal="left" vertical="center"/>
    </xf>
    <xf numFmtId="0" fontId="18" fillId="5" borderId="42" xfId="7" applyFont="1" applyFill="1" applyBorder="1" applyAlignment="1">
      <alignment vertical="center"/>
    </xf>
    <xf numFmtId="0" fontId="16" fillId="5" borderId="43" xfId="7" applyFont="1" applyFill="1" applyBorder="1" applyAlignment="1">
      <alignment vertical="center"/>
    </xf>
    <xf numFmtId="179" fontId="15" fillId="0" borderId="41" xfId="8" applyFont="1" applyFill="1" applyBorder="1" applyAlignment="1" applyProtection="1">
      <alignment horizontal="left" vertical="center"/>
    </xf>
    <xf numFmtId="0" fontId="17" fillId="0" borderId="42" xfId="7" applyFont="1" applyBorder="1" applyAlignment="1">
      <alignment vertical="center"/>
    </xf>
    <xf numFmtId="0" fontId="15" fillId="0" borderId="43" xfId="7" applyFont="1" applyBorder="1" applyAlignment="1">
      <alignment vertical="center"/>
    </xf>
    <xf numFmtId="179" fontId="15" fillId="5" borderId="41" xfId="8" applyFont="1" applyFill="1" applyBorder="1" applyAlignment="1" applyProtection="1">
      <alignment horizontal="left" vertical="center"/>
    </xf>
    <xf numFmtId="0" fontId="17" fillId="5" borderId="42" xfId="7" applyFont="1" applyFill="1" applyBorder="1" applyAlignment="1">
      <alignment vertical="center"/>
    </xf>
    <xf numFmtId="41" fontId="15" fillId="5" borderId="43" xfId="7" applyNumberFormat="1" applyFont="1" applyFill="1" applyBorder="1" applyAlignment="1">
      <alignment vertical="center"/>
    </xf>
    <xf numFmtId="177" fontId="14" fillId="0" borderId="0" xfId="7" applyNumberFormat="1" applyFont="1" applyAlignment="1">
      <alignment vertical="center"/>
    </xf>
    <xf numFmtId="41" fontId="15" fillId="0" borderId="41" xfId="5" applyFont="1" applyFill="1" applyBorder="1" applyAlignment="1" applyProtection="1">
      <alignment horizontal="left" vertical="center"/>
    </xf>
    <xf numFmtId="0" fontId="15" fillId="5" borderId="43" xfId="7" applyFont="1" applyFill="1" applyBorder="1" applyAlignment="1">
      <alignment vertical="center"/>
    </xf>
    <xf numFmtId="41" fontId="15" fillId="0" borderId="41" xfId="9" applyFont="1" applyFill="1" applyBorder="1" applyAlignment="1" applyProtection="1">
      <alignment horizontal="left" vertical="center"/>
    </xf>
    <xf numFmtId="41" fontId="14" fillId="0" borderId="0" xfId="7" applyNumberFormat="1" applyFont="1" applyAlignment="1">
      <alignment vertical="center"/>
    </xf>
    <xf numFmtId="0" fontId="15" fillId="0" borderId="47" xfId="7" applyFont="1" applyBorder="1" applyAlignment="1">
      <alignment horizontal="left" vertical="center" indent="1"/>
    </xf>
    <xf numFmtId="41" fontId="15" fillId="0" borderId="44" xfId="9" applyFont="1" applyFill="1" applyBorder="1" applyAlignment="1" applyProtection="1">
      <alignment horizontal="left" vertical="center"/>
    </xf>
    <xf numFmtId="0" fontId="17" fillId="5" borderId="45" xfId="7" applyFont="1" applyFill="1" applyBorder="1" applyAlignment="1">
      <alignment vertical="center"/>
    </xf>
    <xf numFmtId="41" fontId="15" fillId="5" borderId="46" xfId="7" applyNumberFormat="1" applyFont="1" applyFill="1" applyBorder="1" applyAlignment="1">
      <alignment vertical="center"/>
    </xf>
    <xf numFmtId="179" fontId="14" fillId="0" borderId="0" xfId="7" applyNumberFormat="1" applyFont="1" applyAlignment="1">
      <alignment vertical="center"/>
    </xf>
    <xf numFmtId="0" fontId="14" fillId="0" borderId="0" xfId="7" applyFont="1"/>
    <xf numFmtId="41" fontId="15" fillId="0" borderId="30" xfId="9" applyFont="1" applyFill="1" applyBorder="1" applyAlignment="1" applyProtection="1">
      <alignment horizontal="left" vertical="center"/>
    </xf>
    <xf numFmtId="0" fontId="17" fillId="5" borderId="31" xfId="7" applyFont="1" applyFill="1" applyBorder="1" applyAlignment="1">
      <alignment vertical="center"/>
    </xf>
    <xf numFmtId="0" fontId="15" fillId="5" borderId="32" xfId="7" applyFont="1" applyFill="1" applyBorder="1" applyAlignment="1">
      <alignment vertical="center"/>
    </xf>
    <xf numFmtId="41" fontId="0" fillId="0" borderId="0" xfId="1" applyFont="1">
      <alignment vertical="center"/>
    </xf>
    <xf numFmtId="41" fontId="5" fillId="0" borderId="3" xfId="3" applyFont="1" applyBorder="1" applyAlignment="1">
      <alignment vertical="center"/>
    </xf>
    <xf numFmtId="41" fontId="5" fillId="0" borderId="20" xfId="3" applyFont="1" applyFill="1" applyBorder="1" applyAlignment="1">
      <alignment vertical="center"/>
    </xf>
    <xf numFmtId="41" fontId="5" fillId="0" borderId="1" xfId="3" applyFont="1" applyBorder="1" applyAlignment="1">
      <alignment vertical="center"/>
    </xf>
    <xf numFmtId="41" fontId="10" fillId="0" borderId="3" xfId="3" applyFont="1" applyFill="1" applyBorder="1" applyAlignment="1">
      <alignment vertical="center"/>
    </xf>
    <xf numFmtId="41" fontId="10" fillId="0" borderId="20" xfId="3" applyFont="1" applyFill="1" applyBorder="1" applyAlignment="1">
      <alignment vertical="center"/>
    </xf>
    <xf numFmtId="41" fontId="10" fillId="0" borderId="5" xfId="3" applyFont="1" applyFill="1" applyBorder="1" applyAlignment="1">
      <alignment vertical="center"/>
    </xf>
    <xf numFmtId="41" fontId="10" fillId="0" borderId="1" xfId="3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vertical="center"/>
    </xf>
    <xf numFmtId="41" fontId="5" fillId="0" borderId="5" xfId="3" applyFont="1" applyFill="1" applyBorder="1" applyAlignment="1">
      <alignment vertical="center"/>
    </xf>
    <xf numFmtId="41" fontId="5" fillId="0" borderId="1" xfId="3" applyFont="1" applyFill="1" applyBorder="1" applyAlignment="1">
      <alignment vertical="center"/>
    </xf>
    <xf numFmtId="41" fontId="5" fillId="0" borderId="3" xfId="3" applyFont="1" applyFill="1" applyBorder="1" applyAlignment="1">
      <alignment vertical="center"/>
    </xf>
    <xf numFmtId="41" fontId="10" fillId="6" borderId="3" xfId="3" applyFont="1" applyFill="1" applyBorder="1" applyAlignment="1">
      <alignment vertical="center"/>
    </xf>
    <xf numFmtId="41" fontId="10" fillId="6" borderId="20" xfId="3" applyFont="1" applyFill="1" applyBorder="1" applyAlignment="1">
      <alignment vertical="center"/>
    </xf>
    <xf numFmtId="41" fontId="10" fillId="6" borderId="5" xfId="3" applyFont="1" applyFill="1" applyBorder="1" applyAlignment="1">
      <alignment vertical="center"/>
    </xf>
    <xf numFmtId="41" fontId="10" fillId="6" borderId="1" xfId="3" applyFont="1" applyFill="1" applyBorder="1" applyAlignment="1">
      <alignment vertical="center"/>
    </xf>
    <xf numFmtId="41" fontId="10" fillId="4" borderId="3" xfId="3" applyFont="1" applyFill="1" applyBorder="1" applyAlignment="1">
      <alignment vertical="center"/>
    </xf>
    <xf numFmtId="41" fontId="10" fillId="4" borderId="21" xfId="3" applyFont="1" applyFill="1" applyBorder="1" applyAlignment="1">
      <alignment vertical="center"/>
    </xf>
    <xf numFmtId="41" fontId="10" fillId="4" borderId="5" xfId="3" applyFont="1" applyFill="1" applyBorder="1" applyAlignment="1">
      <alignment vertical="center"/>
    </xf>
    <xf numFmtId="41" fontId="10" fillId="4" borderId="1" xfId="3" applyFont="1" applyFill="1" applyBorder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41" fontId="11" fillId="0" borderId="0" xfId="1" applyFont="1" applyAlignment="1">
      <alignment horizontal="right" vertical="center"/>
    </xf>
    <xf numFmtId="0" fontId="10" fillId="0" borderId="1" xfId="2" applyFont="1" applyBorder="1" applyAlignment="1">
      <alignment horizontal="center" vertical="center"/>
    </xf>
    <xf numFmtId="0" fontId="22" fillId="0" borderId="17" xfId="0" applyFont="1" applyBorder="1" applyAlignment="1" applyProtection="1">
      <alignment horizontal="center" vertical="center"/>
      <protection hidden="1"/>
    </xf>
    <xf numFmtId="0" fontId="23" fillId="0" borderId="17" xfId="0" applyFont="1" applyBorder="1" applyAlignment="1" applyProtection="1">
      <alignment horizontal="right"/>
      <protection hidden="1"/>
    </xf>
    <xf numFmtId="0" fontId="23" fillId="8" borderId="5" xfId="0" applyFont="1" applyFill="1" applyBorder="1" applyAlignment="1" applyProtection="1">
      <alignment horizontal="center" vertical="center"/>
      <protection hidden="1"/>
    </xf>
    <xf numFmtId="41" fontId="23" fillId="5" borderId="3" xfId="3" applyFont="1" applyFill="1" applyBorder="1" applyAlignment="1" applyProtection="1">
      <alignment horizontal="center" vertical="center" shrinkToFit="1"/>
      <protection hidden="1"/>
    </xf>
    <xf numFmtId="41" fontId="23" fillId="5" borderId="5" xfId="3" applyFont="1" applyFill="1" applyBorder="1" applyAlignment="1" applyProtection="1">
      <alignment horizontal="center" vertical="center" shrinkToFit="1"/>
      <protection hidden="1"/>
    </xf>
    <xf numFmtId="0" fontId="23" fillId="8" borderId="1" xfId="0" applyFont="1" applyFill="1" applyBorder="1" applyAlignment="1" applyProtection="1">
      <alignment horizontal="center" vertical="center"/>
      <protection hidden="1"/>
    </xf>
    <xf numFmtId="9" fontId="23" fillId="0" borderId="5" xfId="13" applyFont="1" applyBorder="1" applyAlignment="1" applyProtection="1">
      <alignment horizontal="center" vertical="center"/>
      <protection hidden="1"/>
    </xf>
    <xf numFmtId="41" fontId="23" fillId="0" borderId="1" xfId="3" applyFont="1" applyBorder="1" applyAlignment="1" applyProtection="1">
      <alignment horizontal="center" vertical="center"/>
      <protection hidden="1"/>
    </xf>
    <xf numFmtId="10" fontId="23" fillId="0" borderId="57" xfId="13" applyNumberFormat="1" applyFont="1" applyBorder="1" applyAlignment="1" applyProtection="1">
      <alignment horizontal="center" vertical="center"/>
      <protection hidden="1"/>
    </xf>
    <xf numFmtId="41" fontId="23" fillId="0" borderId="59" xfId="3" applyFont="1" applyBorder="1" applyAlignment="1" applyProtection="1">
      <alignment horizontal="center" vertical="center"/>
      <protection hidden="1"/>
    </xf>
    <xf numFmtId="0" fontId="23" fillId="0" borderId="61" xfId="0" applyFont="1" applyBorder="1" applyAlignment="1" applyProtection="1">
      <alignment horizontal="center" vertical="center"/>
      <protection hidden="1"/>
    </xf>
    <xf numFmtId="41" fontId="24" fillId="0" borderId="59" xfId="3" applyFont="1" applyBorder="1" applyAlignment="1" applyProtection="1">
      <alignment horizontal="center" vertical="center"/>
      <protection hidden="1"/>
    </xf>
    <xf numFmtId="41" fontId="25" fillId="0" borderId="7" xfId="3" applyFont="1" applyBorder="1" applyAlignment="1" applyProtection="1">
      <alignment horizontal="center" vertical="center"/>
      <protection hidden="1"/>
    </xf>
    <xf numFmtId="10" fontId="23" fillId="0" borderId="1" xfId="13" applyNumberFormat="1" applyFont="1" applyBorder="1" applyAlignment="1" applyProtection="1">
      <alignment horizontal="center" vertical="center"/>
      <protection hidden="1"/>
    </xf>
    <xf numFmtId="184" fontId="26" fillId="0" borderId="1" xfId="13" applyNumberFormat="1" applyFont="1" applyBorder="1" applyAlignment="1" applyProtection="1">
      <alignment horizontal="center" vertical="center"/>
      <protection hidden="1"/>
    </xf>
    <xf numFmtId="41" fontId="25" fillId="0" borderId="1" xfId="3" applyFont="1" applyBorder="1" applyAlignment="1" applyProtection="1">
      <alignment horizontal="center" vertical="center"/>
      <protection hidden="1"/>
    </xf>
    <xf numFmtId="184" fontId="23" fillId="0" borderId="1" xfId="3" applyNumberFormat="1" applyFont="1" applyFill="1" applyBorder="1" applyAlignment="1" applyProtection="1">
      <alignment horizontal="center" vertical="center"/>
      <protection hidden="1"/>
    </xf>
    <xf numFmtId="184" fontId="23" fillId="0" borderId="1" xfId="3" applyNumberFormat="1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41" fontId="23" fillId="0" borderId="0" xfId="3" applyFont="1" applyAlignment="1" applyProtection="1">
      <alignment horizontal="center" vertical="center"/>
      <protection hidden="1"/>
    </xf>
    <xf numFmtId="43" fontId="23" fillId="0" borderId="0" xfId="0" applyNumberFormat="1" applyFont="1" applyAlignment="1" applyProtection="1">
      <alignment horizontal="center" vertical="center"/>
      <protection hidden="1"/>
    </xf>
    <xf numFmtId="10" fontId="23" fillId="0" borderId="66" xfId="13" applyNumberFormat="1" applyFont="1" applyBorder="1" applyAlignment="1" applyProtection="1">
      <alignment horizontal="center" vertical="center"/>
      <protection hidden="1"/>
    </xf>
    <xf numFmtId="10" fontId="23" fillId="0" borderId="7" xfId="13" applyNumberFormat="1" applyFont="1" applyBorder="1" applyAlignment="1" applyProtection="1">
      <alignment horizontal="center" vertical="center"/>
      <protection hidden="1"/>
    </xf>
    <xf numFmtId="184" fontId="23" fillId="8" borderId="1" xfId="13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right" vertical="center"/>
      <protection hidden="1"/>
    </xf>
    <xf numFmtId="41" fontId="24" fillId="0" borderId="0" xfId="0" applyNumberFormat="1" applyFont="1" applyAlignment="1" applyProtection="1">
      <alignment horizontal="left" vertical="center"/>
      <protection hidden="1"/>
    </xf>
    <xf numFmtId="49" fontId="24" fillId="0" borderId="0" xfId="0" applyNumberFormat="1" applyFont="1" applyAlignment="1" applyProtection="1">
      <alignment horizontal="left" vertical="center"/>
      <protection hidden="1"/>
    </xf>
    <xf numFmtId="184" fontId="24" fillId="0" borderId="0" xfId="13" applyNumberFormat="1" applyFont="1" applyAlignment="1" applyProtection="1">
      <alignment horizontal="left" vertical="center"/>
      <protection hidden="1"/>
    </xf>
    <xf numFmtId="41" fontId="24" fillId="0" borderId="0" xfId="0" applyNumberFormat="1" applyFont="1" applyAlignment="1" applyProtection="1">
      <alignment horizontal="center" vertical="center"/>
      <protection hidden="1"/>
    </xf>
    <xf numFmtId="0" fontId="24" fillId="8" borderId="1" xfId="0" applyFont="1" applyFill="1" applyBorder="1" applyAlignment="1" applyProtection="1">
      <alignment horizontal="center" vertical="center"/>
      <protection hidden="1"/>
    </xf>
    <xf numFmtId="184" fontId="24" fillId="0" borderId="1" xfId="13" applyNumberFormat="1" applyFont="1" applyBorder="1" applyAlignment="1" applyProtection="1">
      <alignment horizontal="center" vertical="center"/>
      <protection hidden="1"/>
    </xf>
    <xf numFmtId="0" fontId="23" fillId="5" borderId="52" xfId="0" applyFont="1" applyFill="1" applyBorder="1" applyAlignment="1" applyProtection="1">
      <alignment horizontal="center" vertical="center"/>
      <protection hidden="1"/>
    </xf>
    <xf numFmtId="0" fontId="23" fillId="5" borderId="3" xfId="0" applyFont="1" applyFill="1" applyBorder="1" applyAlignment="1" applyProtection="1">
      <alignment horizontal="center" vertical="center"/>
      <protection hidden="1"/>
    </xf>
    <xf numFmtId="0" fontId="23" fillId="5" borderId="6" xfId="0" applyFont="1" applyFill="1" applyBorder="1" applyAlignment="1" applyProtection="1">
      <alignment horizontal="center" vertical="center"/>
      <protection hidden="1"/>
    </xf>
    <xf numFmtId="41" fontId="23" fillId="5" borderId="1" xfId="3" applyFont="1" applyFill="1" applyBorder="1" applyAlignment="1" applyProtection="1">
      <alignment horizontal="center" vertical="center" shrinkToFit="1"/>
      <protection hidden="1"/>
    </xf>
    <xf numFmtId="3" fontId="23" fillId="0" borderId="5" xfId="3" applyNumberFormat="1" applyFont="1" applyBorder="1" applyAlignment="1" applyProtection="1">
      <alignment horizontal="right" vertical="center"/>
      <protection hidden="1"/>
    </xf>
    <xf numFmtId="3" fontId="23" fillId="0" borderId="58" xfId="3" applyNumberFormat="1" applyFont="1" applyBorder="1" applyAlignment="1" applyProtection="1">
      <alignment horizontal="right" vertical="center"/>
      <protection hidden="1"/>
    </xf>
    <xf numFmtId="3" fontId="23" fillId="0" borderId="61" xfId="3" applyNumberFormat="1" applyFont="1" applyBorder="1" applyAlignment="1" applyProtection="1">
      <alignment horizontal="right" vertical="center"/>
      <protection hidden="1"/>
    </xf>
    <xf numFmtId="3" fontId="23" fillId="0" borderId="61" xfId="0" applyNumberFormat="1" applyFont="1" applyBorder="1" applyAlignment="1" applyProtection="1">
      <alignment horizontal="right" vertical="center"/>
      <protection hidden="1"/>
    </xf>
    <xf numFmtId="3" fontId="23" fillId="0" borderId="65" xfId="3" applyNumberFormat="1" applyFont="1" applyBorder="1" applyAlignment="1" applyProtection="1">
      <alignment horizontal="right" vertical="center"/>
      <protection hidden="1"/>
    </xf>
    <xf numFmtId="3" fontId="23" fillId="0" borderId="1" xfId="3" applyNumberFormat="1" applyFont="1" applyFill="1" applyBorder="1" applyAlignment="1" applyProtection="1">
      <alignment horizontal="right" vertical="center"/>
      <protection hidden="1"/>
    </xf>
    <xf numFmtId="41" fontId="23" fillId="0" borderId="61" xfId="1" applyFont="1" applyBorder="1" applyAlignment="1" applyProtection="1">
      <alignment horizontal="right" vertical="center"/>
      <protection hidden="1"/>
    </xf>
    <xf numFmtId="41" fontId="29" fillId="0" borderId="1" xfId="3" applyFont="1" applyBorder="1" applyAlignment="1" applyProtection="1">
      <alignment horizontal="center" vertical="center"/>
      <protection hidden="1"/>
    </xf>
    <xf numFmtId="10" fontId="29" fillId="0" borderId="1" xfId="13" applyNumberFormat="1" applyFont="1" applyBorder="1" applyAlignment="1" applyProtection="1">
      <alignment horizontal="center" vertical="center"/>
      <protection hidden="1"/>
    </xf>
    <xf numFmtId="186" fontId="23" fillId="0" borderId="1" xfId="3" applyNumberFormat="1" applyFont="1" applyBorder="1" applyAlignment="1" applyProtection="1">
      <alignment horizontal="center" vertical="center"/>
      <protection hidden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70" xfId="0" applyBorder="1">
      <alignment vertical="center"/>
    </xf>
    <xf numFmtId="0" fontId="23" fillId="0" borderId="0" xfId="0" applyFont="1" applyAlignment="1" applyProtection="1">
      <alignment horizontal="left" vertical="center"/>
      <protection hidden="1"/>
    </xf>
    <xf numFmtId="0" fontId="23" fillId="0" borderId="48" xfId="0" applyFont="1" applyBorder="1" applyAlignment="1" applyProtection="1">
      <alignment horizontal="center" vertical="center"/>
      <protection hidden="1"/>
    </xf>
    <xf numFmtId="0" fontId="0" fillId="0" borderId="4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1" fontId="30" fillId="9" borderId="1" xfId="3" applyFont="1" applyFill="1" applyBorder="1" applyAlignment="1" applyProtection="1">
      <alignment horizontal="center" vertical="center"/>
      <protection hidden="1"/>
    </xf>
    <xf numFmtId="0" fontId="30" fillId="9" borderId="1" xfId="0" applyFont="1" applyFill="1" applyBorder="1" applyAlignment="1" applyProtection="1">
      <alignment horizontal="center" vertical="center"/>
      <protection hidden="1"/>
    </xf>
    <xf numFmtId="0" fontId="31" fillId="0" borderId="0" xfId="0" applyFont="1">
      <alignment vertical="center"/>
    </xf>
    <xf numFmtId="3" fontId="31" fillId="0" borderId="0" xfId="0" applyNumberFormat="1" applyFont="1">
      <alignment vertical="center"/>
    </xf>
    <xf numFmtId="41" fontId="31" fillId="0" borderId="1" xfId="1" applyFont="1" applyBorder="1">
      <alignment vertical="center"/>
    </xf>
    <xf numFmtId="41" fontId="31" fillId="0" borderId="1" xfId="0" applyNumberFormat="1" applyFont="1" applyBorder="1">
      <alignment vertical="center"/>
    </xf>
    <xf numFmtId="181" fontId="24" fillId="0" borderId="0" xfId="3" applyNumberFormat="1" applyFont="1" applyAlignment="1" applyProtection="1">
      <alignment horizontal="right" vertical="center"/>
      <protection hidden="1"/>
    </xf>
    <xf numFmtId="184" fontId="24" fillId="0" borderId="0" xfId="13" applyNumberFormat="1" applyFont="1" applyAlignment="1" applyProtection="1">
      <alignment horizontal="right" vertical="center"/>
      <protection hidden="1"/>
    </xf>
    <xf numFmtId="43" fontId="0" fillId="0" borderId="0" xfId="0" applyNumberFormat="1">
      <alignment vertical="center"/>
    </xf>
    <xf numFmtId="0" fontId="10" fillId="6" borderId="1" xfId="2" applyFont="1" applyFill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0" fontId="5" fillId="0" borderId="70" xfId="2" applyFont="1" applyBorder="1" applyAlignment="1">
      <alignment vertical="center"/>
    </xf>
    <xf numFmtId="0" fontId="5" fillId="0" borderId="48" xfId="2" applyFont="1" applyBorder="1" applyAlignment="1">
      <alignment vertical="center"/>
    </xf>
    <xf numFmtId="0" fontId="5" fillId="0" borderId="48" xfId="2" applyFont="1" applyBorder="1" applyAlignment="1">
      <alignment horizontal="right" vertical="center"/>
    </xf>
    <xf numFmtId="0" fontId="9" fillId="0" borderId="70" xfId="2" applyFont="1" applyBorder="1" applyAlignment="1">
      <alignment vertical="center"/>
    </xf>
    <xf numFmtId="0" fontId="9" fillId="0" borderId="48" xfId="2" applyFont="1" applyBorder="1" applyAlignment="1">
      <alignment vertical="center"/>
    </xf>
    <xf numFmtId="0" fontId="9" fillId="0" borderId="48" xfId="2" applyFont="1" applyBorder="1"/>
    <xf numFmtId="0" fontId="9" fillId="0" borderId="70" xfId="2" applyFont="1" applyBorder="1"/>
    <xf numFmtId="0" fontId="33" fillId="0" borderId="70" xfId="2" applyFont="1" applyBorder="1" applyAlignment="1">
      <alignment vertical="center"/>
    </xf>
    <xf numFmtId="0" fontId="10" fillId="6" borderId="5" xfId="2" applyFont="1" applyFill="1" applyBorder="1" applyAlignment="1">
      <alignment horizontal="center" vertical="center"/>
    </xf>
    <xf numFmtId="0" fontId="5" fillId="6" borderId="8" xfId="2" applyFont="1" applyFill="1" applyBorder="1" applyAlignment="1">
      <alignment horizontal="center" vertical="center"/>
    </xf>
    <xf numFmtId="41" fontId="5" fillId="0" borderId="8" xfId="3" applyFont="1" applyBorder="1" applyAlignment="1">
      <alignment vertical="center"/>
    </xf>
    <xf numFmtId="41" fontId="10" fillId="0" borderId="8" xfId="3" applyFont="1" applyFill="1" applyBorder="1" applyAlignment="1">
      <alignment vertical="center"/>
    </xf>
    <xf numFmtId="41" fontId="5" fillId="0" borderId="8" xfId="3" applyFont="1" applyFill="1" applyBorder="1" applyAlignment="1">
      <alignment vertical="center"/>
    </xf>
    <xf numFmtId="41" fontId="10" fillId="6" borderId="8" xfId="3" applyFont="1" applyFill="1" applyBorder="1" applyAlignment="1">
      <alignment vertical="center"/>
    </xf>
    <xf numFmtId="41" fontId="10" fillId="4" borderId="8" xfId="3" applyFont="1" applyFill="1" applyBorder="1" applyAlignment="1">
      <alignment vertical="center"/>
    </xf>
    <xf numFmtId="0" fontId="9" fillId="0" borderId="14" xfId="2" applyFont="1" applyBorder="1" applyAlignment="1">
      <alignment vertical="center"/>
    </xf>
    <xf numFmtId="0" fontId="9" fillId="0" borderId="15" xfId="2" applyFont="1" applyBorder="1"/>
    <xf numFmtId="0" fontId="9" fillId="0" borderId="16" xfId="2" applyFont="1" applyBorder="1"/>
    <xf numFmtId="41" fontId="11" fillId="0" borderId="0" xfId="1" applyFont="1">
      <alignment vertical="center"/>
    </xf>
    <xf numFmtId="41" fontId="11" fillId="0" borderId="0" xfId="0" applyNumberFormat="1" applyFont="1">
      <alignment vertical="center"/>
    </xf>
    <xf numFmtId="41" fontId="29" fillId="5" borderId="1" xfId="3" applyFont="1" applyFill="1" applyBorder="1" applyAlignment="1" applyProtection="1">
      <alignment horizontal="center" vertical="center"/>
      <protection hidden="1"/>
    </xf>
    <xf numFmtId="10" fontId="29" fillId="5" borderId="1" xfId="13" applyNumberFormat="1" applyFont="1" applyFill="1" applyBorder="1" applyAlignment="1" applyProtection="1">
      <alignment horizontal="center" vertical="center"/>
      <protection hidden="1"/>
    </xf>
    <xf numFmtId="41" fontId="23" fillId="5" borderId="1" xfId="3" applyFont="1" applyFill="1" applyBorder="1" applyAlignment="1" applyProtection="1">
      <alignment horizontal="center" vertical="center"/>
      <protection hidden="1"/>
    </xf>
    <xf numFmtId="186" fontId="23" fillId="5" borderId="1" xfId="3" applyNumberFormat="1" applyFont="1" applyFill="1" applyBorder="1" applyAlignment="1" applyProtection="1">
      <alignment horizontal="center" vertical="center"/>
      <protection hidden="1"/>
    </xf>
    <xf numFmtId="186" fontId="32" fillId="0" borderId="1" xfId="1" applyNumberFormat="1" applyFont="1" applyBorder="1">
      <alignment vertical="center"/>
    </xf>
    <xf numFmtId="10" fontId="31" fillId="0" borderId="1" xfId="10" applyNumberFormat="1" applyFont="1" applyBorder="1">
      <alignment vertical="center"/>
    </xf>
    <xf numFmtId="10" fontId="32" fillId="0" borderId="1" xfId="10" applyNumberFormat="1" applyFont="1" applyBorder="1">
      <alignment vertical="center"/>
    </xf>
    <xf numFmtId="10" fontId="31" fillId="0" borderId="0" xfId="10" applyNumberFormat="1" applyFont="1">
      <alignment vertical="center"/>
    </xf>
    <xf numFmtId="10" fontId="32" fillId="10" borderId="1" xfId="10" applyNumberFormat="1" applyFont="1" applyFill="1" applyBorder="1">
      <alignment vertical="center"/>
    </xf>
    <xf numFmtId="186" fontId="31" fillId="0" borderId="1" xfId="1" applyNumberFormat="1" applyFont="1" applyBorder="1">
      <alignment vertical="center"/>
    </xf>
    <xf numFmtId="186" fontId="31" fillId="0" borderId="0" xfId="1" applyNumberFormat="1" applyFont="1">
      <alignment vertical="center"/>
    </xf>
    <xf numFmtId="186" fontId="32" fillId="10" borderId="1" xfId="1" applyNumberFormat="1" applyFont="1" applyFill="1" applyBorder="1">
      <alignment vertical="center"/>
    </xf>
    <xf numFmtId="10" fontId="0" fillId="0" borderId="0" xfId="10" applyNumberFormat="1" applyFont="1">
      <alignment vertical="center"/>
    </xf>
    <xf numFmtId="188" fontId="24" fillId="0" borderId="0" xfId="0" applyNumberFormat="1" applyFont="1" applyAlignment="1" applyProtection="1">
      <alignment horizontal="left" vertical="center"/>
      <protection hidden="1"/>
    </xf>
    <xf numFmtId="182" fontId="23" fillId="5" borderId="3" xfId="3" applyNumberFormat="1" applyFont="1" applyFill="1" applyBorder="1" applyAlignment="1" applyProtection="1">
      <alignment horizontal="right" vertical="center"/>
      <protection hidden="1"/>
    </xf>
    <xf numFmtId="183" fontId="23" fillId="5" borderId="1" xfId="3" applyNumberFormat="1" applyFont="1" applyFill="1" applyBorder="1" applyAlignment="1" applyProtection="1">
      <alignment horizontal="right" vertical="center"/>
      <protection hidden="1"/>
    </xf>
    <xf numFmtId="178" fontId="0" fillId="0" borderId="0" xfId="1" applyNumberFormat="1" applyFont="1">
      <alignment vertical="center"/>
    </xf>
    <xf numFmtId="0" fontId="37" fillId="0" borderId="0" xfId="0" applyFont="1">
      <alignment vertical="center"/>
    </xf>
    <xf numFmtId="0" fontId="37" fillId="0" borderId="71" xfId="0" applyFont="1" applyBorder="1" applyAlignment="1">
      <alignment horizontal="center" vertical="center"/>
    </xf>
    <xf numFmtId="0" fontId="36" fillId="0" borderId="73" xfId="0" applyFont="1" applyBorder="1" applyAlignment="1">
      <alignment horizontal="center" vertical="center"/>
    </xf>
    <xf numFmtId="41" fontId="39" fillId="2" borderId="72" xfId="1" applyFont="1" applyFill="1" applyBorder="1" applyAlignment="1">
      <alignment horizontal="center" vertical="center"/>
    </xf>
    <xf numFmtId="0" fontId="36" fillId="0" borderId="74" xfId="0" applyFont="1" applyBorder="1" applyAlignment="1">
      <alignment horizontal="center" vertical="center"/>
    </xf>
    <xf numFmtId="41" fontId="40" fillId="4" borderId="75" xfId="1" applyFont="1" applyFill="1" applyBorder="1" applyAlignment="1">
      <alignment horizontal="center" vertical="center"/>
    </xf>
    <xf numFmtId="41" fontId="38" fillId="0" borderId="1" xfId="1" applyFont="1" applyBorder="1" applyAlignment="1">
      <alignment horizontal="center" vertical="center"/>
    </xf>
    <xf numFmtId="187" fontId="38" fillId="0" borderId="1" xfId="10" applyNumberFormat="1" applyFont="1" applyBorder="1" applyAlignment="1">
      <alignment horizontal="center" vertical="center"/>
    </xf>
    <xf numFmtId="187" fontId="37" fillId="0" borderId="1" xfId="0" applyNumberFormat="1" applyFont="1" applyBorder="1">
      <alignment vertical="center"/>
    </xf>
    <xf numFmtId="41" fontId="38" fillId="0" borderId="8" xfId="1" applyFont="1" applyBorder="1" applyAlignment="1">
      <alignment horizontal="center" vertical="center"/>
    </xf>
    <xf numFmtId="187" fontId="37" fillId="0" borderId="72" xfId="10" applyNumberFormat="1" applyFont="1" applyBorder="1" applyAlignment="1">
      <alignment horizontal="center" vertical="center"/>
    </xf>
    <xf numFmtId="177" fontId="37" fillId="0" borderId="73" xfId="0" applyNumberFormat="1" applyFont="1" applyBorder="1" applyAlignment="1">
      <alignment horizontal="center" vertical="center"/>
    </xf>
    <xf numFmtId="187" fontId="37" fillId="0" borderId="1" xfId="10" applyNumberFormat="1" applyFont="1" applyBorder="1" applyAlignment="1">
      <alignment horizontal="center" vertical="center"/>
    </xf>
    <xf numFmtId="177" fontId="37" fillId="0" borderId="8" xfId="0" applyNumberFormat="1" applyFont="1" applyBorder="1" applyAlignment="1">
      <alignment horizontal="center" vertical="center"/>
    </xf>
    <xf numFmtId="41" fontId="38" fillId="5" borderId="1" xfId="1" applyFont="1" applyFill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187" fontId="37" fillId="0" borderId="9" xfId="10" applyNumberFormat="1" applyFont="1" applyBorder="1" applyAlignment="1">
      <alignment horizontal="center" vertical="center"/>
    </xf>
    <xf numFmtId="177" fontId="37" fillId="0" borderId="10" xfId="0" applyNumberFormat="1" applyFont="1" applyBorder="1" applyAlignment="1">
      <alignment horizontal="center" vertical="center"/>
    </xf>
    <xf numFmtId="41" fontId="39" fillId="3" borderId="1" xfId="1" applyFont="1" applyFill="1" applyBorder="1" applyAlignment="1">
      <alignment horizontal="center" vertical="center"/>
    </xf>
    <xf numFmtId="187" fontId="39" fillId="12" borderId="1" xfId="10" applyNumberFormat="1" applyFont="1" applyFill="1" applyBorder="1" applyAlignment="1">
      <alignment horizontal="center" vertical="center"/>
    </xf>
    <xf numFmtId="187" fontId="36" fillId="12" borderId="1" xfId="0" applyNumberFormat="1" applyFont="1" applyFill="1" applyBorder="1">
      <alignment vertical="center"/>
    </xf>
    <xf numFmtId="41" fontId="39" fillId="3" borderId="8" xfId="1" applyFont="1" applyFill="1" applyBorder="1" applyAlignment="1">
      <alignment horizontal="center" vertical="center"/>
    </xf>
    <xf numFmtId="41" fontId="37" fillId="0" borderId="0" xfId="1" applyFont="1">
      <alignment vertical="center"/>
    </xf>
    <xf numFmtId="177" fontId="37" fillId="0" borderId="0" xfId="0" applyNumberFormat="1" applyFont="1">
      <alignment vertical="center"/>
    </xf>
    <xf numFmtId="10" fontId="38" fillId="0" borderId="1" xfId="10" applyNumberFormat="1" applyFont="1" applyBorder="1" applyAlignment="1">
      <alignment horizontal="center" vertical="center"/>
    </xf>
    <xf numFmtId="187" fontId="37" fillId="0" borderId="72" xfId="10" applyNumberFormat="1" applyFont="1" applyBorder="1">
      <alignment vertical="center"/>
    </xf>
    <xf numFmtId="177" fontId="37" fillId="0" borderId="73" xfId="0" applyNumberFormat="1" applyFont="1" applyBorder="1">
      <alignment vertical="center"/>
    </xf>
    <xf numFmtId="187" fontId="37" fillId="0" borderId="1" xfId="10" applyNumberFormat="1" applyFont="1" applyBorder="1">
      <alignment vertical="center"/>
    </xf>
    <xf numFmtId="177" fontId="37" fillId="0" borderId="8" xfId="0" applyNumberFormat="1" applyFont="1" applyBorder="1">
      <alignment vertical="center"/>
    </xf>
    <xf numFmtId="41" fontId="38" fillId="5" borderId="8" xfId="1" applyFont="1" applyFill="1" applyBorder="1" applyAlignment="1">
      <alignment horizontal="center" vertical="center"/>
    </xf>
    <xf numFmtId="187" fontId="37" fillId="0" borderId="9" xfId="10" applyNumberFormat="1" applyFont="1" applyBorder="1">
      <alignment vertical="center"/>
    </xf>
    <xf numFmtId="177" fontId="37" fillId="0" borderId="10" xfId="0" applyNumberFormat="1" applyFont="1" applyBorder="1">
      <alignment vertical="center"/>
    </xf>
    <xf numFmtId="187" fontId="37" fillId="0" borderId="0" xfId="10" applyNumberFormat="1" applyFont="1">
      <alignment vertical="center"/>
    </xf>
    <xf numFmtId="41" fontId="39" fillId="12" borderId="1" xfId="1" applyFont="1" applyFill="1" applyBorder="1" applyAlignment="1">
      <alignment horizontal="center" vertical="center"/>
    </xf>
    <xf numFmtId="10" fontId="39" fillId="12" borderId="1" xfId="10" applyNumberFormat="1" applyFont="1" applyFill="1" applyBorder="1" applyAlignment="1">
      <alignment horizontal="center" vertical="center"/>
    </xf>
    <xf numFmtId="10" fontId="39" fillId="12" borderId="1" xfId="10" applyNumberFormat="1" applyFont="1" applyFill="1" applyBorder="1" applyAlignment="1">
      <alignment vertical="center"/>
    </xf>
    <xf numFmtId="41" fontId="38" fillId="0" borderId="1" xfId="1" applyFont="1" applyFill="1" applyBorder="1" applyAlignment="1">
      <alignment horizontal="center" vertical="center"/>
    </xf>
    <xf numFmtId="41" fontId="39" fillId="0" borderId="1" xfId="1" applyFont="1" applyFill="1" applyBorder="1" applyAlignment="1">
      <alignment horizontal="center" vertical="center"/>
    </xf>
    <xf numFmtId="41" fontId="37" fillId="0" borderId="8" xfId="1" applyFont="1" applyBorder="1">
      <alignment vertical="center"/>
    </xf>
    <xf numFmtId="41" fontId="39" fillId="12" borderId="8" xfId="1" applyFont="1" applyFill="1" applyBorder="1" applyAlignment="1">
      <alignment horizontal="center" vertical="center"/>
    </xf>
    <xf numFmtId="41" fontId="37" fillId="0" borderId="0" xfId="0" applyNumberFormat="1" applyFont="1">
      <alignment vertical="center"/>
    </xf>
    <xf numFmtId="0" fontId="37" fillId="0" borderId="78" xfId="0" applyFont="1" applyBorder="1" applyAlignment="1">
      <alignment horizontal="center" vertical="center"/>
    </xf>
    <xf numFmtId="10" fontId="37" fillId="0" borderId="79" xfId="0" applyNumberFormat="1" applyFont="1" applyBorder="1" applyAlignment="1">
      <alignment horizontal="center" vertical="center"/>
    </xf>
    <xf numFmtId="177" fontId="37" fillId="0" borderId="79" xfId="0" applyNumberFormat="1" applyFont="1" applyBorder="1">
      <alignment vertical="center"/>
    </xf>
    <xf numFmtId="187" fontId="37" fillId="0" borderId="79" xfId="10" applyNumberFormat="1" applyFont="1" applyBorder="1">
      <alignment vertical="center"/>
    </xf>
    <xf numFmtId="177" fontId="37" fillId="0" borderId="80" xfId="0" applyNumberFormat="1" applyFont="1" applyBorder="1">
      <alignment vertical="center"/>
    </xf>
    <xf numFmtId="41" fontId="38" fillId="0" borderId="1" xfId="1" applyFont="1" applyBorder="1" applyAlignment="1">
      <alignment vertical="center" shrinkToFit="1"/>
    </xf>
    <xf numFmtId="187" fontId="37" fillId="0" borderId="7" xfId="10" applyNumberFormat="1" applyFont="1" applyBorder="1">
      <alignment vertical="center"/>
    </xf>
    <xf numFmtId="177" fontId="37" fillId="0" borderId="77" xfId="0" applyNumberFormat="1" applyFont="1" applyBorder="1">
      <alignment vertical="center"/>
    </xf>
    <xf numFmtId="41" fontId="38" fillId="0" borderId="1" xfId="1" applyFont="1" applyBorder="1" applyAlignment="1">
      <alignment horizontal="center" vertical="center" shrinkToFit="1"/>
    </xf>
    <xf numFmtId="41" fontId="36" fillId="3" borderId="0" xfId="1" applyFont="1" applyFill="1" applyBorder="1" applyAlignment="1">
      <alignment horizontal="center" vertical="center"/>
    </xf>
    <xf numFmtId="41" fontId="39" fillId="2" borderId="9" xfId="1" applyFont="1" applyFill="1" applyBorder="1" applyAlignment="1">
      <alignment horizontal="center" vertical="center"/>
    </xf>
    <xf numFmtId="10" fontId="39" fillId="2" borderId="9" xfId="10" applyNumberFormat="1" applyFont="1" applyFill="1" applyBorder="1" applyAlignment="1">
      <alignment horizontal="center" vertical="center"/>
    </xf>
    <xf numFmtId="41" fontId="39" fillId="2" borderId="10" xfId="1" applyFont="1" applyFill="1" applyBorder="1" applyAlignment="1">
      <alignment horizontal="center" vertical="center"/>
    </xf>
    <xf numFmtId="41" fontId="37" fillId="0" borderId="0" xfId="1" applyFont="1" applyBorder="1">
      <alignment vertical="center"/>
    </xf>
    <xf numFmtId="41" fontId="39" fillId="2" borderId="71" xfId="1" applyFont="1" applyFill="1" applyBorder="1" applyAlignment="1">
      <alignment horizontal="center" vertical="center"/>
    </xf>
    <xf numFmtId="41" fontId="39" fillId="2" borderId="73" xfId="1" applyFont="1" applyFill="1" applyBorder="1" applyAlignment="1">
      <alignment horizontal="center" vertical="center"/>
    </xf>
    <xf numFmtId="0" fontId="37" fillId="13" borderId="0" xfId="0" applyFont="1" applyFill="1">
      <alignment vertical="center"/>
    </xf>
    <xf numFmtId="0" fontId="0" fillId="5" borderId="0" xfId="0" applyFill="1">
      <alignment vertical="center"/>
    </xf>
    <xf numFmtId="41" fontId="27" fillId="14" borderId="1" xfId="3" applyFont="1" applyFill="1" applyBorder="1" applyAlignment="1" applyProtection="1">
      <alignment horizontal="center" vertical="center"/>
      <protection hidden="1"/>
    </xf>
    <xf numFmtId="186" fontId="27" fillId="14" borderId="1" xfId="3" applyNumberFormat="1" applyFont="1" applyFill="1" applyBorder="1" applyAlignment="1" applyProtection="1">
      <alignment horizontal="center" vertical="center"/>
      <protection hidden="1"/>
    </xf>
    <xf numFmtId="41" fontId="30" fillId="14" borderId="1" xfId="3" applyFont="1" applyFill="1" applyBorder="1" applyAlignment="1" applyProtection="1">
      <alignment horizontal="center" vertical="center"/>
      <protection hidden="1"/>
    </xf>
    <xf numFmtId="10" fontId="30" fillId="14" borderId="1" xfId="13" applyNumberFormat="1" applyFont="1" applyFill="1" applyBorder="1" applyAlignment="1" applyProtection="1">
      <alignment horizontal="center" vertical="center"/>
      <protection hidden="1"/>
    </xf>
    <xf numFmtId="41" fontId="27" fillId="14" borderId="1" xfId="1" applyFont="1" applyFill="1" applyBorder="1" applyAlignment="1" applyProtection="1">
      <alignment horizontal="right" vertical="center"/>
      <protection hidden="1"/>
    </xf>
    <xf numFmtId="41" fontId="24" fillId="0" borderId="1" xfId="1" applyFont="1" applyBorder="1" applyAlignment="1" applyProtection="1">
      <alignment horizontal="center" vertical="center"/>
      <protection hidden="1"/>
    </xf>
    <xf numFmtId="10" fontId="39" fillId="12" borderId="1" xfId="10" applyNumberFormat="1" applyFont="1" applyFill="1" applyBorder="1" applyAlignment="1">
      <alignment horizontal="right" vertical="center"/>
    </xf>
    <xf numFmtId="0" fontId="20" fillId="0" borderId="0" xfId="15" applyFont="1"/>
    <xf numFmtId="0" fontId="20" fillId="0" borderId="0" xfId="15" applyFont="1" applyAlignment="1">
      <alignment horizontal="center"/>
    </xf>
    <xf numFmtId="0" fontId="43" fillId="0" borderId="0" xfId="15" applyFont="1" applyAlignment="1">
      <alignment horizontal="center" vertical="center"/>
    </xf>
    <xf numFmtId="0" fontId="44" fillId="0" borderId="0" xfId="15" applyFont="1"/>
    <xf numFmtId="0" fontId="45" fillId="0" borderId="0" xfId="15" applyFont="1" applyAlignment="1">
      <alignment horizontal="centerContinuous"/>
    </xf>
    <xf numFmtId="0" fontId="46" fillId="0" borderId="0" xfId="15" applyFont="1" applyAlignment="1">
      <alignment horizontal="centerContinuous"/>
    </xf>
    <xf numFmtId="0" fontId="46" fillId="0" borderId="0" xfId="15" applyFont="1" applyAlignment="1">
      <alignment horizontal="center"/>
    </xf>
    <xf numFmtId="0" fontId="19" fillId="0" borderId="0" xfId="15" applyFont="1" applyAlignment="1">
      <alignment horizontal="left" vertical="center"/>
    </xf>
    <xf numFmtId="191" fontId="19" fillId="16" borderId="1" xfId="15" applyNumberFormat="1" applyFont="1" applyFill="1" applyBorder="1" applyAlignment="1">
      <alignment horizontal="right" vertical="center"/>
    </xf>
    <xf numFmtId="0" fontId="19" fillId="0" borderId="0" xfId="15" applyFont="1" applyAlignment="1">
      <alignment vertical="center"/>
    </xf>
    <xf numFmtId="0" fontId="20" fillId="0" borderId="0" xfId="15" applyFont="1" applyAlignment="1">
      <alignment vertical="center"/>
    </xf>
    <xf numFmtId="176" fontId="35" fillId="9" borderId="82" xfId="15" applyNumberFormat="1" applyFont="1" applyFill="1" applyBorder="1" applyAlignment="1">
      <alignment vertical="center" shrinkToFit="1"/>
    </xf>
    <xf numFmtId="0" fontId="19" fillId="0" borderId="0" xfId="15" applyFont="1"/>
    <xf numFmtId="0" fontId="18" fillId="0" borderId="0" xfId="15" applyFont="1"/>
    <xf numFmtId="41" fontId="20" fillId="0" borderId="0" xfId="3" applyFont="1" applyFill="1" applyBorder="1" applyAlignment="1">
      <alignment horizontal="center"/>
    </xf>
    <xf numFmtId="193" fontId="19" fillId="16" borderId="1" xfId="15" applyNumberFormat="1" applyFont="1" applyFill="1" applyBorder="1" applyAlignment="1">
      <alignment horizontal="right" vertical="center"/>
    </xf>
    <xf numFmtId="0" fontId="20" fillId="0" borderId="0" xfId="15" applyFont="1" applyAlignment="1">
      <alignment horizontal="center" vertical="center"/>
    </xf>
    <xf numFmtId="176" fontId="47" fillId="0" borderId="82" xfId="15" applyNumberFormat="1" applyFont="1" applyBorder="1" applyAlignment="1">
      <alignment vertical="center" shrinkToFit="1"/>
    </xf>
    <xf numFmtId="41" fontId="19" fillId="16" borderId="1" xfId="3" applyFont="1" applyFill="1" applyBorder="1" applyAlignment="1">
      <alignment horizontal="right" vertical="center"/>
    </xf>
    <xf numFmtId="10" fontId="19" fillId="18" borderId="1" xfId="3" applyNumberFormat="1" applyFont="1" applyFill="1" applyBorder="1" applyAlignment="1">
      <alignment horizontal="center" vertical="center"/>
    </xf>
    <xf numFmtId="0" fontId="19" fillId="0" borderId="0" xfId="15" applyFont="1" applyAlignment="1">
      <alignment horizontal="left"/>
    </xf>
    <xf numFmtId="0" fontId="18" fillId="0" borderId="0" xfId="15" applyFont="1" applyAlignment="1">
      <alignment horizontal="left"/>
    </xf>
    <xf numFmtId="0" fontId="34" fillId="0" borderId="0" xfId="15" applyFont="1" applyAlignment="1">
      <alignment vertical="center"/>
    </xf>
    <xf numFmtId="0" fontId="34" fillId="0" borderId="0" xfId="15" applyFont="1" applyAlignment="1">
      <alignment horizontal="center" vertical="center"/>
    </xf>
    <xf numFmtId="0" fontId="34" fillId="0" borderId="0" xfId="15" applyFont="1"/>
    <xf numFmtId="41" fontId="39" fillId="0" borderId="0" xfId="3" applyFont="1" applyBorder="1"/>
    <xf numFmtId="0" fontId="38" fillId="0" borderId="0" xfId="15" applyFont="1" applyAlignment="1">
      <alignment vertical="center"/>
    </xf>
    <xf numFmtId="0" fontId="38" fillId="0" borderId="0" xfId="15" applyFont="1" applyAlignment="1">
      <alignment horizontal="center" vertical="center"/>
    </xf>
    <xf numFmtId="41" fontId="38" fillId="0" borderId="0" xfId="3" applyFont="1" applyBorder="1" applyAlignment="1">
      <alignment vertical="center"/>
    </xf>
    <xf numFmtId="41" fontId="38" fillId="0" borderId="0" xfId="3" applyFont="1" applyFill="1" applyBorder="1" applyAlignment="1">
      <alignment horizontal="center" vertical="center"/>
    </xf>
    <xf numFmtId="192" fontId="38" fillId="0" borderId="0" xfId="3" quotePrefix="1" applyNumberFormat="1" applyFont="1" applyFill="1" applyBorder="1" applyAlignment="1">
      <alignment vertical="center"/>
    </xf>
    <xf numFmtId="41" fontId="38" fillId="0" borderId="0" xfId="3" applyFont="1" applyBorder="1"/>
    <xf numFmtId="0" fontId="34" fillId="0" borderId="0" xfId="15" applyFont="1" applyAlignment="1">
      <alignment horizontal="center"/>
    </xf>
    <xf numFmtId="41" fontId="38" fillId="0" borderId="0" xfId="3" applyFont="1" applyBorder="1" applyAlignment="1">
      <alignment horizontal="center" vertical="center"/>
    </xf>
    <xf numFmtId="192" fontId="38" fillId="18" borderId="0" xfId="3" applyNumberFormat="1" applyFont="1" applyFill="1" applyBorder="1" applyAlignment="1">
      <alignment vertical="center"/>
    </xf>
    <xf numFmtId="194" fontId="34" fillId="0" borderId="0" xfId="13" applyNumberFormat="1" applyFont="1" applyFill="1" applyBorder="1" applyAlignment="1">
      <alignment horizontal="center" vertical="center"/>
    </xf>
    <xf numFmtId="0" fontId="39" fillId="0" borderId="0" xfId="15" applyFont="1" applyAlignment="1">
      <alignment vertical="center"/>
    </xf>
    <xf numFmtId="41" fontId="38" fillId="0" borderId="0" xfId="3" applyFont="1" applyAlignment="1">
      <alignment vertical="center"/>
    </xf>
    <xf numFmtId="41" fontId="38" fillId="0" borderId="0" xfId="3" applyFont="1" applyAlignment="1">
      <alignment horizontal="center" vertical="center"/>
    </xf>
    <xf numFmtId="41" fontId="38" fillId="0" borderId="0" xfId="3" applyFont="1"/>
    <xf numFmtId="0" fontId="34" fillId="8" borderId="0" xfId="15" applyFont="1" applyFill="1" applyAlignment="1">
      <alignment horizontal="center"/>
    </xf>
    <xf numFmtId="0" fontId="34" fillId="19" borderId="0" xfId="15" applyFont="1" applyFill="1" applyAlignment="1">
      <alignment horizontal="center" vertical="center"/>
    </xf>
    <xf numFmtId="41" fontId="38" fillId="0" borderId="0" xfId="15" applyNumberFormat="1" applyFont="1" applyAlignment="1">
      <alignment horizontal="center" vertical="center"/>
    </xf>
    <xf numFmtId="0" fontId="34" fillId="20" borderId="0" xfId="15" applyFont="1" applyFill="1" applyAlignment="1">
      <alignment horizontal="center" vertical="center"/>
    </xf>
    <xf numFmtId="10" fontId="34" fillId="18" borderId="0" xfId="15" applyNumberFormat="1" applyFont="1" applyFill="1" applyAlignment="1">
      <alignment horizontal="center" vertical="center"/>
    </xf>
    <xf numFmtId="10" fontId="34" fillId="0" borderId="0" xfId="15" applyNumberFormat="1" applyFont="1" applyAlignment="1">
      <alignment horizontal="center" vertical="center"/>
    </xf>
    <xf numFmtId="3" fontId="48" fillId="0" borderId="0" xfId="0" applyNumberFormat="1" applyFont="1" applyAlignment="1">
      <alignment horizontal="justify" vertical="center"/>
    </xf>
    <xf numFmtId="0" fontId="38" fillId="0" borderId="0" xfId="15" applyFont="1" applyAlignment="1">
      <alignment horizontal="right" vertical="center"/>
    </xf>
    <xf numFmtId="0" fontId="39" fillId="0" borderId="0" xfId="15" applyFont="1" applyAlignment="1">
      <alignment horizontal="center" vertical="center"/>
    </xf>
    <xf numFmtId="41" fontId="38" fillId="0" borderId="0" xfId="15" applyNumberFormat="1" applyFont="1" applyAlignment="1">
      <alignment vertical="center"/>
    </xf>
    <xf numFmtId="9" fontId="38" fillId="0" borderId="0" xfId="13" applyFont="1" applyAlignment="1">
      <alignment vertical="center"/>
    </xf>
    <xf numFmtId="41" fontId="39" fillId="0" borderId="0" xfId="3" applyFont="1" applyAlignment="1">
      <alignment vertical="center"/>
    </xf>
    <xf numFmtId="41" fontId="39" fillId="0" borderId="0" xfId="3" applyFont="1"/>
    <xf numFmtId="10" fontId="34" fillId="0" borderId="0" xfId="13" applyNumberFormat="1" applyFont="1" applyBorder="1" applyAlignment="1">
      <alignment horizontal="center" vertical="center"/>
    </xf>
    <xf numFmtId="41" fontId="34" fillId="0" borderId="0" xfId="3" applyFont="1" applyBorder="1"/>
    <xf numFmtId="41" fontId="39" fillId="0" borderId="0" xfId="15" applyNumberFormat="1" applyFont="1"/>
    <xf numFmtId="0" fontId="49" fillId="0" borderId="0" xfId="15" applyFont="1"/>
    <xf numFmtId="0" fontId="38" fillId="0" borderId="0" xfId="15" applyFont="1"/>
    <xf numFmtId="0" fontId="18" fillId="3" borderId="78" xfId="15" applyFont="1" applyFill="1" applyBorder="1" applyAlignment="1">
      <alignment horizontal="center" vertical="center"/>
    </xf>
    <xf numFmtId="0" fontId="18" fillId="3" borderId="79" xfId="15" applyFont="1" applyFill="1" applyBorder="1" applyAlignment="1">
      <alignment horizontal="center" vertical="center"/>
    </xf>
    <xf numFmtId="0" fontId="18" fillId="3" borderId="80" xfId="15" applyFont="1" applyFill="1" applyBorder="1" applyAlignment="1">
      <alignment horizontal="center" vertical="center"/>
    </xf>
    <xf numFmtId="9" fontId="39" fillId="0" borderId="0" xfId="13" applyFont="1" applyBorder="1" applyAlignment="1">
      <alignment vertical="center"/>
    </xf>
    <xf numFmtId="41" fontId="41" fillId="6" borderId="1" xfId="3" applyFont="1" applyFill="1" applyBorder="1" applyAlignment="1">
      <alignment horizontal="center"/>
    </xf>
    <xf numFmtId="0" fontId="50" fillId="0" borderId="0" xfId="15" applyFont="1" applyAlignment="1">
      <alignment horizontal="center" vertical="center"/>
    </xf>
    <xf numFmtId="0" fontId="39" fillId="0" borderId="11" xfId="15" applyFont="1" applyBorder="1" applyAlignment="1">
      <alignment horizontal="center" vertical="center"/>
    </xf>
    <xf numFmtId="0" fontId="38" fillId="0" borderId="12" xfId="15" applyFont="1" applyBorder="1" applyAlignment="1">
      <alignment vertical="center"/>
    </xf>
    <xf numFmtId="0" fontId="39" fillId="0" borderId="12" xfId="15" applyFont="1" applyBorder="1" applyAlignment="1">
      <alignment vertical="center"/>
    </xf>
    <xf numFmtId="0" fontId="38" fillId="0" borderId="12" xfId="15" applyFont="1" applyBorder="1" applyAlignment="1">
      <alignment horizontal="center" vertical="center"/>
    </xf>
    <xf numFmtId="41" fontId="38" fillId="0" borderId="13" xfId="15" applyNumberFormat="1" applyFont="1" applyBorder="1" applyAlignment="1">
      <alignment vertical="center"/>
    </xf>
    <xf numFmtId="0" fontId="39" fillId="0" borderId="70" xfId="15" applyFont="1" applyBorder="1" applyAlignment="1">
      <alignment horizontal="center" vertical="center"/>
    </xf>
    <xf numFmtId="41" fontId="37" fillId="0" borderId="48" xfId="15" applyNumberFormat="1" applyFont="1" applyBorder="1" applyAlignment="1">
      <alignment vertical="center"/>
    </xf>
    <xf numFmtId="0" fontId="39" fillId="0" borderId="14" xfId="15" applyFont="1" applyBorder="1" applyAlignment="1">
      <alignment horizontal="center" vertical="center"/>
    </xf>
    <xf numFmtId="0" fontId="38" fillId="0" borderId="15" xfId="15" applyFont="1" applyBorder="1" applyAlignment="1">
      <alignment vertical="center"/>
    </xf>
    <xf numFmtId="0" fontId="39" fillId="0" borderId="15" xfId="15" applyFont="1" applyBorder="1" applyAlignment="1">
      <alignment horizontal="center" vertical="center"/>
    </xf>
    <xf numFmtId="0" fontId="39" fillId="0" borderId="15" xfId="15" applyFont="1" applyBorder="1" applyAlignment="1">
      <alignment vertical="center"/>
    </xf>
    <xf numFmtId="9" fontId="39" fillId="0" borderId="15" xfId="15" applyNumberFormat="1" applyFont="1" applyBorder="1" applyAlignment="1">
      <alignment vertical="center"/>
    </xf>
    <xf numFmtId="0" fontId="38" fillId="0" borderId="15" xfId="15" applyFont="1" applyBorder="1" applyAlignment="1">
      <alignment horizontal="center" vertical="center"/>
    </xf>
    <xf numFmtId="41" fontId="36" fillId="0" borderId="16" xfId="15" applyNumberFormat="1" applyFont="1" applyBorder="1" applyAlignment="1">
      <alignment vertical="center"/>
    </xf>
    <xf numFmtId="3" fontId="38" fillId="0" borderId="0" xfId="15" applyNumberFormat="1" applyFont="1" applyAlignment="1">
      <alignment vertical="center"/>
    </xf>
    <xf numFmtId="0" fontId="51" fillId="4" borderId="0" xfId="15" applyFont="1" applyFill="1"/>
    <xf numFmtId="192" fontId="38" fillId="0" borderId="0" xfId="3" applyNumberFormat="1" applyFont="1" applyAlignment="1">
      <alignment vertical="center"/>
    </xf>
    <xf numFmtId="41" fontId="39" fillId="0" borderId="0" xfId="3" applyFont="1" applyFill="1"/>
    <xf numFmtId="43" fontId="34" fillId="0" borderId="0" xfId="15" applyNumberFormat="1" applyFont="1" applyAlignment="1">
      <alignment horizontal="center"/>
    </xf>
    <xf numFmtId="41" fontId="18" fillId="0" borderId="0" xfId="3" applyFont="1" applyFill="1" applyBorder="1" applyAlignment="1">
      <alignment horizontal="center"/>
    </xf>
    <xf numFmtId="0" fontId="52" fillId="0" borderId="0" xfId="15" applyFont="1"/>
    <xf numFmtId="0" fontId="52" fillId="0" borderId="0" xfId="15" applyFont="1" applyAlignment="1">
      <alignment horizontal="center"/>
    </xf>
    <xf numFmtId="0" fontId="53" fillId="0" borderId="0" xfId="2" applyFont="1"/>
    <xf numFmtId="0" fontId="53" fillId="0" borderId="0" xfId="2" applyFont="1" applyAlignment="1">
      <alignment horizontal="center"/>
    </xf>
    <xf numFmtId="0" fontId="54" fillId="0" borderId="0" xfId="2" applyFont="1" applyAlignment="1">
      <alignment horizontal="center" vertical="center"/>
    </xf>
    <xf numFmtId="0" fontId="56" fillId="0" borderId="0" xfId="2" applyFont="1" applyAlignment="1">
      <alignment horizontal="centerContinuous"/>
    </xf>
    <xf numFmtId="0" fontId="55" fillId="0" borderId="0" xfId="2" applyFont="1" applyAlignment="1">
      <alignment horizontal="centerContinuous"/>
    </xf>
    <xf numFmtId="0" fontId="56" fillId="0" borderId="0" xfId="2" applyFont="1" applyAlignment="1">
      <alignment horizontal="center"/>
    </xf>
    <xf numFmtId="0" fontId="57" fillId="0" borderId="0" xfId="2" applyFont="1" applyAlignment="1">
      <alignment horizontal="left"/>
    </xf>
    <xf numFmtId="191" fontId="57" fillId="16" borderId="1" xfId="2" applyNumberFormat="1" applyFont="1" applyFill="1" applyBorder="1" applyAlignment="1">
      <alignment horizontal="right"/>
    </xf>
    <xf numFmtId="0" fontId="57" fillId="0" borderId="0" xfId="2" applyFont="1"/>
    <xf numFmtId="0" fontId="59" fillId="0" borderId="0" xfId="2" applyFont="1"/>
    <xf numFmtId="191" fontId="57" fillId="16" borderId="1" xfId="3" applyNumberFormat="1" applyFont="1" applyFill="1" applyBorder="1" applyAlignment="1">
      <alignment horizontal="right"/>
    </xf>
    <xf numFmtId="0" fontId="59" fillId="0" borderId="0" xfId="2" applyFont="1" applyAlignment="1">
      <alignment horizontal="left"/>
    </xf>
    <xf numFmtId="10" fontId="57" fillId="18" borderId="1" xfId="3" applyNumberFormat="1" applyFont="1" applyFill="1" applyBorder="1" applyAlignment="1">
      <alignment horizontal="center"/>
    </xf>
    <xf numFmtId="0" fontId="61" fillId="0" borderId="0" xfId="2" applyFont="1"/>
    <xf numFmtId="0" fontId="61" fillId="0" borderId="0" xfId="2" applyFont="1" applyAlignment="1">
      <alignment horizontal="center"/>
    </xf>
    <xf numFmtId="41" fontId="62" fillId="0" borderId="0" xfId="3" applyFont="1" applyBorder="1"/>
    <xf numFmtId="0" fontId="62" fillId="0" borderId="52" xfId="2" applyFont="1" applyBorder="1"/>
    <xf numFmtId="0" fontId="63" fillId="0" borderId="0" xfId="2" applyFont="1"/>
    <xf numFmtId="0" fontId="63" fillId="0" borderId="0" xfId="2" applyFont="1" applyAlignment="1">
      <alignment horizontal="center"/>
    </xf>
    <xf numFmtId="41" fontId="63" fillId="0" borderId="0" xfId="3" applyFont="1" applyBorder="1"/>
    <xf numFmtId="41" fontId="63" fillId="0" borderId="0" xfId="3" applyFont="1" applyFill="1" applyBorder="1" applyAlignment="1">
      <alignment horizontal="center"/>
    </xf>
    <xf numFmtId="192" fontId="63" fillId="0" borderId="0" xfId="3" applyNumberFormat="1" applyFont="1" applyFill="1" applyBorder="1"/>
    <xf numFmtId="41" fontId="63" fillId="0" borderId="54" xfId="3" applyFont="1" applyBorder="1"/>
    <xf numFmtId="0" fontId="61" fillId="20" borderId="72" xfId="2" applyFont="1" applyFill="1" applyBorder="1" applyAlignment="1">
      <alignment horizontal="center"/>
    </xf>
    <xf numFmtId="41" fontId="63" fillId="0" borderId="0" xfId="3" applyFont="1" applyBorder="1" applyAlignment="1">
      <alignment horizontal="center"/>
    </xf>
    <xf numFmtId="192" fontId="63" fillId="18" borderId="0" xfId="3" applyNumberFormat="1" applyFont="1" applyFill="1" applyBorder="1"/>
    <xf numFmtId="194" fontId="61" fillId="18" borderId="1" xfId="13" applyNumberFormat="1" applyFont="1" applyFill="1" applyBorder="1" applyAlignment="1">
      <alignment horizontal="center" vertical="center"/>
    </xf>
    <xf numFmtId="0" fontId="61" fillId="8" borderId="55" xfId="2" applyFont="1" applyFill="1" applyBorder="1" applyAlignment="1">
      <alignment horizontal="center"/>
    </xf>
    <xf numFmtId="191" fontId="61" fillId="0" borderId="1" xfId="2" applyNumberFormat="1" applyFont="1" applyBorder="1" applyAlignment="1">
      <alignment horizontal="center"/>
    </xf>
    <xf numFmtId="0" fontId="61" fillId="0" borderId="8" xfId="2" applyFont="1" applyBorder="1"/>
    <xf numFmtId="0" fontId="62" fillId="0" borderId="0" xfId="2" applyFont="1"/>
    <xf numFmtId="0" fontId="61" fillId="0" borderId="1" xfId="2" applyFont="1" applyBorder="1" applyAlignment="1">
      <alignment horizontal="center"/>
    </xf>
    <xf numFmtId="0" fontId="63" fillId="0" borderId="17" xfId="2" applyFont="1" applyBorder="1"/>
    <xf numFmtId="0" fontId="63" fillId="0" borderId="17" xfId="2" applyFont="1" applyBorder="1" applyAlignment="1">
      <alignment horizontal="center"/>
    </xf>
    <xf numFmtId="41" fontId="63" fillId="0" borderId="18" xfId="3" applyFont="1" applyBorder="1"/>
    <xf numFmtId="41" fontId="63" fillId="0" borderId="0" xfId="9" applyFont="1" applyAlignment="1"/>
    <xf numFmtId="41" fontId="63" fillId="0" borderId="0" xfId="3" applyFont="1" applyAlignment="1">
      <alignment horizontal="center"/>
    </xf>
    <xf numFmtId="41" fontId="63" fillId="0" borderId="0" xfId="3" applyFont="1"/>
    <xf numFmtId="0" fontId="61" fillId="8" borderId="55" xfId="2" applyFont="1" applyFill="1" applyBorder="1" applyAlignment="1">
      <alignment horizontal="center" vertical="center"/>
    </xf>
    <xf numFmtId="0" fontId="61" fillId="0" borderId="1" xfId="2" applyFont="1" applyBorder="1" applyAlignment="1">
      <alignment horizontal="center" vertical="center"/>
    </xf>
    <xf numFmtId="0" fontId="61" fillId="8" borderId="51" xfId="2" applyFont="1" applyFill="1" applyBorder="1" applyAlignment="1">
      <alignment horizontal="center" vertical="center"/>
    </xf>
    <xf numFmtId="0" fontId="61" fillId="19" borderId="9" xfId="2" applyFont="1" applyFill="1" applyBorder="1" applyAlignment="1">
      <alignment horizontal="center" vertical="center"/>
    </xf>
    <xf numFmtId="41" fontId="63" fillId="0" borderId="0" xfId="2" applyNumberFormat="1" applyFont="1" applyAlignment="1">
      <alignment horizontal="center"/>
    </xf>
    <xf numFmtId="0" fontId="61" fillId="20" borderId="71" xfId="2" applyFont="1" applyFill="1" applyBorder="1" applyAlignment="1">
      <alignment horizontal="center" vertical="center"/>
    </xf>
    <xf numFmtId="10" fontId="61" fillId="18" borderId="73" xfId="2" applyNumberFormat="1" applyFont="1" applyFill="1" applyBorder="1" applyAlignment="1">
      <alignment horizontal="center" vertical="center"/>
    </xf>
    <xf numFmtId="10" fontId="61" fillId="0" borderId="0" xfId="2" applyNumberFormat="1" applyFont="1" applyAlignment="1">
      <alignment horizontal="center" vertical="center"/>
    </xf>
    <xf numFmtId="0" fontId="63" fillId="0" borderId="0" xfId="2" applyFont="1" applyAlignment="1">
      <alignment horizontal="right"/>
    </xf>
    <xf numFmtId="0" fontId="62" fillId="0" borderId="0" xfId="2" applyFont="1" applyAlignment="1">
      <alignment horizontal="center"/>
    </xf>
    <xf numFmtId="41" fontId="63" fillId="0" borderId="0" xfId="2" applyNumberFormat="1" applyFont="1"/>
    <xf numFmtId="9" fontId="63" fillId="0" borderId="0" xfId="13" applyFont="1"/>
    <xf numFmtId="41" fontId="62" fillId="0" borderId="0" xfId="3" applyFont="1"/>
    <xf numFmtId="10" fontId="61" fillId="0" borderId="8" xfId="13" applyNumberFormat="1" applyFont="1" applyBorder="1" applyAlignment="1">
      <alignment horizontal="center" vertical="center"/>
    </xf>
    <xf numFmtId="10" fontId="61" fillId="0" borderId="0" xfId="13" applyNumberFormat="1" applyFont="1" applyBorder="1" applyAlignment="1">
      <alignment horizontal="center" vertical="center"/>
    </xf>
    <xf numFmtId="0" fontId="61" fillId="8" borderId="74" xfId="2" applyFont="1" applyFill="1" applyBorder="1" applyAlignment="1">
      <alignment horizontal="center" vertical="center" wrapText="1"/>
    </xf>
    <xf numFmtId="10" fontId="61" fillId="0" borderId="75" xfId="13" applyNumberFormat="1" applyFont="1" applyBorder="1" applyAlignment="1">
      <alignment horizontal="center" vertical="center" wrapText="1"/>
    </xf>
    <xf numFmtId="10" fontId="61" fillId="0" borderId="0" xfId="13" applyNumberFormat="1" applyFont="1" applyBorder="1" applyAlignment="1">
      <alignment horizontal="center" vertical="center" wrapText="1"/>
    </xf>
    <xf numFmtId="41" fontId="62" fillId="0" borderId="0" xfId="2" applyNumberFormat="1" applyFont="1"/>
    <xf numFmtId="10" fontId="61" fillId="0" borderId="10" xfId="13" applyNumberFormat="1" applyFont="1" applyBorder="1" applyAlignment="1">
      <alignment horizontal="center" vertical="center"/>
    </xf>
    <xf numFmtId="9" fontId="63" fillId="0" borderId="0" xfId="13" applyFont="1" applyBorder="1"/>
    <xf numFmtId="0" fontId="61" fillId="20" borderId="71" xfId="2" applyFont="1" applyFill="1" applyBorder="1" applyAlignment="1">
      <alignment horizontal="center"/>
    </xf>
    <xf numFmtId="0" fontId="61" fillId="20" borderId="73" xfId="2" applyFont="1" applyFill="1" applyBorder="1" applyAlignment="1">
      <alignment horizontal="center"/>
    </xf>
    <xf numFmtId="0" fontId="59" fillId="0" borderId="19" xfId="2" applyFont="1" applyBorder="1" applyAlignment="1">
      <alignment horizontal="center"/>
    </xf>
    <xf numFmtId="41" fontId="61" fillId="0" borderId="1" xfId="3" applyFont="1" applyBorder="1" applyAlignment="1">
      <alignment horizontal="center"/>
    </xf>
    <xf numFmtId="2" fontId="61" fillId="0" borderId="8" xfId="2" applyNumberFormat="1" applyFont="1" applyBorder="1" applyAlignment="1">
      <alignment horizontal="center"/>
    </xf>
    <xf numFmtId="41" fontId="65" fillId="4" borderId="21" xfId="9" applyFont="1" applyFill="1" applyBorder="1" applyAlignment="1">
      <alignment horizontal="center"/>
    </xf>
    <xf numFmtId="0" fontId="61" fillId="8" borderId="51" xfId="2" applyFont="1" applyFill="1" applyBorder="1" applyAlignment="1">
      <alignment horizontal="center"/>
    </xf>
    <xf numFmtId="41" fontId="61" fillId="0" borderId="9" xfId="3" applyFont="1" applyBorder="1" applyAlignment="1">
      <alignment horizontal="center"/>
    </xf>
    <xf numFmtId="2" fontId="61" fillId="0" borderId="10" xfId="2" applyNumberFormat="1" applyFont="1" applyBorder="1" applyAlignment="1">
      <alignment horizontal="center"/>
    </xf>
    <xf numFmtId="41" fontId="61" fillId="0" borderId="0" xfId="2" applyNumberFormat="1" applyFont="1"/>
    <xf numFmtId="192" fontId="63" fillId="0" borderId="0" xfId="3" applyNumberFormat="1" applyFont="1"/>
    <xf numFmtId="189" fontId="61" fillId="0" borderId="0" xfId="2" applyNumberFormat="1" applyFont="1"/>
    <xf numFmtId="43" fontId="61" fillId="0" borderId="0" xfId="2" applyNumberFormat="1" applyFont="1"/>
    <xf numFmtId="41" fontId="61" fillId="0" borderId="0" xfId="3" applyFont="1"/>
    <xf numFmtId="0" fontId="67" fillId="0" borderId="49" xfId="2" applyFont="1" applyBorder="1"/>
    <xf numFmtId="0" fontId="68" fillId="0" borderId="81" xfId="2" applyFont="1" applyBorder="1"/>
    <xf numFmtId="0" fontId="68" fillId="0" borderId="81" xfId="2" applyFont="1" applyBorder="1" applyAlignment="1">
      <alignment horizontal="center"/>
    </xf>
    <xf numFmtId="41" fontId="68" fillId="0" borderId="50" xfId="3" applyFont="1" applyBorder="1"/>
    <xf numFmtId="41" fontId="68" fillId="0" borderId="0" xfId="3" applyFont="1" applyBorder="1"/>
    <xf numFmtId="41" fontId="62" fillId="0" borderId="54" xfId="3" applyFont="1" applyBorder="1"/>
    <xf numFmtId="0" fontId="69" fillId="0" borderId="52" xfId="2" applyFont="1" applyBorder="1"/>
    <xf numFmtId="0" fontId="69" fillId="0" borderId="53" xfId="2" applyFont="1" applyBorder="1"/>
    <xf numFmtId="43" fontId="61" fillId="0" borderId="0" xfId="9" applyNumberFormat="1" applyFont="1" applyAlignment="1"/>
    <xf numFmtId="0" fontId="61" fillId="11" borderId="0" xfId="2" applyFont="1" applyFill="1"/>
    <xf numFmtId="41" fontId="34" fillId="0" borderId="0" xfId="1" applyFont="1" applyAlignment="1"/>
    <xf numFmtId="0" fontId="39" fillId="0" borderId="11" xfId="15" applyFont="1" applyBorder="1" applyAlignment="1">
      <alignment vertical="center"/>
    </xf>
    <xf numFmtId="0" fontId="39" fillId="0" borderId="12" xfId="15" applyFont="1" applyBorder="1" applyAlignment="1">
      <alignment horizontal="center" vertical="center"/>
    </xf>
    <xf numFmtId="41" fontId="39" fillId="0" borderId="13" xfId="15" applyNumberFormat="1" applyFont="1" applyBorder="1" applyAlignment="1">
      <alignment vertical="center"/>
    </xf>
    <xf numFmtId="0" fontId="38" fillId="0" borderId="70" xfId="15" applyFont="1" applyBorder="1" applyAlignment="1">
      <alignment vertical="center"/>
    </xf>
    <xf numFmtId="0" fontId="38" fillId="0" borderId="48" xfId="15" applyFont="1" applyBorder="1" applyAlignment="1">
      <alignment vertical="center"/>
    </xf>
    <xf numFmtId="0" fontId="39" fillId="0" borderId="70" xfId="15" applyFont="1" applyBorder="1" applyAlignment="1">
      <alignment vertical="center"/>
    </xf>
    <xf numFmtId="41" fontId="38" fillId="0" borderId="48" xfId="3" applyFont="1" applyBorder="1" applyAlignment="1">
      <alignment vertical="center"/>
    </xf>
    <xf numFmtId="3" fontId="38" fillId="0" borderId="0" xfId="15" applyNumberFormat="1" applyFont="1" applyAlignment="1">
      <alignment horizontal="center" vertical="center"/>
    </xf>
    <xf numFmtId="0" fontId="34" fillId="0" borderId="48" xfId="15" applyFont="1" applyBorder="1"/>
    <xf numFmtId="0" fontId="39" fillId="0" borderId="14" xfId="15" applyFont="1" applyBorder="1" applyAlignment="1">
      <alignment vertical="center"/>
    </xf>
    <xf numFmtId="0" fontId="38" fillId="0" borderId="15" xfId="15" applyFont="1" applyBorder="1" applyAlignment="1">
      <alignment horizontal="right" vertical="center"/>
    </xf>
    <xf numFmtId="3" fontId="38" fillId="0" borderId="15" xfId="15" applyNumberFormat="1" applyFont="1" applyBorder="1" applyAlignment="1">
      <alignment horizontal="center" vertical="center"/>
    </xf>
    <xf numFmtId="41" fontId="38" fillId="0" borderId="15" xfId="15" applyNumberFormat="1" applyFont="1" applyBorder="1" applyAlignment="1">
      <alignment vertical="center"/>
    </xf>
    <xf numFmtId="9" fontId="38" fillId="0" borderId="15" xfId="13" applyFont="1" applyBorder="1" applyAlignment="1">
      <alignment vertical="center"/>
    </xf>
    <xf numFmtId="41" fontId="38" fillId="0" borderId="16" xfId="3" applyFont="1" applyBorder="1" applyAlignment="1">
      <alignment vertical="center"/>
    </xf>
    <xf numFmtId="41" fontId="39" fillId="0" borderId="13" xfId="3" applyFont="1" applyBorder="1" applyAlignment="1">
      <alignment vertical="center"/>
    </xf>
    <xf numFmtId="0" fontId="38" fillId="0" borderId="14" xfId="15" applyFont="1" applyBorder="1" applyAlignment="1">
      <alignment vertical="center"/>
    </xf>
    <xf numFmtId="41" fontId="38" fillId="0" borderId="15" xfId="15" applyNumberFormat="1" applyFont="1" applyBorder="1" applyAlignment="1">
      <alignment horizontal="center" vertical="center"/>
    </xf>
    <xf numFmtId="9" fontId="39" fillId="0" borderId="15" xfId="13" applyFont="1" applyBorder="1" applyAlignment="1">
      <alignment vertical="center"/>
    </xf>
    <xf numFmtId="41" fontId="38" fillId="0" borderId="12" xfId="3" applyFont="1" applyBorder="1" applyAlignment="1">
      <alignment vertical="center"/>
    </xf>
    <xf numFmtId="194" fontId="38" fillId="0" borderId="0" xfId="15" applyNumberFormat="1" applyFont="1" applyAlignment="1">
      <alignment horizontal="center" vertical="center"/>
    </xf>
    <xf numFmtId="194" fontId="39" fillId="0" borderId="0" xfId="15" applyNumberFormat="1" applyFont="1" applyAlignment="1">
      <alignment horizontal="center" vertical="center"/>
    </xf>
    <xf numFmtId="195" fontId="38" fillId="0" borderId="0" xfId="15" applyNumberFormat="1" applyFont="1" applyAlignment="1">
      <alignment horizontal="center" vertical="center"/>
    </xf>
    <xf numFmtId="194" fontId="39" fillId="0" borderId="15" xfId="15" applyNumberFormat="1" applyFont="1" applyBorder="1" applyAlignment="1">
      <alignment horizontal="center" vertical="center"/>
    </xf>
    <xf numFmtId="195" fontId="38" fillId="0" borderId="15" xfId="15" applyNumberFormat="1" applyFont="1" applyBorder="1" applyAlignment="1">
      <alignment horizontal="center" vertical="center"/>
    </xf>
    <xf numFmtId="41" fontId="38" fillId="0" borderId="15" xfId="3" applyFont="1" applyBorder="1" applyAlignment="1">
      <alignment vertical="center"/>
    </xf>
    <xf numFmtId="41" fontId="38" fillId="0" borderId="15" xfId="3" applyFont="1" applyBorder="1" applyAlignment="1">
      <alignment horizontal="center" vertical="center"/>
    </xf>
    <xf numFmtId="192" fontId="38" fillId="18" borderId="15" xfId="3" applyNumberFormat="1" applyFont="1" applyFill="1" applyBorder="1" applyAlignment="1">
      <alignment vertical="center"/>
    </xf>
    <xf numFmtId="14" fontId="23" fillId="5" borderId="3" xfId="3" applyNumberFormat="1" applyFont="1" applyFill="1" applyBorder="1" applyAlignment="1" applyProtection="1">
      <alignment horizontal="center" vertical="center" shrinkToFit="1"/>
      <protection hidden="1"/>
    </xf>
    <xf numFmtId="14" fontId="23" fillId="5" borderId="1" xfId="3" applyNumberFormat="1" applyFont="1" applyFill="1" applyBorder="1" applyAlignment="1" applyProtection="1">
      <alignment horizontal="center" vertical="center" shrinkToFit="1"/>
      <protection hidden="1"/>
    </xf>
    <xf numFmtId="0" fontId="71" fillId="0" borderId="0" xfId="0" applyFont="1">
      <alignment vertical="center"/>
    </xf>
    <xf numFmtId="176" fontId="72" fillId="16" borderId="82" xfId="2" applyNumberFormat="1" applyFont="1" applyFill="1" applyBorder="1" applyAlignment="1">
      <alignment vertical="center" shrinkToFit="1"/>
    </xf>
    <xf numFmtId="0" fontId="62" fillId="0" borderId="12" xfId="2" applyFont="1" applyBorder="1" applyAlignment="1">
      <alignment horizontal="center"/>
    </xf>
    <xf numFmtId="41" fontId="62" fillId="0" borderId="13" xfId="3" applyFont="1" applyBorder="1"/>
    <xf numFmtId="0" fontId="62" fillId="0" borderId="70" xfId="2" applyFont="1" applyBorder="1"/>
    <xf numFmtId="194" fontId="63" fillId="0" borderId="0" xfId="2" applyNumberFormat="1" applyFont="1" applyAlignment="1">
      <alignment horizontal="center"/>
    </xf>
    <xf numFmtId="41" fontId="63" fillId="0" borderId="48" xfId="3" applyFont="1" applyBorder="1"/>
    <xf numFmtId="0" fontId="62" fillId="0" borderId="14" xfId="2" applyFont="1" applyBorder="1"/>
    <xf numFmtId="0" fontId="63" fillId="0" borderId="15" xfId="2" applyFont="1" applyBorder="1"/>
    <xf numFmtId="0" fontId="63" fillId="0" borderId="15" xfId="2" applyFont="1" applyBorder="1" applyAlignment="1">
      <alignment horizontal="center"/>
    </xf>
    <xf numFmtId="41" fontId="63" fillId="0" borderId="15" xfId="3" applyFont="1" applyBorder="1"/>
    <xf numFmtId="41" fontId="63" fillId="0" borderId="15" xfId="3" applyFont="1" applyBorder="1" applyAlignment="1">
      <alignment horizontal="center"/>
    </xf>
    <xf numFmtId="192" fontId="63" fillId="18" borderId="15" xfId="3" applyNumberFormat="1" applyFont="1" applyFill="1" applyBorder="1"/>
    <xf numFmtId="41" fontId="63" fillId="0" borderId="16" xfId="3" applyFont="1" applyBorder="1"/>
    <xf numFmtId="0" fontId="62" fillId="0" borderId="11" xfId="2" applyFont="1" applyBorder="1"/>
    <xf numFmtId="0" fontId="63" fillId="0" borderId="12" xfId="2" applyFont="1" applyBorder="1"/>
    <xf numFmtId="0" fontId="63" fillId="0" borderId="12" xfId="2" applyFont="1" applyBorder="1" applyAlignment="1">
      <alignment horizontal="center"/>
    </xf>
    <xf numFmtId="41" fontId="63" fillId="0" borderId="12" xfId="3" applyFont="1" applyBorder="1"/>
    <xf numFmtId="0" fontId="63" fillId="0" borderId="14" xfId="2" applyFont="1" applyBorder="1"/>
    <xf numFmtId="3" fontId="63" fillId="0" borderId="15" xfId="2" applyNumberFormat="1" applyFont="1" applyBorder="1" applyAlignment="1">
      <alignment horizontal="center"/>
    </xf>
    <xf numFmtId="41" fontId="63" fillId="0" borderId="15" xfId="2" applyNumberFormat="1" applyFont="1" applyBorder="1"/>
    <xf numFmtId="9" fontId="63" fillId="0" borderId="15" xfId="13" applyFont="1" applyBorder="1"/>
    <xf numFmtId="0" fontId="63" fillId="0" borderId="70" xfId="2" applyFont="1" applyBorder="1"/>
    <xf numFmtId="0" fontId="63" fillId="0" borderId="15" xfId="2" applyFont="1" applyBorder="1" applyAlignment="1">
      <alignment horizontal="right"/>
    </xf>
    <xf numFmtId="41" fontId="63" fillId="0" borderId="15" xfId="2" applyNumberFormat="1" applyFont="1" applyBorder="1" applyAlignment="1">
      <alignment horizontal="center"/>
    </xf>
    <xf numFmtId="0" fontId="62" fillId="0" borderId="15" xfId="2" applyFont="1" applyBorder="1" applyAlignment="1">
      <alignment horizontal="center"/>
    </xf>
    <xf numFmtId="41" fontId="62" fillId="0" borderId="13" xfId="2" applyNumberFormat="1" applyFont="1" applyBorder="1"/>
    <xf numFmtId="0" fontId="63" fillId="0" borderId="48" xfId="2" applyFont="1" applyBorder="1"/>
    <xf numFmtId="3" fontId="63" fillId="0" borderId="0" xfId="2" applyNumberFormat="1" applyFont="1" applyAlignment="1">
      <alignment horizontal="center"/>
    </xf>
    <xf numFmtId="0" fontId="64" fillId="0" borderId="0" xfId="2" applyFont="1" applyAlignment="1">
      <alignment horizontal="center"/>
    </xf>
    <xf numFmtId="3" fontId="63" fillId="0" borderId="15" xfId="2" applyNumberFormat="1" applyFont="1" applyBorder="1"/>
    <xf numFmtId="0" fontId="62" fillId="0" borderId="11" xfId="2" applyFont="1" applyBorder="1" applyAlignment="1">
      <alignment horizontal="center" vertical="center"/>
    </xf>
    <xf numFmtId="0" fontId="62" fillId="0" borderId="12" xfId="2" applyFont="1" applyBorder="1"/>
    <xf numFmtId="41" fontId="63" fillId="0" borderId="13" xfId="2" applyNumberFormat="1" applyFont="1" applyBorder="1"/>
    <xf numFmtId="0" fontId="62" fillId="0" borderId="70" xfId="2" applyFont="1" applyBorder="1" applyAlignment="1">
      <alignment horizontal="center"/>
    </xf>
    <xf numFmtId="41" fontId="66" fillId="0" borderId="48" xfId="2" applyNumberFormat="1" applyFont="1" applyBorder="1"/>
    <xf numFmtId="9" fontId="63" fillId="0" borderId="0" xfId="2" applyNumberFormat="1" applyFont="1"/>
    <xf numFmtId="0" fontId="62" fillId="0" borderId="14" xfId="2" applyFont="1" applyBorder="1" applyAlignment="1">
      <alignment horizontal="center"/>
    </xf>
    <xf numFmtId="9" fontId="63" fillId="0" borderId="15" xfId="2" applyNumberFormat="1" applyFont="1" applyBorder="1"/>
    <xf numFmtId="0" fontId="62" fillId="0" borderId="15" xfId="2" applyFont="1" applyBorder="1"/>
    <xf numFmtId="176" fontId="62" fillId="0" borderId="16" xfId="2" applyNumberFormat="1" applyFont="1" applyBorder="1"/>
    <xf numFmtId="0" fontId="70" fillId="0" borderId="0" xfId="0" applyFont="1">
      <alignment vertical="center"/>
    </xf>
    <xf numFmtId="0" fontId="0" fillId="0" borderId="87" xfId="0" applyBorder="1">
      <alignment vertical="center"/>
    </xf>
    <xf numFmtId="0" fontId="41" fillId="0" borderId="87" xfId="0" applyFont="1" applyBorder="1" applyAlignment="1">
      <alignment horizontal="center" vertical="center"/>
    </xf>
    <xf numFmtId="0" fontId="0" fillId="0" borderId="89" xfId="0" applyBorder="1">
      <alignment vertical="center"/>
    </xf>
    <xf numFmtId="0" fontId="41" fillId="2" borderId="90" xfId="0" applyFont="1" applyFill="1" applyBorder="1" applyAlignment="1">
      <alignment horizontal="center" vertical="center"/>
    </xf>
    <xf numFmtId="0" fontId="41" fillId="2" borderId="91" xfId="0" applyFont="1" applyFill="1" applyBorder="1" applyAlignment="1">
      <alignment horizontal="center" vertical="center"/>
    </xf>
    <xf numFmtId="0" fontId="41" fillId="2" borderId="93" xfId="0" applyFont="1" applyFill="1" applyBorder="1" applyAlignment="1">
      <alignment horizontal="center" vertical="center"/>
    </xf>
    <xf numFmtId="0" fontId="70" fillId="0" borderId="87" xfId="0" applyFont="1" applyBorder="1" applyAlignment="1">
      <alignment horizontal="center" vertical="center"/>
    </xf>
    <xf numFmtId="0" fontId="70" fillId="0" borderId="97" xfId="0" applyFont="1" applyBorder="1" applyAlignment="1">
      <alignment horizontal="center" vertical="center"/>
    </xf>
    <xf numFmtId="0" fontId="70" fillId="0" borderId="101" xfId="0" applyFont="1" applyBorder="1" applyAlignment="1">
      <alignment horizontal="center" vertical="center"/>
    </xf>
    <xf numFmtId="0" fontId="70" fillId="0" borderId="106" xfId="0" applyFont="1" applyBorder="1" applyAlignment="1">
      <alignment horizontal="center" vertical="center"/>
    </xf>
    <xf numFmtId="0" fontId="70" fillId="0" borderId="109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70" fillId="0" borderId="94" xfId="0" applyFont="1" applyBorder="1" applyAlignment="1">
      <alignment horizontal="center" vertical="center"/>
    </xf>
    <xf numFmtId="0" fontId="70" fillId="0" borderId="91" xfId="0" applyFont="1" applyBorder="1" applyAlignment="1">
      <alignment horizontal="center" vertical="center"/>
    </xf>
    <xf numFmtId="0" fontId="70" fillId="0" borderId="96" xfId="0" applyFont="1" applyBorder="1" applyAlignment="1">
      <alignment horizontal="center" vertical="center"/>
    </xf>
    <xf numFmtId="0" fontId="73" fillId="0" borderId="111" xfId="0" applyFont="1" applyBorder="1" applyAlignment="1">
      <alignment horizontal="center" vertical="center"/>
    </xf>
    <xf numFmtId="0" fontId="41" fillId="0" borderId="106" xfId="0" applyFont="1" applyBorder="1" applyAlignment="1">
      <alignment horizontal="center" vertical="center"/>
    </xf>
    <xf numFmtId="0" fontId="41" fillId="0" borderId="101" xfId="0" applyFont="1" applyBorder="1" applyAlignment="1">
      <alignment horizontal="center" vertical="center"/>
    </xf>
    <xf numFmtId="0" fontId="41" fillId="0" borderId="88" xfId="0" applyFont="1" applyBorder="1" applyAlignment="1">
      <alignment horizontal="center" vertical="center"/>
    </xf>
    <xf numFmtId="0" fontId="41" fillId="0" borderId="107" xfId="0" applyFont="1" applyBorder="1" applyAlignment="1">
      <alignment horizontal="center" vertical="center"/>
    </xf>
    <xf numFmtId="0" fontId="41" fillId="0" borderId="102" xfId="0" applyFont="1" applyBorder="1" applyAlignment="1">
      <alignment horizontal="center" vertical="center"/>
    </xf>
    <xf numFmtId="0" fontId="70" fillId="10" borderId="89" xfId="0" applyFont="1" applyFill="1" applyBorder="1" applyAlignment="1">
      <alignment horizontal="center" vertical="center"/>
    </xf>
    <xf numFmtId="0" fontId="70" fillId="10" borderId="108" xfId="0" applyFont="1" applyFill="1" applyBorder="1" applyAlignment="1">
      <alignment horizontal="center" vertical="center"/>
    </xf>
    <xf numFmtId="0" fontId="70" fillId="10" borderId="103" xfId="0" applyFont="1" applyFill="1" applyBorder="1" applyAlignment="1">
      <alignment horizontal="center" vertical="center"/>
    </xf>
    <xf numFmtId="41" fontId="0" fillId="0" borderId="87" xfId="1" applyFont="1" applyBorder="1">
      <alignment vertical="center"/>
    </xf>
    <xf numFmtId="0" fontId="18" fillId="0" borderId="55" xfId="15" applyFont="1" applyBorder="1" applyAlignment="1">
      <alignment horizontal="center" vertical="center"/>
    </xf>
    <xf numFmtId="41" fontId="41" fillId="0" borderId="1" xfId="3" applyFont="1" applyFill="1" applyBorder="1" applyAlignment="1">
      <alignment horizontal="center" vertical="center"/>
    </xf>
    <xf numFmtId="190" fontId="41" fillId="0" borderId="1" xfId="15" applyNumberFormat="1" applyFont="1" applyBorder="1" applyAlignment="1">
      <alignment horizontal="center" vertical="center"/>
    </xf>
    <xf numFmtId="41" fontId="18" fillId="0" borderId="8" xfId="3" applyFont="1" applyFill="1" applyBorder="1" applyAlignment="1">
      <alignment vertical="center"/>
    </xf>
    <xf numFmtId="0" fontId="18" fillId="0" borderId="51" xfId="15" applyFont="1" applyBorder="1" applyAlignment="1">
      <alignment horizontal="center" vertical="center"/>
    </xf>
    <xf numFmtId="41" fontId="41" fillId="0" borderId="9" xfId="3" applyFont="1" applyFill="1" applyBorder="1" applyAlignment="1">
      <alignment horizontal="center" vertical="center"/>
    </xf>
    <xf numFmtId="190" fontId="41" fillId="0" borderId="9" xfId="15" applyNumberFormat="1" applyFont="1" applyBorder="1" applyAlignment="1">
      <alignment horizontal="center" vertical="center"/>
    </xf>
    <xf numFmtId="41" fontId="18" fillId="0" borderId="10" xfId="3" applyFont="1" applyFill="1" applyBorder="1" applyAlignment="1">
      <alignment vertical="center"/>
    </xf>
    <xf numFmtId="41" fontId="0" fillId="0" borderId="89" xfId="1" applyFont="1" applyBorder="1">
      <alignment vertical="center"/>
    </xf>
    <xf numFmtId="41" fontId="0" fillId="0" borderId="12" xfId="1" applyFont="1" applyBorder="1">
      <alignment vertical="center"/>
    </xf>
    <xf numFmtId="41" fontId="0" fillId="0" borderId="13" xfId="1" applyFont="1" applyBorder="1">
      <alignment vertical="center"/>
    </xf>
    <xf numFmtId="41" fontId="0" fillId="0" borderId="92" xfId="1" applyFont="1" applyBorder="1">
      <alignment vertical="center"/>
    </xf>
    <xf numFmtId="0" fontId="3" fillId="4" borderId="97" xfId="0" applyFont="1" applyFill="1" applyBorder="1">
      <alignment vertical="center"/>
    </xf>
    <xf numFmtId="41" fontId="3" fillId="4" borderId="97" xfId="1" applyFont="1" applyFill="1" applyBorder="1">
      <alignment vertical="center"/>
    </xf>
    <xf numFmtId="41" fontId="0" fillId="4" borderId="98" xfId="1" applyFont="1" applyFill="1" applyBorder="1">
      <alignment vertical="center"/>
    </xf>
    <xf numFmtId="41" fontId="0" fillId="0" borderId="95" xfId="1" applyFont="1" applyBorder="1">
      <alignment vertical="center"/>
    </xf>
    <xf numFmtId="0" fontId="9" fillId="0" borderId="0" xfId="2" applyFont="1" applyAlignment="1">
      <alignment vertical="center"/>
    </xf>
    <xf numFmtId="41" fontId="29" fillId="0" borderId="1" xfId="3" applyFont="1" applyFill="1" applyBorder="1" applyAlignment="1" applyProtection="1">
      <alignment horizontal="center" vertical="center"/>
      <protection hidden="1"/>
    </xf>
    <xf numFmtId="10" fontId="29" fillId="0" borderId="1" xfId="13" applyNumberFormat="1" applyFont="1" applyFill="1" applyBorder="1" applyAlignment="1" applyProtection="1">
      <alignment horizontal="center" vertical="center"/>
      <protection hidden="1"/>
    </xf>
    <xf numFmtId="41" fontId="23" fillId="0" borderId="1" xfId="3" applyFont="1" applyFill="1" applyBorder="1" applyAlignment="1" applyProtection="1">
      <alignment horizontal="center" vertical="center"/>
      <protection hidden="1"/>
    </xf>
    <xf numFmtId="186" fontId="23" fillId="0" borderId="1" xfId="3" applyNumberFormat="1" applyFont="1" applyFill="1" applyBorder="1" applyAlignment="1" applyProtection="1">
      <alignment horizontal="center" vertical="center"/>
      <protection hidden="1"/>
    </xf>
    <xf numFmtId="0" fontId="70" fillId="0" borderId="104" xfId="0" applyFont="1" applyBorder="1" applyAlignment="1">
      <alignment horizontal="center" vertical="center"/>
    </xf>
    <xf numFmtId="0" fontId="70" fillId="6" borderId="87" xfId="0" applyFont="1" applyFill="1" applyBorder="1" applyAlignment="1">
      <alignment horizontal="center" vertical="center"/>
    </xf>
    <xf numFmtId="0" fontId="70" fillId="6" borderId="106" xfId="0" applyFont="1" applyFill="1" applyBorder="1" applyAlignment="1">
      <alignment horizontal="center" vertical="center"/>
    </xf>
    <xf numFmtId="0" fontId="70" fillId="6" borderId="101" xfId="0" applyFont="1" applyFill="1" applyBorder="1" applyAlignment="1">
      <alignment horizontal="center" vertical="center"/>
    </xf>
    <xf numFmtId="0" fontId="70" fillId="21" borderId="87" xfId="0" applyFont="1" applyFill="1" applyBorder="1" applyAlignment="1">
      <alignment horizontal="center" vertical="center"/>
    </xf>
    <xf numFmtId="0" fontId="70" fillId="21" borderId="106" xfId="0" applyFont="1" applyFill="1" applyBorder="1" applyAlignment="1">
      <alignment horizontal="center" vertical="center"/>
    </xf>
    <xf numFmtId="0" fontId="70" fillId="21" borderId="101" xfId="0" applyFont="1" applyFill="1" applyBorder="1" applyAlignment="1">
      <alignment horizontal="center" vertical="center"/>
    </xf>
    <xf numFmtId="0" fontId="70" fillId="21" borderId="97" xfId="0" applyFont="1" applyFill="1" applyBorder="1" applyAlignment="1">
      <alignment horizontal="center" vertical="center"/>
    </xf>
    <xf numFmtId="0" fontId="70" fillId="21" borderId="109" xfId="0" applyFont="1" applyFill="1" applyBorder="1" applyAlignment="1">
      <alignment horizontal="center" vertical="center"/>
    </xf>
    <xf numFmtId="0" fontId="70" fillId="21" borderId="104" xfId="0" applyFont="1" applyFill="1" applyBorder="1" applyAlignment="1">
      <alignment horizontal="center" vertical="center"/>
    </xf>
    <xf numFmtId="0" fontId="15" fillId="0" borderId="33" xfId="7" applyFont="1" applyBorder="1" applyAlignment="1">
      <alignment horizontal="left" vertical="center"/>
    </xf>
    <xf numFmtId="0" fontId="41" fillId="0" borderId="30" xfId="7" applyFont="1" applyBorder="1" applyAlignment="1">
      <alignment horizontal="left" vertical="center" wrapText="1"/>
    </xf>
    <xf numFmtId="0" fontId="70" fillId="0" borderId="31" xfId="7" applyFont="1" applyBorder="1" applyAlignment="1">
      <alignment horizontal="left" vertical="center"/>
    </xf>
    <xf numFmtId="0" fontId="70" fillId="0" borderId="32" xfId="7" applyFont="1" applyBorder="1" applyAlignment="1">
      <alignment horizontal="left" vertical="center"/>
    </xf>
    <xf numFmtId="0" fontId="70" fillId="0" borderId="34" xfId="7" applyFont="1" applyBorder="1" applyAlignment="1">
      <alignment horizontal="left" vertical="center"/>
    </xf>
    <xf numFmtId="0" fontId="70" fillId="0" borderId="35" xfId="7" applyFont="1" applyBorder="1" applyAlignment="1">
      <alignment horizontal="left" vertical="center"/>
    </xf>
    <xf numFmtId="0" fontId="70" fillId="0" borderId="36" xfId="7" applyFont="1" applyBorder="1" applyAlignment="1">
      <alignment horizontal="left" vertical="center"/>
    </xf>
    <xf numFmtId="0" fontId="13" fillId="7" borderId="22" xfId="7" applyFont="1" applyFill="1" applyBorder="1" applyAlignment="1">
      <alignment horizontal="center" vertical="center"/>
    </xf>
    <xf numFmtId="0" fontId="15" fillId="0" borderId="23" xfId="7" applyFont="1" applyBorder="1" applyAlignment="1">
      <alignment horizontal="left" vertical="center"/>
    </xf>
    <xf numFmtId="0" fontId="41" fillId="0" borderId="24" xfId="7" applyFont="1" applyBorder="1" applyAlignment="1">
      <alignment horizontal="left" vertical="center" wrapText="1"/>
    </xf>
    <xf numFmtId="0" fontId="41" fillId="0" borderId="25" xfId="7" applyFont="1" applyBorder="1" applyAlignment="1">
      <alignment horizontal="left" vertical="center" wrapText="1"/>
    </xf>
    <xf numFmtId="0" fontId="41" fillId="0" borderId="26" xfId="7" applyFont="1" applyBorder="1" applyAlignment="1">
      <alignment horizontal="left" vertical="center" wrapText="1"/>
    </xf>
    <xf numFmtId="0" fontId="41" fillId="0" borderId="27" xfId="7" applyFont="1" applyBorder="1" applyAlignment="1">
      <alignment horizontal="left" vertical="center" wrapText="1"/>
    </xf>
    <xf numFmtId="0" fontId="41" fillId="0" borderId="28" xfId="7" applyFont="1" applyBorder="1" applyAlignment="1">
      <alignment horizontal="left" vertical="center" wrapText="1"/>
    </xf>
    <xf numFmtId="0" fontId="41" fillId="0" borderId="29" xfId="7" applyFont="1" applyBorder="1" applyAlignment="1">
      <alignment horizontal="left" vertical="center" wrapText="1"/>
    </xf>
    <xf numFmtId="0" fontId="41" fillId="0" borderId="31" xfId="7" applyFont="1" applyBorder="1" applyAlignment="1">
      <alignment horizontal="left" vertical="center" wrapText="1"/>
    </xf>
    <xf numFmtId="0" fontId="41" fillId="0" borderId="32" xfId="7" applyFont="1" applyBorder="1" applyAlignment="1">
      <alignment horizontal="left" vertical="center" wrapText="1"/>
    </xf>
    <xf numFmtId="31" fontId="74" fillId="0" borderId="44" xfId="7" applyNumberFormat="1" applyFont="1" applyBorder="1" applyAlignment="1">
      <alignment horizontal="left" vertical="center" wrapText="1"/>
    </xf>
    <xf numFmtId="31" fontId="74" fillId="0" borderId="45" xfId="7" applyNumberFormat="1" applyFont="1" applyBorder="1" applyAlignment="1">
      <alignment horizontal="left" vertical="center"/>
    </xf>
    <xf numFmtId="31" fontId="74" fillId="0" borderId="46" xfId="7" applyNumberFormat="1" applyFont="1" applyBorder="1" applyAlignment="1">
      <alignment horizontal="left" vertical="center"/>
    </xf>
    <xf numFmtId="0" fontId="15" fillId="0" borderId="38" xfId="7" applyFont="1" applyBorder="1" applyAlignment="1">
      <alignment horizontal="center" vertical="center"/>
    </xf>
    <xf numFmtId="0" fontId="15" fillId="0" borderId="39" xfId="7" applyFont="1" applyBorder="1" applyAlignment="1">
      <alignment horizontal="center" vertical="center"/>
    </xf>
    <xf numFmtId="0" fontId="15" fillId="0" borderId="40" xfId="7" applyFont="1" applyBorder="1" applyAlignment="1">
      <alignment horizontal="center" vertical="center"/>
    </xf>
    <xf numFmtId="0" fontId="15" fillId="0" borderId="41" xfId="7" applyFont="1" applyBorder="1" applyAlignment="1">
      <alignment horizontal="left" vertical="center"/>
    </xf>
    <xf numFmtId="0" fontId="15" fillId="0" borderId="42" xfId="7" applyFont="1" applyBorder="1" applyAlignment="1">
      <alignment horizontal="left" vertical="center"/>
    </xf>
    <xf numFmtId="0" fontId="15" fillId="0" borderId="43" xfId="7" applyFont="1" applyBorder="1" applyAlignment="1">
      <alignment horizontal="left" vertical="center"/>
    </xf>
    <xf numFmtId="180" fontId="16" fillId="0" borderId="41" xfId="8" applyNumberFormat="1" applyFont="1" applyFill="1" applyBorder="1" applyAlignment="1" applyProtection="1">
      <alignment horizontal="left" vertical="center"/>
    </xf>
    <xf numFmtId="180" fontId="16" fillId="0" borderId="42" xfId="8" applyNumberFormat="1" applyFont="1" applyFill="1" applyBorder="1" applyAlignment="1" applyProtection="1">
      <alignment horizontal="left" vertical="center"/>
    </xf>
    <xf numFmtId="180" fontId="16" fillId="0" borderId="43" xfId="8" applyNumberFormat="1" applyFont="1" applyFill="1" applyBorder="1" applyAlignment="1" applyProtection="1">
      <alignment horizontal="left" vertical="center"/>
    </xf>
    <xf numFmtId="0" fontId="16" fillId="0" borderId="41" xfId="7" applyFont="1" applyBorder="1" applyAlignment="1">
      <alignment horizontal="left" vertical="center" wrapText="1"/>
    </xf>
    <xf numFmtId="0" fontId="16" fillId="0" borderId="42" xfId="7" applyFont="1" applyBorder="1" applyAlignment="1">
      <alignment horizontal="left" vertical="center"/>
    </xf>
    <xf numFmtId="0" fontId="16" fillId="0" borderId="43" xfId="7" applyFont="1" applyBorder="1" applyAlignment="1">
      <alignment horizontal="left" vertical="center"/>
    </xf>
    <xf numFmtId="0" fontId="74" fillId="0" borderId="41" xfId="7" applyFont="1" applyBorder="1" applyAlignment="1">
      <alignment horizontal="left" vertical="center" wrapText="1"/>
    </xf>
    <xf numFmtId="0" fontId="74" fillId="0" borderId="42" xfId="7" applyFont="1" applyBorder="1" applyAlignment="1">
      <alignment horizontal="left" vertical="center" wrapText="1"/>
    </xf>
    <xf numFmtId="0" fontId="74" fillId="0" borderId="43" xfId="7" applyFont="1" applyBorder="1" applyAlignment="1">
      <alignment horizontal="left" vertical="center" wrapText="1"/>
    </xf>
    <xf numFmtId="3" fontId="24" fillId="0" borderId="3" xfId="0" applyNumberFormat="1" applyFont="1" applyBorder="1" applyAlignment="1" applyProtection="1">
      <alignment horizontal="center" vertical="center"/>
      <protection hidden="1"/>
    </xf>
    <xf numFmtId="3" fontId="24" fillId="0" borderId="5" xfId="0" applyNumberFormat="1" applyFont="1" applyBorder="1" applyAlignment="1" applyProtection="1">
      <alignment horizontal="center" vertical="center"/>
      <protection hidden="1"/>
    </xf>
    <xf numFmtId="3" fontId="24" fillId="0" borderId="3" xfId="3" applyNumberFormat="1" applyFont="1" applyBorder="1" applyAlignment="1" applyProtection="1">
      <alignment horizontal="center" vertical="center"/>
      <protection hidden="1"/>
    </xf>
    <xf numFmtId="3" fontId="24" fillId="0" borderId="5" xfId="3" applyNumberFormat="1" applyFont="1" applyBorder="1" applyAlignment="1" applyProtection="1">
      <alignment horizontal="center" vertical="center"/>
      <protection hidden="1"/>
    </xf>
    <xf numFmtId="0" fontId="23" fillId="5" borderId="49" xfId="0" applyFont="1" applyFill="1" applyBorder="1" applyAlignment="1" applyProtection="1">
      <alignment horizontal="center" vertical="center"/>
      <protection hidden="1"/>
    </xf>
    <xf numFmtId="0" fontId="23" fillId="5" borderId="50" xfId="0" applyFont="1" applyFill="1" applyBorder="1" applyAlignment="1" applyProtection="1">
      <alignment horizontal="center" vertical="center"/>
      <protection hidden="1"/>
    </xf>
    <xf numFmtId="0" fontId="23" fillId="5" borderId="52" xfId="0" applyFont="1" applyFill="1" applyBorder="1" applyAlignment="1" applyProtection="1">
      <alignment horizontal="center" vertical="center"/>
      <protection hidden="1"/>
    </xf>
    <xf numFmtId="0" fontId="23" fillId="5" borderId="54" xfId="0" applyFont="1" applyFill="1" applyBorder="1" applyAlignment="1" applyProtection="1">
      <alignment horizontal="center" vertical="center"/>
      <protection hidden="1"/>
    </xf>
    <xf numFmtId="0" fontId="23" fillId="5" borderId="53" xfId="0" applyFont="1" applyFill="1" applyBorder="1" applyAlignment="1" applyProtection="1">
      <alignment horizontal="center" vertical="center"/>
      <protection hidden="1"/>
    </xf>
    <xf numFmtId="0" fontId="23" fillId="5" borderId="18" xfId="0" applyFont="1" applyFill="1" applyBorder="1" applyAlignment="1" applyProtection="1">
      <alignment horizontal="center" vertical="center"/>
      <protection hidden="1"/>
    </xf>
    <xf numFmtId="41" fontId="23" fillId="5" borderId="3" xfId="3" applyFont="1" applyFill="1" applyBorder="1" applyAlignment="1" applyProtection="1">
      <alignment horizontal="center" vertical="center" shrinkToFit="1"/>
      <protection hidden="1"/>
    </xf>
    <xf numFmtId="41" fontId="23" fillId="5" borderId="4" xfId="3" applyFont="1" applyFill="1" applyBorder="1" applyAlignment="1" applyProtection="1">
      <alignment horizontal="center" vertical="center" shrinkToFit="1"/>
      <protection hidden="1"/>
    </xf>
    <xf numFmtId="41" fontId="23" fillId="5" borderId="5" xfId="3" applyFont="1" applyFill="1" applyBorder="1" applyAlignment="1" applyProtection="1">
      <alignment horizontal="center" vertical="center" shrinkToFit="1"/>
      <protection hidden="1"/>
    </xf>
    <xf numFmtId="0" fontId="23" fillId="0" borderId="1" xfId="0" applyFont="1" applyBorder="1" applyAlignment="1" applyProtection="1">
      <alignment horizontal="center" vertical="center"/>
      <protection hidden="1"/>
    </xf>
    <xf numFmtId="185" fontId="23" fillId="0" borderId="67" xfId="0" applyNumberFormat="1" applyFont="1" applyBorder="1" applyAlignment="1" applyProtection="1">
      <alignment horizontal="center" vertical="center"/>
      <protection hidden="1"/>
    </xf>
    <xf numFmtId="185" fontId="23" fillId="0" borderId="58" xfId="0" applyNumberFormat="1" applyFont="1" applyBorder="1" applyAlignment="1" applyProtection="1">
      <alignment horizontal="center" vertical="center"/>
      <protection hidden="1"/>
    </xf>
    <xf numFmtId="185" fontId="23" fillId="0" borderId="68" xfId="0" applyNumberFormat="1" applyFont="1" applyBorder="1" applyAlignment="1" applyProtection="1">
      <alignment horizontal="center" vertical="center"/>
      <protection hidden="1"/>
    </xf>
    <xf numFmtId="185" fontId="23" fillId="0" borderId="69" xfId="0" applyNumberFormat="1" applyFont="1" applyBorder="1" applyAlignment="1" applyProtection="1">
      <alignment horizontal="center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23" fillId="0" borderId="5" xfId="0" applyFont="1" applyBorder="1" applyAlignment="1" applyProtection="1">
      <alignment horizontal="center" vertical="center"/>
      <protection hidden="1"/>
    </xf>
    <xf numFmtId="0" fontId="24" fillId="8" borderId="3" xfId="0" applyFont="1" applyFill="1" applyBorder="1" applyAlignment="1" applyProtection="1">
      <alignment horizontal="center" vertical="center"/>
      <protection hidden="1"/>
    </xf>
    <xf numFmtId="0" fontId="24" fillId="8" borderId="5" xfId="0" applyFont="1" applyFill="1" applyBorder="1" applyAlignment="1" applyProtection="1">
      <alignment horizontal="center" vertical="center"/>
      <protection hidden="1"/>
    </xf>
    <xf numFmtId="0" fontId="23" fillId="0" borderId="53" xfId="0" applyFont="1" applyBorder="1" applyAlignment="1" applyProtection="1">
      <alignment horizontal="center" vertical="center"/>
      <protection hidden="1"/>
    </xf>
    <xf numFmtId="0" fontId="23" fillId="0" borderId="18" xfId="0" applyFont="1" applyBorder="1" applyAlignment="1" applyProtection="1">
      <alignment horizontal="center" vertical="center"/>
      <protection hidden="1"/>
    </xf>
    <xf numFmtId="0" fontId="23" fillId="0" borderId="4" xfId="0" applyFont="1" applyBorder="1" applyAlignment="1" applyProtection="1">
      <alignment horizontal="center" vertical="center"/>
      <protection hidden="1"/>
    </xf>
    <xf numFmtId="0" fontId="23" fillId="8" borderId="1" xfId="0" applyFont="1" applyFill="1" applyBorder="1" applyAlignment="1" applyProtection="1">
      <alignment horizontal="center" vertical="center"/>
      <protection hidden="1"/>
    </xf>
    <xf numFmtId="0" fontId="23" fillId="8" borderId="3" xfId="0" applyFont="1" applyFill="1" applyBorder="1" applyAlignment="1" applyProtection="1">
      <alignment horizontal="center" vertical="center"/>
      <protection hidden="1"/>
    </xf>
    <xf numFmtId="0" fontId="23" fillId="8" borderId="5" xfId="0" applyFont="1" applyFill="1" applyBorder="1" applyAlignment="1" applyProtection="1">
      <alignment horizontal="center" vertical="center"/>
      <protection hidden="1"/>
    </xf>
    <xf numFmtId="0" fontId="23" fillId="0" borderId="2" xfId="0" applyFont="1" applyBorder="1" applyAlignment="1" applyProtection="1">
      <alignment horizontal="center" vertical="center"/>
      <protection hidden="1"/>
    </xf>
    <xf numFmtId="0" fontId="23" fillId="0" borderId="6" xfId="0" applyFont="1" applyBorder="1" applyAlignment="1" applyProtection="1">
      <alignment horizontal="center" vertical="center"/>
      <protection hidden="1"/>
    </xf>
    <xf numFmtId="0" fontId="23" fillId="0" borderId="7" xfId="0" applyFont="1" applyBorder="1" applyAlignment="1" applyProtection="1">
      <alignment horizontal="center" vertical="center"/>
      <protection hidden="1"/>
    </xf>
    <xf numFmtId="0" fontId="23" fillId="0" borderId="56" xfId="0" applyFont="1" applyBorder="1" applyAlignment="1" applyProtection="1">
      <alignment horizontal="center" vertical="center"/>
      <protection hidden="1"/>
    </xf>
    <xf numFmtId="0" fontId="23" fillId="0" borderId="57" xfId="0" applyFont="1" applyBorder="1" applyAlignment="1" applyProtection="1">
      <alignment horizontal="center" vertical="center"/>
      <protection hidden="1"/>
    </xf>
    <xf numFmtId="0" fontId="23" fillId="0" borderId="60" xfId="0" applyFont="1" applyBorder="1" applyAlignment="1" applyProtection="1">
      <alignment horizontal="center" vertical="center"/>
      <protection hidden="1"/>
    </xf>
    <xf numFmtId="0" fontId="23" fillId="0" borderId="61" xfId="0" applyFont="1" applyBorder="1" applyAlignment="1" applyProtection="1">
      <alignment horizontal="center" vertical="center"/>
      <protection hidden="1"/>
    </xf>
    <xf numFmtId="0" fontId="23" fillId="0" borderId="62" xfId="0" applyFont="1" applyBorder="1" applyAlignment="1" applyProtection="1">
      <alignment horizontal="center" vertical="center"/>
      <protection hidden="1"/>
    </xf>
    <xf numFmtId="0" fontId="23" fillId="0" borderId="63" xfId="0" applyFont="1" applyBorder="1" applyAlignment="1" applyProtection="1">
      <alignment horizontal="center" vertical="center"/>
      <protection hidden="1"/>
    </xf>
    <xf numFmtId="0" fontId="23" fillId="0" borderId="64" xfId="0" applyFont="1" applyBorder="1" applyAlignment="1" applyProtection="1">
      <alignment horizontal="center" vertical="center"/>
      <protection hidden="1"/>
    </xf>
    <xf numFmtId="0" fontId="23" fillId="8" borderId="4" xfId="0" applyFont="1" applyFill="1" applyBorder="1" applyAlignment="1" applyProtection="1">
      <alignment horizontal="center" vertical="center"/>
      <protection hidden="1"/>
    </xf>
    <xf numFmtId="0" fontId="23" fillId="5" borderId="3" xfId="0" applyFont="1" applyFill="1" applyBorder="1" applyAlignment="1" applyProtection="1">
      <alignment horizontal="center" vertical="center"/>
      <protection hidden="1"/>
    </xf>
    <xf numFmtId="0" fontId="23" fillId="5" borderId="5" xfId="0" applyFont="1" applyFill="1" applyBorder="1" applyAlignment="1" applyProtection="1">
      <alignment horizontal="center" vertical="center"/>
      <protection hidden="1"/>
    </xf>
    <xf numFmtId="41" fontId="23" fillId="5" borderId="3" xfId="3" applyFont="1" applyFill="1" applyBorder="1" applyAlignment="1" applyProtection="1">
      <alignment horizontal="center" vertical="center" wrapText="1" shrinkToFit="1"/>
      <protection hidden="1"/>
    </xf>
    <xf numFmtId="41" fontId="23" fillId="5" borderId="3" xfId="3" applyFont="1" applyFill="1" applyBorder="1" applyAlignment="1" applyProtection="1">
      <alignment horizontal="center" vertical="center"/>
      <protection hidden="1"/>
    </xf>
    <xf numFmtId="41" fontId="23" fillId="5" borderId="4" xfId="3" applyFont="1" applyFill="1" applyBorder="1" applyAlignment="1" applyProtection="1">
      <alignment horizontal="center" vertical="center"/>
      <protection hidden="1"/>
    </xf>
    <xf numFmtId="41" fontId="23" fillId="5" borderId="5" xfId="3" applyFont="1" applyFill="1" applyBorder="1" applyAlignment="1" applyProtection="1">
      <alignment horizontal="center" vertical="center"/>
      <protection hidden="1"/>
    </xf>
    <xf numFmtId="3" fontId="21" fillId="0" borderId="0" xfId="0" applyNumberFormat="1" applyFont="1" applyAlignment="1" applyProtection="1">
      <alignment horizontal="center" vertical="center" shrinkToFit="1"/>
      <protection hidden="1"/>
    </xf>
    <xf numFmtId="0" fontId="23" fillId="5" borderId="1" xfId="0" applyFont="1" applyFill="1" applyBorder="1" applyAlignment="1" applyProtection="1">
      <alignment horizontal="center" vertical="center"/>
      <protection hidden="1"/>
    </xf>
    <xf numFmtId="0" fontId="23" fillId="5" borderId="4" xfId="0" applyFont="1" applyFill="1" applyBorder="1" applyAlignment="1" applyProtection="1">
      <alignment horizontal="center" vertical="center"/>
      <protection hidden="1"/>
    </xf>
    <xf numFmtId="0" fontId="42" fillId="15" borderId="85" xfId="15" applyFont="1" applyFill="1" applyBorder="1" applyAlignment="1">
      <alignment horizontal="center" vertical="center"/>
    </xf>
    <xf numFmtId="0" fontId="42" fillId="15" borderId="86" xfId="15" applyFont="1" applyFill="1" applyBorder="1" applyAlignment="1">
      <alignment horizontal="center" vertical="center"/>
    </xf>
    <xf numFmtId="0" fontId="42" fillId="15" borderId="84" xfId="15" applyFont="1" applyFill="1" applyBorder="1" applyAlignment="1">
      <alignment horizontal="center" vertical="center"/>
    </xf>
    <xf numFmtId="0" fontId="19" fillId="0" borderId="0" xfId="15" applyFont="1" applyAlignment="1">
      <alignment horizontal="left" vertical="center"/>
    </xf>
    <xf numFmtId="0" fontId="19" fillId="0" borderId="54" xfId="15" applyFont="1" applyBorder="1" applyAlignment="1">
      <alignment horizontal="left" vertical="center"/>
    </xf>
    <xf numFmtId="0" fontId="35" fillId="9" borderId="82" xfId="15" applyFont="1" applyFill="1" applyBorder="1" applyAlignment="1">
      <alignment horizontal="center" vertical="center" shrinkToFit="1"/>
    </xf>
    <xf numFmtId="41" fontId="20" fillId="0" borderId="0" xfId="3" applyFont="1" applyFill="1" applyBorder="1"/>
    <xf numFmtId="0" fontId="19" fillId="17" borderId="85" xfId="15" applyFont="1" applyFill="1" applyBorder="1" applyAlignment="1">
      <alignment horizontal="center" vertical="center"/>
    </xf>
    <xf numFmtId="0" fontId="19" fillId="17" borderId="84" xfId="15" applyFont="1" applyFill="1" applyBorder="1" applyAlignment="1">
      <alignment horizontal="center" vertical="center"/>
    </xf>
    <xf numFmtId="0" fontId="39" fillId="0" borderId="11" xfId="15" applyFont="1" applyBorder="1" applyAlignment="1">
      <alignment horizontal="left" vertical="center"/>
    </xf>
    <xf numFmtId="0" fontId="39" fillId="0" borderId="12" xfId="15" applyFont="1" applyBorder="1" applyAlignment="1">
      <alignment horizontal="left" vertical="center"/>
    </xf>
    <xf numFmtId="0" fontId="34" fillId="0" borderId="0" xfId="15" applyFont="1" applyAlignment="1">
      <alignment horizontal="center" vertical="center" shrinkToFit="1"/>
    </xf>
    <xf numFmtId="0" fontId="34" fillId="0" borderId="0" xfId="15" applyFont="1" applyAlignment="1">
      <alignment vertical="center" shrinkToFit="1"/>
    </xf>
    <xf numFmtId="194" fontId="34" fillId="0" borderId="0" xfId="13" applyNumberFormat="1" applyFont="1" applyFill="1" applyBorder="1" applyAlignment="1">
      <alignment horizontal="center" vertical="center"/>
    </xf>
    <xf numFmtId="194" fontId="34" fillId="0" borderId="0" xfId="15" applyNumberFormat="1" applyFont="1" applyAlignment="1">
      <alignment horizontal="center" vertical="center" shrinkToFit="1"/>
    </xf>
    <xf numFmtId="0" fontId="34" fillId="8" borderId="0" xfId="15" applyFont="1" applyFill="1" applyAlignment="1">
      <alignment horizontal="center" vertical="center"/>
    </xf>
    <xf numFmtId="0" fontId="34" fillId="0" borderId="0" xfId="15" applyFont="1" applyAlignment="1">
      <alignment horizontal="center" vertical="center"/>
    </xf>
    <xf numFmtId="0" fontId="34" fillId="0" borderId="0" xfId="15" applyFont="1" applyAlignment="1">
      <alignment horizontal="left" vertical="center" wrapText="1"/>
    </xf>
    <xf numFmtId="0" fontId="34" fillId="0" borderId="0" xfId="15" applyFont="1" applyAlignment="1">
      <alignment horizontal="left" vertical="center"/>
    </xf>
    <xf numFmtId="0" fontId="34" fillId="0" borderId="0" xfId="15" applyFont="1" applyAlignment="1">
      <alignment horizontal="center"/>
    </xf>
    <xf numFmtId="0" fontId="54" fillId="0" borderId="85" xfId="2" applyFont="1" applyBorder="1" applyAlignment="1">
      <alignment horizontal="center" vertical="center"/>
    </xf>
    <xf numFmtId="0" fontId="54" fillId="0" borderId="86" xfId="2" applyFont="1" applyBorder="1" applyAlignment="1">
      <alignment horizontal="center" vertical="center"/>
    </xf>
    <xf numFmtId="0" fontId="54" fillId="0" borderId="84" xfId="2" applyFont="1" applyBorder="1" applyAlignment="1">
      <alignment horizontal="center" vertical="center"/>
    </xf>
    <xf numFmtId="0" fontId="55" fillId="0" borderId="0" xfId="2" applyFont="1" applyAlignment="1">
      <alignment horizontal="center"/>
    </xf>
    <xf numFmtId="0" fontId="57" fillId="0" borderId="0" xfId="2" applyFont="1" applyAlignment="1">
      <alignment horizontal="left"/>
    </xf>
    <xf numFmtId="0" fontId="57" fillId="0" borderId="54" xfId="2" applyFont="1" applyBorder="1" applyAlignment="1">
      <alignment horizontal="left"/>
    </xf>
    <xf numFmtId="0" fontId="58" fillId="16" borderId="82" xfId="2" applyFont="1" applyFill="1" applyBorder="1" applyAlignment="1">
      <alignment horizontal="center" vertical="center" shrinkToFit="1"/>
    </xf>
    <xf numFmtId="41" fontId="60" fillId="0" borderId="0" xfId="9" applyFont="1" applyAlignment="1">
      <alignment horizontal="center"/>
    </xf>
    <xf numFmtId="0" fontId="62" fillId="0" borderId="11" xfId="2" applyFont="1" applyBorder="1" applyAlignment="1">
      <alignment horizontal="left"/>
    </xf>
    <xf numFmtId="0" fontId="62" fillId="0" borderId="12" xfId="2" applyFont="1" applyBorder="1" applyAlignment="1">
      <alignment horizontal="left"/>
    </xf>
    <xf numFmtId="0" fontId="61" fillId="20" borderId="72" xfId="2" applyFont="1" applyFill="1" applyBorder="1" applyAlignment="1">
      <alignment horizontal="center"/>
    </xf>
    <xf numFmtId="0" fontId="61" fillId="20" borderId="73" xfId="2" applyFont="1" applyFill="1" applyBorder="1" applyAlignment="1">
      <alignment horizontal="center" vertical="center" shrinkToFit="1"/>
    </xf>
    <xf numFmtId="0" fontId="61" fillId="20" borderId="8" xfId="2" applyFont="1" applyFill="1" applyBorder="1" applyAlignment="1">
      <alignment vertical="center" shrinkToFit="1"/>
    </xf>
    <xf numFmtId="194" fontId="61" fillId="18" borderId="3" xfId="13" applyNumberFormat="1" applyFont="1" applyFill="1" applyBorder="1" applyAlignment="1">
      <alignment horizontal="center" vertical="center"/>
    </xf>
    <xf numFmtId="194" fontId="61" fillId="18" borderId="5" xfId="13" applyNumberFormat="1" applyFont="1" applyFill="1" applyBorder="1" applyAlignment="1">
      <alignment horizontal="center" vertical="center"/>
    </xf>
    <xf numFmtId="194" fontId="61" fillId="0" borderId="1" xfId="2" applyNumberFormat="1" applyFont="1" applyBorder="1" applyAlignment="1">
      <alignment horizontal="center" vertical="center" shrinkToFit="1"/>
    </xf>
    <xf numFmtId="0" fontId="61" fillId="20" borderId="71" xfId="2" applyFont="1" applyFill="1" applyBorder="1" applyAlignment="1">
      <alignment horizontal="center" vertical="center" shrinkToFit="1"/>
    </xf>
    <xf numFmtId="0" fontId="61" fillId="20" borderId="55" xfId="2" applyFont="1" applyFill="1" applyBorder="1" applyAlignment="1">
      <alignment vertical="center" shrinkToFit="1"/>
    </xf>
    <xf numFmtId="0" fontId="61" fillId="8" borderId="55" xfId="2" applyFont="1" applyFill="1" applyBorder="1" applyAlignment="1">
      <alignment horizontal="center" vertical="center"/>
    </xf>
    <xf numFmtId="0" fontId="61" fillId="8" borderId="51" xfId="2" applyFont="1" applyFill="1" applyBorder="1" applyAlignment="1">
      <alignment horizontal="center" vertical="center"/>
    </xf>
    <xf numFmtId="0" fontId="61" fillId="0" borderId="1" xfId="2" applyFont="1" applyBorder="1" applyAlignment="1">
      <alignment horizontal="center" vertical="center"/>
    </xf>
    <xf numFmtId="0" fontId="61" fillId="0" borderId="9" xfId="2" applyFont="1" applyBorder="1" applyAlignment="1">
      <alignment horizontal="center" vertical="center"/>
    </xf>
    <xf numFmtId="0" fontId="61" fillId="0" borderId="75" xfId="2" applyFont="1" applyBorder="1" applyAlignment="1">
      <alignment horizontal="left" vertical="center" wrapText="1"/>
    </xf>
    <xf numFmtId="0" fontId="61" fillId="0" borderId="83" xfId="2" applyFont="1" applyBorder="1" applyAlignment="1">
      <alignment horizontal="left" vertical="center"/>
    </xf>
    <xf numFmtId="0" fontId="5" fillId="0" borderId="55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4" borderId="55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/>
    </xf>
    <xf numFmtId="0" fontId="7" fillId="0" borderId="7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48" xfId="2" applyFont="1" applyBorder="1" applyAlignment="1">
      <alignment horizontal="center" vertical="center"/>
    </xf>
    <xf numFmtId="0" fontId="5" fillId="6" borderId="55" xfId="2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41" fontId="39" fillId="0" borderId="55" xfId="1" applyFont="1" applyBorder="1" applyAlignment="1">
      <alignment horizontal="center" vertical="center"/>
    </xf>
    <xf numFmtId="41" fontId="39" fillId="0" borderId="1" xfId="1" applyFont="1" applyBorder="1" applyAlignment="1">
      <alignment horizontal="center" vertical="center"/>
    </xf>
    <xf numFmtId="41" fontId="39" fillId="2" borderId="51" xfId="1" applyFont="1" applyFill="1" applyBorder="1" applyAlignment="1">
      <alignment horizontal="center" vertical="center"/>
    </xf>
    <xf numFmtId="41" fontId="39" fillId="2" borderId="9" xfId="1" applyFont="1" applyFill="1" applyBorder="1" applyAlignment="1">
      <alignment horizontal="center" vertical="center"/>
    </xf>
    <xf numFmtId="10" fontId="37" fillId="0" borderId="7" xfId="0" applyNumberFormat="1" applyFont="1" applyBorder="1" applyAlignment="1">
      <alignment horizontal="center" vertical="center"/>
    </xf>
    <xf numFmtId="10" fontId="37" fillId="0" borderId="1" xfId="0" applyNumberFormat="1" applyFont="1" applyBorder="1" applyAlignment="1">
      <alignment horizontal="center" vertical="center"/>
    </xf>
    <xf numFmtId="10" fontId="37" fillId="0" borderId="9" xfId="0" applyNumberFormat="1" applyFont="1" applyBorder="1" applyAlignment="1">
      <alignment horizontal="center" vertical="center"/>
    </xf>
    <xf numFmtId="177" fontId="37" fillId="0" borderId="7" xfId="0" applyNumberFormat="1" applyFont="1" applyBorder="1" applyAlignment="1">
      <alignment horizontal="center" vertical="center"/>
    </xf>
    <xf numFmtId="177" fontId="37" fillId="0" borderId="1" xfId="0" applyNumberFormat="1" applyFont="1" applyBorder="1" applyAlignment="1">
      <alignment horizontal="center" vertical="center"/>
    </xf>
    <xf numFmtId="177" fontId="37" fillId="0" borderId="9" xfId="0" applyNumberFormat="1" applyFont="1" applyBorder="1" applyAlignment="1">
      <alignment horizontal="center" vertical="center"/>
    </xf>
    <xf numFmtId="41" fontId="39" fillId="3" borderId="55" xfId="1" applyFont="1" applyFill="1" applyBorder="1" applyAlignment="1">
      <alignment horizontal="center" vertical="center"/>
    </xf>
    <xf numFmtId="41" fontId="39" fillId="3" borderId="1" xfId="1" applyFont="1" applyFill="1" applyBorder="1" applyAlignment="1">
      <alignment horizontal="center" vertical="center"/>
    </xf>
    <xf numFmtId="10" fontId="37" fillId="0" borderId="72" xfId="0" applyNumberFormat="1" applyFont="1" applyBorder="1" applyAlignment="1">
      <alignment horizontal="center" vertical="center"/>
    </xf>
    <xf numFmtId="177" fontId="37" fillId="0" borderId="72" xfId="0" applyNumberFormat="1" applyFont="1" applyBorder="1" applyAlignment="1">
      <alignment horizontal="center" vertical="center"/>
    </xf>
    <xf numFmtId="0" fontId="37" fillId="0" borderId="76" xfId="0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0" fontId="37" fillId="0" borderId="71" xfId="0" applyFont="1" applyBorder="1" applyAlignment="1">
      <alignment horizontal="center" vertical="center"/>
    </xf>
    <xf numFmtId="41" fontId="36" fillId="0" borderId="11" xfId="1" applyFont="1" applyBorder="1" applyAlignment="1">
      <alignment horizontal="center" vertical="center"/>
    </xf>
    <xf numFmtId="41" fontId="36" fillId="0" borderId="12" xfId="1" applyFont="1" applyBorder="1" applyAlignment="1">
      <alignment horizontal="center" vertical="center"/>
    </xf>
    <xf numFmtId="41" fontId="36" fillId="0" borderId="13" xfId="1" applyFont="1" applyBorder="1" applyAlignment="1">
      <alignment horizontal="center" vertical="center"/>
    </xf>
    <xf numFmtId="41" fontId="37" fillId="0" borderId="70" xfId="1" applyFont="1" applyBorder="1" applyAlignment="1">
      <alignment horizontal="right" vertical="center"/>
    </xf>
    <xf numFmtId="41" fontId="37" fillId="0" borderId="0" xfId="1" applyFont="1" applyBorder="1" applyAlignment="1">
      <alignment horizontal="right" vertical="center"/>
    </xf>
    <xf numFmtId="41" fontId="37" fillId="0" borderId="48" xfId="1" applyFont="1" applyBorder="1" applyAlignment="1">
      <alignment horizontal="right" vertical="center"/>
    </xf>
    <xf numFmtId="41" fontId="39" fillId="0" borderId="55" xfId="1" applyFont="1" applyBorder="1" applyAlignment="1">
      <alignment horizontal="center" vertical="center" wrapText="1"/>
    </xf>
    <xf numFmtId="10" fontId="37" fillId="0" borderId="72" xfId="1" applyNumberFormat="1" applyFont="1" applyBorder="1" applyAlignment="1">
      <alignment horizontal="center" vertical="center"/>
    </xf>
    <xf numFmtId="41" fontId="37" fillId="0" borderId="1" xfId="1" applyFont="1" applyBorder="1" applyAlignment="1">
      <alignment horizontal="center" vertical="center"/>
    </xf>
    <xf numFmtId="41" fontId="37" fillId="0" borderId="9" xfId="1" applyFont="1" applyBorder="1" applyAlignment="1">
      <alignment horizontal="center" vertical="center"/>
    </xf>
    <xf numFmtId="10" fontId="37" fillId="0" borderId="1" xfId="1" applyNumberFormat="1" applyFont="1" applyBorder="1" applyAlignment="1">
      <alignment horizontal="center" vertical="center"/>
    </xf>
    <xf numFmtId="10" fontId="37" fillId="0" borderId="9" xfId="1" applyNumberFormat="1" applyFont="1" applyBorder="1" applyAlignment="1">
      <alignment horizontal="center" vertical="center"/>
    </xf>
    <xf numFmtId="0" fontId="41" fillId="0" borderId="99" xfId="0" applyFont="1" applyBorder="1" applyAlignment="1">
      <alignment horizontal="center" vertical="center"/>
    </xf>
    <xf numFmtId="0" fontId="41" fillId="0" borderId="105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1" fillId="0" borderId="48" xfId="0" applyFont="1" applyBorder="1" applyAlignment="1">
      <alignment horizontal="center" vertical="center"/>
    </xf>
    <xf numFmtId="0" fontId="41" fillId="0" borderId="110" xfId="0" applyFont="1" applyBorder="1" applyAlignment="1">
      <alignment horizontal="center" vertical="center"/>
    </xf>
    <xf numFmtId="0" fontId="41" fillId="0" borderId="100" xfId="0" applyFont="1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8" fillId="5" borderId="55" xfId="15" applyFont="1" applyFill="1" applyBorder="1" applyAlignment="1">
      <alignment horizontal="center" vertical="center"/>
    </xf>
    <xf numFmtId="41" fontId="41" fillId="5" borderId="1" xfId="3" applyFont="1" applyFill="1" applyBorder="1" applyAlignment="1">
      <alignment horizontal="center" vertical="center"/>
    </xf>
    <xf numFmtId="190" fontId="41" fillId="5" borderId="1" xfId="15" applyNumberFormat="1" applyFont="1" applyFill="1" applyBorder="1" applyAlignment="1">
      <alignment horizontal="center" vertical="center"/>
    </xf>
    <xf numFmtId="41" fontId="18" fillId="5" borderId="8" xfId="3" applyFont="1" applyFill="1" applyBorder="1" applyAlignment="1">
      <alignment vertical="center"/>
    </xf>
    <xf numFmtId="0" fontId="18" fillId="22" borderId="55" xfId="15" applyFont="1" applyFill="1" applyBorder="1" applyAlignment="1">
      <alignment horizontal="center" vertical="center"/>
    </xf>
    <xf numFmtId="41" fontId="41" fillId="22" borderId="1" xfId="3" applyFont="1" applyFill="1" applyBorder="1" applyAlignment="1">
      <alignment horizontal="center" vertical="center"/>
    </xf>
    <xf numFmtId="190" fontId="41" fillId="22" borderId="1" xfId="15" applyNumberFormat="1" applyFont="1" applyFill="1" applyBorder="1" applyAlignment="1">
      <alignment horizontal="center" vertical="center"/>
    </xf>
    <xf numFmtId="41" fontId="18" fillId="22" borderId="8" xfId="3" applyFont="1" applyFill="1" applyBorder="1" applyAlignment="1">
      <alignment vertical="center"/>
    </xf>
    <xf numFmtId="0" fontId="18" fillId="22" borderId="76" xfId="15" applyFont="1" applyFill="1" applyBorder="1" applyAlignment="1">
      <alignment horizontal="center" vertical="center"/>
    </xf>
    <xf numFmtId="41" fontId="41" fillId="22" borderId="7" xfId="3" applyFont="1" applyFill="1" applyBorder="1" applyAlignment="1">
      <alignment horizontal="center" vertical="center"/>
    </xf>
    <xf numFmtId="190" fontId="41" fillId="22" borderId="7" xfId="15" applyNumberFormat="1" applyFont="1" applyFill="1" applyBorder="1" applyAlignment="1">
      <alignment horizontal="center" vertical="center"/>
    </xf>
    <xf numFmtId="41" fontId="18" fillId="22" borderId="77" xfId="3" applyFont="1" applyFill="1" applyBorder="1" applyAlignment="1">
      <alignment vertical="center"/>
    </xf>
  </cellXfs>
  <cellStyles count="16">
    <cellStyle name="백분율" xfId="10" builtinId="5"/>
    <cellStyle name="백분율 2" xfId="12" xr:uid="{95A99250-D8DC-4206-878A-8674489144ED}"/>
    <cellStyle name="백분율 2 2" xfId="13" xr:uid="{390396F4-D43A-415F-89CF-39120228389B}"/>
    <cellStyle name="쉼표 [0]" xfId="1" builtinId="6"/>
    <cellStyle name="쉼표 [0] 2" xfId="3" xr:uid="{00000000-0005-0000-0000-000001000000}"/>
    <cellStyle name="쉼표 [0] 2 4" xfId="9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14" xr:uid="{A67977B5-46DE-4A64-82C6-D8EEDA8AFB5C}"/>
    <cellStyle name="쉼표 [0]_총사업비 및 공정표(건축-A17블럭)(공고자료)" xfId="8" xr:uid="{00000000-0005-0000-0000-000005000000}"/>
    <cellStyle name="표준" xfId="0" builtinId="0"/>
    <cellStyle name="표준 2" xfId="2" xr:uid="{00000000-0005-0000-0000-000007000000}"/>
    <cellStyle name="표준 2 3 2" xfId="7" xr:uid="{00000000-0005-0000-0000-000008000000}"/>
    <cellStyle name="표준 2 3 2 2" xfId="15" xr:uid="{E42ADB01-F1CA-4751-BA45-D5CC432A36D5}"/>
    <cellStyle name="표준 3" xfId="6" xr:uid="{00000000-0005-0000-0000-000009000000}"/>
    <cellStyle name="표준 4" xfId="11" xr:uid="{59F86B56-BA52-4C95-9013-DAEE04AE89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8.xml"/><Relationship Id="rId107" Type="http://schemas.openxmlformats.org/officeDocument/2006/relationships/calcChain" Target="calcChain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externalLink" Target="externalLinks/externalLink46.xml"/><Relationship Id="rId62" Type="http://schemas.openxmlformats.org/officeDocument/2006/relationships/externalLink" Target="externalLinks/externalLink54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106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22</xdr:row>
      <xdr:rowOff>0</xdr:rowOff>
    </xdr:from>
    <xdr:to>
      <xdr:col>3</xdr:col>
      <xdr:colOff>1188720</xdr:colOff>
      <xdr:row>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3825003-465D-48D8-A0E9-96A49A329BAD}"/>
            </a:ext>
          </a:extLst>
        </xdr:cNvPr>
        <xdr:cNvSpPr txBox="1">
          <a:spLocks noChangeArrowheads="1"/>
        </xdr:cNvSpPr>
      </xdr:nvSpPr>
      <xdr:spPr bwMode="auto">
        <a:xfrm>
          <a:off x="5966460" y="11894820"/>
          <a:ext cx="838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7</xdr:row>
      <xdr:rowOff>219075</xdr:rowOff>
    </xdr:from>
    <xdr:to>
      <xdr:col>15</xdr:col>
      <xdr:colOff>142875</xdr:colOff>
      <xdr:row>8</xdr:row>
      <xdr:rowOff>171450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CBDFCE82-BE0E-4343-8F7F-7BB2503DB6D1}"/>
            </a:ext>
          </a:extLst>
        </xdr:cNvPr>
        <xdr:cNvSpPr/>
      </xdr:nvSpPr>
      <xdr:spPr>
        <a:xfrm>
          <a:off x="7000875" y="1476375"/>
          <a:ext cx="2771775" cy="2190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95251</xdr:colOff>
      <xdr:row>31</xdr:row>
      <xdr:rowOff>0</xdr:rowOff>
    </xdr:from>
    <xdr:to>
      <xdr:col>13</xdr:col>
      <xdr:colOff>866776</xdr:colOff>
      <xdr:row>32</xdr:row>
      <xdr:rowOff>9525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CF3F2FB-CB2D-4A5F-B8B4-E1FECC259874}"/>
            </a:ext>
          </a:extLst>
        </xdr:cNvPr>
        <xdr:cNvSpPr/>
      </xdr:nvSpPr>
      <xdr:spPr>
        <a:xfrm>
          <a:off x="6819901" y="7067550"/>
          <a:ext cx="1905000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12</xdr:col>
      <xdr:colOff>1476</xdr:colOff>
      <xdr:row>3</xdr:row>
      <xdr:rowOff>41915</xdr:rowOff>
    </xdr:from>
    <xdr:to>
      <xdr:col>16</xdr:col>
      <xdr:colOff>275836</xdr:colOff>
      <xdr:row>23</xdr:row>
      <xdr:rowOff>178340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77F0726-B5BA-4DEF-8DCC-D82FDF667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26346" y="489176"/>
          <a:ext cx="4399099" cy="4782968"/>
        </a:xfrm>
        <a:prstGeom prst="rect">
          <a:avLst/>
        </a:prstGeom>
      </xdr:spPr>
    </xdr:pic>
    <xdr:clientData/>
  </xdr:twoCellAnchor>
  <xdr:twoCellAnchor editAs="oneCell">
    <xdr:from>
      <xdr:col>18</xdr:col>
      <xdr:colOff>190498</xdr:colOff>
      <xdr:row>1</xdr:row>
      <xdr:rowOff>13606</xdr:rowOff>
    </xdr:from>
    <xdr:to>
      <xdr:col>26</xdr:col>
      <xdr:colOff>653142</xdr:colOff>
      <xdr:row>36</xdr:row>
      <xdr:rowOff>21741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799C6EF-EE70-6F32-1BA0-BA9554243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11248" y="81642"/>
          <a:ext cx="5905501" cy="8131599"/>
        </a:xfrm>
        <a:prstGeom prst="rect">
          <a:avLst/>
        </a:prstGeom>
      </xdr:spPr>
    </xdr:pic>
    <xdr:clientData/>
  </xdr:twoCellAnchor>
  <xdr:twoCellAnchor>
    <xdr:from>
      <xdr:col>14</xdr:col>
      <xdr:colOff>256760</xdr:colOff>
      <xdr:row>13</xdr:row>
      <xdr:rowOff>91108</xdr:rowOff>
    </xdr:from>
    <xdr:to>
      <xdr:col>16</xdr:col>
      <xdr:colOff>124238</xdr:colOff>
      <xdr:row>15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998F11F1-6313-A96C-AB80-2FA140A2D6B9}"/>
            </a:ext>
          </a:extLst>
        </xdr:cNvPr>
        <xdr:cNvSpPr/>
      </xdr:nvSpPr>
      <xdr:spPr>
        <a:xfrm>
          <a:off x="8994912" y="2700130"/>
          <a:ext cx="2078935" cy="405848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500269</xdr:colOff>
      <xdr:row>16</xdr:row>
      <xdr:rowOff>193812</xdr:rowOff>
    </xdr:from>
    <xdr:to>
      <xdr:col>26</xdr:col>
      <xdr:colOff>438979</xdr:colOff>
      <xdr:row>17</xdr:row>
      <xdr:rowOff>215347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8B4BF6F9-F6E9-4B54-B34B-CBCC29BA9ABB}"/>
            </a:ext>
          </a:extLst>
        </xdr:cNvPr>
        <xdr:cNvSpPr/>
      </xdr:nvSpPr>
      <xdr:spPr>
        <a:xfrm>
          <a:off x="14108595" y="3548269"/>
          <a:ext cx="5438362" cy="27001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500269</xdr:colOff>
      <xdr:row>20</xdr:row>
      <xdr:rowOff>0</xdr:rowOff>
    </xdr:from>
    <xdr:to>
      <xdr:col>26</xdr:col>
      <xdr:colOff>438979</xdr:colOff>
      <xdr:row>21</xdr:row>
      <xdr:rowOff>21535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AFE4A6BA-DF6D-963F-B057-DB4A693F9485}"/>
            </a:ext>
          </a:extLst>
        </xdr:cNvPr>
        <xdr:cNvSpPr/>
      </xdr:nvSpPr>
      <xdr:spPr>
        <a:xfrm>
          <a:off x="14108595" y="4348370"/>
          <a:ext cx="5438362" cy="27001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28</xdr:col>
      <xdr:colOff>403412</xdr:colOff>
      <xdr:row>1</xdr:row>
      <xdr:rowOff>33617</xdr:rowOff>
    </xdr:from>
    <xdr:to>
      <xdr:col>37</xdr:col>
      <xdr:colOff>453022</xdr:colOff>
      <xdr:row>33</xdr:row>
      <xdr:rowOff>151778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09C4372-A542-4E56-90F0-00407E556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865353" y="100852"/>
          <a:ext cx="6201640" cy="7592485"/>
        </a:xfrm>
        <a:prstGeom prst="rect">
          <a:avLst/>
        </a:prstGeom>
      </xdr:spPr>
    </xdr:pic>
    <xdr:clientData/>
  </xdr:twoCellAnchor>
  <xdr:twoCellAnchor>
    <xdr:from>
      <xdr:col>12</xdr:col>
      <xdr:colOff>629477</xdr:colOff>
      <xdr:row>11</xdr:row>
      <xdr:rowOff>160682</xdr:rowOff>
    </xdr:from>
    <xdr:to>
      <xdr:col>13</xdr:col>
      <xdr:colOff>115956</xdr:colOff>
      <xdr:row>12</xdr:row>
      <xdr:rowOff>173935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DBD8D4EB-6E43-C086-F94F-E1FDCA9A4350}"/>
            </a:ext>
          </a:extLst>
        </xdr:cNvPr>
        <xdr:cNvSpPr/>
      </xdr:nvSpPr>
      <xdr:spPr>
        <a:xfrm>
          <a:off x="7454347" y="2272747"/>
          <a:ext cx="513522" cy="261731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538367</xdr:colOff>
      <xdr:row>11</xdr:row>
      <xdr:rowOff>172278</xdr:rowOff>
    </xdr:from>
    <xdr:to>
      <xdr:col>14</xdr:col>
      <xdr:colOff>273325</xdr:colOff>
      <xdr:row>12</xdr:row>
      <xdr:rowOff>185531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9016FD68-6195-D029-842F-69E4AFF9886B}"/>
            </a:ext>
          </a:extLst>
        </xdr:cNvPr>
        <xdr:cNvSpPr/>
      </xdr:nvSpPr>
      <xdr:spPr>
        <a:xfrm>
          <a:off x="8390280" y="2284343"/>
          <a:ext cx="621197" cy="261731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54428</xdr:colOff>
      <xdr:row>6</xdr:row>
      <xdr:rowOff>176894</xdr:rowOff>
    </xdr:from>
    <xdr:to>
      <xdr:col>27</xdr:col>
      <xdr:colOff>499144</xdr:colOff>
      <xdr:row>48</xdr:row>
      <xdr:rowOff>118114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CA08770-6A75-40D8-96B4-E6E27575B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5035" y="1319894"/>
          <a:ext cx="5887573" cy="8078291"/>
        </a:xfrm>
        <a:prstGeom prst="rect">
          <a:avLst/>
        </a:prstGeom>
      </xdr:spPr>
    </xdr:pic>
    <xdr:clientData/>
  </xdr:twoCellAnchor>
  <xdr:twoCellAnchor editAs="oneCell">
    <xdr:from>
      <xdr:col>15</xdr:col>
      <xdr:colOff>153670</xdr:colOff>
      <xdr:row>36</xdr:row>
      <xdr:rowOff>66675</xdr:rowOff>
    </xdr:from>
    <xdr:to>
      <xdr:col>17</xdr:col>
      <xdr:colOff>431119</xdr:colOff>
      <xdr:row>52</xdr:row>
      <xdr:rowOff>183366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FBDDF94-6404-7932-B36D-FA4FFAE0E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35820" y="6981825"/>
          <a:ext cx="3439749" cy="331709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16</xdr:col>
      <xdr:colOff>185631</xdr:colOff>
      <xdr:row>45</xdr:row>
      <xdr:rowOff>66600</xdr:rowOff>
    </xdr:from>
    <xdr:to>
      <xdr:col>17</xdr:col>
      <xdr:colOff>314326</xdr:colOff>
      <xdr:row>46</xdr:row>
      <xdr:rowOff>197826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F0C355E-D4FC-4A68-B141-5FC986285363}"/>
            </a:ext>
          </a:extLst>
        </xdr:cNvPr>
        <xdr:cNvSpPr/>
      </xdr:nvSpPr>
      <xdr:spPr>
        <a:xfrm>
          <a:off x="10710756" y="8753400"/>
          <a:ext cx="2348020" cy="33125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609600</xdr:colOff>
      <xdr:row>21</xdr:row>
      <xdr:rowOff>163286</xdr:rowOff>
    </xdr:from>
    <xdr:to>
      <xdr:col>22</xdr:col>
      <xdr:colOff>544286</xdr:colOff>
      <xdr:row>30</xdr:row>
      <xdr:rowOff>9526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E3673FFA-131E-4CC9-948A-52AA6B9EFA92}"/>
            </a:ext>
          </a:extLst>
        </xdr:cNvPr>
        <xdr:cNvSpPr/>
      </xdr:nvSpPr>
      <xdr:spPr>
        <a:xfrm>
          <a:off x="16097250" y="4220936"/>
          <a:ext cx="620486" cy="156074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12</xdr:col>
      <xdr:colOff>115956</xdr:colOff>
      <xdr:row>36</xdr:row>
      <xdr:rowOff>29494</xdr:rowOff>
    </xdr:from>
    <xdr:to>
      <xdr:col>15</xdr:col>
      <xdr:colOff>66261</xdr:colOff>
      <xdr:row>53</xdr:row>
      <xdr:rowOff>165427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F2179B6-9203-A788-AE1D-B7BF16AF0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99413" y="6945472"/>
          <a:ext cx="2749826" cy="352352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>
    <xdr:from>
      <xdr:col>12</xdr:col>
      <xdr:colOff>543915</xdr:colOff>
      <xdr:row>39</xdr:row>
      <xdr:rowOff>46992</xdr:rowOff>
    </xdr:from>
    <xdr:to>
      <xdr:col>15</xdr:col>
      <xdr:colOff>19707</xdr:colOff>
      <xdr:row>41</xdr:row>
      <xdr:rowOff>139212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449E6699-7E85-4F6F-B233-FF7E403F105E}"/>
            </a:ext>
          </a:extLst>
        </xdr:cNvPr>
        <xdr:cNvSpPr/>
      </xdr:nvSpPr>
      <xdr:spPr>
        <a:xfrm>
          <a:off x="7328646" y="7542434"/>
          <a:ext cx="2274676" cy="4732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13446</xdr:colOff>
      <xdr:row>12</xdr:row>
      <xdr:rowOff>179609</xdr:rowOff>
    </xdr:from>
    <xdr:to>
      <xdr:col>17</xdr:col>
      <xdr:colOff>0</xdr:colOff>
      <xdr:row>14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19FA647-B297-47FF-925B-089522CFBA02}"/>
            </a:ext>
          </a:extLst>
        </xdr:cNvPr>
        <xdr:cNvSpPr/>
      </xdr:nvSpPr>
      <xdr:spPr>
        <a:xfrm>
          <a:off x="6795246" y="2522759"/>
          <a:ext cx="5949204" cy="20139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108857</xdr:colOff>
      <xdr:row>3</xdr:row>
      <xdr:rowOff>108857</xdr:rowOff>
    </xdr:from>
    <xdr:to>
      <xdr:col>107</xdr:col>
      <xdr:colOff>0</xdr:colOff>
      <xdr:row>21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F1CB97A9-1738-356A-BE7D-8CB7B5F2CF75}"/>
            </a:ext>
          </a:extLst>
        </xdr:cNvPr>
        <xdr:cNvSpPr/>
      </xdr:nvSpPr>
      <xdr:spPr>
        <a:xfrm>
          <a:off x="15049500" y="1170214"/>
          <a:ext cx="6014357" cy="35242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>
              <a:solidFill>
                <a:srgbClr val="FF0000"/>
              </a:solidFill>
            </a:rPr>
            <a:t>공무팀요청</a:t>
          </a:r>
        </a:p>
      </xdr:txBody>
    </xdr:sp>
    <xdr:clientData/>
  </xdr:twoCellAnchor>
  <xdr:twoCellAnchor editAs="oneCell">
    <xdr:from>
      <xdr:col>0</xdr:col>
      <xdr:colOff>70306</xdr:colOff>
      <xdr:row>22</xdr:row>
      <xdr:rowOff>139731</xdr:rowOff>
    </xdr:from>
    <xdr:to>
      <xdr:col>36</xdr:col>
      <xdr:colOff>28405</xdr:colOff>
      <xdr:row>38</xdr:row>
      <xdr:rowOff>55493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0C6B057-F757-2D6A-68DF-4FB382C03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06" y="5207031"/>
          <a:ext cx="10768974" cy="3268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89087</xdr:colOff>
      <xdr:row>38</xdr:row>
      <xdr:rowOff>176493</xdr:rowOff>
    </xdr:from>
    <xdr:to>
      <xdr:col>36</xdr:col>
      <xdr:colOff>40708</xdr:colOff>
      <xdr:row>54</xdr:row>
      <xdr:rowOff>152400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1FE816B-E555-ACC7-D97D-1EAEFD4EB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87" y="8596593"/>
          <a:ext cx="10762496" cy="3328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51648;&#54840;Docu\1.&#44592;&#53440;\2.&#50577;&#49885;\9.&#44592;&#53440;\001%20&#50672;&#44208;&#45130;&#44592;&#50857;(&#45236;&#50857;&#50630;&#51020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LHKDATA\DATA\XLS\&#51452;&#51088;&#47308;&#49892;\&#51204;&#52404;-RE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504;&#44540;\&#44592;&#49696;&#54016;\WINDOWS\EXAMPLES\SILHAENG\&#49340;&#44228;&#48516;&#458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689;7\C\0000\XLS\DATA\&#49692;&#48373;&#5102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-1WORK\2&#49688;&#50896;&#48124;&#51088;&#50669;&#49324;2\&#51068;&#48152;&#53664;&#47785;&#44148;&#52629;\&#52509;&#44292;&#50896;&#44032;&#44228;&#49328;&#49436;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LHKDATA\DATA\XLS\&#51077;&#52272;\MODULE\&#49688;&#50896;2&#52264;bm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11&#48337;&#51216;APT\&#49892;&#54665;&#45236;&#50669;\WONMI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EXCEL\&#47588;&#52636;\97\&#49892;&#51201;\11&#50900;&#49892;&#5120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3664;&#44148;13&#54924;.XLW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ocuments%20and%20Settings\hall\Local%20Settings\Temporary%20Internet%20Files\Content.IE5\IDDQBM1O\&#51076;&#51032;&#51221;\C\11&#48337;&#51216;APT\&#49892;&#54665;&#45236;&#50669;\WONM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WORK\JARYO\&#50896;&#51452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Documents%20and%20Settings\w5\My%20Documents\&#45348;&#51060;&#53944;&#50728;%20&#48155;&#51008;%20&#54028;&#51068;\&#53440;&#49324;%20&#44277;&#44256;&#47928;\&#47784;&#54788;&#50500;&#54028;&#53944;\&#44148;&#52629;\&#51061;&#49328;09-1545\&#47928;&#49436;&#54632;\&#51088;&#47308;&#49892;\&#49892;&#54665;&#50696;&#49328;\&#52285;&#46041;\&#52285;&#46041;&#49892;&#54665;\ZLHK\DATA\&#47925;&#54788;&#475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LHKDATA\DATA\XLS\&#51452;&#51088;&#47308;&#49892;\&#44264;&#51312;&#51088;&#4730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KUP\OLD-E\1760\1766\1766-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076;&#49688;&#50689;\AppData\Local\Microsoft\Windows\Temporary%20Internet%20Files\Content.IE5\8HULZ7HG\WINDOWS\TEMP\&#44208;&#49328;905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&#45236;&#50669;&#49436;sample\K-SET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WINDOWS\TEMP\&#52380;&#54840;&#46041;(99.9&#50900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gram%20Files\AutoCAD%20R14\&#50896;&#44032;\&#50896;&#44032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51312;&#51116;&#54785;\&#51077;&#52272;&#48516;&#49437;\&#51312;&#45804;&#52397;-95\2005&#45380;\&#51312;&#45804;&#52397;&#44592;&#5145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436;&#54632;\&#51088;&#47308;&#49892;\&#49892;&#54665;&#50696;&#49328;\&#52285;&#46041;\&#52285;&#46041;&#49892;&#54665;\ZLHK\DATA\&#47925;&#54788;&#475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SOFFICE\EXCEL\YOON\&#51473;&#51216;&#49324;&#50629;\&#50629;&#52404;FIX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isu.co.kr/Documents%20and%20Settings/user/My%20Documents/My%20Story/&#44148;&#52629;&#54016;/&#44148;&#52629;&#54016;&#50629;&#47924;/2004&#45380;/&#52280;&#44256;&#51088;&#47308;(&#50577;&#49885;&#46321;)/ISU&#44221;&#48708;prog-2004&#44060;&#51221;&#5403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changsin\&#52285;&#49888;&#48372;&#44256;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076;&#49688;&#50689;\AppData\Local\Microsoft\Windows\Temporary%20Internet%20Files\Content.IE5\8HULZ7HG\WINDOWS\TEMP\windows\TEMP\&#54861;&#48372;&#54924;&#51032;\&#49849;&#51652;&#45824;&#49345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076;&#49688;&#50689;\AppData\Local\Microsoft\Windows\Temporary%20Internet%20Files\Content.IE5\8HULZ7HG\&#46972;&#51060;&#50616;&#53433;\HAREP\MONTH\H4A1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49328;&#49444;&#44228;&#49436;_04060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DATA\XLS\&#51077;&#52272;\&#49888;&#53804;&#48512;&#45824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isu.co.kr/Documents%20and%20Settings/user/My%20Documents/My%20Story/&#44148;&#52629;&#54016;/&#44148;&#52629;&#54016;&#50629;&#47924;/2004&#45380;/&#49892;&#54665;/&#48652;&#46972;&#50868;%20&#49828;&#53668;%20&#54952;&#47161;/&#48652;&#46972;&#50868;&#49828;&#53668;%20&#54952;&#47161;%20&#44221;&#48708;2&#5226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076;&#49688;&#50689;\AppData\Local\Microsoft\Windows\Temporary%20Internet%20Files\Content.IE5\8HULZ7HG\WINDOWS\TEMP\WINDOWS\TEMP\&#51473;&#50669;&#54924;&#51032;\96&#45380;10&#50900;\&#44288;&#47532;&#48376;&#48512;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n\WONMI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&#50900;&#52264;&#44208;&#49328;\9604&#50900;&#5226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NG\SharedDocs\cadland\&#47928;&#49436;\&#44204;&#51201;&#49436;\&#48148;&#53461;&#54868;&#47732;%20%20%20&#47928;&#49436;\&#44032;&#44201;&#49328;&#52636;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LHKDATA\DATA\XLS\&#51452;&#51088;&#47308;&#49892;\&#49892;&#54665;&#45824;&#4870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04\&#51204;&#52404;_data\LHKDATA\DATA\XLS\&#51452;&#51088;&#47308;&#49892;\&#44277;&#51333;&#45824;&#4870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&#44608;&#51116;&#44260;%20&#49345;&#47924;&#45784;\A%20My%20Home\97&#48372;&#4425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isu.co.kr/HANJIN/&#49324;&#50629;&#48372;&#44256;/PJT&#48372;&#44256;/&#49345;&#44032;&#51648;&#52636;/&#49345;&#44032;&#51060;~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3468;&#50689;\My%20Documents\ESC_DATA\Escalation\DATA\B_&#44592;&#44228;&#44221;&#48708;\98_&#44592;&#44228;&#44221;&#4870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&#48148;&#53461;%20&#54868;&#47732;\DOCUME~1\&#49548;&#50976;&#51088;\LOCALS~1\Temp\&#44221;&#48512;2&#48373;&#49440;%20&#52380;&#50504;&#51076;&#49884;&#50669;&#49324;(&#44032;&#44201;&#49328;&#52636;&#45236;&#50669;&#49436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표세부명세"/>
      <sheetName val="4월실적"/>
      <sheetName val="자동제어"/>
      <sheetName val="예가표"/>
      <sheetName val="노임이"/>
      <sheetName val="4.공사별"/>
      <sheetName val="실적공사"/>
      <sheetName val="재료"/>
      <sheetName val="시멘트"/>
      <sheetName val="7 (2)"/>
      <sheetName val="노임단가"/>
      <sheetName val="내역"/>
      <sheetName val="6공구(당초)"/>
      <sheetName val="전선 및 전선관"/>
      <sheetName val="식재"/>
      <sheetName val="시설물 "/>
      <sheetName val="Sheet1"/>
      <sheetName val="내역표지"/>
      <sheetName val="Sheet10"/>
      <sheetName val="CTEMCOST"/>
      <sheetName val="갑지1"/>
      <sheetName val="c_balju"/>
      <sheetName val="연돌일위집계"/>
      <sheetName val="직원인원"/>
      <sheetName val="화전내"/>
      <sheetName val="조직도"/>
      <sheetName val="금액내역서"/>
      <sheetName val="유림골조"/>
      <sheetName val="도급FORM"/>
      <sheetName val="A"/>
      <sheetName val="장기차입금"/>
      <sheetName val="지급자재"/>
      <sheetName val="부대공Ⅱ"/>
      <sheetName val="일반부표"/>
      <sheetName val="ABUT수량-A1"/>
      <sheetName val="BREAKDOWN(철거설치)"/>
      <sheetName val="총괄집계"/>
      <sheetName val="에너지동"/>
      <sheetName val="COVER"/>
      <sheetName val="잡비"/>
      <sheetName val="스포회원매출"/>
      <sheetName val="동선(을)"/>
      <sheetName val="당초"/>
      <sheetName val="01"/>
      <sheetName val="입찰안"/>
      <sheetName val="계획고"/>
      <sheetName val="DATA2000"/>
      <sheetName val="목통"/>
      <sheetName val="현장관리비"/>
      <sheetName val="집계표"/>
      <sheetName val="설계내역서"/>
      <sheetName val="DHEQSUPT"/>
      <sheetName val="물가자료"/>
      <sheetName val="DATA"/>
      <sheetName val="정부노임단가"/>
      <sheetName val="설산1.나"/>
      <sheetName val="본사S"/>
      <sheetName val="2단지_원가"/>
      <sheetName val="실적62"/>
      <sheetName val="Shape code"/>
      <sheetName val="옥외외등집계표"/>
      <sheetName val="RESOURCE"/>
      <sheetName val="원가계산서"/>
      <sheetName val="조도계산서 (도서)"/>
      <sheetName val="#REF"/>
      <sheetName val="단가"/>
      <sheetName val="내역서"/>
      <sheetName val="Equipment"/>
      <sheetName val="TL,Termination"/>
      <sheetName val="Cable,Conduit"/>
      <sheetName val="공통비총괄표"/>
      <sheetName val="Sheet2"/>
      <sheetName val="공사개요"/>
      <sheetName val="B"/>
      <sheetName val="GAEYO"/>
      <sheetName val="본사공가현황"/>
      <sheetName val="TOWER 12TON"/>
      <sheetName val="TOWER 10TON"/>
      <sheetName val="부안일위"/>
      <sheetName val="단가표 (건축)"/>
      <sheetName val="2공구산출내역"/>
      <sheetName val="수입"/>
      <sheetName val="현금흐름"/>
      <sheetName val="실행"/>
      <sheetName val="음료실행"/>
      <sheetName val="공사비예산서(토목분)"/>
      <sheetName val="실행철강하도"/>
      <sheetName val="화설내"/>
      <sheetName val="금융비용"/>
      <sheetName val="P.M 별"/>
      <sheetName val="분류코드 이름관리"/>
      <sheetName val="Sheet13"/>
      <sheetName val="발전기"/>
      <sheetName val="Sheet14"/>
      <sheetName val="수량집계1"/>
      <sheetName val="수량집계2"/>
      <sheetName val="6PILE  (돌출)"/>
      <sheetName val="TRE TABLE"/>
      <sheetName val="표지"/>
      <sheetName val="설비원가"/>
      <sheetName val="견적서"/>
      <sheetName val="수량산출서(마감)"/>
      <sheetName val="예정(3)"/>
      <sheetName val="동원(3)"/>
      <sheetName val="Y-WORK"/>
      <sheetName val="P-산#1-1(WOWA1)"/>
      <sheetName val="주요량(96)"/>
      <sheetName val="품"/>
      <sheetName val="업무처리전"/>
      <sheetName val="대림경상68억"/>
      <sheetName val="70%"/>
      <sheetName val="대비표"/>
      <sheetName val="전체"/>
      <sheetName val="Total"/>
      <sheetName val="도급원가"/>
      <sheetName val="골조시행"/>
      <sheetName val="관기성공.내"/>
      <sheetName val="갑지"/>
      <sheetName val="O＆P"/>
      <sheetName val="갑지(추정)"/>
      <sheetName val="WORK"/>
      <sheetName val="trf(36%)"/>
      <sheetName val="F4-F7"/>
      <sheetName val="Cash2"/>
      <sheetName val="Z"/>
      <sheetName val="단면 (2)"/>
      <sheetName val="인원현황"/>
      <sheetName val="일위대가"/>
      <sheetName val="공통가설"/>
      <sheetName val="도시가스현황"/>
      <sheetName val="결과조달"/>
      <sheetName val="1공구(을)"/>
      <sheetName val="금융"/>
      <sheetName val="J直材4"/>
      <sheetName val="경율산정"/>
      <sheetName val="기계 도급내역서"/>
      <sheetName val="입찰내역 발주처 양식"/>
      <sheetName val="별표"/>
      <sheetName val="경비"/>
      <sheetName val="백분율"/>
      <sheetName val="인사자료총집계"/>
      <sheetName val="이토변실(A3-LINE)"/>
      <sheetName val="내역서을지"/>
      <sheetName val="설비2차"/>
      <sheetName val="12호기내역서(건축분)"/>
      <sheetName val="공통부대비"/>
      <sheetName val="영업2"/>
      <sheetName val="영업3"/>
      <sheetName val="돈암사업"/>
      <sheetName val="타일산근"/>
      <sheetName val="EHP설치"/>
      <sheetName val="약품공급2"/>
      <sheetName val="설비내역"/>
      <sheetName val="4_공사별"/>
      <sheetName val="7_(2)"/>
      <sheetName val="전선_및_전선관"/>
      <sheetName val="시설물_"/>
      <sheetName val="매립"/>
      <sheetName val="BQMPALOC"/>
      <sheetName val="Hoja1"/>
      <sheetName val="패널"/>
      <sheetName val="파이프류"/>
      <sheetName val="토목주소"/>
      <sheetName val="프랜트면허"/>
      <sheetName val="대치판정"/>
      <sheetName val="자재일람"/>
      <sheetName val="D-3109"/>
      <sheetName val="시설물기초"/>
      <sheetName val="신우"/>
      <sheetName val="실행예산"/>
      <sheetName val="VXXXXXX"/>
      <sheetName val="직재"/>
      <sheetName val="건축공사실행"/>
      <sheetName val="직노"/>
      <sheetName val="SCHE"/>
      <sheetName val="UPRI"/>
      <sheetName val="Sheet3"/>
      <sheetName val="NYS"/>
      <sheetName val="30신설일위대가"/>
      <sheetName val="첨부#2.Cash Flow(현장작성)"/>
      <sheetName val="코드"/>
      <sheetName val="1.토공사 수량산출 및 집계"/>
      <sheetName val="집계표(육상)"/>
      <sheetName val="Sheet4"/>
      <sheetName val="입상내역"/>
      <sheetName val="4차원가계산서"/>
      <sheetName val="분전함신설"/>
      <sheetName val="접지1종"/>
      <sheetName val="집계표(OPTION)"/>
      <sheetName val="1.설계조건"/>
      <sheetName val="È£Ç¥"/>
      <sheetName val="수량산출내역1115"/>
      <sheetName val="설계명세서(선로)"/>
      <sheetName val="FAB별"/>
      <sheetName val="1TL종점(1)"/>
      <sheetName val="산출내역서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방배동내역(리라)"/>
      <sheetName val="전계가"/>
      <sheetName val="하부철근수량"/>
      <sheetName val="동축분 종합설계서"/>
      <sheetName val="연습"/>
      <sheetName val="1-11조직표"/>
      <sheetName val="APT"/>
      <sheetName val="동원인원"/>
      <sheetName val="40총괄"/>
      <sheetName val="40집계"/>
      <sheetName val="가격조사서"/>
      <sheetName val="세부내역서"/>
      <sheetName val="401"/>
      <sheetName val="동해묵호1내역"/>
      <sheetName val="하도금액분계"/>
      <sheetName val="할증 "/>
      <sheetName val="EQUIP"/>
      <sheetName val="설계내역2"/>
      <sheetName val="수목표준대가"/>
      <sheetName val="손익분석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기초1"/>
      <sheetName val="기초"/>
      <sheetName val="환경기계공정표 (3)"/>
      <sheetName val="982월원안"/>
      <sheetName val="전기일위대가"/>
      <sheetName val="부표총괄"/>
      <sheetName val="요율"/>
      <sheetName val="예총"/>
      <sheetName val="횡배수관토공수량"/>
      <sheetName val="설계조건"/>
      <sheetName val="공사비집계"/>
      <sheetName val="익산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인원계획-미화"/>
      <sheetName val="시화점실행"/>
      <sheetName val="FORM-0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본선 토공 분배표"/>
      <sheetName val="3.공통공사대비"/>
      <sheetName val="기계"/>
      <sheetName val="정화조"/>
      <sheetName val="조경"/>
      <sheetName val="토목"/>
      <sheetName val="Ⅴ-2.공종별내역"/>
      <sheetName val="입출재고현황 (2)"/>
      <sheetName val="한강운반비"/>
      <sheetName val="EP0618"/>
      <sheetName val="b_balju_cho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중기조종사 단위단가"/>
      <sheetName val="일위대가표"/>
      <sheetName val="기준"/>
      <sheetName val="PAD TR보호대기초"/>
      <sheetName val="가로등기초"/>
      <sheetName val="HANDHOLE(2)"/>
      <sheetName val="항목(1)"/>
      <sheetName val="공예을"/>
      <sheetName val="공사내역"/>
      <sheetName val="변수 정의"/>
      <sheetName val="가설공사내역"/>
      <sheetName val="106동"/>
      <sheetName val="설변내역서"/>
      <sheetName val="archi(본사)"/>
      <sheetName val="129"/>
      <sheetName val="wall"/>
      <sheetName val="Risk Catefory"/>
      <sheetName val="成本7.11"/>
      <sheetName val="ELECTRICAL"/>
      <sheetName val="HVAC"/>
      <sheetName val="PLUMBING&amp;FF"/>
      <sheetName val="Bldg Wise Summaries 20-10-09"/>
      <sheetName val="ValueList_Helper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01. 자재단가비교표"/>
      <sheetName val="1ST"/>
      <sheetName val="연동금액산출근거"/>
      <sheetName val="물가연동제총괄표"/>
      <sheetName val="INPUT"/>
      <sheetName val="작성참조"/>
      <sheetName val="CON'C"/>
      <sheetName val="투찰"/>
      <sheetName val="인구"/>
      <sheetName val="환경평가"/>
      <sheetName val="Cashflow Analysis"/>
      <sheetName val="예상"/>
      <sheetName val="000000"/>
      <sheetName val="BID"/>
      <sheetName val="식재수량표"/>
      <sheetName val="일위목록"/>
      <sheetName val="자재단가"/>
      <sheetName val="00노임기준"/>
      <sheetName val="노임단가표"/>
      <sheetName val="단위중량"/>
      <sheetName val="공제량"/>
      <sheetName val="배관"/>
      <sheetName val="Proposal"/>
      <sheetName val="수량산출"/>
      <sheetName val="예산실적전체당월"/>
      <sheetName val="단가비교표"/>
      <sheetName val="마감사양"/>
      <sheetName val="교각계산"/>
      <sheetName val="질문"/>
      <sheetName val="예제"/>
      <sheetName val="Supplement2"/>
      <sheetName val="배수내역"/>
      <sheetName val="철골LOG"/>
      <sheetName val="1-4-2.관(약)"/>
      <sheetName val="자재표"/>
      <sheetName val="평가&amp;선급.미지급"/>
      <sheetName val="드롭다운"/>
      <sheetName val="2.대외공문"/>
      <sheetName val="단가조사"/>
      <sheetName val="간접비"/>
      <sheetName val="집계"/>
      <sheetName val="사통"/>
      <sheetName val="수량산출서 갑지"/>
      <sheetName val="유리단가"/>
      <sheetName val="단가산출"/>
      <sheetName val="미드수량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수우미양가(Vlookup)"/>
      <sheetName val="덤프"/>
      <sheetName val="제출내역 (2)"/>
      <sheetName val="Summary"/>
      <sheetName val="대구은행"/>
      <sheetName val="직발주계획안(전기최종)"/>
      <sheetName val="공종별내역서"/>
      <sheetName val="기성내역"/>
      <sheetName val="CAL1"/>
      <sheetName val="2000전체분"/>
      <sheetName val="2000년1차"/>
      <sheetName val="목창호"/>
      <sheetName val="내역전기"/>
      <sheetName val="단중표"/>
      <sheetName val="갑지(인테리어수량산출서)"/>
      <sheetName val="부속동"/>
      <sheetName val="폐수처리시설 신고과표(세무서제출용)_비목통합"/>
      <sheetName val="건설업종"/>
      <sheetName val="공사비증감"/>
      <sheetName val="PIPING"/>
      <sheetName val="수주현황2월"/>
      <sheetName val="산출근거#2-3"/>
      <sheetName val="설산1_나1"/>
      <sheetName val="Shape_code1"/>
      <sheetName val="TOWER_12TON1"/>
      <sheetName val="TOWER_10TON1"/>
      <sheetName val="P_M_별1"/>
      <sheetName val="분류코드_이름관리1"/>
      <sheetName val="조도계산서_(도서)1"/>
      <sheetName val="TRE_TABLE1"/>
      <sheetName val="6PILE__(돌출)1"/>
      <sheetName val="기계_도급내역서1"/>
      <sheetName val="1_설계조건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cp-e1"/>
      <sheetName val="업체월별(전기)"/>
      <sheetName val="변경내역서"/>
      <sheetName val="7.수지"/>
      <sheetName val="총 원가계산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95삼성급(본사)"/>
      <sheetName val="터파기및재료"/>
      <sheetName val="F1.4"/>
      <sheetName val="설계서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7_(2)2"/>
      <sheetName val="4_공사별2"/>
      <sheetName val="전선_및_전선관2"/>
      <sheetName val="시설물_2"/>
      <sheetName val="PAD_TR보호대기초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Conn. Lib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산근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변경내역대비표(2)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Cashflow_Analysis"/>
      <sheetName val="1-4-2_관(약)"/>
      <sheetName val="중기조종사_단위단가"/>
      <sheetName val="자료"/>
      <sheetName val="IW-LIST"/>
      <sheetName val="Finishes code"/>
      <sheetName val="anti-termite"/>
      <sheetName val="Raw Data"/>
      <sheetName val=""/>
      <sheetName val="FB25JN"/>
      <sheetName val="YES-T"/>
      <sheetName val="10현장조직"/>
      <sheetName val="15100"/>
      <sheetName val="간접비 총괄표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1차 내역서"/>
      <sheetName val="빗물받이(910-510-410)"/>
      <sheetName val="정화조동내역"/>
      <sheetName val="철골LOG(설치)"/>
      <sheetName val="01.총괄표"/>
      <sheetName val="6월인원"/>
      <sheetName val="MOS"/>
      <sheetName val="차액보증"/>
      <sheetName val="Sheet9"/>
      <sheetName val="전기자료"/>
      <sheetName val="O-단가조사서"/>
      <sheetName val="2.223M_due to adj profit"/>
      <sheetName val="Site"/>
      <sheetName val="BM"/>
      <sheetName val="bi-mnthly rep Villa"/>
      <sheetName val="CPA_EQP"/>
      <sheetName val="RefG"/>
      <sheetName val="IRR sponsor"/>
      <sheetName val="misc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건축원가"/>
      <sheetName val="건축갑지"/>
      <sheetName val="건축내역서"/>
      <sheetName val="견적보고서"/>
      <sheetName val="제출내역_(2)"/>
      <sheetName val="成本7_11"/>
      <sheetName val="Bldg_Wise_Summaries_20-10-09"/>
      <sheetName val="수량산출서_갑지"/>
      <sheetName val="아파트-가설"/>
      <sheetName val="지불결의"/>
      <sheetName val="SCHEDULE"/>
      <sheetName val="ELECTRIC"/>
      <sheetName val="기계경비"/>
      <sheetName val="실행비교"/>
      <sheetName val="C3"/>
      <sheetName val="5600"/>
      <sheetName val="토사(PE)"/>
      <sheetName val="설내역서 "/>
      <sheetName val="토목내역"/>
      <sheetName val="원익 IPS 단가"/>
      <sheetName val="직종부호"/>
      <sheetName val="WEIGHT LI_x0000__x0000_"/>
      <sheetName val="OPT_x0012_"/>
      <sheetName val="아파트 기성내역서"/>
      <sheetName val="G2설비도급"/>
      <sheetName val="날개벽수량표"/>
      <sheetName val="내역서(음성금왕)"/>
      <sheetName val="설직재-1"/>
      <sheetName val="0226"/>
      <sheetName val="일위"/>
      <sheetName val="개요"/>
      <sheetName val="공정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구간공종"/>
      <sheetName val="등급별_배치기준"/>
      <sheetName val="2_대외공문"/>
      <sheetName val="지역개발"/>
      <sheetName val="OtherKPI"/>
      <sheetName val="품셈(기초)"/>
      <sheetName val="집계표 (CIVIL_x0000__x0000__x0000__x0000_"/>
      <sheetName val="표 지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자재단가비교표"/>
      <sheetName val="PW3"/>
      <sheetName val="PW4"/>
      <sheetName val="SC1"/>
      <sheetName val="ENE-CAL"/>
      <sheetName val="실행내역서"/>
      <sheetName val="4.2.1 마루높이 검토"/>
      <sheetName val="QandAJunior"/>
      <sheetName val="기성책정기준"/>
      <sheetName val="grpsr2"/>
      <sheetName val="COST"/>
      <sheetName val="손익차총괄2"/>
      <sheetName val="소화실적"/>
      <sheetName val="장비사양"/>
      <sheetName val="기성내역서"/>
      <sheetName val="비계_노"/>
      <sheetName val="간지"/>
      <sheetName val="slipsumpR"/>
      <sheetName val="DATA박스"/>
      <sheetName val="의뢰서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합천내역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집계표 (KRW)"/>
      <sheetName val="1.설계기준"/>
      <sheetName val="단면치수"/>
      <sheetName val="0.Lead_data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건축공사"/>
      <sheetName val="96보완계획7.12"/>
      <sheetName val="SG"/>
      <sheetName val="(건축)공종별집계표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가로등내역서"/>
      <sheetName val="사급자재"/>
      <sheetName val="직공비"/>
      <sheetName val="보험료산출"/>
      <sheetName val="설계예시"/>
      <sheetName val="5사남"/>
      <sheetName val="Sch.1"/>
      <sheetName val="2002년 현장공사비_x0000__x0000__x0000__x0000__x0000__x0000_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견적 (2)"/>
      <sheetName val="CVT산정"/>
      <sheetName val="통장출금액"/>
      <sheetName val="CAPVC"/>
      <sheetName val="장비명"/>
      <sheetName val="CFS3"/>
      <sheetName val="콘크리트"/>
      <sheetName val="골조"/>
      <sheetName val="입찰내역"/>
      <sheetName val="지하시설물작성"/>
      <sheetName val="사다리"/>
      <sheetName val="BS_PA"/>
      <sheetName val="조립지적"/>
      <sheetName val="汇总"/>
      <sheetName val="SSL IND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______C_______________________2"/>
      <sheetName val="대비"/>
      <sheetName val="공사금액 내역 (1)"/>
      <sheetName val="mrySummary Information-ABB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O_Curve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負荷集計（断熱不燃）"/>
      <sheetName val="상품입고집계"/>
      <sheetName val="Droplist"/>
      <sheetName val="콘크리트타설집계표"/>
      <sheetName val="Competitors"/>
      <sheetName val="Perm. Test"/>
      <sheetName val="당초?∸ἀ"/>
      <sheetName val="UC"/>
      <sheetName val="COMPARATIVE SUMMARY"/>
      <sheetName val="BOQ (typ-accent)"/>
      <sheetName val="SORT"/>
      <sheetName val="경상비"/>
      <sheetName val="원형1호맨홀토공수량"/>
      <sheetName val="울산시산표"/>
      <sheetName val="공용학생회관화장실"/>
      <sheetName val="수문보고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6MONTHS"/>
      <sheetName val="成本7_111"/>
      <sheetName val="Bldg_Wise_Summaries_20-10-091"/>
      <sheetName val="2_대외공문1"/>
      <sheetName val="수량산출서_갑지1"/>
      <sheetName val="제출내역_(2)1"/>
      <sheetName val="등급별_배치기준1"/>
      <sheetName val="내역서_耰&quot;6"/>
      <sheetName val="아파트_기성내역서"/>
      <sheetName val="표_지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데리네이타현황"/>
      <sheetName val="말뚝지지력산정"/>
      <sheetName val="JER3"/>
      <sheetName val="현장경비"/>
      <sheetName val="테이블"/>
      <sheetName val="구분자"/>
      <sheetName val="교각1"/>
      <sheetName val="Benchmark"/>
      <sheetName val="FraisPers"/>
      <sheetName val="总概算表"/>
      <sheetName val="综合概算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경영계획1월"/>
      <sheetName val="원가(총괄)"/>
      <sheetName val="내역서_(N____"/>
      <sheetName val="내역서_(N   _"/>
      <sheetName val="__x0"/>
      <sheetName val="관리비현황"/>
      <sheetName val="사업수지"/>
      <sheetName val="개산대비"/>
      <sheetName val="분석"/>
      <sheetName val="남양내역"/>
      <sheetName val="Bag_1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특별교실"/>
      <sheetName val="2002년 현장공사비 __x0000__x0000__x0000_쀀"/>
      <sheetName val="기본일위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무근깨기"/>
      <sheetName val="H-pile(298x299)"/>
      <sheetName val="H-pile(250x250)"/>
      <sheetName val="견_x0000__x0000__x0005_"/>
      <sheetName val="일위대가목차"/>
      <sheetName val="5월"/>
      <sheetName val="TEST1"/>
      <sheetName val="[4월실적.XLS]SPEC LIST(COMM)"/>
      <sheetName val="#11 Loading Direct"/>
      <sheetName val="총괄표(원가)"/>
      <sheetName val="data2"/>
      <sheetName val="2002년 현장공사비 _x0000_"/>
      <sheetName val="갑지(전기)"/>
      <sheetName val="VXXXXX"/>
      <sheetName val="Door"/>
      <sheetName val="EW"/>
      <sheetName val="IW"/>
      <sheetName val="Wdw"/>
      <sheetName val="도급"/>
      <sheetName val="1안"/>
      <sheetName val="개산공사비"/>
      <sheetName val="정산개요서(공사)"/>
      <sheetName val="견적서 (1)"/>
      <sheetName val="남양시작동010313100%"/>
      <sheetName val="96보완계획7_12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1_설계기준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금액"/>
      <sheetName val="추천서"/>
      <sheetName val="주요자재집계"/>
      <sheetName val="청산공사"/>
      <sheetName val="3.현장배치"/>
      <sheetName val="D-LIST"/>
      <sheetName val="SPARE PART"/>
      <sheetName val="@UpahBahan"/>
      <sheetName val="P-late"/>
      <sheetName val="REMUNERASISTANDAR"/>
      <sheetName val="TABEL-DETASIR"/>
      <sheetName val="FINISHING"/>
      <sheetName val="PLUMBING"/>
      <sheetName val="STRUKTUR"/>
      <sheetName val="Assembly Cases"/>
      <sheetName val="자체실적1Q"/>
      <sheetName val="설산1_나3"/>
      <sheetName val="Shape_code3"/>
      <sheetName val="조도계산서_(도서)3"/>
      <sheetName val="TOWER_12TON3"/>
      <sheetName val="TOWER_10TON3"/>
      <sheetName val="P_M_별3"/>
      <sheetName val="분류코드_이름관리3"/>
      <sheetName val="TRE_TABLE3"/>
      <sheetName val="폐수처리시설_신고과표(세무서제출용)_비목통합1"/>
      <sheetName val="기계_도급내역서3"/>
      <sheetName val="1_설계조건2"/>
      <sheetName val="변경 예정분"/>
      <sheetName val="ORIGN"/>
      <sheetName val="VS P-Q"/>
      <sheetName val="현장관리비내역서"/>
      <sheetName val="배선DATA"/>
      <sheetName val="안산기계장치"/>
      <sheetName val="입찰내역_발주처_양식7"/>
      <sheetName val="7_(2)4"/>
      <sheetName val="4_공사별4"/>
      <sheetName val="전선_및_전선관4"/>
      <sheetName val="시설물_4"/>
      <sheetName val="6PILE__(돌출)8"/>
      <sheetName val="단면_(2)8"/>
      <sheetName val="단가표_(건축)3"/>
      <sheetName val="관기성공_내3"/>
      <sheetName val="1_토공사_수량산출_및_집계3"/>
      <sheetName val="첨부#2_Cash_Flow(현장작성)3"/>
      <sheetName val="환경기계공정표_(3)2"/>
      <sheetName val="본선_토공_분배표2"/>
      <sheetName val="3_공통공사대비9"/>
      <sheetName val="PAD_TR보호대기초3"/>
      <sheetName val="Ⅴ-2_공종별내역2"/>
      <sheetName val="입출재고현황_(2)9"/>
      <sheetName val="할증_2"/>
      <sheetName val="CABLE_SIZE-32"/>
      <sheetName val="ENE-CAL_12"/>
      <sheetName val="변수_정의2"/>
      <sheetName val="Cashflow_Analysis2"/>
      <sheetName val="Risk_Catefory2"/>
      <sheetName val="동축분_종합설계서2"/>
      <sheetName val="평가&amp;선급_미지급6"/>
      <sheetName val="SPEC_LIST(EQUP,_SYS)2"/>
      <sheetName val="SPEC_LIST(COMM)2"/>
      <sheetName val="CABLE_&amp;_WIRE2"/>
      <sheetName val="CONDUIT_&amp;_FITTING2"/>
      <sheetName val="BOXES_&amp;_ENCLOSURES2"/>
      <sheetName val="LIGHTING_FIXTURES2"/>
      <sheetName val="CABLING_ACC'S_&amp;_MISC_MAT'S2"/>
      <sheetName val="SPEC_LIST(BULK)2"/>
      <sheetName val="1-4-2_관(약)2"/>
      <sheetName val="01__자재단가비교표2"/>
      <sheetName val="중기조종사_단위단가2"/>
      <sheetName val="F1_41"/>
      <sheetName val="1차_내역서1"/>
      <sheetName val="Conn__Lib1"/>
      <sheetName val="2_223M_due_to_adj_profit1"/>
      <sheetName val="Eq__Mobilization7"/>
      <sheetName val="bi-mnthly_rep_Villa1"/>
      <sheetName val="IRR_sponsor1"/>
      <sheetName val="SRS_월별_BS6"/>
      <sheetName val="EXC_IND5"/>
      <sheetName val="해외_기술훈련비_(합계)4"/>
      <sheetName val="COLOR별_인쇄4"/>
      <sheetName val="유효성_검사4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WEIGHT_LIST8"/>
      <sheetName val="산#2-1_(2)8"/>
      <sheetName val="BEND_LOSS8"/>
      <sheetName val="INPUT_DATA10"/>
      <sheetName val="집계표_(25,26ဩ10"/>
      <sheetName val="Form_010"/>
      <sheetName val="General_Data10"/>
      <sheetName val="LABOR_&amp;_자재9"/>
      <sheetName val="Form_D-19"/>
      <sheetName val="Form_B-19"/>
      <sheetName val="Form_F-19"/>
      <sheetName val="Form_A9"/>
      <sheetName val="간접비_총괄9"/>
      <sheetName val="Price_Schedule9"/>
      <sheetName val="CAL_9"/>
      <sheetName val="Rate_Analysis9"/>
      <sheetName val="EQUIPMENT_-29"/>
      <sheetName val="공사비_내역_(가)8"/>
      <sheetName val="내역서_耰&quot;??9"/>
      <sheetName val="내역서_耰&quot;_x005f_x0000__x005f_x0000_8"/>
      <sheetName val="Static_Equip8"/>
      <sheetName val="Form_A_8"/>
      <sheetName val="3_Breakdown_Direct_Paint8"/>
      <sheetName val="내역서_耰&quot;__9"/>
      <sheetName val="Summary_Sheets8"/>
      <sheetName val="Civil_18"/>
      <sheetName val="Civil_28"/>
      <sheetName val="Civil_38"/>
      <sheetName val="Site_18"/>
      <sheetName val="Site_28"/>
      <sheetName val="Site_38"/>
      <sheetName val="Site_Faci8"/>
      <sheetName val="7__월별투입내역서7"/>
      <sheetName val="Man_Hole7"/>
      <sheetName val="Sheet1_(2)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계측_내역서7"/>
      <sheetName val="내역서_耰&quot;_x005f_x005f_x005f_x0000__x005f_x005f_x0007"/>
      <sheetName val="2_2_STAFF_Scedule7"/>
      <sheetName val="내역서_耰&quot;_x005f_x005f_x005f_x005f_x005f_x005f_x00007"/>
      <sheetName val="Z-_GENERAL_PRICE_SUMMARY7"/>
      <sheetName val="_Estimate__7"/>
      <sheetName val="T_37"/>
      <sheetName val="HORI__VESSEL7"/>
      <sheetName val="MP_MOB7"/>
      <sheetName val="BM_DATA_SHEET8"/>
      <sheetName val="w't_table7"/>
      <sheetName val="Administrative_Prices7"/>
      <sheetName val="WBS_447"/>
      <sheetName val="WBS_417"/>
      <sheetName val="Precios_por_Administración7"/>
      <sheetName val="Precios_Unitarios7"/>
      <sheetName val="Subcon_A7"/>
      <sheetName val="EQUIP_LIST7"/>
      <sheetName val="Vind_-_BtB7"/>
      <sheetName val="LV_induction_motors7"/>
      <sheetName val="BSD_(2)7"/>
      <sheetName val="Form_B7"/>
      <sheetName val="내역서_耰&quot;_x005f_x005f_x005f_x005f_x005f_x005f_x005f7"/>
      <sheetName val="97_사업추정(WEKI)7"/>
      <sheetName val="[SANDAN_XLS??7"/>
      <sheetName val="Monthly_Load7"/>
      <sheetName val="Weekly_Load7"/>
      <sheetName val="breakdown_of_wage_rate7"/>
      <sheetName val="Indirect_Cost7"/>
      <sheetName val="Material_Selections7"/>
      <sheetName val="Piping_BQ_for_one_turbine7"/>
      <sheetName val="Item_code2"/>
      <sheetName val="공정계획(내부계획25%,내부w_f)7"/>
      <sheetName val="Utility_and_Fire_flange7"/>
      <sheetName val="SFN_ORIG7"/>
      <sheetName val="Resource_table7"/>
      <sheetName val="AG_Pipe_Qty_Analysis7"/>
      <sheetName val="Equipment_List7"/>
      <sheetName val="Form1_SQP7"/>
      <sheetName val="_SANDAN_XLS__7"/>
      <sheetName val="Heavy_Equipments7"/>
      <sheetName val="BOQ-B_DOWN6"/>
      <sheetName val="실행예산_MM6"/>
      <sheetName val="Dir_Manpower_Other_Exp_7"/>
      <sheetName val="SCHEDD_TAMBAHAN7"/>
      <sheetName val="Fire_Protection7"/>
      <sheetName val="단가_(2)6"/>
      <sheetName val="4-3LEVEL-5_epic_46"/>
      <sheetName val="FWBS_15306"/>
      <sheetName val="MODULE_CONFIRM6"/>
      <sheetName val="내역서_(∮ἀ嘆ɶ6"/>
      <sheetName val="ITB_COST7"/>
      <sheetName val="PROTECTION_6"/>
      <sheetName val="Cash_In-Cash_Out_Actual6"/>
      <sheetName val="5_)_Time_Delays2"/>
      <sheetName val="Site_Findings_Status_Sheet2"/>
      <sheetName val="CUADRO_DE_PRECIOS6"/>
      <sheetName val="plan&amp;section_of_foundation3"/>
      <sheetName val="working_load_at_the_btm_ft_3"/>
      <sheetName val="stability_check3"/>
      <sheetName val="design_criteria3"/>
      <sheetName val="design_load3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내역서1999_8최종2"/>
      <sheetName val="Closeout_Control2"/>
      <sheetName val="Currency_Rate2"/>
      <sheetName val="Unit_Price_2"/>
      <sheetName val="4-Basic_Price2"/>
      <sheetName val="Evaluasi_Penw2"/>
      <sheetName val="Man_Power_&amp;_Comp2"/>
      <sheetName val="Data_List2"/>
      <sheetName val="RAB_AR&amp;STR2"/>
      <sheetName val="PROJECT_BRIEF2"/>
      <sheetName val="내역서_耰&quot;_x005f_x005f_x005f_x0000_2"/>
      <sheetName val="내역서_耰&quot;_x005f_x005f_x005f_x005f_2"/>
      <sheetName val="내역서_耰&quot;_x005f_x0000__x0000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Sum_(Case-3)2"/>
      <sheetName val="Air_Cooler-E1"/>
      <sheetName val="2__현장_자금투입_집계표1"/>
      <sheetName val="Tools_&amp;_Settings2"/>
      <sheetName val="Data_Summary2"/>
      <sheetName val="Crew_Costs2"/>
      <sheetName val="Spread_Costs2"/>
      <sheetName val="Unique_List_Misc2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99__FWBS(Ref)1"/>
      <sheetName val="99__Change_Rate1"/>
      <sheetName val="In-House_Summary2"/>
      <sheetName val="Unt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Discounted_Cash_Flow1"/>
      <sheetName val="Ocean_Transporation_Charge1"/>
      <sheetName val="Cash_Flow_bulanan1"/>
      <sheetName val="H_Satuan1"/>
      <sheetName val="OCT_FDN1"/>
      <sheetName val="Codes_Pers2"/>
      <sheetName val="General_Notes1"/>
      <sheetName val="BO䁑-B_䁄OWN1"/>
      <sheetName val="_도면_및_도서_제출목록_및_일정_170202_xlsx1"/>
      <sheetName val="Direct_PMS2"/>
      <sheetName val="Aux_2"/>
      <sheetName val="Rates_&amp;_Legend1"/>
      <sheetName val="Pengesahan_1"/>
      <sheetName val="00-Summary_Information-ABB1"/>
      <sheetName val="Harga_Satuan1"/>
      <sheetName val="F_ALARM1"/>
      <sheetName val="Distribution_Table1"/>
      <sheetName val="2_Overall_Summary_1"/>
      <sheetName val="__2"/>
      <sheetName val="_1"/>
      <sheetName val="breakdown_of_wage_ra`f1"/>
      <sheetName val="breakdown_of_wage_ra1"/>
      <sheetName val="breakdown_of_wage_rað-1"/>
      <sheetName val="Raw_data1"/>
      <sheetName val="Exchange_Rate1"/>
      <sheetName val="Bill_rekap1"/>
      <sheetName val="차트_(2)1"/>
      <sheetName val="Action_Item1"/>
      <sheetName val="PABS,Site_info1"/>
      <sheetName val="0__Resource　Code1"/>
      <sheetName val="Material_code1"/>
      <sheetName val="DATA_MENTAH1"/>
      <sheetName val="breakdown_of_wage_rap1"/>
      <sheetName val="내역서_耰&quot;_x005f_x0000_1"/>
      <sheetName val="내역서_耰&quot;_x005f_x005f_1"/>
      <sheetName val="Process_Data_(2)2"/>
      <sheetName val="breakdown_of_wage_ra1"/>
      <sheetName val="2_주요계수총괄2"/>
      <sheetName val="D1_2_COF모듈자재_입출재고_(B급)2"/>
      <sheetName val="0_Cover1"/>
      <sheetName val="1_집계표Summary1"/>
      <sheetName val="1_내역서BOQ1"/>
      <sheetName val="2_QtyCal1"/>
      <sheetName val="2_산출집계QtySum1"/>
      <sheetName val="3-0_단가표1"/>
      <sheetName val="3-1_INTERPOLATION1"/>
      <sheetName val="3-2_SUMMERY_SHEET1"/>
      <sheetName val="3-3_Quotation1"/>
      <sheetName val="3-3_1_Quotation1"/>
      <sheetName val="간접비_총괄표1"/>
      <sheetName val="Finishes_code1"/>
      <sheetName val="01_총괄표1"/>
      <sheetName val="설내역서_1"/>
      <sheetName val="원익_IPS_단가1"/>
      <sheetName val="7_수지1"/>
      <sheetName val="총_원가계산1"/>
      <sheetName val="1-2CHANGE_CONTENTS4"/>
      <sheetName val="1-3_주요사양4"/>
      <sheetName val="2_종합추진일정표4"/>
      <sheetName val="3_투자및자금조달계획4"/>
      <sheetName val="4_계정합4"/>
      <sheetName val="4-1_내자4"/>
      <sheetName val="4-2_외자4"/>
      <sheetName val="5_분야별주요투자명세4"/>
      <sheetName val="6-1_PRESS4"/>
      <sheetName val="6-2_차체4"/>
      <sheetName val="6-3_도장4"/>
      <sheetName val="6-4_조립4"/>
      <sheetName val="7_개발소요인원4"/>
      <sheetName val="8_국내외연수출장계획4"/>
      <sheetName val="9_PILOTVEHICLE소요계획_4"/>
      <sheetName val="10_START_UP_PLAN_4"/>
      <sheetName val="11_생산인원계획4"/>
      <sheetName val="12_MH-자동화4"/>
      <sheetName val="13__판매계획4"/>
      <sheetName val="14_유사실적비교(종합)4"/>
      <sheetName val="14-1__유사실적비교4"/>
      <sheetName val="2003_Bud__Vs_Act_4"/>
      <sheetName val="01_02월_성과급4"/>
      <sheetName val="Mapping_Sheet4"/>
      <sheetName val="Dropdown_Items4"/>
      <sheetName val="완성차_미수금4"/>
      <sheetName val="2002년_현장공사비"/>
      <sheetName val="Dir-Conc_"/>
      <sheetName val="G_R300경비"/>
      <sheetName val="Sch_1"/>
      <sheetName val="SSL_IND"/>
      <sheetName val="내역서_(N____x000a_1"/>
      <sheetName val="tabulation_of_deductions"/>
      <sheetName val="Summary_(overall)"/>
      <sheetName val="Land_Dev't__Ph-1"/>
      <sheetName val="4-Lane_bridge"/>
      <sheetName val="WTB-STAR_CINEMA"/>
      <sheetName val="03-13_Anticipated"/>
      <sheetName val="03-13_Approved"/>
      <sheetName val="sum_mdc"/>
      <sheetName val="Door_&amp;_Window_Sched"/>
      <sheetName val="Room_Sched"/>
      <sheetName val="C_Earthwork"/>
      <sheetName val="Schedule_S-Curve_Revision#3"/>
      <sheetName val="F-1_Bridge"/>
      <sheetName val="B_General_Requirements"/>
      <sheetName val="Drainage_&amp;_Slope"/>
      <sheetName val="F-2_Pile"/>
      <sheetName val="E_Surface"/>
      <sheetName val="Bored_Pile"/>
      <sheetName val="Named_Range"/>
      <sheetName val="HaulingLine_hardware"/>
      <sheetName val="견적_(2)"/>
      <sheetName val="970715양식"/>
      <sheetName val="태화42 "/>
      <sheetName val="매매"/>
      <sheetName val="설건집계"/>
      <sheetName val="현장경상비"/>
      <sheetName val="부산제일극장"/>
      <sheetName val="동해title"/>
      <sheetName val="와동25-3(변경)"/>
      <sheetName val="A3.공사비 검토"/>
      <sheetName val="C3.토목_옹벽"/>
      <sheetName val="새공통(96임금인상기준)"/>
      <sheetName val="유림총괄"/>
      <sheetName val="비교1"/>
      <sheetName val="A6.샤시등"/>
      <sheetName val="부대내역"/>
      <sheetName val="지우지마세요"/>
      <sheetName val="공사입력"/>
      <sheetName val="구분현황"/>
      <sheetName val="공정표"/>
      <sheetName val="지수산정"/>
      <sheetName val="중기사용료"/>
      <sheetName val="일위대가-01"/>
      <sheetName val="신대방33(적용)"/>
      <sheetName val="고창방향"/>
      <sheetName val="1062-X방향 "/>
      <sheetName val="hvac(제어동)"/>
      <sheetName val="개요입력"/>
      <sheetName val="수량기준"/>
      <sheetName val="단가기준"/>
      <sheetName val="총물량"/>
      <sheetName val="태화42_"/>
      <sheetName val="A3_공사비_검토"/>
      <sheetName val="C3_토목_옹벽"/>
      <sheetName val="A6_샤시등"/>
      <sheetName val="1062-X방향_"/>
      <sheetName val="여흥"/>
      <sheetName val="할증"/>
      <sheetName val="별표총괄"/>
      <sheetName val="내2"/>
      <sheetName val="공종목록표"/>
      <sheetName val="표준할증"/>
      <sheetName val="대비표(토공1안)"/>
      <sheetName val="하수급견적대비"/>
      <sheetName val="임원,관리,별도"/>
      <sheetName val="0314재고확인"/>
      <sheetName val="CDTK"/>
      <sheetName val="106C0300"/>
      <sheetName val="S-curve"/>
      <sheetName val="설계내역"/>
      <sheetName val="수정내역서"/>
      <sheetName val="BOX"/>
      <sheetName val="FAB동(전체)"/>
      <sheetName val="구리토평1전기"/>
      <sheetName val="현장"/>
      <sheetName val="사업관리"/>
      <sheetName val="가열로SW"/>
      <sheetName val="신메뉴백"/>
      <sheetName val="신메뉴백2"/>
      <sheetName val="③자재비"/>
      <sheetName val="단기차입금"/>
      <sheetName val="태화42_1"/>
      <sheetName val="A3_공사비_검토1"/>
      <sheetName val="C3_토목_옹벽1"/>
      <sheetName val="A6_샤시등1"/>
      <sheetName val="1062-X방향_1"/>
      <sheetName val="토공(우물통,기타) "/>
      <sheetName val="건축내역"/>
      <sheetName val="평형별 세대수"/>
      <sheetName val="내역서(마루공사)"/>
      <sheetName val="단가 및 재료비"/>
      <sheetName val="단가산출2"/>
      <sheetName val="단가산출1"/>
      <sheetName val="중기사용료산출근거"/>
      <sheetName val="발주수량표"/>
      <sheetName val="견적의뢰"/>
      <sheetName val="4.전기"/>
      <sheetName val="총괄내역서"/>
      <sheetName val="box(1.5x1.5)"/>
      <sheetName val="노무비"/>
      <sheetName val="MOTOR"/>
      <sheetName val="2000_11월설계내역"/>
      <sheetName val="잡비계산"/>
      <sheetName val="토목(대안)"/>
      <sheetName val="01노임적용기준"/>
      <sheetName val="평가데이터"/>
      <sheetName val="내역서(교량)전체"/>
      <sheetName val="삼보지질"/>
      <sheetName val="공정표_"/>
      <sheetName val="자재(원원+원대)"/>
      <sheetName val="구의33고"/>
      <sheetName val="단가대비표"/>
      <sheetName val="내역_ver1_0"/>
      <sheetName val="ELEC"/>
      <sheetName val="05월출력작업일보"/>
      <sheetName val="작업자 입력"/>
      <sheetName val="유림콘도"/>
      <sheetName val="역삼원룸"/>
      <sheetName val="고양점소"/>
      <sheetName val="변산리조트"/>
      <sheetName val="공정data"/>
      <sheetName val="택지구간단면(관로)"/>
      <sheetName val="실행(표지,갑,을)"/>
      <sheetName val="실행내역서 "/>
      <sheetName val="VT NC M"/>
      <sheetName val="DLDTLN"/>
      <sheetName val="Chi tiet gia DT"/>
      <sheetName val="Gia DT bo Sung"/>
      <sheetName val="PT gia DT"/>
      <sheetName val="Phan tich vat tu"/>
      <sheetName val="PTgia DT BS"/>
      <sheetName val="PKG"/>
      <sheetName val="안양1공구_건축"/>
      <sheetName val="5.관리사무소,보육시설,경로당 소화"/>
      <sheetName val="관급자재비"/>
      <sheetName val="폐기물처리비"/>
      <sheetName val="토공정보"/>
      <sheetName val="두앙"/>
      <sheetName val="2"/>
      <sheetName val="인테리어내역"/>
      <sheetName val="환경보전비B"/>
      <sheetName val="가옥철거(지장물조서)"/>
      <sheetName val="맨홀수량"/>
      <sheetName val="Register"/>
      <sheetName val="경계옹벽"/>
      <sheetName val="매립공사"/>
      <sheetName val="THICKENER AREA"/>
      <sheetName val="AUTOCLAVE 건물"/>
      <sheetName val="기존AUTOCLAVE 건물 철거 설치"/>
      <sheetName val="REACTOR"/>
      <sheetName val=" 침강제 건물 철골마감"/>
      <sheetName val=" CUSHION TANK기초 토건"/>
      <sheetName val=" 저압FILTERPRESS 토건"/>
      <sheetName val="도로 포장"/>
      <sheetName val="토건 설계, 감리 용역"/>
      <sheetName val="1단지 REACTOR"/>
      <sheetName val="1단지 50M3 REACTOR 기초외"/>
      <sheetName val="1단지 연용해 THICKENER AREA"/>
      <sheetName val="2단지 저광사 옹벽 설치 외"/>
      <sheetName val="2단지 SCRUBBER 토건"/>
      <sheetName val="sal"/>
      <sheetName val="mm10"/>
      <sheetName val="최적단면"/>
      <sheetName val="건축공사원가계산서"/>
      <sheetName val="______C_______________________3"/>
      <sheetName val="남양시작동자105노65기1.3화1.2"/>
      <sheetName val="첨부 #8 기자재 Cost Summary"/>
      <sheetName val="WORK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/>
      <sheetData sheetId="1213" refreshError="1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/>
      <sheetData sheetId="1464"/>
      <sheetData sheetId="1465"/>
      <sheetData sheetId="1466" refreshError="1"/>
      <sheetData sheetId="1467"/>
      <sheetData sheetId="1468"/>
      <sheetData sheetId="1469"/>
      <sheetData sheetId="1470"/>
      <sheetData sheetId="147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 refreshError="1"/>
      <sheetData sheetId="2030"/>
      <sheetData sheetId="2031"/>
      <sheetData sheetId="2032"/>
      <sheetData sheetId="2033"/>
      <sheetData sheetId="2034"/>
      <sheetData sheetId="2035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/>
      <sheetData sheetId="2331"/>
      <sheetData sheetId="2332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/>
      <sheetData sheetId="2350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 refreshError="1"/>
      <sheetData sheetId="2400" refreshError="1"/>
      <sheetData sheetId="2401" refreshError="1"/>
      <sheetData sheetId="2402" refreshError="1"/>
      <sheetData sheetId="2403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/>
      <sheetData sheetId="2437" refreshError="1"/>
      <sheetData sheetId="2438" refreshError="1"/>
      <sheetData sheetId="2439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/>
      <sheetData sheetId="2580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 refreshError="1"/>
      <sheetData sheetId="2593" refreshError="1"/>
      <sheetData sheetId="2594" refreshError="1"/>
      <sheetData sheetId="2595" refreshError="1"/>
      <sheetData sheetId="2596"/>
      <sheetData sheetId="2597"/>
      <sheetData sheetId="2598"/>
      <sheetData sheetId="2599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/>
      <sheetData sheetId="2609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  <sheetData sheetId="2638" refreshError="1"/>
      <sheetData sheetId="2639"/>
      <sheetData sheetId="2640" refreshError="1"/>
      <sheetData sheetId="2641" refreshError="1"/>
      <sheetData sheetId="2642"/>
      <sheetData sheetId="2643" refreshError="1"/>
      <sheetData sheetId="2644" refreshError="1"/>
      <sheetData sheetId="2645" refreshError="1"/>
      <sheetData sheetId="2646"/>
      <sheetData sheetId="2647"/>
      <sheetData sheetId="2648" refreshError="1"/>
      <sheetData sheetId="2649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/>
      <sheetData sheetId="3279" refreshError="1"/>
      <sheetData sheetId="3280" refreshError="1"/>
      <sheetData sheetId="3281" refreshError="1"/>
      <sheetData sheetId="3282"/>
      <sheetData sheetId="3283"/>
      <sheetData sheetId="3284"/>
      <sheetData sheetId="3285"/>
      <sheetData sheetId="3286"/>
      <sheetData sheetId="3287"/>
      <sheetData sheetId="3288"/>
      <sheetData sheetId="3289" refreshError="1"/>
      <sheetData sheetId="3290" refreshError="1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/>
      <sheetData sheetId="3321" refreshError="1"/>
      <sheetData sheetId="3322" refreshError="1"/>
      <sheetData sheetId="3323"/>
      <sheetData sheetId="3324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설계내역서"/>
      <sheetName val="건축내역"/>
      <sheetName val="SUMMARY"/>
      <sheetName val="PAINT"/>
      <sheetName val="수입"/>
      <sheetName val="손익"/>
      <sheetName val="현금흐름"/>
      <sheetName val="관로내역원"/>
      <sheetName val="자바라1"/>
      <sheetName val="CTEMCOST"/>
      <sheetName val="ELECTRIC"/>
      <sheetName val="A4288"/>
      <sheetName val="C-A(취합)파리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인사자료총집계"/>
      <sheetName val="그래프"/>
      <sheetName val="GDP"/>
      <sheetName val="5Traffic1"/>
      <sheetName val="부문인원3"/>
      <sheetName val="원가계산서"/>
      <sheetName val="금액내역서"/>
      <sheetName val="실행내역"/>
      <sheetName val="예가표"/>
      <sheetName val="시멘트"/>
      <sheetName val="공사개요"/>
      <sheetName val="현장관리비"/>
      <sheetName val="감독1130"/>
      <sheetName val="bm(CIcable)"/>
      <sheetName val="공사비집계"/>
      <sheetName val="CC Down load 0716"/>
      <sheetName val="화물2팀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내역"/>
      <sheetName val="단가"/>
      <sheetName val="원가(통신)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APT"/>
      <sheetName val="SCHEDULE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XZLC004_PART2"/>
      <sheetName val="실행철강하도"/>
      <sheetName val="TR제작사양"/>
      <sheetName val="기본DATA"/>
      <sheetName val="b_balju (2)"/>
      <sheetName val="b_gunmul"/>
      <sheetName val="노임단가"/>
      <sheetName val="982월원안"/>
      <sheetName val="내역서"/>
      <sheetName val="노무비"/>
      <sheetName val="유림골조"/>
      <sheetName val="금융비용"/>
      <sheetName val="원가관리 (동월대비)"/>
      <sheetName val="요약"/>
      <sheetName val="DATA"/>
      <sheetName val="실적공사"/>
      <sheetName val="업무처리전"/>
      <sheetName val="기계경비(시간당)"/>
      <sheetName val="램머"/>
      <sheetName val="수주현황2월"/>
      <sheetName val="ABUT수량-A1"/>
      <sheetName val="갑지(추정)"/>
      <sheetName val="화의-현금흐름"/>
      <sheetName val="견적의뢰"/>
      <sheetName val="중기조종사 단위단가"/>
      <sheetName val="6PILE  (돌출)"/>
      <sheetName val="#REF"/>
      <sheetName val="기성청구 공문"/>
      <sheetName val="IW-LIST"/>
      <sheetName val="재료"/>
      <sheetName val="방배동내역(리라)"/>
      <sheetName val="일위대가표"/>
      <sheetName val="추가예산"/>
      <sheetName val="2연암거"/>
      <sheetName val="경사수로집계표"/>
      <sheetName val="경사수로"/>
      <sheetName val="진입교량"/>
      <sheetName val="익월수주전망"/>
      <sheetName val="입찰내역서"/>
      <sheetName val="MIJIBI"/>
      <sheetName val="점수계산1-2"/>
      <sheetName val="SIL98"/>
      <sheetName val="일위대가"/>
      <sheetName val="woo(mac)"/>
      <sheetName val="대비표"/>
      <sheetName val="A-4"/>
      <sheetName val="골조시행"/>
      <sheetName val="Sheet13"/>
      <sheetName val="Sheet14"/>
      <sheetName val="시산표(매출조정전)"/>
      <sheetName val="RECIMAKE"/>
      <sheetName val="Proposal"/>
      <sheetName val="MIBK원단위"/>
      <sheetName val="7 (2)"/>
      <sheetName val="SM1-09"/>
      <sheetName val="SM2-09"/>
      <sheetName val="BD-09"/>
      <sheetName val="12년 CF(9월)"/>
      <sheetName val="45,46"/>
      <sheetName val="SO416"/>
      <sheetName val="장기대여금1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물량표"/>
      <sheetName val="Calen"/>
      <sheetName val="미드수량"/>
      <sheetName val="참조"/>
      <sheetName val="DATE"/>
      <sheetName val="공통부대관리"/>
      <sheetName val="예정(3)"/>
      <sheetName val="총내역서"/>
      <sheetName val="동원(3)"/>
      <sheetName val="980731"/>
      <sheetName val="광곡세부내역"/>
      <sheetName val="S&amp;R"/>
      <sheetName val="93"/>
      <sheetName val="토목검측서"/>
      <sheetName val="영동(D)"/>
      <sheetName val="37개월"/>
      <sheetName val="주형"/>
      <sheetName val="sum1 (2)"/>
      <sheetName val="적격"/>
      <sheetName val="적용건축"/>
      <sheetName val="Total"/>
      <sheetName val="조명시설"/>
      <sheetName val="집행내역"/>
      <sheetName val="단가(반정3교-원주)"/>
      <sheetName val="2-2.매출분석"/>
      <sheetName val="A-100전제"/>
      <sheetName val="몰드시스템 리스트"/>
      <sheetName val="정비손익"/>
      <sheetName val="200"/>
      <sheetName val="원가계산하도"/>
      <sheetName val="Borrower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표지"/>
      <sheetName val="설비원가"/>
      <sheetName val="CC16-내역서"/>
      <sheetName val="XZLC003_PART1"/>
      <sheetName val="품셈TABLE"/>
      <sheetName val="Y-WORK"/>
      <sheetName val="세부내역서"/>
      <sheetName val="현장지지물물량"/>
      <sheetName val="손익현황"/>
      <sheetName val="현황CODE"/>
      <sheetName val="지점장"/>
      <sheetName val="부서코드표"/>
      <sheetName val="ADR"/>
      <sheetName val="INPUT"/>
      <sheetName val="Sheet1 (2)"/>
      <sheetName val="조경"/>
      <sheetName val="TRE TABLE"/>
      <sheetName val="C3"/>
      <sheetName val="회사정보"/>
      <sheetName val="입찰내역 발주처 양식"/>
      <sheetName val="_x0018__x0000_"/>
      <sheetName val=""/>
      <sheetName val="3.바닥판설계"/>
      <sheetName val="산출근거"/>
      <sheetName val="일위(토목)"/>
      <sheetName val="단가표"/>
      <sheetName val="CAUDIT"/>
      <sheetName val="자재단가"/>
      <sheetName val="신공"/>
      <sheetName val="2.총괄표"/>
      <sheetName val="LinerWt"/>
      <sheetName val="RE9604"/>
      <sheetName val="평가제외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실행간접비용"/>
      <sheetName val="설계명세서"/>
      <sheetName val="전신환매도율"/>
      <sheetName val="경비"/>
      <sheetName val="물량표(신)"/>
      <sheetName val="대공종"/>
      <sheetName val="2.주요계수총괄"/>
      <sheetName val="현금"/>
      <sheetName val="슬래브"/>
      <sheetName val="교각계산"/>
      <sheetName val="slipsumpR"/>
      <sheetName val="참조시트"/>
      <sheetName val="D-623D"/>
      <sheetName val="BQMPALOC"/>
      <sheetName val="입찰보고"/>
      <sheetName val="504전기실 동부하-L"/>
      <sheetName val="Sheet15"/>
      <sheetName val="Sheet9"/>
      <sheetName val="DUT-BAT1"/>
      <sheetName val="Project Brief"/>
      <sheetName val="한강운반비"/>
      <sheetName val="0001new"/>
      <sheetName val="동절기투입(자재)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품셈표"/>
      <sheetName val="갑근세납세필증명원"/>
      <sheetName val="주현(해보)"/>
      <sheetName val="주현(영광)"/>
      <sheetName val="입출재고현황 (2)"/>
      <sheetName val="자금추ȕ"/>
      <sheetName val="05년말(건재)"/>
      <sheetName val="정부노임단가"/>
      <sheetName val="BEST"/>
      <sheetName val="통장출금액"/>
      <sheetName val="카메라"/>
      <sheetName val="실적"/>
      <sheetName val="단면 (2)"/>
      <sheetName val="GAEYO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퇴충"/>
      <sheetName val="요약PL"/>
      <sheetName val="FAB"/>
      <sheetName val="수지"/>
      <sheetName val="물량표S"/>
      <sheetName val="원가서"/>
      <sheetName val="부대공"/>
      <sheetName val="cp-e1"/>
      <sheetName val="공통비(전체)"/>
      <sheetName val="토목공사"/>
      <sheetName val="새공통(96임금인상기준)"/>
      <sheetName val="비교1"/>
      <sheetName val="유림총괄"/>
      <sheetName val="자금운용계획표"/>
      <sheetName val="PIPE"/>
      <sheetName val="FLANGE"/>
      <sheetName val="VALVE"/>
      <sheetName val="내역표지"/>
      <sheetName val="공사비증감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1_종합손익(도급)1"/>
      <sheetName val="推移グラフ"/>
      <sheetName val="감가상각비"/>
      <sheetName val="Year"/>
      <sheetName val="인원계획-미화"/>
      <sheetName val="Prices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부속동"/>
      <sheetName val="MEMORY"/>
      <sheetName val="찍기"/>
      <sheetName val="단가일람"/>
      <sheetName val="단위량당중기"/>
      <sheetName val="수량집계표(舊)"/>
      <sheetName val="原価センタ"/>
      <sheetName val="P.M 별"/>
      <sheetName val="FRQ"/>
      <sheetName val="기준"/>
      <sheetName val="Data Validation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전도품의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총괄집계표"/>
      <sheetName val="합계표"/>
      <sheetName val="YES-T"/>
      <sheetName val="철골공사"/>
      <sheetName val="구성비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일위(PN)"/>
      <sheetName val="1.본사계정별"/>
      <sheetName val="터파기및재료"/>
      <sheetName val="건축2"/>
      <sheetName val="분전함신설"/>
      <sheetName val="접지1종"/>
      <sheetName val="직재"/>
      <sheetName val="PAD TR보호대기초"/>
      <sheetName val="HANDHOLE(2)"/>
      <sheetName val="가로등기초"/>
      <sheetName val="상가지급현황"/>
      <sheetName val="공사비예산서(토목분)"/>
      <sheetName val="음료실행"/>
      <sheetName val="FB25JN"/>
      <sheetName val="BOX-1510"/>
      <sheetName val="도"/>
      <sheetName val="의정부문예회관변경내역"/>
      <sheetName val="납부내역총괄표 (수정)"/>
      <sheetName val="품목"/>
      <sheetName val="내역(한신APT)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P-산#1-1(WOWA1)"/>
      <sheetName val="배수공"/>
      <sheetName val="합천내역"/>
      <sheetName val="전기단가조사서"/>
      <sheetName val="자재목록"/>
      <sheetName val="설계명세서(선로)"/>
      <sheetName val="3본사"/>
      <sheetName val="98지급계획"/>
      <sheetName val="시화점실행"/>
      <sheetName val="설치원가"/>
      <sheetName val="Sheet5"/>
      <sheetName val="경비2내역"/>
      <sheetName val="22철거수량"/>
      <sheetName val="1. 시공측량"/>
      <sheetName val="_x005f_x0018__x005f_x0000_"/>
      <sheetName val="공사내역"/>
      <sheetName val="설산1.나"/>
      <sheetName val="본사S"/>
      <sheetName val="판가반영"/>
      <sheetName val="125PIECE"/>
      <sheetName val="_x0018_?"/>
      <sheetName val="노동부"/>
      <sheetName val="감액총괄표"/>
      <sheetName val="9GNG운반"/>
      <sheetName val="근거 및 가정"/>
      <sheetName val="2 카드채권(대출포함)"/>
      <sheetName val="__"/>
      <sheetName val="총괄표"/>
      <sheetName val="118.세금과공과"/>
      <sheetName val="수선비"/>
      <sheetName val="Master"/>
      <sheetName val="Macro1"/>
      <sheetName val="기초"/>
      <sheetName val="재무상태표"/>
      <sheetName val="위탁매매_1103"/>
      <sheetName val="자기매매_1103"/>
      <sheetName val="위탁매매_1109"/>
      <sheetName val="자기매매_1109"/>
      <sheetName val="해외 기술훈련비 (합계)"/>
      <sheetName val="접대비"/>
      <sheetName val="설문 평가"/>
      <sheetName val="수종별수량 (2)"/>
      <sheetName val="구간별수량"/>
      <sheetName val="Weekly Progress(계장)"/>
      <sheetName val="부하(성남)"/>
      <sheetName val="연습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Back Data 1"/>
      <sheetName val="Manual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전선 및 전선관"/>
      <sheetName val="수량산출"/>
      <sheetName val="기둥(원형)"/>
      <sheetName val="수량산출내역1115"/>
      <sheetName val="전체철근집계"/>
      <sheetName val="최소가치(간편)-회계"/>
      <sheetName val="회사제시"/>
      <sheetName val="소총괄표"/>
      <sheetName val="아파트연면적비율(참고1)"/>
      <sheetName val="슬래⠀"/>
      <sheetName val="슬래䰀"/>
      <sheetName val="슬래簀"/>
      <sheetName val="슬래퀀"/>
      <sheetName val="슬래뀀"/>
      <sheetName val="슬래瀀"/>
      <sheetName val="슬래鰀"/>
      <sheetName val="BD%_70s"/>
      <sheetName val="11월"/>
      <sheetName val="특외대"/>
      <sheetName val=" 견적서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#1) 투자 구분"/>
      <sheetName val="일위대가(계측기설치)"/>
      <sheetName val="선평원내역"/>
      <sheetName val="개산공사비"/>
      <sheetName val="명단원자료(이전)"/>
      <sheetName val="1_종합손익(도급)4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입찰내역_발주처_양식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Facility_Information"/>
      <sheetName val="기계"/>
      <sheetName val="정화조"/>
      <sheetName val="토목"/>
      <sheetName val="화전내"/>
      <sheetName val="BID"/>
      <sheetName val="식재품셈"/>
      <sheetName val="수량산출서 갑지"/>
      <sheetName val="실행기성 갑지"/>
      <sheetName val="Eq. Mobilization"/>
      <sheetName val="약품공급2"/>
      <sheetName val="RAW"/>
      <sheetName val="견적"/>
      <sheetName val="원가1"/>
      <sheetName val="원가2"/>
      <sheetName val="수목단가"/>
      <sheetName val="시설수량표"/>
      <sheetName val="식재수량표"/>
      <sheetName val="소야공정계획표"/>
      <sheetName val="98수문일위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Bond"/>
      <sheetName val="원본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대투_보관자료 변경"/>
      <sheetName val="내수자재"/>
      <sheetName val="U_TYPE_1_"/>
      <sheetName val="종단계산"/>
      <sheetName val="산출근거(S4)"/>
      <sheetName val="MAT"/>
      <sheetName val="설치자재"/>
      <sheetName val="1월~9월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TYPE-1"/>
      <sheetName val="계좌정보"/>
      <sheetName val="최적단면"/>
      <sheetName val="제-노임"/>
      <sheetName val="N賃率-職"/>
      <sheetName val="表21_净利润夐#奜#"/>
      <sheetName val="KEY CODE"/>
      <sheetName val="Back_Data_1"/>
      <sheetName val="※유형구분분류"/>
      <sheetName val="※类型区分分类"/>
      <sheetName val="선택창"/>
      <sheetName val="외주현황.wq1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118_세금과공과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대투_보관자료_변경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현용"/>
      <sheetName val="기본"/>
      <sheetName val="10월_vs_12월_채권잔액"/>
      <sheetName val="Rev. Recon 1"/>
      <sheetName val="1.고객불만건수"/>
      <sheetName val="1.변경범위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장"/>
      <sheetName val="MH_생산"/>
      <sheetName val="구분List"/>
      <sheetName val="TO"/>
      <sheetName val="C2121"/>
      <sheetName val="C2123"/>
      <sheetName val="C2124"/>
      <sheetName val="C2125"/>
      <sheetName val="C2127"/>
      <sheetName val="C2122"/>
      <sheetName val="表21_净利润墨-닑⿕"/>
      <sheetName val="날개수량1.5"/>
      <sheetName val="7.Utility Analysis"/>
      <sheetName val="Operational Activities"/>
      <sheetName val="상품입력"/>
      <sheetName val="월별자료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기계경비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준검 내역서"/>
      <sheetName val="6월 공嚺㓶가"/>
      <sheetName val="갑지"/>
      <sheetName val="부산제일극장"/>
      <sheetName val="MTP"/>
      <sheetName val="조도계산서 (도서)"/>
      <sheetName val="F 월별기성수금현황 "/>
      <sheetName val="배수내역"/>
      <sheetName val="대전-교대(A1-A2)"/>
      <sheetName val="FitOutConfCentre"/>
      <sheetName val="터널전기"/>
      <sheetName val="CF表示組替表"/>
      <sheetName val="토목주소"/>
      <sheetName val="프랜트면허"/>
      <sheetName val="I一般比"/>
      <sheetName val="1"/>
      <sheetName val="EP0618"/>
      <sheetName val="을-ATYPE"/>
      <sheetName val="C1.3.1"/>
      <sheetName val="부대공Ⅱ"/>
      <sheetName val="입찰내역 Ĉ_x0000__x0000_ᇆ"/>
      <sheetName val="입찰내역 Ĉ_x0000__x0000_ᇆ"/>
      <sheetName val="정보화기기매출"/>
      <sheetName val="compare2"/>
      <sheetName val="Krw"/>
      <sheetName val="BS"/>
      <sheetName val="Index"/>
      <sheetName val="중기일위대가"/>
      <sheetName val="일위대가목차"/>
      <sheetName val="CAT_5"/>
      <sheetName val="일위대가(목록)"/>
      <sheetName val="재료비"/>
      <sheetName val="견적내역서"/>
      <sheetName val="시험장S자로가로등공사"/>
      <sheetName val="분석가정"/>
      <sheetName val="배열수식"/>
      <sheetName val="기초정보 코드"/>
      <sheetName val="1. 작성방식"/>
      <sheetName val="호남본"/>
      <sheetName val="sum_x0008__x0000__x000d__x0000__x0006__x0000_"/>
      <sheetName val="Ѐ܀ऀ܀؀਀؀Ԁ̀Ѐ̀Ѐࠀ܀ఀ؀܀"/>
      <sheetName val="숨김"/>
      <sheetName val="표시트"/>
      <sheetName val="カテゴリ表"/>
      <sheetName val="카드채권(대출포함)"/>
      <sheetName val="공통"/>
      <sheetName val="T6-6(7)"/>
      <sheetName val="6호기"/>
      <sheetName val="BATCH"/>
      <sheetName val="특수선일위대가"/>
      <sheetName val="전기자료"/>
      <sheetName val="Sheet10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1-1"/>
      <sheetName val="wall"/>
      <sheetName val="설비등록׃⼫"/>
      <sheetName val="설비등록_x0010__x0000_"/>
      <sheetName val="기성현황집계표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Sheet17"/>
      <sheetName val="협가표"/>
      <sheetName val="1.수인터널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4.1 월별 에너지 사용량"/>
      <sheetName val="_x005f_x005f_x005f_x0018__x005f_x005f_x005f_x0000_"/>
      <sheetName val="_x005f_x0018_?"/>
      <sheetName val="슬래_xd800_"/>
      <sheetName val="월간공정표(04월))"/>
      <sheetName val="교량하부공"/>
      <sheetName val="1~9 하중계산"/>
      <sheetName val="정공공사"/>
      <sheetName val="입찰내역 Ĉ"/>
      <sheetName val="1공구산출내역서"/>
      <sheetName val="7_공사비집_x0000__x0000_Ā_x0000__x0005__x0000_翸_x0000_"/>
      <sheetName val="지장물C"/>
      <sheetName val="DB"/>
      <sheetName val="3.일반사상"/>
      <sheetName val="月度設定"/>
      <sheetName val="외부자료"/>
      <sheetName val="Exchange rate"/>
      <sheetName val="euc"/>
      <sheetName val="필요면적"/>
      <sheetName val="STANDARD"/>
      <sheetName val="한계원가"/>
      <sheetName val="시스템 개요 유효값"/>
      <sheetName val="단기차입금(200006)"/>
      <sheetName val="有型区分分类"/>
      <sheetName val="업무 분류(Category)"/>
      <sheetName val="작성양식"/>
      <sheetName val="유효성검사"/>
      <sheetName val="7상품수"/>
      <sheetName val="수정양식"/>
      <sheetName val="#1 Basic"/>
      <sheetName val="만기"/>
      <sheetName val="월별비교(물리)"/>
      <sheetName val="첨부#2.Cash Flow(현장작성)"/>
      <sheetName val="선택지"/>
      <sheetName val="Congfig"/>
      <sheetName val="Bank code"/>
      <sheetName val="총수율"/>
      <sheetName val="11"/>
      <sheetName val="Drop-down RAW"/>
      <sheetName val="CODE生成机"/>
      <sheetName val="조직필터"/>
      <sheetName val="산자사 운전용품"/>
      <sheetName val="기성"/>
      <sheetName val="BQ"/>
      <sheetName val="Basic"/>
      <sheetName val="날개벽(시점좌측)"/>
      <sheetName val="부대공사총괄"/>
      <sheetName val="건축공사집계표"/>
      <sheetName val="방배동내역 (총괄)"/>
      <sheetName val="견적을지"/>
      <sheetName val="집계"/>
      <sheetName val="sum_x0008_"/>
      <sheetName val="오류항목"/>
      <sheetName val="504전기실_Ç_x0000_Ԁ_x0000_瀀"/>
      <sheetName val="504전기실_Ç_x0000_Ԁ_x0000_退"/>
      <sheetName val="504전기실_壇멿︀ⳕԯ"/>
      <sheetName val="아산추가1220"/>
      <sheetName val="산출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가설공사내역"/>
      <sheetName val="401"/>
      <sheetName val="기본일위"/>
      <sheetName val="01_02월_성B_x0000_"/>
      <sheetName val="1TL종점(1)"/>
      <sheetName val="관리자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640ꠌ᜹렀㣃씃"/>
      <sheetName val="640ꠏ᜹쀀씃"/>
      <sheetName val="Basic Information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JT3.0견적-구1"/>
      <sheetName val="진행 DATA (2)"/>
      <sheetName val="_x005f_x005f_x005f_x0000__x005f_x005f_x005f_x0000_"/>
      <sheetName val="견적 맵"/>
      <sheetName val="Cntmrs"/>
      <sheetName val="Dropbox 목록"/>
      <sheetName val="문의내용 카테고리 분류(수정X)"/>
      <sheetName val="미계약2"/>
      <sheetName val="hiddenSheet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VNHA"/>
      <sheetName val="대차대조표-공시형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구분 Table"/>
      <sheetName val="1월"/>
      <sheetName val="회사전체"/>
      <sheetName val="_x005f_x005f_x005f_x0000__x005f"/>
      <sheetName val="소주(苏州)"/>
      <sheetName val="XREF"/>
      <sheetName val="Asset9809CAK"/>
      <sheetName val="전기요금 산출내역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MASTER_APP1"/>
      <sheetName val="Cond__Inseguros1"/>
      <sheetName val="Comp__Inseguros1"/>
      <sheetName val="Base_de_Datos1"/>
      <sheetName val="3YP2016-Bottom_up1"/>
      <sheetName val="Farol_Acciones1"/>
      <sheetName val="Lista_de_datos1"/>
      <sheetName val="FornecM_Check1"/>
      <sheetName val="Unidades_SAC-REVENDA3"/>
      <sheetName val="Clasif_1"/>
      <sheetName val="Lista_de_Entrenamientos1"/>
      <sheetName val="Supply_Cost_Centers1"/>
      <sheetName val="[손익기01_XL??DePara1"/>
      <sheetName val="Farol_Metas1"/>
      <sheetName val="Lista_CI1"/>
      <sheetName val="2_카드채권(대출포함)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_DD_List1"/>
      <sheetName val="Share_Price_2002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7_(2)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09~10년_매출계획2"/>
      <sheetName val="1_MDF1공장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2_카드채권(대출포함)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BEP_加薪_KPI1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lassification_分类4"/>
      <sheetName val="tab_STATUS_DO_PROCESSO_4"/>
      <sheetName val="Perf__Plan__Diário14"/>
      <sheetName val="In_(2)4"/>
      <sheetName val="__한국_AMP_ASP-23_판매가격__4"/>
      <sheetName val="제조원가_원단위_분석4"/>
      <sheetName val="종합표양식(품의_&amp;_입고)_24"/>
      <sheetName val="원가관리_(동월대비)4"/>
      <sheetName val="b_balju_(2)4"/>
      <sheetName val="2-2_매출분석4"/>
      <sheetName val="몰드시스템_리스트4"/>
      <sheetName val="11_외화채무증권(AFS,HTM)084"/>
      <sheetName val="13_감액TEST_084"/>
      <sheetName val="12년_CF(9월)4"/>
      <sheetName val="중기조종사_단위단가4"/>
      <sheetName val="6PILE__(돌출)4"/>
      <sheetName val="Sheet1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Data_validation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97_사업추정(WEKI)2"/>
      <sheetName val="Tong_hop2"/>
      <sheetName val="95_1_1이후취득자산(숨기기상태)2"/>
      <sheetName val="6월_공정외주2"/>
      <sheetName val="입출재고현황_(2)2"/>
      <sheetName val="TRE_TABLE2"/>
      <sheetName val="입찰내역_발주처_양식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Jul-Sep_Actual_cost_(2)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도급)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기성청구_공문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表21_净利润调节表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sum1_(2)4"/>
      <sheetName val="3_바닥판설계4"/>
      <sheetName val="6월_공정외주4"/>
      <sheetName val="2_대외공문4"/>
      <sheetName val="2_총괄표4"/>
      <sheetName val="입출재고현황_(2)4"/>
      <sheetName val="504전기실_동부하-L4"/>
      <sheetName val="OUTER_AREA(겹침없음)4"/>
      <sheetName val="EL_표면적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TOWER 12TON"/>
      <sheetName val="TOWER 10TON"/>
      <sheetName val="JIB CRANE,HOIST"/>
      <sheetName val="Assign"/>
      <sheetName val="합잔_역사"/>
      <sheetName val="01현금및현금성자산(ok)"/>
      <sheetName val="상불"/>
      <sheetName val="네고14"/>
      <sheetName val="관리1"/>
      <sheetName val="연체리스료"/>
      <sheetName val="control sheet"/>
      <sheetName val="대환취급"/>
      <sheetName val="SS20"/>
      <sheetName val="SS10"/>
      <sheetName val="유리단가"/>
      <sheetName val="증감대비"/>
      <sheetName val="공종단가"/>
      <sheetName val="2_주요계수총괄2"/>
      <sheetName val="Project_Brief2"/>
      <sheetName val="단면_(2)2"/>
      <sheetName val="Facility_Information2"/>
      <sheetName val="P_M_별3"/>
      <sheetName val="PAD_TR보호대기초1"/>
      <sheetName val="1__시공측량1"/>
      <sheetName val="1_본사계정별2"/>
      <sheetName val="납부내역총괄표_(수정)1"/>
      <sheetName val="근거_및_가정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_x005f_x0018__"/>
      <sheetName val="BSD (2)"/>
      <sheetName val="날개벽수량표"/>
      <sheetName val="받을어음"/>
      <sheetName val="역T형옹벽(3.0)"/>
      <sheetName val="외상매출금현황-수정분 A2"/>
      <sheetName val="gr_val"/>
      <sheetName val="gr_sum"/>
      <sheetName val="_x005f_x0000___x0000__x0000__x0005__x0000_㴐ኰ"/>
      <sheetName val="_x005f_x0000___x0000__x0000__x0005__x0000_움ᕕ"/>
      <sheetName val="OUTER_A՜_x0000_缀_x0000__x0000__x0000_尀빙끯"/>
      <sheetName val="NG Item"/>
      <sheetName val="항목(1)"/>
      <sheetName val="BOOK4"/>
      <sheetName val="수량산출서 (2)"/>
      <sheetName val="C1ㅇ"/>
      <sheetName val="단가조정"/>
      <sheetName val="나_출_x0000__x0000_"/>
      <sheetName val="운반"/>
      <sheetName val="기초단가"/>
      <sheetName val="파일의이용"/>
      <sheetName val="지급제한자"/>
      <sheetName val="공통비_x0000__x0000_ʯ"/>
      <sheetName val="공통비_x0000_í遘̩"/>
      <sheetName val="504전기실_x0000__x0000__x0001_Ԁ_x0000_"/>
      <sheetName val="2_실행ﶻĉ_x0000_"/>
      <sheetName val="2_실행䔭疖꜀"/>
      <sheetName val="2_실행ﶻ_x001e__x0000_"/>
      <sheetName val="NCR_HEC_6 Opens"/>
      <sheetName val="NCR_HEC_4 Open &amp; Vendor_2 Opens"/>
      <sheetName val="_Cash_Flow(자_x0000__x0000_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1_차입금2"/>
      <sheetName val="부대시행1_(2)2"/>
      <sheetName val="3_6_2남양주택배2"/>
      <sheetName val="설산1_나2"/>
      <sheetName val="국내_x0000__x0000_"/>
      <sheetName val="자판실행"/>
      <sheetName val="工완성공사율"/>
      <sheetName val="공통부대비"/>
      <sheetName val="체신주조서"/>
      <sheetName val="단가조사표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NKC (final)"/>
      <sheetName val="생산"/>
      <sheetName val="자금_제_x0000__x0000_Ԁ_x0000_"/>
      <sheetName val="6PILE__(Y_x0000__x0000_"/>
      <sheetName val="6PILE__(剙_x0010__x0000_"/>
      <sheetName val="합산목표(감가+5_x0000__x0000_Ԁ_x0000_䀀"/>
      <sheetName val="기준재고"/>
      <sheetName val="수액원료4"/>
      <sheetName val="철거산출근거"/>
      <sheetName val="_x005f_x0000_"/>
      <sheetName val="기타수지&amp;특별손익_ﹴÕ"/>
      <sheetName val="오스피셔스제사차"/>
      <sheetName val="참고3.DATA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master(ZH)"/>
      <sheetName val="무형자산 LS11"/>
      <sheetName val="Global"/>
      <sheetName val="Project Count"/>
      <sheetName val="Index1"/>
      <sheetName val="STRAT_PLAN_WKSHT1"/>
      <sheetName val="Sales_Plan_&amp;_other1"/>
      <sheetName val="drop_downs"/>
      <sheetName val="손익계산서"/>
      <sheetName val="입찰내역 _x0000__x0000__x0000__x0001_Ԁ_x0000_"/>
      <sheetName val="2.FM Fee_2차년도"/>
      <sheetName val="3.감가장비"/>
      <sheetName val="FAB별"/>
      <sheetName val="Ref. Spec Review 양식"/>
      <sheetName val="Ref. 시험항목 테이블"/>
      <sheetName val="Ref. Search Result 테이블"/>
      <sheetName val="Bank_code"/>
      <sheetName val="Drop-down_RAW"/>
      <sheetName val="Basic_Information"/>
      <sheetName val="Exchange_rate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첨부1-2. 증감사유내역서(을)"/>
      <sheetName val="원가관리_(동월대-_x0000_Ԁ"/>
      <sheetName val="_x005f_x005f_x005f_x005f_x005f_x005f_x005f_x0018__x005f"/>
      <sheetName val="_x005f_x005f_x005f_x0018__"/>
      <sheetName val="간접비"/>
      <sheetName val="노원열병합  건축공사기성내역서"/>
      <sheetName val="Mot So Thuat Ngu EN-VI"/>
      <sheetName val="이자"/>
      <sheetName val="FORM4"/>
      <sheetName val="FORM1"/>
      <sheetName val="FORM2"/>
      <sheetName val="FORM3"/>
      <sheetName val="FORM5"/>
      <sheetName val="FORM10"/>
      <sheetName val="FORM15"/>
      <sheetName val="FORM16"/>
      <sheetName val="main"/>
      <sheetName val="대구은행"/>
      <sheetName val="원재료"/>
      <sheetName val="비품"/>
      <sheetName val="PF 현황(11년12월)"/>
      <sheetName val="Sensitivity and GC Value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001"/>
      <sheetName val="7_Utility_Analysis1"/>
      <sheetName val="Operational_Activities1"/>
      <sheetName val="무역한도관리"/>
      <sheetName val="지급어음"/>
      <sheetName val="이름표"/>
      <sheetName val="Mot_So_Thuat_Ngu_EN-VI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공종별집계"/>
      <sheetName val="23기-3분기결산PL"/>
      <sheetName val="91"/>
      <sheetName val="생산1-2"/>
      <sheetName val="생산1-1"/>
      <sheetName val="매출계획"/>
      <sheetName val="품의서개정(갑)"/>
      <sheetName val="10.예산 및 원가 계획(02년)"/>
      <sheetName val="OH _x000f_"/>
      <sheetName val="____"/>
      <sheetName val="경영비율 "/>
      <sheetName val="토공(우물통,기타) "/>
      <sheetName val="원가관리_(동월대-"/>
      <sheetName val="7_공사비집"/>
      <sheetName val="OUTER_A՜"/>
      <sheetName val="자금_제"/>
      <sheetName val="__Dscljh_c_EXCEL________1_96__2"/>
      <sheetName val="건축갑지"/>
      <sheetName val="건축내역서"/>
      <sheetName val="견적보고서"/>
      <sheetName val="6F8"/>
      <sheetName val="공기연장현황"/>
      <sheetName val="상반기손익차2총괄"/>
      <sheetName val="식재총괄"/>
      <sheetName val="단가산출서"/>
      <sheetName val="신당동집계표"/>
      <sheetName val="집계확_x0000_"/>
      <sheetName val="단면치수"/>
      <sheetName val="tifico"/>
      <sheetName val="통က_x0000_"/>
      <sheetName val="공사"/>
      <sheetName val="유효성 목록"/>
      <sheetName val="드롭다운(수정금지)"/>
      <sheetName val="골조"/>
      <sheetName val="조도"/>
      <sheetName val="本月预计"/>
      <sheetName val="1)추진현황"/>
      <sheetName val="매출회전"/>
      <sheetName val="TMPA"/>
      <sheetName val="소방사항"/>
      <sheetName val="P-J"/>
      <sheetName val="증감내역서"/>
      <sheetName val="산자사_운전용품"/>
      <sheetName val="업무_분류(Category)"/>
      <sheetName val="3_일반사상"/>
      <sheetName val="#1_Basic"/>
      <sheetName val="_x005f_x0000__"/>
      <sheetName val="공통비"/>
      <sheetName val="504전기실"/>
      <sheetName val="총 원가계산"/>
      <sheetName val="1.설계기준"/>
      <sheetName val="ALK_Chi tiết công nợ"/>
      <sheetName val="Parem"/>
      <sheetName val="CHITIET VL-NC-TT1p"/>
      <sheetName val="TONGKE3p"/>
      <sheetName val="경상직원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제조원가_원단ၒ_x0000__x0000__x0000_"/>
      <sheetName val="제조원가_원단_x0010__x0000_༘֜"/>
      <sheetName val="제조원가_원단_x0000_ī_x0000_"/>
      <sheetName val="입찰내역 _x0000_⊍_x0000__x0000_∀的"/>
      <sheetName val="물가대비표"/>
      <sheetName val="4월25일실행"/>
      <sheetName val="경계석,골재외 (2)"/>
      <sheetName val="종합표양식(품의좲_xdd02_쒥⠀쮎_x001d__x0000__x0000_"/>
      <sheetName val="합산목표(감가+5"/>
      <sheetName val="1_종합손익(주택,绘ÿ헾⽊"/>
      <sheetName val="sum "/>
      <sheetName val="Menu_Link"/>
      <sheetName val="간접경상비"/>
      <sheetName val="카테고리 분류 (수정X)"/>
      <sheetName val="퇴직사유"/>
      <sheetName val="SPT vs PHI"/>
      <sheetName val="방배2E"/>
      <sheetName val="1.설계조건"/>
      <sheetName val="제조원가_원단_x0000_좏_x0000__x0000_"/>
      <sheetName val="제조원가_원단_x0000_泀_x0000__x0000_"/>
      <sheetName val="504전기실__x0000_Ԁ_x0000_"/>
      <sheetName val="504전기실__x0000_Ԁ_x0000_က"/>
      <sheetName val="직종부호"/>
      <sheetName val="설계내역양식"/>
      <sheetName val="PH 5"/>
      <sheetName val="bar chart-rev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CERTIFICATE"/>
      <sheetName val="97노임단가"/>
      <sheetName val="입력란"/>
      <sheetName val="수량이동"/>
      <sheetName val="TLoss"/>
      <sheetName val="예총"/>
      <sheetName val="0304"/>
      <sheetName val="Ⅴ-2.공종별내역"/>
      <sheetName val="L형옹벽"/>
      <sheetName val="물가정보"/>
      <sheetName val="정부노임"/>
      <sheetName val="类别"/>
      <sheetName val="(실사조정)총괄"/>
      <sheetName val="Sheet16"/>
      <sheetName val="연결조정사항(2019)"/>
      <sheetName val="20년 동일기간 소테마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ITB COST"/>
      <sheetName val="Bank_code1"/>
      <sheetName val="Drop-down_RAW1"/>
      <sheetName val="Basic_Information1"/>
      <sheetName val="Exchange_rate1"/>
      <sheetName val="진행_DATA_(2)"/>
      <sheetName val="NG_Item"/>
      <sheetName val="Ref__Spec_Review_양식"/>
      <sheetName val="Ref__시험항목_테이블"/>
      <sheetName val="Ref__Search_Result_테이블"/>
      <sheetName val="07.01"/>
      <sheetName val="변동률산출"/>
      <sheetName val="완성차 미수금"/>
      <sheetName val="단양 00 아파트-세부내역"/>
      <sheetName val="암거날개벽"/>
      <sheetName val="토지조서(원본)"/>
      <sheetName val="기본값"/>
      <sheetName val="F4-F7"/>
      <sheetName val="Supplement2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3.판관비명세서"/>
      <sheetName val="Planilha_relts??eos7"/>
      <sheetName val="단기대여금"/>
      <sheetName val="장기대여금"/>
      <sheetName val="▶ 일일출역 집계_20210819143316"/>
      <sheetName val="B05"/>
      <sheetName val="B07"/>
      <sheetName val="A02"/>
      <sheetName val="A04"/>
      <sheetName val="A13"/>
      <sheetName val="B08"/>
      <sheetName val="B10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철거공사1"/>
      <sheetName val="계정정보"/>
      <sheetName val="기준정보基准信息参考"/>
      <sheetName val="공사비지급"/>
      <sheetName val="사업단위"/>
      <sheetName val="품목리스트"/>
      <sheetName val="기본사항"/>
      <sheetName val="본사공가현황"/>
      <sheetName val="견적 (2)"/>
      <sheetName val="504전기실_Ç"/>
      <sheetName val="T13(P68~72,78)"/>
      <sheetName val="입찰내역"/>
      <sheetName val="제조원가_원단_x0000_ǻ_x0000_"/>
      <sheetName val="Process Li"/>
      <sheetName val="유림콘도"/>
      <sheetName val="장비명"/>
      <sheetName val="Ext. Stone-P"/>
      <sheetName val="Process Li 鸴"/>
      <sheetName val="ENE-CAL"/>
      <sheetName val="토지평가조서(발송용)"/>
      <sheetName val="DRUM"/>
      <sheetName val="EE-PROP"/>
      <sheetName val="집계표(OPTION)"/>
      <sheetName val="일위"/>
      <sheetName val="Rate Analysis"/>
      <sheetName val="제주환경순환센터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자료입력"/>
      <sheetName val="DHEQSUPT"/>
      <sheetName val="B"/>
      <sheetName val="member design"/>
      <sheetName val="design criteria"/>
      <sheetName val="working load at the btm ft."/>
      <sheetName val="plan&amp;section of foundation"/>
      <sheetName val="TTL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OH_Cost경비(배부呸2닑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_Cash_Flo_x0000__x0000__x0000__x0000__x0000_"/>
      <sheetName val="돈암사업"/>
      <sheetName val="원형1호맨홀토공수량"/>
      <sheetName val="Cash2"/>
      <sheetName val="Z"/>
      <sheetName val="⑤항목별2"/>
      <sheetName val="산출기준(파견전산실)"/>
      <sheetName val="보빈규격"/>
      <sheetName val="__한국_AMP_ASP-23_판매가격_롟"/>
      <sheetName val="기타코드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예산관리대장"/>
      <sheetName val="Xunit (단위환산)"/>
      <sheetName val="운영경비 세부작성근거"/>
      <sheetName val="책임준비금"/>
      <sheetName val="@공통코드"/>
      <sheetName val="CIP"/>
      <sheetName val=" Drop"/>
      <sheetName val="제조원가_원단_x0000__x0000__x0000__x0000_"/>
      <sheetName val="제조원가_원단_x0000_궰_x0000__x0000_"/>
      <sheetName val="제조원가_원단_x0000_聏_x0000__x0000_"/>
      <sheetName val="2014"/>
      <sheetName val="2018"/>
      <sheetName val="CAL1"/>
      <sheetName val="anaysis_sheet"/>
      <sheetName val="주관사업"/>
      <sheetName val="기준표"/>
      <sheetName val="_x005f_x005f_x005f_x0018_"/>
      <sheetName val="G2설비도급"/>
      <sheetName val="입찰내역 "/>
      <sheetName val="통က"/>
      <sheetName val="제조원가_원단_x0010_"/>
      <sheetName val="참고(3)고정비"/>
      <sheetName val="1) MALL"/>
      <sheetName val="영업보증금"/>
      <sheetName val="MTP1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7_공사비집_x0000_跇˜_x0000__x0000__x0000_Ā_x0000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유류대_현황1"/>
      <sheetName val="1__템플릿1"/>
      <sheetName val="2__작성_참고사항1"/>
      <sheetName val="mapping_(2)1"/>
      <sheetName val="Ref_1"/>
      <sheetName val="2_3_Projects_Status1"/>
      <sheetName val="Consolidated_Project_List1"/>
      <sheetName val="Fixed_Cost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3__Training_&amp;_travel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TEMP2"/>
      <sheetName val="Name"/>
      <sheetName val="건축개요_"/>
      <sheetName val="실행내역서 "/>
      <sheetName val="2.Consideration sheet"/>
      <sheetName val="3. Export"/>
      <sheetName val="4Q주석"/>
      <sheetName val="경영혁신본부"/>
      <sheetName val="다목적갑"/>
      <sheetName val="Warranty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Quantity"/>
      <sheetName val="Requirement(Work Crew)"/>
      <sheetName val="연간점유"/>
      <sheetName val="업무계획1"/>
      <sheetName val="sum_x0008__x0000_ _x0000__x0006__x0000_"/>
      <sheetName val="슬래?"/>
      <sheetName val="_x005f_x0000__x005f"/>
      <sheetName val="_x0000___x0000__x0000__x0005__x0000_㴐ኰ"/>
      <sheetName val="_x0000___x0000__x0000__x0005__x0000_움ᕕ"/>
      <sheetName val="금액집계(리포트)"/>
      <sheetName val="HERO01"/>
      <sheetName val="인건비"/>
      <sheetName val="04_4월말_합병시_지분변동차액"/>
      <sheetName val="2007"/>
      <sheetName val="GL"/>
      <sheetName val="2003FX"/>
      <sheetName val="8月水电燃使用表"/>
      <sheetName val="자산LIST"/>
      <sheetName val="해외출자현황(원본틀)"/>
      <sheetName val="총괄표_전체"/>
      <sheetName val="총괄표_기본"/>
      <sheetName val="총괄표_확장"/>
      <sheetName val="제조원가_원단샀_x000e__x0000__x0000_"/>
      <sheetName val="제조원가_원단뿰朮_x0000__x0000_"/>
      <sheetName val="제조원가_원단뽰_x0000__x0000_"/>
      <sheetName val="제조원가_원단뽀ᚔ_x0000__x0000_"/>
      <sheetName val="6PILE__(돌출_x0000_"/>
      <sheetName val="96보완계획7.12"/>
      <sheetName val="단독빌딩 총합계본"/>
      <sheetName val="목록구분"/>
      <sheetName val="KPIs- TTP, PTP, People Turnover"/>
      <sheetName val="部门"/>
      <sheetName val="1월 목표"/>
      <sheetName val="FILIAL MINAS"/>
      <sheetName val="info for drop box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가설전기별첨"/>
      <sheetName val="Essbase"/>
      <sheetName val="표준공사비-조명제외x10%up"/>
      <sheetName val="12년_CF(9월_x0000_"/>
      <sheetName val="[손익기01_XL_x0000__x0000_DePara11"/>
      <sheetName val="_손익기01_XL_x0000__x0000_DePara11"/>
      <sheetName val="_손익기01_XL_x0000__x06"/>
      <sheetName val="_x005f_x005f_x005f_x0018__x005f"/>
      <sheetName val="_x005f_x0000__x00_x0000__x0000__x0000_"/>
      <sheetName val="SRS_월별_BS1"/>
      <sheetName val="평가&amp;선급_미지급1"/>
      <sheetName val="EXC_IND"/>
      <sheetName val="COLOR별_인쇄"/>
      <sheetName val="Mot_So_Thuat_Ngu_EN-VI1"/>
      <sheetName val="Salary(해외)"/>
      <sheetName val="database"/>
      <sheetName val="DESBAST"/>
      <sheetName val="설비등록ၒ_x0000_"/>
      <sheetName val="매출내역"/>
      <sheetName val="97 사업추정(W؀_x0001__x0000__x0000_"/>
      <sheetName val="1-11조직표"/>
      <sheetName val="제임스짐 예상매출 for 2023B"/>
      <sheetName val="表21_净利润釘×㜀࠷"/>
      <sheetName val="변경내역대비표(2)"/>
      <sheetName val="투입계획서(변경)"/>
      <sheetName val="기안"/>
      <sheetName val="지하시설물작성"/>
      <sheetName val="사다리"/>
      <sheetName val="VS P-Q"/>
      <sheetName val="8호선 원가 투입내역"/>
      <sheetName val="2)단가비교표"/>
      <sheetName val="SHEET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MAIN_TABLE"/>
      <sheetName val="공사직종별노임"/>
      <sheetName val="504전기실_"/>
      <sheetName val="총괄집계 "/>
      <sheetName val="일위목차"/>
      <sheetName val="0226"/>
      <sheetName val="07~08 PL"/>
      <sheetName val="표건"/>
      <sheetName val="CO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Noncurrent assets"/>
      <sheetName val="2장(1사업부)ERP"/>
      <sheetName val="COVER-P"/>
      <sheetName val="_REF"/>
      <sheetName val="H.P견적(참조)"/>
      <sheetName val="공사예산하조서(O.K)"/>
      <sheetName val="ACTIVITY CODE &amp; AREA LIST"/>
      <sheetName val="계정code"/>
      <sheetName val="선택옵션"/>
      <sheetName val="옵션"/>
      <sheetName val="CriteriaUpdate"/>
      <sheetName val="주간남10대순위1"/>
      <sheetName val="주간여30대순위1"/>
      <sheetName val="건강_미결"/>
      <sheetName val="ASALTOTA"/>
      <sheetName val="국민연금"/>
      <sheetName val="분류기준"/>
      <sheetName val="NON SLIP"/>
      <sheetName val="Tr.C 당일자금판"/>
      <sheetName val="일위대가목록"/>
      <sheetName val="중기단가목록"/>
      <sheetName val="추정99"/>
      <sheetName val="북마크"/>
      <sheetName val="종합"/>
      <sheetName val="부가가치"/>
      <sheetName val="2021 KPI_SD (대표이사)"/>
      <sheetName val="1_종합손익(주택,&quot;_x0000__x0000__x0000_"/>
      <sheetName val="화기9901매출"/>
      <sheetName val="Act vs. budget"/>
      <sheetName val="PC%계산"/>
      <sheetName val="2_Consideration_sheet"/>
      <sheetName val="3__Export"/>
      <sheetName val="_손익기01.XL__DePara"/>
      <sheetName val="_손익기01_XL__DePara"/>
      <sheetName val="기성및원가"/>
      <sheetName val="Ⅱ.추정종합"/>
      <sheetName val="견적내역서(산출근거)"/>
      <sheetName val="내역서(토목)"/>
      <sheetName val="별제권_정리담보권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_x005f_x0000__x00_x0000__x0000_Ԁ"/>
      <sheetName val="나_출؀_x0001_"/>
      <sheetName val="2.하중산정"/>
      <sheetName val="플랜트 설치"/>
      <sheetName val="3BL공동구 수량"/>
      <sheetName val="운반거리(0.7km)"/>
      <sheetName val="C.S.A"/>
      <sheetName val="Rate"/>
      <sheetName val="Sch.6"/>
      <sheetName val="말뚝지지력산정"/>
      <sheetName val="종합표양식(품의_&amp;¾_x0000__x0000__x0000__x0000_漁ן"/>
      <sheetName val="12년_CF౮_x0002_저殑"/>
      <sheetName val="6PILE__(_xddf4_ㆥ堀"/>
      <sheetName val="6PILE__(౮_x0002_저"/>
      <sheetName val="리드14"/>
      <sheetName val="a.연결정리"/>
      <sheetName val="loading"/>
      <sheetName val="backdata"/>
      <sheetName val="Spreadsheet Information"/>
      <sheetName val="major"/>
      <sheetName val="7_공사비집_x0000__x0000__x0000__x0000_⽐ʇ_x0000_"/>
      <sheetName val="할증 "/>
      <sheetName val="다이꾸"/>
      <sheetName val="중기사용료"/>
      <sheetName val="챤넬"/>
      <sheetName val="제작LIST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Template"/>
      <sheetName val="KENworth"/>
      <sheetName val="개산견적원본"/>
      <sheetName val="로우프"/>
      <sheetName val="감가상각비(2002)"/>
      <sheetName val="품목코드"/>
      <sheetName val="표지 (3)"/>
      <sheetName val="범한여행"/>
      <sheetName val="12월시산표"/>
      <sheetName val="손익계산서(출력)"/>
      <sheetName val="매출원가"/>
      <sheetName val="※유형구분분류 (2)"/>
      <sheetName val="Ref1"/>
      <sheetName val="1-8"/>
      <sheetName val="HK1.83站合力改善 "/>
      <sheetName val="D"/>
      <sheetName val="act98"/>
      <sheetName val="건설중인"/>
      <sheetName val="대지급(한미)"/>
      <sheetName val="자본금99(수)"/>
      <sheetName val="8월현금흐름표"/>
      <sheetName val="NOZZLE제작단가"/>
      <sheetName val="Electrical Load List"/>
      <sheetName val="월별"/>
      <sheetName val="1차)기초데이터_인건비월별추정"/>
      <sheetName val="Sheet376"/>
      <sheetName val="단독빌딩_총합계본"/>
      <sheetName val="제조원가"/>
      <sheetName val="원료 CODE"/>
      <sheetName val="계열사현황종합"/>
      <sheetName val="Xunit_(단위환산)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#1_Basic3"/>
      <sheetName val="STRAT_PLAN_WKSHT4"/>
      <sheetName val="Sales_Plan_&amp;_other4"/>
      <sheetName val="drop_downs3"/>
      <sheetName val="견적_맵2"/>
      <sheetName val="7300-1000_113"/>
      <sheetName val="PJT_현황2"/>
      <sheetName val="참고)_기준정보2"/>
      <sheetName val="Long_Term_Prices2"/>
      <sheetName val="업무분장_2"/>
      <sheetName val="구분_Table2"/>
      <sheetName val="문의내용_카테고리_분류(수정X)2"/>
      <sheetName val="Diesel_Price_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Project_Count2"/>
      <sheetName val="역T형옹벽(3_0)2"/>
      <sheetName val="외상매출금현황-수정분_A22"/>
      <sheetName val="control_sheet2"/>
      <sheetName val="SPT_vs_PHI1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NKC_(final)2"/>
      <sheetName val="PF_현황(11년12월)2"/>
      <sheetName val="Sensitivity_and_GC_Value2"/>
      <sheetName val="참고3_DATA1"/>
      <sheetName val="입찰내역_1"/>
      <sheetName val="토공(우물통,기타)_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PH_51"/>
      <sheetName val="bar_chart-rev1"/>
      <sheetName val="Xunit_(단위환산)1"/>
      <sheetName val="4월_매출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_Drop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4b_Consolidated_PL1"/>
      <sheetName val="TT_List1"/>
      <sheetName val="STROPEZ"/>
      <sheetName val="07~08_PL"/>
      <sheetName val="기성내역"/>
      <sheetName val="청산공사"/>
      <sheetName val="동력"/>
      <sheetName val="변압기"/>
      <sheetName val="입찰내역서(통합)A3"/>
      <sheetName val="입찰내역서(기본)"/>
      <sheetName val="입찰내역서(확장)"/>
      <sheetName val="D1300 자삽"/>
      <sheetName val="구의33고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일위대가D"/>
      <sheetName val="간접비 총괄표"/>
      <sheetName val="타견적(을)"/>
      <sheetName val="인제내역"/>
      <sheetName val="단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Ext__Stone-P"/>
      <sheetName val="Process_Li 鸴"/>
      <sheetName val="Rate_Analysis"/>
      <sheetName val="95년12월말"/>
      <sheetName val="총괄갑 "/>
      <sheetName val="신규공종"/>
      <sheetName val="샤워실위생"/>
      <sheetName val="목공사품의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첨부#2_Cash_Flow(현장작성)3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Dropbox_목록3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방배동내역_(총괄)2"/>
      <sheetName val="BSD_(2)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수량산출서_(2)2"/>
      <sheetName val="첨부1-2__증감사유내역서(을)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20년_동일기간_소테마2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완성차_미수금1"/>
      <sheetName val="Process_Li1"/>
      <sheetName val="sum_1"/>
      <sheetName val="운영경비_세부작성근거2"/>
      <sheetName val="카테고리_분류_(수정X)1"/>
      <sheetName val="▶_일일출역_집계_202108191433161"/>
      <sheetName val="Ⅴ-2_공종별내역1"/>
      <sheetName val="ITB_COST1"/>
      <sheetName val="견적_(2)1"/>
      <sheetName val="실행내역서_1"/>
      <sheetName val="단양_00_아파트-세부내역1"/>
      <sheetName val="_손익기01_XL_x005f_x0000__x005f_x005f_x0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_손익기01_XL__DePara1"/>
      <sheetName val="Ⅱ_추정종합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이자율"/>
      <sheetName val="Data추가sheet"/>
      <sheetName val="시설이용권명세서"/>
      <sheetName val="NBCF"/>
      <sheetName val="INVDAYS"/>
      <sheetName val="토목내역"/>
      <sheetName val="차도부연장현황"/>
      <sheetName val="콘크리트타설집계표"/>
      <sheetName val="Notes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개요"/>
      <sheetName val="OUTER_AREA(_x0000__x0000_Ԁ_x0000_ "/>
      <sheetName val="OUTER_AREA(_x0000__x0000_Ԁ_x0000_퀀"/>
      <sheetName val="OUTER_AREA(_x0000__x0000_Ԁ_x0000_ꀀ"/>
      <sheetName val="OUTER_AREA(_x0000__x0000_Ԁ_x0000_䀀"/>
      <sheetName val="장비 (2)"/>
      <sheetName val="익산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U-TYPE(1)"/>
      <sheetName val="총제품수불"/>
      <sheetName val="H_P견적(참조)"/>
      <sheetName val="공사예산하조서(O_K)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12"/>
      <sheetName val="업무연덽_(2)9"/>
      <sheetName val="C_d"/>
      <sheetName val="실토지와투자자12.6.30"/>
      <sheetName val="계획대비 실적_조정후"/>
      <sheetName val="Sheet⤖_x0000_崒"/>
      <sheetName val="일위대가1"/>
      <sheetName val="은아수_05월 주간 및 요일별 평균매출"/>
      <sheetName val="투자비 상세(180117_김인태+2F 리모델링 추가)"/>
      <sheetName val="대비"/>
      <sheetName val="공사설계서"/>
      <sheetName val="직노"/>
      <sheetName val="적용단가표 (2)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생계99ST"/>
      <sheetName val="SHAFT"/>
      <sheetName val="수리결과"/>
      <sheetName val="재고선1"/>
      <sheetName val="연차일수"/>
      <sheetName val="2001Org"/>
      <sheetName val="C&amp;C유형"/>
      <sheetName val="Field"/>
      <sheetName val="TA10"/>
      <sheetName val="Ma CV"/>
      <sheetName val="REQUEST"/>
      <sheetName val="VC"/>
      <sheetName val="공정-일반MG"/>
      <sheetName val="아파트진행률"/>
      <sheetName val="운행일지"/>
      <sheetName val="상품보조수불"/>
      <sheetName val="일위_파일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종현황"/>
      <sheetName val="단가비교표"/>
      <sheetName val="ARP"/>
      <sheetName val="Sheet420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XL4Poppy"/>
      <sheetName val="_x0000_ "/>
      <sheetName val="_x0000__x0009_"/>
      <sheetName val="SUMMARY(S)"/>
      <sheetName val="96.12"/>
      <sheetName val="을"/>
      <sheetName val="전체공정표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영업.일1"/>
      <sheetName val="제조원가계산"/>
      <sheetName val="품목별매출"/>
      <sheetName val="A-41"/>
      <sheetName val="수량집계"/>
      <sheetName val="기본자료"/>
      <sheetName val="기성청구°_x0000__x0000__x0000_"/>
      <sheetName val="통합ﶻ%"/>
      <sheetName val="통합৘"/>
      <sheetName val="계림(함평)"/>
      <sheetName val="계림(장성)"/>
      <sheetName val="투찰가"/>
      <sheetName val="材料费"/>
      <sheetName val="재료집계"/>
      <sheetName val="K55수출"/>
      <sheetName val="表21_净利润_xdac0_㹛+"/>
      <sheetName val="공통자료"/>
      <sheetName val="원가계산"/>
      <sheetName val="신규단가 #1"/>
      <sheetName val="외장판넬 내역서"/>
      <sheetName val="변동인Ã"/>
      <sheetName val="변동인´"/>
      <sheetName val="변동인Ý"/>
      <sheetName val="가압장(토목)"/>
      <sheetName val="C021(SEAT ASSY) "/>
      <sheetName val="PCS"/>
      <sheetName val="인천제철"/>
      <sheetName val="7_공사비집记ଯ_x0000_ᤅ೟翷_x0000_"/>
      <sheetName val="스테인리스 (일위대가)"/>
      <sheetName val="스테인리스 (일위대가) 요약"/>
      <sheetName val="0000"/>
      <sheetName val="총괄BOQ"/>
      <sheetName val="Prime"/>
      <sheetName val="Subprime"/>
      <sheetName val="Auswahl"/>
      <sheetName val="※ 코드"/>
      <sheetName val="0201"/>
      <sheetName val="몰드시스_x0000__x0000_ɧ_x0000__x0000__x0000_"/>
      <sheetName val="소상 &quot;1&quot;"/>
      <sheetName val="자재 집계표"/>
      <sheetName val="5_추정_x0000__x0000__x0000__x0000_"/>
      <sheetName val="b_balju_(2_x0000_"/>
      <sheetName val="b_balju_(2_xdc80_"/>
      <sheetName val="OUTER_AREA(겹침_x0000__x0000__x0005_"/>
      <sheetName val="OUTER_AREA(겹침ޘᱶ㒀"/>
      <sheetName val="_Cash_㐀腃　욵ఁꍠ_x0000__x0000_"/>
      <sheetName val="sum_x005f_x0008__x005f_x0000__x005f_x000d__x000_2"/>
      <sheetName val="설비등록_x005f_x0010__x005f_x0000_"/>
      <sheetName val="7______x005f_x0000__x005f_x0000___x005f_x0000___2"/>
      <sheetName val="_x005f_x005f_x005f_x005f_x005f_x005f_x005f_x0018__x00_2"/>
      <sheetName val="_x005f_x005f_x005f_x0018_?"/>
      <sheetName val="2_실행ﶻĉ_x005f_x0000_"/>
      <sheetName val="2_실행ﶻ_x005f_x001e__x005f_x0000_"/>
      <sheetName val="01_02월_성B_x005f_x0000_"/>
      <sheetName val="슬래_x005f_xd800_"/>
      <sheetName val="OUTER_A__x005f_x0000___x005f_x0000__x005f_x0000_2"/>
      <sheetName val="자금_제_x005f_x0000__x005f_x0000_Ԁ_x005f_x0000_"/>
      <sheetName val="_x005f_x005f_x005f_x0000___x005f_x0000__x005f_x0000___2"/>
      <sheetName val="_x005f_x005f_x005f_x0000___x005f_x0000__x005f_x0000___3"/>
      <sheetName val="설비등록_x005f_x0000__x005f_x0000_"/>
      <sheetName val="____01_XL_x005f_x005f_x005f_x0000__x005f_x005f__8"/>
      <sheetName val="____01_XL_x005f_x005f_x005f_x0000__x005f_x005f__9"/>
      <sheetName val="____01_XL_x005f_x005f_x005f_x005f_x005f_x005f_x_2"/>
      <sheetName val="sum_x005f_x000a_"/>
      <sheetName val="나_출_x005f_x0000__x005f_x0000_"/>
      <sheetName val="_x005f_x005f_x005f_x005f_x005f_x005f_x005f_x0000__x00_2"/>
      <sheetName val="공통비_x005f_x0000__x005f_x0000_ʯ"/>
      <sheetName val="공통비_x005f_x0000_í遘̩"/>
      <sheetName val="Ta_x005f_x0005_"/>
      <sheetName val="____01_XL_x005f_x005f_x005f_x0000__x005f_x005f_10"/>
      <sheetName val="____01_XL_x005f_x005f_x005f_x0000__x005f_x005f_11"/>
      <sheetName val="____01_XL_x005f_x005f_x005f_x005f_x005f_x005f_x_3"/>
      <sheetName val="____01_XL_x005f_x005f_x005f_x0000__x005f_x005f_12"/>
      <sheetName val="____01_XL_x005f_x005f_x005f_x0000__x005f_x005f_13"/>
      <sheetName val="____01_XL_x005f_x005f_x005f_x005f_x005f_x005f_x_4"/>
      <sheetName val="_손익기01.XL_x005f_x005f_x005f_x0000__x0"/>
      <sheetName val="_손익기01_XL_x005f_x005f_x005f_x0000__x0"/>
      <sheetName val="_손익기01_XL_x005f_x005f_x005f_x0000__x1"/>
      <sheetName val="____01_XL_x005f_x005f_x005f_x0000__x005f_x005f_14"/>
      <sheetName val="____01_XL_x005f_x005f_x005f_x0000__x005f_x005f_15"/>
      <sheetName val="____01_XL_x005f_x005f_x005f_x005f_x005f_x005f_x_5"/>
      <sheetName val="____01_XL_x005f_x005f_x005f_x0000__x005f_x005f_16"/>
      <sheetName val="____01_XL_x005f_x005f_x005f_x0000__x005f_x005f_17"/>
      <sheetName val="____01_XL_x005f_x005f_x005f_x005f_x005f_x005f_x_6"/>
      <sheetName val="_손익기01_XL_x005f_x005f_x005f_x0000__x01"/>
      <sheetName val="Planilha_relts_x005f_xdb75__x005f_xdb62_e_2"/>
      <sheetName val="_x005f_x0000__x005f_x0005__x005f_x0000__x005f_x0001___2"/>
      <sheetName val="_x005f_x0000__x005f_x0005__x005f_x0000___x005f_x000f__2"/>
      <sheetName val="____01_XL_x005f_x005f_x005f_x0000__x005f_x005f_18"/>
      <sheetName val="____01_XL_x005f_x005f_x005f_x0000__x005f_x005f_19"/>
      <sheetName val="____01_XL_x005f_x005f_x005f_x005f_x005f_x005f_x_7"/>
      <sheetName val="_손익기01_XL_x005f_x005f_x005f_x0000__x02"/>
      <sheetName val="____01_XL_x005f_x005f_x005f_x0000__x005f_x005f_20"/>
      <sheetName val="____01_XL_x005f_x005f_x005f_x0000__x005f_x005f_21"/>
      <sheetName val="____01_XL_x005f_x005f_x005f_x005f_x005f_x005f_x_8"/>
      <sheetName val="_손익기01_XL_x005f_x005f_x005f_x0000__x03"/>
      <sheetName val="_손익기01_XL_x005f_x005f_x005f_x0000__x2"/>
      <sheetName val="____01_XL_x005f_x005f_x005f_x0000__x005f_x005f_22"/>
      <sheetName val="____01_XL_x005f_x005f_x005f_x0000__x005f_x005f_23"/>
      <sheetName val="____01_XL_x005f_x005f_x005f_x005f_x005f_x005f_x_9"/>
      <sheetName val="_손익기01_XL_x005f_x005f_x005f_x0000__x04"/>
      <sheetName val="_손익기01_XL_x005f_x005f_x005f_x0000__x3"/>
      <sheetName val="____01_XL_x005f_x005f_x005f_x0000__x005f_x005f_24"/>
      <sheetName val="____01_XL_x005f_x005f_x005f_x0000__x005f_x005f_25"/>
      <sheetName val="____01_XL_x005f_x005f_x005f_x005f_x005f_x005f__10"/>
      <sheetName val="_손익기01_XL_x005f_x005f_x005f_x0000__x05"/>
      <sheetName val="_손익기01_XL_x005f_x005f_x005f_x0000__x4"/>
      <sheetName val="_손익기01_XL_x005f_x005f_x005f_x0000__x5"/>
      <sheetName val="_손익기01_XL_x005f_x005f_x005f_x0000__x6"/>
      <sheetName val="____01_XL_x005f_x005f_x005f_x0000__x005f_x005f_26"/>
      <sheetName val="____01_XL_x005f_x005f_x005f_x0000__x005f_x005f_27"/>
      <sheetName val="____01_XL_x005f_x005f_x005f_x005f_x005f_x005f__11"/>
      <sheetName val="_손익기01_XL_x005f_x005f_x005f_x0000__x06"/>
      <sheetName val="sum_x005f_x0008_"/>
      <sheetName val="_Cash_Flow(자_x005f_x0000__x005f_x0000_"/>
      <sheetName val="_x005f_x005f_x005f_x0000_"/>
      <sheetName val="국내_x005f_x0000__x005f_x0000_"/>
      <sheetName val="원가관리_(동월대-_x005f_x0000_Ԁ"/>
      <sheetName val="_x005f_x005f_x005f_x005f_x005f_x005f_x005f_x005f_x005_2"/>
      <sheetName val="_x005f_x005f_x005f_x005f_x005f_x005f_x005f_x0018__"/>
      <sheetName val="______x005f_x0000__x005f_x0000__x005f_x0000__x0_2"/>
      <sheetName val="504전기실_Ç_x005f_x0000_Ԁ_x005f_x0000_瀀"/>
      <sheetName val="504전기실_Ç_x005f_x0000_Ԁ_x005f_x0000_退"/>
      <sheetName val="504_____x005f_x0000__x005f_x0000__x005f_x0001___2"/>
      <sheetName val="통က_x005f_x0000_"/>
      <sheetName val="6PILE__(Y_x005f_x0000__x005f_x0000_"/>
      <sheetName val="제조원가_원단ၒ_x005f_x0000__x005f_x0000__x005f_x0000_"/>
      <sheetName val="제조원가_원단_x005f_x0000_좏_x005f_x0000__x005f_x0000_"/>
      <sheetName val="제조원가_원단_x005f_x0000_泀_x005f_x0000__x005f_x0000_"/>
      <sheetName val="제조원가_원단_x005f_x0010__x005f_x0000_༘֜"/>
      <sheetName val="제조원가_원단_x005f_x0000_ī_x005f_x0000_"/>
      <sheetName val="OH__x005f_x000f__x005f_x0000__x005f_x000c__x000_2"/>
      <sheetName val="_x005f_x0000__x005f_x0004__x005f_x0000__x005f_x0002___2"/>
      <sheetName val="OH _x005f_x000f_"/>
      <sheetName val="________5_x005f_x0000__x005f_x0000___x000_2"/>
      <sheetName val="6PILE__(剙_x005f_x0010__x005f_x0000_"/>
      <sheetName val="집계확_x005f_x0000_"/>
      <sheetName val="입찰내역 _x005f_x0000_⊍_x005f_x0000__x005f_x0000_∀的"/>
      <sheetName val="_x005f_x005f_x005f_x0000__"/>
      <sheetName val="504전기실__x005f_x0000_Ԁ_x005f_x0000_"/>
      <sheetName val="504전기실__x005f_x0000_Ԁ_x005f_x0000_က"/>
      <sheetName val="_x005f_x005f_x005f_x0000__㴐ኰ"/>
      <sheetName val="_x005f_x005f_x005f_x0000__움ᕕ"/>
      <sheetName val="___________x005f_xdd02_____x005f_x001d__x_2"/>
      <sheetName val="제조원가_원단_x005f_x0000_ǻ_x005f_x0000_"/>
      <sheetName val="6PILE__(돌출_x005f_x0000_"/>
      <sheetName val="____01_XL_x005f_x005f_x005f_x0000__x005f_x005f_28"/>
      <sheetName val="____01_XL_x005f_x005f_x005f_x0000__x005f_x005f_29"/>
      <sheetName val="____01_XL_x005f_x005f_x005f_x0000__x005f_x005f_30"/>
      <sheetName val="____01_XL_x005f_x005f_x005f_x005f_x005f_x005f__12"/>
      <sheetName val="_손익기01_XL_x005f_x005f_x005f_x0000__x07"/>
      <sheetName val="제조원가_원단_x005f_x0010_"/>
      <sheetName val="_x005f_x005f_x005f_x005f_x005f_x005f_x005f_x0018_"/>
      <sheetName val="________x005f_x005f_x005f_x0000__x005f_x005f_x0_2"/>
      <sheetName val="________x005f_x005f_x005f_x0000__x005f_x005f_x0_3"/>
      <sheetName val="_x005f_x005f_x005f_x005f_x005f_x005f_x005f_x005f_x005_3"/>
      <sheetName val="제조원가_원단_x005f_x0000_궰_x005f_x0000__x005f_x0000_"/>
      <sheetName val="제조원가_원단_x005f_x0000_聏_x005f_x0000__x005f_x0000_"/>
      <sheetName val="제조원가_원단샀_x005f_x000e__x005f_x0000__x005f_x0000_"/>
      <sheetName val="sum_x005f_x0008__x005f_x0000___x005f_x0000__x00_2"/>
      <sheetName val="_x005f_x0000___x005f_x0000__x005f_x0000__x005f_x0005__2"/>
      <sheetName val="_x005f_x0000___x005f_x0000__x005f_x0000__x005f_x0005__3"/>
      <sheetName val="_Cash_Flo_x005f_x0000__x005f_x0000__x005f_x0000_2"/>
      <sheetName val="_손익기01_XL_x005f_x005f_x005f_x0000__x7"/>
      <sheetName val="____01_XL_x005f_x005f_x005f_x0000__x005f_x005f_31"/>
      <sheetName val="____01_XL_x005f_x005f_x005f_x0000__x005f_x005f_32"/>
      <sheetName val="____01_XL_x005f_x005f_x005f_x005f_x005f_x005f__13"/>
      <sheetName val="_손익기01_XL_x005f_x005f_x005f_x0000__x08"/>
      <sheetName val="97 사업추정(W؀_x005f_x0001__x005f_x0000__x005f_x0000_"/>
      <sheetName val="설비등록ၒ_x005f_x0000_"/>
      <sheetName val="7______x005f_x0000____x005f_x0000__x005f_x0000__2"/>
      <sheetName val="제조원가_원단뿰朮_x005f_x0000__x005f_x0000_"/>
      <sheetName val="제조원가_원단뽰_x005f_x0000__x005f_x0000_"/>
      <sheetName val="제조원가_원단뽀ᚔ_x005f_x0000__x005f_x0000_"/>
      <sheetName val="_x005f_x005f_x005f_x0000__x00_x005f_x0000__x000_2"/>
      <sheetName val="7______x005f_x0000__x005f_x0000__x005f_x0000__x_2"/>
      <sheetName val="나_출؀_x005f_x0001_"/>
      <sheetName val="1___________x005f_x0000__x005f_x0000__x00_2"/>
      <sheetName val="12년_CF(9월_x005f_x0000_"/>
      <sheetName val="12년_CF౮_x005f_x0002_저殑"/>
      <sheetName val="6PILE__(_x005f_xddf4_ㆥ堀"/>
      <sheetName val="6PILE__(౮_x005f_x0002_저"/>
      <sheetName val="____________x005f_x0000__x005f_x0000__x00_2"/>
      <sheetName val="1_종합손익탬됊혁酧_x005f_x0000__x005f_x0000_ꠀⅱ"/>
      <sheetName val="1_종합손익훬酧_x005f_x0000__x005f_x0000_怀ꇨ吖ᑌ"/>
      <sheetName val="1_종합손익훬酧_x005f_x0000__x005f_x0000_㠀ᥖ吨ᑌ"/>
      <sheetName val="1_종합손익(_x005f_x0000__x005f_x0000_ᥨᗊ"/>
      <sheetName val="1_______x005f_x0000__x005f_x0000__x005f_x0005___2"/>
      <sheetName val="_x005f_x005f_x005f_x0000__x00_x005f_x0000__x000_3"/>
      <sheetName val="Sheet⤖_x005f_x0000_崒"/>
      <sheetName val="____01_XL_x005f_x005f_x005f_x0000__x005f_x005f_33"/>
      <sheetName val="____01_XL_x005f_x005f_x005f_x0000__x005f_x005f_34"/>
      <sheetName val="____01_XL_x005f_x005f_x005f_x005f_x005f_x005f__14"/>
      <sheetName val="_손익기01_XL_x005f_x005f_x005f_x0000__x09"/>
      <sheetName val="____01_XL_x005f_x005f_x005f_x0000__x005f_x005f_35"/>
      <sheetName val="________x005f_x005f_x005f_x0000__x005f_x005f_x0_4"/>
      <sheetName val="________x005f_x005f_x005f_x0000__x005f_x005f_x0_5"/>
      <sheetName val="_손익기01_XL_x005f_x005f_x005f_x0000__x8"/>
      <sheetName val="_손익기01_XL_x005f_x005f_x005f_x0000__x9"/>
      <sheetName val="_손익기01_XL_x005f_x005f_x005f_x0000__10"/>
      <sheetName val="_______________x005f_x001d__x005f_x0000___2"/>
      <sheetName val="_x005f_x0000__x00_x005f_x0000__x005f_x0000__x00_2"/>
      <sheetName val="_손익기01_XL_x005f_x005f_x005f_x0000__11"/>
      <sheetName val="OUTER_AREA__x005f_x0000__x005f_x0000___x0_2"/>
      <sheetName val="OUTER_AREA__x005f_x0000__x005f_x0000___x0_3"/>
      <sheetName val="OUTER_AREA__x005f_x0000__x005f_x0000___x0_4"/>
      <sheetName val="OUTER_AREA__x005f_x0000__x005f_x0000___x0_5"/>
      <sheetName val="____01_XL_x005f_x005f_x005f_x0000__x005f_x005f_36"/>
      <sheetName val="____01_XL_x005f_x005f_x005f_x0000__x005f_x005f_37"/>
      <sheetName val="____01_XL_x005f_x005f_x005f_x0000__x005f_x005f_38"/>
      <sheetName val="____01_XL_x005f_x005f_x005f_x0000__x005f_x005f_39"/>
      <sheetName val="____01_XL_x005f_x005f_x005f_x0000__x005f_x005f_40"/>
      <sheetName val="____01_XL_x005f_x005f_x005f_x0000__x005f_x005f_41"/>
      <sheetName val="____01_XL_x005f_x005f_x005f_x0000__x005f_x005f_42"/>
      <sheetName val="____01_XL_x005f_x005f_x005f_x0000__x005f_x005f_43"/>
      <sheetName val="____01_XL_x005f_x005f_x005f_x0000__x005f_x005f_44"/>
      <sheetName val="____01_XL_x005f_x005f_x005f_x0000__x005f_x005f_45"/>
      <sheetName val="옥외"/>
      <sheetName val="수량증감"/>
      <sheetName val="내역서(재노경)"/>
      <sheetName val="부하"/>
      <sheetName val="입찰내역 ︀폕ԯ_x0000_缀_x0000_"/>
      <sheetName val="1_종합손익탬됊혁酧"/>
      <sheetName val="1_종합손익훬酧"/>
      <sheetName val="1_종합손익("/>
      <sheetName val="종합표양식(품의_&amp;¾"/>
      <sheetName val="AN-01"/>
      <sheetName val="기준액"/>
      <sheetName val="dongia (2)"/>
      <sheetName val="전산품의"/>
      <sheetName val="H3500"/>
      <sheetName val="합손"/>
      <sheetName val="Trans"/>
      <sheetName val="RD제품개발투자비(매가)"/>
      <sheetName val="3000P데이타"/>
      <sheetName val="상세 계산 내역"/>
      <sheetName val="계산 DATA 입력"/>
      <sheetName val="예산계획"/>
      <sheetName val="율표"/>
      <sheetName val="Master DB"/>
      <sheetName val="NRD PD_Detailed result of Index"/>
      <sheetName val="b_balju_x0000_ʼ웠Ɍ旼"/>
      <sheetName val="b_balju_x0003__x0000_羈̗㓡"/>
      <sheetName val="b_balju㓡s髸ጃ_x0000_"/>
      <sheetName val="b_balju밽¹Ⴠᣵ_x0000_"/>
      <sheetName val="b_balju_x0000_〸_x0000__x0000_Ā"/>
      <sheetName val="back data"/>
      <sheetName val="504전기실_탇"/>
      <sheetName val="504전기실_Ӈ"/>
      <sheetName val="504전기실_Ç_x0000_Ԁ_x0000_倀"/>
      <sheetName val="아파트기별"/>
      <sheetName val="공리일"/>
      <sheetName val="FORM-0"/>
      <sheetName val="BASEINPUT"/>
      <sheetName val="10.31"/>
      <sheetName val="1-1.교육 일정표(지점도약)"/>
      <sheetName val="전체"/>
      <sheetName val="Tongke"/>
      <sheetName val="주식배당"/>
      <sheetName val="D2.8"/>
      <sheetName val="대운산출"/>
      <sheetName val="Sheet⤖"/>
      <sheetName val="design load"/>
      <sheetName val="stability check"/>
      <sheetName val="설계기준"/>
      <sheetName val="내역1"/>
      <sheetName val="3. GROUNDING SYSTEM"/>
      <sheetName val="단가입력창"/>
      <sheetName val="MOTOR"/>
      <sheetName val="자재"/>
      <sheetName val="전체내역 (2)"/>
      <sheetName val="CONCRETE"/>
      <sheetName val="남양시작동자105노65기1.3화1.2"/>
      <sheetName val="신우"/>
      <sheetName val="배수공1"/>
      <sheetName val="법면"/>
      <sheetName val="시설유형"/>
      <sheetName val="안성 주기장 개발"/>
      <sheetName val="Utilities"/>
      <sheetName val="DUTY%"/>
      <sheetName val="2017"/>
      <sheetName val="2019"/>
      <sheetName val="Q4 2018"/>
      <sheetName val="Q4 2019"/>
      <sheetName val="Q4 Sum"/>
      <sheetName val="2020"/>
      <sheetName val="2020 KPI LE0"/>
      <sheetName val="Temp"/>
      <sheetName val="Lista AI"/>
      <sheetName val="."/>
      <sheetName val="Data_validation11"/>
      <sheetName val="KPIs-_TTP,_PTP,_People_Turnove1"/>
      <sheetName val="FILIAL_MINAS1"/>
      <sheetName val="_손익기01_XL_x005f_x0000__x005f_x005f_x01"/>
      <sheetName val="info_for_drop_box1"/>
      <sheetName val="1월_목표1"/>
      <sheetName val="POCM_배송지1"/>
      <sheetName val="Explicacion"/>
      <sheetName val="COE Scope - Strategic Projects"/>
      <sheetName val="PARTICIPACION"/>
      <sheetName val="SEGUIMIENTO SEMANAL"/>
      <sheetName val="Nomenclatura"/>
      <sheetName val="TO TTZ"/>
      <sheetName val="CATÁLOGO DE PELIGROS"/>
      <sheetName val="OPCIONES"/>
      <sheetName val="vlook"/>
      <sheetName val="列表"/>
      <sheetName val="match list"/>
      <sheetName val="YOY"/>
      <sheetName val="Rate data"/>
      <sheetName val="KPI need to input"/>
      <sheetName val="安全事件分类"/>
      <sheetName val="강남 CRM_11월"/>
      <sheetName val="BUD"/>
      <sheetName val="Template HN"/>
      <sheetName val="Itens"/>
      <sheetName val="Acessorios"/>
      <sheetName val="_x0000__x0005__x0000__x0000__x0000__x0000__x0000_"/>
      <sheetName val="RyNV detectados "/>
      <sheetName val="Curva 2021"/>
      <sheetName val="Fechas"/>
      <sheetName val="Eficiencias"/>
      <sheetName val="KPI's"/>
      <sheetName val="Por PPR"/>
      <sheetName val="Hoja6"/>
      <sheetName val="Por_PPR"/>
      <sheetName val="ARGUS"/>
      <sheetName val="Resumen (hL env)"/>
      <sheetName val="CRITERIOS DE AI"/>
      <sheetName val="Áreas"/>
      <sheetName val="Nigeria &amp; Ghana"/>
      <sheetName val="Manual Database"/>
      <sheetName val="TO_Data_Base24"/>
      <sheetName val="YTD_Summary23"/>
      <sheetName val="Month_Summary23"/>
      <sheetName val="Trial_Balance_MAY_200923"/>
      <sheetName val="TB_Pivot23"/>
      <sheetName val="total_per_LB_LB223"/>
      <sheetName val="Trial_Balance_Vlookup23"/>
      <sheetName val="Trial_Balance_APRIL_200923"/>
      <sheetName val="Roll_Out_AQ23"/>
      <sheetName val="Evolução_mandamentos23"/>
      <sheetName val="Planilha_resultados22"/>
      <sheetName val="Historico_200322"/>
      <sheetName val="Sig_Cycles_Accts_&amp;_Processes22"/>
      <sheetName val="Fixed_ZBB16"/>
      <sheetName val="E_法规NC16"/>
      <sheetName val="3_ISo_YTD16"/>
      <sheetName val="Données_LMU16"/>
      <sheetName val="Brazil_Sovereign16"/>
      <sheetName val="Resumen_Costo16"/>
      <sheetName val="Extract_Loss16"/>
      <sheetName val="QA_跟踪记录表16"/>
      <sheetName val="5_116"/>
      <sheetName val="Base_de_Dados16"/>
      <sheetName val="Como_Estamos16"/>
      <sheetName val="Controls_data18"/>
      <sheetName val="RG_Depots16"/>
      <sheetName val="material_data16"/>
      <sheetName val="other_data16"/>
      <sheetName val="Database_(RUR)Mar_YTD16"/>
      <sheetName val="SKU_Mapping16"/>
      <sheetName val="Drop_Down16"/>
      <sheetName val="Raw_Data16"/>
      <sheetName val="EBM-2_GHQ16"/>
      <sheetName val="Base_PEF17"/>
      <sheetName val="Testing_Template_Guidance16"/>
      <sheetName val="Test_Programs16"/>
      <sheetName val="Dados_BLP16"/>
      <sheetName val="FJJX_Bud_IB15"/>
      <sheetName val="JOB_PROFILE_-_LAS16"/>
      <sheetName val="ARdistr_(2)16"/>
      <sheetName val="look-up_data15"/>
      <sheetName val="Prd_Hierarchy(产品层级)15"/>
      <sheetName val="Com_(2PK)15"/>
      <sheetName val="Project_Code15"/>
      <sheetName val="요일_테이블16"/>
      <sheetName val="요일_테이블_(2)15"/>
      <sheetName val="Prd_Hierarchy(产品层次)15"/>
      <sheetName val="전사_PL17"/>
      <sheetName val="자금_제외_PL17"/>
      <sheetName val="자금_PL17"/>
      <sheetName val="전사_BS17"/>
      <sheetName val="자금_제외_BS17"/>
      <sheetName val="자금_BS17"/>
      <sheetName val="BS_계정_설명17"/>
      <sheetName val="_Cash_Flow(전사)17"/>
      <sheetName val="_Cash_Flow(자금제외)17"/>
      <sheetName val="_Cash_Flow(자금)17"/>
      <sheetName val="ROIC_17"/>
      <sheetName val="인건비_명세17"/>
      <sheetName val="판관비_명세17"/>
      <sheetName val="OH_Cost경비(내역)17"/>
      <sheetName val="OH_Cost경비(배부기준)17"/>
      <sheetName val="기타수지&amp;특별손익_명세17"/>
      <sheetName val="업무연락_(2)16"/>
      <sheetName val="제시_손익계산서16"/>
      <sheetName val="01_02월_성과급17"/>
      <sheetName val="M_7회차_담금_계획16"/>
      <sheetName val="팀별_실적16"/>
      <sheetName val="팀별_실적_(환산)16"/>
      <sheetName val="4__Inj_투자상세내역16"/>
      <sheetName val="3__Blow_투자_상세내역16"/>
      <sheetName val="Process_List16"/>
      <sheetName val="7_(2)16"/>
      <sheetName val="_손익기01_XL15"/>
      <sheetName val="Income_Stmt15"/>
      <sheetName val="drop_down_list15"/>
      <sheetName val="[손익기01_XL_x005f_x0000__x005f_x0000_DePara15"/>
      <sheetName val="Quarterly_LBO_Model15"/>
      <sheetName val="Figures_Report14"/>
      <sheetName val="[손익기01_XL15"/>
      <sheetName val="_손익기01_XL_x005f_x0000__x005f_x0000_DePara15"/>
      <sheetName val="Fare_prices14"/>
      <sheetName val="Hotel_prices14"/>
      <sheetName val="Set_Up15"/>
      <sheetName val="15년_BL_사계15"/>
      <sheetName val="1_종합손익(도급)15"/>
      <sheetName val="1_종합손익(주택,개발)15"/>
      <sheetName val="2_실행예산15"/>
      <sheetName val="2_2과부족15"/>
      <sheetName val="2_3원가절감15"/>
      <sheetName val="8_외주비집행현황15"/>
      <sheetName val="9_자재비15"/>
      <sheetName val="10_현장집행15"/>
      <sheetName val="3_추가원가15"/>
      <sheetName val="3_추가원가_(2)15"/>
      <sheetName val="4_사전공사15"/>
      <sheetName val="5_추정공사비15"/>
      <sheetName val="6_금융비용15"/>
      <sheetName val="7_공사비집행현황(총괄)15"/>
      <sheetName val="11_1생산성15"/>
      <sheetName val="11_2인원산출15"/>
      <sheetName val="Classification_分类14"/>
      <sheetName val="tab_STATUS_DO_PROCESSO_14"/>
      <sheetName val="Perf__Plan__Diário114"/>
      <sheetName val="In_(2)14"/>
      <sheetName val="__한국_AMP_ASP-23_판매가격__14"/>
      <sheetName val="CC_Down_load_071614"/>
      <sheetName val="변경실행(2차)_14"/>
      <sheetName val="나_출고14"/>
      <sheetName val="나_입고14"/>
      <sheetName val="09년_인건비(속리산)14"/>
      <sheetName val="합산목표(감가+57_5)14"/>
      <sheetName val="제조원가_원단위_분석14"/>
      <sheetName val="종합표양식(품의_&amp;_입고)_214"/>
      <sheetName val="원가관리_(동월대비)14"/>
      <sheetName val="b_balju_(2)14"/>
      <sheetName val="2-2_매출분석14"/>
      <sheetName val="몰드시스템_리스트14"/>
      <sheetName val="11_외화채무증권(AFS,HTM)0814"/>
      <sheetName val="13_감액TEST_0814"/>
      <sheetName val="12년_CF(9월)14"/>
      <sheetName val="중기조종사_단위단가14"/>
      <sheetName val="6PILE__(돌출)14"/>
      <sheetName val="기성청구_공문14"/>
      <sheetName val="Sheet1_(2)14"/>
      <sheetName val="CLASIFICACION_DE_AI14"/>
      <sheetName val="Base_da_Datos14"/>
      <sheetName val="slide_24_cat_A14"/>
      <sheetName val="slide_82_cat_b14"/>
      <sheetName val="Dados_dos_Produtos14"/>
      <sheetName val="09~10년_매출계획14"/>
      <sheetName val="1_MDF1공장14"/>
      <sheetName val="Incident_유형구분표14"/>
      <sheetName val="3YP2016-Bottom_up13"/>
      <sheetName val="DD_list14"/>
      <sheetName val="Base_de_Datos13"/>
      <sheetName val="Clasif_13"/>
      <sheetName val="Supply_Cost_Centers13"/>
      <sheetName val="Cond__Inseguros13"/>
      <sheetName val="Comp__Inseguros13"/>
      <sheetName val="Lista_de_datos13"/>
      <sheetName val="MASTER_APP13"/>
      <sheetName val="2_카드채권(대출포함)13"/>
      <sheetName val="表21_净利润调节表13"/>
      <sheetName val="Lista_CI13"/>
      <sheetName val="Dashboard_Prevención_Riesgos_12"/>
      <sheetName val="TOP_KPIs_MTM12"/>
      <sheetName val="PLAN_DE_ACCION12"/>
      <sheetName val="Faro_de_Indicadores12"/>
      <sheetName val="Farol_Acciones13"/>
      <sheetName val="Lista_de_Entrenamientos13"/>
      <sheetName val="Unidades_SAC-REVENDA14"/>
      <sheetName val="FornecM_Check12"/>
      <sheetName val="Share_Price_200213"/>
      <sheetName val="_DD_List13"/>
      <sheetName val="BEP_加薪_KPI12"/>
      <sheetName val="Estratificación_AI12"/>
      <sheetName val="condicion_inseguras12"/>
      <sheetName val="Actos_Inseguros12"/>
      <sheetName val="Control_de_incidentes12"/>
      <sheetName val="Plan_de_Acción12"/>
      <sheetName val="Issues_List_Payments12"/>
      <sheetName val="do_not_delete12"/>
      <sheetName val="Grafica_Actos12"/>
      <sheetName val="APAC_S12"/>
      <sheetName val="APAC_N12"/>
      <sheetName val="Slide_output12"/>
      <sheetName val="[손익기01_XL??DePara12"/>
      <sheetName val="Farol_Metas12"/>
      <sheetName val="Mod_Relac_12"/>
      <sheetName val="Condiciones_SyE12"/>
      <sheetName val="REALxMETA_-_CERVEJA14"/>
      <sheetName val="REALxMETA_-_REFRI14"/>
      <sheetName val="Directrices_de_Metas_201712"/>
      <sheetName val="Data_validation12"/>
      <sheetName val="_손익기01_XL_x005f_x005f_x005f_x0000__x005f_x005f_12"/>
      <sheetName val="Hazards_Analysis-隐患分析12"/>
      <sheetName val="F08_-_Asia_Pac_Full_Year_Q313"/>
      <sheetName val="Top_Priorities13"/>
      <sheetName val="Listco_Stock13"/>
      <sheetName val="Intl_Purchase13"/>
      <sheetName val="FY_outlook13"/>
      <sheetName val="CY_outlook13"/>
      <sheetName val="Cash_metrics13"/>
      <sheetName val="P6_713"/>
      <sheetName val="DATOS_BASE12"/>
      <sheetName val="97_사업추정(WEKI)12"/>
      <sheetName val="Tong_hop12"/>
      <sheetName val="95_1_1이후취득자산(숨기기상태)12"/>
      <sheetName val="sum1_(2)12"/>
      <sheetName val="3_바닥판설계12"/>
      <sheetName val="6월_공정외주12"/>
      <sheetName val="2_대외공문12"/>
      <sheetName val="2_총괄표12"/>
      <sheetName val="입출재고현황_(2)12"/>
      <sheetName val="504전기실_동부하-L12"/>
      <sheetName val="OUTER_AREA(겹침없음)12"/>
      <sheetName val="EL_표면적12"/>
      <sheetName val="TRE_TABLE12"/>
      <sheetName val="입찰내역_발주처_양식12"/>
      <sheetName val="POC_LIST12"/>
      <sheetName val="turnover_reason퇴직사유12"/>
      <sheetName val="SKU_Basic_Data12"/>
      <sheetName val="Entity_Target12"/>
      <sheetName val="DETALLE_MENSUAL12"/>
      <sheetName val="Drop-down_List11"/>
      <sheetName val="by_DD11"/>
      <sheetName val="VALIDACION_DE_DATOS11"/>
      <sheetName val="Jul-Sep_Actual_cost_(2)11"/>
      <sheetName val="Check_Qualidade10"/>
      <sheetName val="De_Para11"/>
      <sheetName val="Check_Aderencia10"/>
      <sheetName val="_손익기01_XL_x005f_x0000__x010"/>
      <sheetName val="부재료_비교(11년_vs_10년)10"/>
      <sheetName val="Base_Farol10"/>
      <sheetName val="Gerencial_IL10"/>
      <sheetName val="Ventas_Campo10"/>
      <sheetName val="ACTOS_POR_RIESGO10"/>
      <sheetName val="drop_lists10"/>
      <sheetName val="MRL_NON_SUPPLY_URU10"/>
      <sheetName val="AIIM_-_Empresas_Ext_201210"/>
      <sheetName val="KPIs_Hana10"/>
      <sheetName val="Catalago_de_refacciones_10"/>
      <sheetName val="Existencias_al_07-Nov-201210"/>
      <sheetName val="Check_GG10"/>
      <sheetName val="Sheet3_(2)10"/>
      <sheetName val="Nombre_de_SOP10"/>
      <sheetName val="Lao_&amp;_Cam10"/>
      <sheetName val="Hoegaarden_201910"/>
      <sheetName val="Lao_&amp;_Cam_201910"/>
      <sheetName val="Malaysia_201910"/>
      <sheetName val="Singapore_201910"/>
      <sheetName val="Sheet2_(2)10"/>
      <sheetName val="요일_테이블_10"/>
      <sheetName val="Other_Listings10"/>
      <sheetName val="2__Indicadores10"/>
      <sheetName val="Ta_10"/>
      <sheetName val="Lista_de_Entrenamientos_RSO10"/>
      <sheetName val="Tablero_SDG13"/>
      <sheetName val="Lista_Areas13"/>
      <sheetName val="One_Page13"/>
      <sheetName val="Sub-Productos_HN11"/>
      <sheetName val="Eficiencia_linea10"/>
      <sheetName val="_mngt_Pillar10"/>
      <sheetName val="Pauta_RPS_Distribuição9"/>
      <sheetName val="Estoque_(2)9"/>
      <sheetName val="BNR_2012_в_ящике9"/>
      <sheetName val="Comp_Inseguros9"/>
      <sheetName val="DO_NOT_MOVE9"/>
      <sheetName val="DATOS_DE_VALIDACIÓN9"/>
      <sheetName val="Datos_con9"/>
      <sheetName val="_Datos_Cond_9"/>
      <sheetName val="INGRESO_(2)9"/>
      <sheetName val="PG-K1610_(UEN_Areas)MNG9"/>
      <sheetName val="DATOS_GEN_9"/>
      <sheetName val="NUEVOS_CRITERIOS9"/>
      <sheetName val="Condiciones_Agua9"/>
      <sheetName val="__한국_AMP_ASP-23_판㧤가격__8"/>
      <sheetName val="11_䡸화채무줝ⴌ(AFS,HTM)088"/>
      <sheetName val="Drop_list8"/>
      <sheetName val="FX_Rates8"/>
      <sheetName val="Dropdown_list8"/>
      <sheetName val="Vagas_x_Candidatos8"/>
      <sheetName val="Proced_8"/>
      <sheetName val="Cut_Machine_Summary8"/>
      <sheetName val="Control_de_Fallas8"/>
      <sheetName val="Setup_for_Templates8"/>
      <sheetName val="Datos_emp8"/>
      <sheetName val="Validation_lists8"/>
      <sheetName val="TIPO_DE_ACTO8"/>
      <sheetName val="CRITICIDAD_DE_CI8"/>
      <sheetName val="Catálogo_de_CI8"/>
      <sheetName val="%_CUMPLIMIENTO8"/>
      <sheetName val="%_cumplimiento_8"/>
      <sheetName val="CALIFICACIONES_20196"/>
      <sheetName val="Lev_4_360_deg_check_Crit_Task6"/>
      <sheetName val="Lev_4_Chk_IC_Stock_Crit_Task6"/>
      <sheetName val="Lev_4_WMS_Putaway_Crit_Task6"/>
      <sheetName val="Listas_y_equipos_a_evaluar8"/>
      <sheetName val="Data_Reporte8"/>
      <sheetName val="Read_me8"/>
      <sheetName val="NAZ_Strategy6"/>
      <sheetName val="Champions_List7"/>
      <sheetName val="Daily_Dashboard8"/>
      <sheetName val="Customer_&amp;_SO6"/>
      <sheetName val="Session_Proposal6"/>
      <sheetName val="Análise_Tempos5"/>
      <sheetName val="PDA_BOP5"/>
      <sheetName val="Validação_de_Dados5"/>
      <sheetName val="No_llenar_5"/>
      <sheetName val="Incentivo_Automóvil5"/>
      <sheetName val="Project_List4"/>
      <sheetName val="Dropdown_Menu4"/>
      <sheetName val="SOP_Freshness3"/>
      <sheetName val="Lista_de_Motivos5"/>
      <sheetName val="Ponto_Crítico_-_Resp__Plano5"/>
      <sheetName val="Lista_Funcionários_(2)5"/>
      <sheetName val="Выпадающие_списки4"/>
      <sheetName val="PROCESS_MD5"/>
      <sheetName val="PAINEL_RECOLHA_CRÉDITO5"/>
      <sheetName val="Gráficos_-_CDD5"/>
      <sheetName val="Dimension_IN_Sheet1!D19123"/>
      <sheetName val="Dimension_IN_19123"/>
      <sheetName val="FILIAL_MINAS2"/>
      <sheetName val="_손익기01_XL_x005f_x0000__x005f_x005f_x02"/>
      <sheetName val="info_for_drop_box2"/>
      <sheetName val="KPIs-_TTP,_PTP,_People_Turnove2"/>
      <sheetName val="1월_목표2"/>
      <sheetName val="POCM_배송지2"/>
      <sheetName val="Lista_AI"/>
      <sheetName val="产品相关信息汇总表"/>
      <sheetName val="_손익기01.XL_x005f_x005f_x00"/>
      <sheetName val="_손익기01_XL_x005f_x005f_x00"/>
      <sheetName val="Planilha_relts_xdb75__xdb62_eos"/>
      <sheetName val="子品牌"/>
      <sheetName val="品牌"/>
      <sheetName val="压滤机线糖化计划"/>
      <sheetName val="Target"/>
      <sheetName val="Check"/>
      <sheetName val="강남_CRM_11월"/>
      <sheetName val="COE_Scope_-_Strategic_Projects"/>
      <sheetName val="SEGUIMIENTO_SEMANAL"/>
      <sheetName val="Q4_2018"/>
      <sheetName val="Q4_2019"/>
      <sheetName val="Q4_Sum"/>
      <sheetName val="2020_KPI_LE0"/>
      <sheetName val="TO_TTZ"/>
      <sheetName val="CATÁLOGO_DE_PELIGROS"/>
      <sheetName val="match_list"/>
      <sheetName val="Rate_data"/>
      <sheetName val="KPI_need_to_input"/>
      <sheetName val="Template_HN"/>
      <sheetName val="RyNV_detectados_"/>
      <sheetName val="Curva_2021"/>
      <sheetName val="Por_PPR1"/>
      <sheetName val="Nigeria_&amp;_Ghana"/>
      <sheetName val="Resumen_(hL_env)"/>
      <sheetName val="Projeto"/>
      <sheetName val="DEX (2)"/>
      <sheetName val="判定-不能删"/>
      <sheetName val="WS"/>
      <sheetName val="经销商信息"/>
      <sheetName val="产品信息"/>
      <sheetName val="填写规范"/>
      <sheetName val="TR  KHCode"/>
      <sheetName val="价格树"/>
      <sheetName val="NDD CPT"/>
      <sheetName val="MP"/>
      <sheetName val="_折扣项 PromotionPlan"/>
      <sheetName val="填写规则"/>
      <sheetName val="大组套餐名称"/>
      <sheetName val="费用概况"/>
      <sheetName val="对应表"/>
      <sheetName val="Desplegable"/>
      <sheetName val="SDCA"/>
      <sheetName val="TERMINOS"/>
      <sheetName val="Lista d"/>
      <sheetName val="Catalogo Cursos"/>
      <sheetName val="Catalogo Cursos_"/>
      <sheetName val="Guia"/>
      <sheetName val="Check People"/>
      <sheetName val="GRÁFICA"/>
      <sheetName val="AVANCE PROGRAMACION"/>
      <sheetName val="PAE"/>
      <sheetName val="PGMLOG"/>
      <sheetName val="PGMPROD"/>
      <sheetName val="Cumplimiento por Entrenamiento"/>
      <sheetName val="Cumplimiento del Plan por área"/>
      <sheetName val="BDD_Activos_BU"/>
      <sheetName val="CAPTURA ENE MAY"/>
      <sheetName val="tablas cuadrillas"/>
      <sheetName val="CATALOGOS"/>
      <sheetName val="Seguridad"/>
      <sheetName val="Base de Datos de Activos "/>
      <sheetName val="PIVOT ADHERENCIA"/>
      <sheetName val="Programacion"/>
      <sheetName val="Steps of Committe "/>
      <sheetName val="BDD_Activos_Caribe201910"/>
      <sheetName val="Leyenda"/>
      <sheetName val="IC's (2)"/>
      <sheetName val="Participación en entrenamie (2"/>
      <sheetName val="Detalle para correctivo excep  "/>
      <sheetName val="Bloques"/>
      <sheetName val="Puerto Rico"/>
      <sheetName val="Z30"/>
      <sheetName val="Z40"/>
      <sheetName val="AI OYS Acum"/>
      <sheetName val="Boletas Condiciones"/>
      <sheetName val="GraficosEarly"/>
      <sheetName val="1.1"/>
      <sheetName val="1.2"/>
      <sheetName val="2.1-Pareto"/>
      <sheetName val="Datos Mensuales"/>
      <sheetName val="Indicador EE Mensual"/>
      <sheetName val="Detalle_para_correctivo_excep__"/>
      <sheetName val="Lista_d"/>
      <sheetName val="CRITERIOS_DE_AI"/>
      <sheetName val="Plan de Acción MAZ"/>
      <sheetName val="Puerto_Rico"/>
      <sheetName val="AI_OYS_Acum"/>
      <sheetName val="Boletas_Condiciones"/>
      <sheetName val="1_11"/>
      <sheetName val="1_21"/>
      <sheetName val="2_1-Pareto"/>
      <sheetName val="Datos_Mensuales"/>
      <sheetName val="Indicador_EE_Mensual"/>
      <sheetName val="NewProjectStatus"/>
      <sheetName val="ProjectStatus"/>
      <sheetName val="Tabelle1"/>
      <sheetName val="synthgraph"/>
      <sheetName val="辅助页"/>
      <sheetName val="NIUs"/>
      <sheetName val="IH跟踪"/>
      <sheetName val="KPI"/>
      <sheetName val="WGS TOT KA Segmentation"/>
      <sheetName val="WGSK SEGMENTATION"/>
      <sheetName val="WGSK Venue Segment"/>
      <sheetName val="Segment"/>
      <sheetName val="Instr"/>
      <sheetName val="TM"/>
      <sheetName val="Plant assumptions"/>
      <sheetName val="Plant_assumptions"/>
      <sheetName val="Mapeo_SKUs11"/>
      <sheetName val="Vol_(Ds)11"/>
      <sheetName val="Vol_(Ka)11"/>
      <sheetName val="Vol_(Oth)11"/>
      <sheetName val="Vol_(Oth)_Cortesias11"/>
      <sheetName val="INPUT-Cust_Sugg_Margin(Ds)11"/>
      <sheetName val="On_Invoice11"/>
      <sheetName val="INPUT-Cust_Sugg_Margin(Ka)11"/>
      <sheetName val="INPUT_SKUs11"/>
      <sheetName val="Brand_P&amp;L8"/>
      <sheetName val="SUPERMONT_P9"/>
      <sheetName val="Data_selection7"/>
      <sheetName val="1_7"/>
      <sheetName val="3__Training_&amp;_travel6"/>
      <sheetName val="GH GM"/>
      <sheetName val="FES PM"/>
      <sheetName val="FES GM"/>
      <sheetName val="SATZ GM"/>
      <sheetName val="WGS_TOT_KA_Segmentation"/>
      <sheetName val="WGSK_SEGMENTATION"/>
      <sheetName val="WGSK_Venue_Segment"/>
      <sheetName val="JC_A5_原料＿実績"/>
      <sheetName val="滝グラフ"/>
      <sheetName val="TO_Data_Base25"/>
      <sheetName val="YTD_Summary24"/>
      <sheetName val="Month_Summary24"/>
      <sheetName val="Trial_Balance_MAY_200924"/>
      <sheetName val="TB_Pivot24"/>
      <sheetName val="total_per_LB_LB224"/>
      <sheetName val="Trial_Balance_Vlookup24"/>
      <sheetName val="Trial_Balance_APRIL_200924"/>
      <sheetName val="Roll_Out_AQ24"/>
      <sheetName val="Evolução_mandamentos24"/>
      <sheetName val="Planilha_resultados23"/>
      <sheetName val="Historico_200323"/>
      <sheetName val="Sig_Cycles_Accts_&amp;_Processes23"/>
      <sheetName val="Fixed_ZBB17"/>
      <sheetName val="E_法规NC17"/>
      <sheetName val="3_ISo_YTD17"/>
      <sheetName val="Données_LMU17"/>
      <sheetName val="Brazil_Sovereign17"/>
      <sheetName val="Base_de_Dados17"/>
      <sheetName val="Resumen_Costo17"/>
      <sheetName val="Extract_Loss17"/>
      <sheetName val="QA_跟踪记录表17"/>
      <sheetName val="5_117"/>
      <sheetName val="material_data17"/>
      <sheetName val="other_data17"/>
      <sheetName val="Dados_BLP17"/>
      <sheetName val="Como_Estamos17"/>
      <sheetName val="RG_Depots17"/>
      <sheetName val="Base_PEF18"/>
      <sheetName val="SKU_Mapping17"/>
      <sheetName val="Drop_Down17"/>
      <sheetName val="Controls_data19"/>
      <sheetName val="Testing_Template_Guidance17"/>
      <sheetName val="Test_Programs17"/>
      <sheetName val="Raw_Data17"/>
      <sheetName val="EBM-2_GHQ17"/>
      <sheetName val="JOB_PROFILE_-_LAS17"/>
      <sheetName val="ARdistr_(2)17"/>
      <sheetName val="Database_(RUR)Mar_YTD17"/>
      <sheetName val="look-up_data16"/>
      <sheetName val="FJJX_Bud_IB16"/>
      <sheetName val="Com_(2PK)16"/>
      <sheetName val="Prd_Hierarchy(产品层级)16"/>
      <sheetName val="Project_Code16"/>
      <sheetName val="요일_테이블17"/>
      <sheetName val="요일_테이블_(2)16"/>
      <sheetName val="전사_PL18"/>
      <sheetName val="자금_제외_PL18"/>
      <sheetName val="자금_PL18"/>
      <sheetName val="전사_BS18"/>
      <sheetName val="자금_제외_BS18"/>
      <sheetName val="자금_BS18"/>
      <sheetName val="BS_계정_설명18"/>
      <sheetName val="_Cash_Flow(전사)18"/>
      <sheetName val="_Cash_Flow(자금제외)18"/>
      <sheetName val="_Cash_Flow(자금)18"/>
      <sheetName val="ROIC_18"/>
      <sheetName val="인건비_명세18"/>
      <sheetName val="판관비_명세18"/>
      <sheetName val="OH_Cost경비(내역)18"/>
      <sheetName val="OH_Cost경비(배부기준)18"/>
      <sheetName val="기타수지&amp;특별손익_명세18"/>
      <sheetName val="업무연락_(2)17"/>
      <sheetName val="제시_손익계산서17"/>
      <sheetName val="01_02월_성과급18"/>
      <sheetName val="M_7회차_담금_계획17"/>
      <sheetName val="팀별_실적17"/>
      <sheetName val="팀별_실적_(환산)17"/>
      <sheetName val="4__Inj_투자상세내역17"/>
      <sheetName val="3__Blow_투자_상세내역17"/>
      <sheetName val="Process_List17"/>
      <sheetName val="7_(2)17"/>
      <sheetName val="Prd_Hierarchy(产品层次)16"/>
      <sheetName val="_손익기01_XL16"/>
      <sheetName val="Income_Stmt16"/>
      <sheetName val="drop_down_list16"/>
      <sheetName val="[손익기01_XL_x005f_x0000__x005f_x0000_DePara16"/>
      <sheetName val="Set_Up16"/>
      <sheetName val="[손익기01_XL16"/>
      <sheetName val="Quarterly_LBO_Model16"/>
      <sheetName val="tab_STATUS_DO_PROCESSO_15"/>
      <sheetName val="CLASIFICACION_DE_AI15"/>
      <sheetName val="Base_da_Datos15"/>
      <sheetName val="_손익기01_XL_x005f_x0000__x005f_x0000_DePara16"/>
      <sheetName val="Perf__Plan__Diário115"/>
      <sheetName val="In_(2)15"/>
      <sheetName val="Classification_分类15"/>
      <sheetName val="15년_BL_사계16"/>
      <sheetName val="1_종합손익(도급)16"/>
      <sheetName val="1_종합손익(주택,개발)16"/>
      <sheetName val="2_실행예산16"/>
      <sheetName val="2_2과부족16"/>
      <sheetName val="2_3원가절감16"/>
      <sheetName val="8_외주비집행현황16"/>
      <sheetName val="9_자재비16"/>
      <sheetName val="10_현장집행16"/>
      <sheetName val="3_추가원가16"/>
      <sheetName val="3_추가원가_(2)16"/>
      <sheetName val="4_사전공사16"/>
      <sheetName val="5_추정공사비16"/>
      <sheetName val="6_금융비용16"/>
      <sheetName val="7_공사비집행현황(총괄)16"/>
      <sheetName val="11_1생산성16"/>
      <sheetName val="11_2인원산출16"/>
      <sheetName val="Figures_Report15"/>
      <sheetName val="Dados_dos_Produtos15"/>
      <sheetName val="Fare_prices15"/>
      <sheetName val="Hotel_prices15"/>
      <sheetName val="MASTER_APP14"/>
      <sheetName val="Cond__Inseguros14"/>
      <sheetName val="Comp__Inseguros14"/>
      <sheetName val="__한국_AMP_ASP-23_판매가격__15"/>
      <sheetName val="CC_Down_load_071615"/>
      <sheetName val="변경실행(2차)_15"/>
      <sheetName val="나_출고15"/>
      <sheetName val="나_입고15"/>
      <sheetName val="09년_인건비(속리산)15"/>
      <sheetName val="합산목표(감가+57_5)15"/>
      <sheetName val="제조원가_원단위_분석15"/>
      <sheetName val="종합표양식(품의_&amp;_입고)_215"/>
      <sheetName val="원가관리_(동월대비)15"/>
      <sheetName val="b_balju_(2)15"/>
      <sheetName val="2-2_매출분석15"/>
      <sheetName val="몰드시스템_리스트15"/>
      <sheetName val="11_외화채무증권(AFS,HTM)0815"/>
      <sheetName val="13_감액TEST_0815"/>
      <sheetName val="12년_CF(9월)15"/>
      <sheetName val="중기조종사_단위단가15"/>
      <sheetName val="6PILE__(돌출)15"/>
      <sheetName val="기성청구_공문15"/>
      <sheetName val="Sheet1_(2)15"/>
      <sheetName val="slide_24_cat_A15"/>
      <sheetName val="slide_82_cat_b15"/>
      <sheetName val="09~10년_매출계획15"/>
      <sheetName val="1_MDF1공장15"/>
      <sheetName val="Incident_유형구분표15"/>
      <sheetName val="3YP2016-Bottom_up14"/>
      <sheetName val="DD_list15"/>
      <sheetName val="Lista_de_datos14"/>
      <sheetName val="Base_de_Datos14"/>
      <sheetName val="Farol_Acciones14"/>
      <sheetName val="Lista_de_Entrenamientos14"/>
      <sheetName val="Clasif_14"/>
      <sheetName val="Lista_CI14"/>
      <sheetName val="2_카드채권(대출포함)14"/>
      <sheetName val="表21_净利润调节表14"/>
      <sheetName val="Unidades_SAC-REVENDA15"/>
      <sheetName val="FornecM_Check13"/>
      <sheetName val="Supply_Cost_Centers14"/>
      <sheetName val="Faro_de_Indicadores13"/>
      <sheetName val="TOP_KPIs_MTM13"/>
      <sheetName val="PLAN_DE_ACCION13"/>
      <sheetName val="Grafica_Actos13"/>
      <sheetName val="Estratificación_AI13"/>
      <sheetName val="condicion_inseguras13"/>
      <sheetName val="Actos_Inseguros13"/>
      <sheetName val="Control_de_incidentes13"/>
      <sheetName val="Plan_de_Acción13"/>
      <sheetName val="REALxMETA_-_CERVEJA15"/>
      <sheetName val="REALxMETA_-_REFRI15"/>
      <sheetName val="Condiciones_SyE13"/>
      <sheetName val="Share_Price_200214"/>
      <sheetName val="_DD_List14"/>
      <sheetName val="BEP_加薪_KPI13"/>
      <sheetName val="[손익기01_XL??DePara13"/>
      <sheetName val="Farol_Metas13"/>
      <sheetName val="Dashboard_Prevención_Riesgos_13"/>
      <sheetName val="Mod_Relac_13"/>
      <sheetName val="Directrices_de_Metas_201713"/>
      <sheetName val="Issues_List_Payments13"/>
      <sheetName val="DETALLE_MENSUAL13"/>
      <sheetName val="POC_LIST13"/>
      <sheetName val="Entity_Target13"/>
      <sheetName val="Check_Qualidade11"/>
      <sheetName val="do_not_delete13"/>
      <sheetName val="APAC_S13"/>
      <sheetName val="APAC_N13"/>
      <sheetName val="Slide_output13"/>
      <sheetName val="_손익기01_XL_x005f_x005f_x005f_x0000__x005f_x005f_13"/>
      <sheetName val="F08_-_Asia_Pac_Full_Year_Q314"/>
      <sheetName val="Top_Priorities14"/>
      <sheetName val="Listco_Stock14"/>
      <sheetName val="Intl_Purchase14"/>
      <sheetName val="FY_outlook14"/>
      <sheetName val="CY_outlook14"/>
      <sheetName val="Cash_metrics14"/>
      <sheetName val="P6_714"/>
      <sheetName val="DATOS_BASE13"/>
      <sheetName val="Hazards_Analysis-隐患分析13"/>
      <sheetName val="97_사업추정(WEKI)13"/>
      <sheetName val="Tong_hop13"/>
      <sheetName val="95_1_1이후취득자산(숨기기상태)13"/>
      <sheetName val="sum1_(2)13"/>
      <sheetName val="3_바닥판설계13"/>
      <sheetName val="6월_공정외주13"/>
      <sheetName val="2_대외공문13"/>
      <sheetName val="2_총괄표13"/>
      <sheetName val="입출재고현황_(2)13"/>
      <sheetName val="504전기실_동부하-L13"/>
      <sheetName val="OUTER_AREA(겹침없음)13"/>
      <sheetName val="EL_표면적13"/>
      <sheetName val="TRE_TABLE13"/>
      <sheetName val="입찰내역_발주처_양식13"/>
      <sheetName val="turnover_reason퇴직사유13"/>
      <sheetName val="Data_validation13"/>
      <sheetName val="SKU_Basic_Data13"/>
      <sheetName val="Check_Aderencia11"/>
      <sheetName val="De_Para12"/>
      <sheetName val="Ventas_Campo11"/>
      <sheetName val="Base_Farol11"/>
      <sheetName val="Gerencial_IL11"/>
      <sheetName val="VALIDACION_DE_DATOS12"/>
      <sheetName val="KPIs_Hana11"/>
      <sheetName val="Catalago_de_refacciones_11"/>
      <sheetName val="Existencias_al_07-Nov-201211"/>
      <sheetName val="ACTOS_POR_RIESGO11"/>
      <sheetName val="drop_lists11"/>
      <sheetName val="Check_GG11"/>
      <sheetName val="AIIM_-_Empresas_Ext_201211"/>
      <sheetName val="Nombre_de_SOP11"/>
      <sheetName val="Ta_11"/>
      <sheetName val="2__Indicadores11"/>
      <sheetName val="Drop-down_List12"/>
      <sheetName val="by_DD12"/>
      <sheetName val="Jul-Sep_Actual_cost_(2)12"/>
      <sheetName val="MRL_NON_SUPPLY_URU11"/>
      <sheetName val="Lista_de_Entrenamientos_RSO11"/>
      <sheetName val="Tablero_SDG14"/>
      <sheetName val="Lista_Areas14"/>
      <sheetName val="One_Page14"/>
      <sheetName val="Sub-Productos_HN12"/>
      <sheetName val="Eficiencia_linea11"/>
      <sheetName val="_손익기01_XL_x005f_x0000__x011"/>
      <sheetName val="부재료_비교(11년_vs_10년)11"/>
      <sheetName val="_mngt_Pillar11"/>
      <sheetName val="Comp_Inseguros10"/>
      <sheetName val="Pauta_RPS_Distribuição10"/>
      <sheetName val="Estoque_(2)10"/>
      <sheetName val="Sheet3_(2)11"/>
      <sheetName val="Lao_&amp;_Cam11"/>
      <sheetName val="Hoegaarden_201911"/>
      <sheetName val="Lao_&amp;_Cam_201911"/>
      <sheetName val="Malaysia_201911"/>
      <sheetName val="Singapore_201911"/>
      <sheetName val="Sheet2_(2)11"/>
      <sheetName val="요일_테이블_11"/>
      <sheetName val="Other_Listings11"/>
      <sheetName val="BNR_2012_в_ящике10"/>
      <sheetName val="FX_Rates9"/>
      <sheetName val="__한국_AMP_ASP-23_판㧤가격__9"/>
      <sheetName val="11_䡸화채무줝ⴌ(AFS,HTM)089"/>
      <sheetName val="Drop_list9"/>
      <sheetName val="Vagas_x_Candidatos9"/>
      <sheetName val="DO_NOT_MOVE10"/>
      <sheetName val="DATOS_DE_VALIDACIÓN10"/>
      <sheetName val="Datos_con10"/>
      <sheetName val="_Datos_Cond_10"/>
      <sheetName val="INGRESO_(2)10"/>
      <sheetName val="PG-K1610_(UEN_Areas)MNG10"/>
      <sheetName val="DATOS_GEN_10"/>
      <sheetName val="NUEVOS_CRITERIOS10"/>
      <sheetName val="Condiciones_Agua10"/>
      <sheetName val="Análise_Tempos6"/>
      <sheetName val="Dropdown_list9"/>
      <sheetName val="Proced_9"/>
      <sheetName val="Cut_Machine_Summary9"/>
      <sheetName val="Control_de_Fallas9"/>
      <sheetName val="Setup_for_Templates9"/>
      <sheetName val="Datos_emp9"/>
      <sheetName val="Validation_lists9"/>
      <sheetName val="Validação_de_Dados6"/>
      <sheetName val="Lista_de_Motivos6"/>
      <sheetName val="Ponto_Crítico_-_Resp__Plano6"/>
      <sheetName val="Lista_Funcionários_(2)6"/>
      <sheetName val="No_llenar_6"/>
      <sheetName val="TIPO_DE_ACTO9"/>
      <sheetName val="CRITICIDAD_DE_CI9"/>
      <sheetName val="Catálogo_de_CI9"/>
      <sheetName val="%_CUMPLIMIENTO9"/>
      <sheetName val="%_cumplimiento_9"/>
      <sheetName val="CALIFICACIONES_20197"/>
      <sheetName val="Lev_4_360_deg_check_Crit_Task7"/>
      <sheetName val="Lev_4_Chk_IC_Stock_Crit_Task7"/>
      <sheetName val="Lev_4_WMS_Putaway_Crit_Task7"/>
      <sheetName val="PAINEL_RECOLHA_CRÉDITO6"/>
      <sheetName val="Gráficos_-_CDD6"/>
      <sheetName val="Listas_y_equipos_a_evaluar9"/>
      <sheetName val="Data_Reporte9"/>
      <sheetName val="Read_me9"/>
      <sheetName val="Champions_List8"/>
      <sheetName val="NAZ_Strategy7"/>
      <sheetName val="Razão_Social3"/>
      <sheetName val="Daily_Dashboard9"/>
      <sheetName val="Customer_&amp;_SO7"/>
      <sheetName val="Session_Proposal7"/>
      <sheetName val="PDA_BOP6"/>
      <sheetName val="Incentivo_Automóvil6"/>
      <sheetName val="Status_de_Usuario4"/>
      <sheetName val="Listas_desplegables4"/>
      <sheetName val="Resumen_General4"/>
      <sheetName val="Cátalogo_de_CI4"/>
      <sheetName val="Hoja2_(2)4"/>
      <sheetName val="Technology_check_list4"/>
      <sheetName val="Actos_y_Condiciones_4"/>
      <sheetName val="NO_BORRAR4"/>
      <sheetName val="PROCESS_MD6"/>
      <sheetName val="Dropdown_Menu5"/>
      <sheetName val="Project_List5"/>
      <sheetName val="Выпадающие_списки5"/>
      <sheetName val="유류대_현황4"/>
      <sheetName val="2_3_Projects_Status4"/>
      <sheetName val="mapping_(2)4"/>
      <sheetName val="Ref_4"/>
      <sheetName val="SOP_Freshness4"/>
      <sheetName val="Formato_checklist_Lab4"/>
      <sheetName val="1__템플릿4"/>
      <sheetName val="2__작성_참고사항4"/>
      <sheetName val="Consolidated_Project_List4"/>
      <sheetName val="Fixed_Cost4"/>
      <sheetName val="Dimension_IN_Sheet1!D19124"/>
      <sheetName val="Dimension_IN_19124"/>
      <sheetName val="Manage_to_Sustain3"/>
      <sheetName val="Packages_Info3"/>
      <sheetName val="Meeting_List3"/>
      <sheetName val="FILIAL_MINAS3"/>
      <sheetName val="2020_MMR123"/>
      <sheetName val="입문_트랜드(종합분석)3"/>
      <sheetName val="Master_CE3"/>
      <sheetName val="CE_Final_3"/>
      <sheetName val="OL_LIST3"/>
      <sheetName val="YTD_GUEST_LIST3"/>
      <sheetName val="Session_Full_list3"/>
      <sheetName val="FOOD_PAYMENT_update_JAN3"/>
      <sheetName val="Rate_card_F19_3"/>
      <sheetName val="Master_Plan__(update)3"/>
      <sheetName val="The_KPI_3"/>
      <sheetName val="Mentor_Plan_3"/>
      <sheetName val="Master_Plan_3"/>
      <sheetName val="Tier_1_GOV_PC_Networking_3"/>
      <sheetName val="Tier_1_LBO_3"/>
      <sheetName val="Preferred_Option3"/>
      <sheetName val="_손익기01_XL_x005f_x0000__x005f_x005f_x03"/>
      <sheetName val="info_for_drop_box3"/>
      <sheetName val="KPIs-_TTP,_PTP,_People_Turnove3"/>
      <sheetName val="1월_목표3"/>
      <sheetName val="POCM_배송지3"/>
      <sheetName val="Mapping_1"/>
      <sheetName val="WS_DB1"/>
      <sheetName val="Region_1"/>
      <sheetName val="SKU_DB1"/>
      <sheetName val="SAP_info1"/>
      <sheetName val="Target_Book1"/>
      <sheetName val="10_麦汁CIP清洗标准水量1"/>
      <sheetName val="Lista_AI1"/>
      <sheetName val="COE_Scope_-_Strategic_Projects1"/>
      <sheetName val="SEGUIMIENTO_SEMANAL1"/>
      <sheetName val="Tipo_Viaje1"/>
      <sheetName val="Flota_y_Personal1"/>
      <sheetName val="TO_TTZ1"/>
      <sheetName val="CATÁLOGO_DE_PELIGROS1"/>
      <sheetName val="데이터_유효성_목록1"/>
      <sheetName val="Ref_New_Contract_Model1"/>
      <sheetName val="RyNV_detectados_1"/>
      <sheetName val="Curva_20211"/>
      <sheetName val="Por_PPR2"/>
      <sheetName val="Name_List1"/>
      <sheetName val="_1"/>
      <sheetName val="Template_HN1"/>
      <sheetName val="Resumen_(hL_env)1"/>
      <sheetName val="match_list1"/>
      <sheetName val="Q4_20181"/>
      <sheetName val="Q4_20191"/>
      <sheetName val="Q4_Sum1"/>
      <sheetName val="2020_KPI_LE01"/>
      <sheetName val="Rate_data1"/>
      <sheetName val="KPI_need_to_input1"/>
      <sheetName val="강남_CRM_11월1"/>
      <sheetName val="CRITERIOS_DE_AI1"/>
      <sheetName val="Nigeria_&amp;_Ghana1"/>
      <sheetName val="Manual_Database"/>
      <sheetName val="_손익기01_XL_x005f_x005f_x001"/>
      <sheetName val="DEX_(2)"/>
      <sheetName val="TR__KHCode"/>
      <sheetName val="NDD_CPT"/>
      <sheetName val="_折扣项_PromotionPlan"/>
      <sheetName val="Lista_d1"/>
      <sheetName val="Catalogo_Cursos"/>
      <sheetName val="Catalogo_Cursos_"/>
      <sheetName val="Check_People"/>
      <sheetName val="AVANCE_PROGRAMACION"/>
      <sheetName val="Cumplimiento_por_Entrenamiento"/>
      <sheetName val="Cumplimiento_del_Plan_por_área"/>
      <sheetName val="CAPTURA_ENE_MAY"/>
      <sheetName val="tablas_cuadrillas"/>
      <sheetName val="Base_de_Datos_de_Activos_"/>
      <sheetName val="PIVOT_ADHERENCIA"/>
      <sheetName val="Steps_of_Committe_"/>
      <sheetName val="IC's_(2)"/>
      <sheetName val="Participación_en_entrenamie_(2"/>
      <sheetName val="Detalle_para_correctivo_excep_1"/>
      <sheetName val="Puerto_Rico1"/>
      <sheetName val="AI_OYS_Acum1"/>
      <sheetName val="Boletas_Condiciones1"/>
      <sheetName val="1_12"/>
      <sheetName val="1_22"/>
      <sheetName val="2_1-Pareto1"/>
      <sheetName val="Datos_Mensuales1"/>
      <sheetName val="Indicador_EE_Mensual1"/>
      <sheetName val="Plan_de_Acción_MAZ"/>
      <sheetName val="TO_Data_Base26"/>
      <sheetName val="YTD_Summary25"/>
      <sheetName val="Month_Summary25"/>
      <sheetName val="Trial_Balance_MAY_200925"/>
      <sheetName val="TB_Pivot25"/>
      <sheetName val="total_per_LB_LB225"/>
      <sheetName val="Trial_Balance_Vlookup25"/>
      <sheetName val="Trial_Balance_APRIL_200925"/>
      <sheetName val="Roll_Out_AQ25"/>
      <sheetName val="Evolução_mandamentos25"/>
      <sheetName val="Planilha_resultados24"/>
      <sheetName val="Historico_200324"/>
      <sheetName val="Sig_Cycles_Accts_&amp;_Processes24"/>
      <sheetName val="E_法规NC18"/>
      <sheetName val="3_ISo_YTD18"/>
      <sheetName val="Resumen_Costo18"/>
      <sheetName val="Extract_Loss18"/>
      <sheetName val="QA_跟踪记录表18"/>
      <sheetName val="Fixed_ZBB18"/>
      <sheetName val="Données_LMU18"/>
      <sheetName val="Brazil_Sovereign18"/>
      <sheetName val="5_118"/>
      <sheetName val="material_data18"/>
      <sheetName val="other_data18"/>
      <sheetName val="요일_테이블18"/>
      <sheetName val="요일_테이블_(2)17"/>
      <sheetName val="RG_Depots18"/>
      <sheetName val="Como_Estamos18"/>
      <sheetName val="Database_(RUR)Mar_YTD18"/>
      <sheetName val="SKU_Mapping18"/>
      <sheetName val="Drop_Down18"/>
      <sheetName val="Raw_Data18"/>
      <sheetName val="EBM-2_GHQ18"/>
      <sheetName val="Base_PEF19"/>
      <sheetName val="Base_de_Dados18"/>
      <sheetName val="Testing_Template_Guidance18"/>
      <sheetName val="Test_Programs18"/>
      <sheetName val="Dados_BLP18"/>
      <sheetName val="Controls_data20"/>
      <sheetName val="FJJX_Bud_IB17"/>
      <sheetName val="look-up_data17"/>
      <sheetName val="JOB_PROFILE_-_LAS18"/>
      <sheetName val="ARdistr_(2)18"/>
      <sheetName val="Prd_Hierarchy(产品层级)17"/>
      <sheetName val="Com_(2PK)17"/>
      <sheetName val="전사_PL19"/>
      <sheetName val="자금_제외_PL19"/>
      <sheetName val="자금_PL19"/>
      <sheetName val="전사_BS19"/>
      <sheetName val="자금_제외_BS19"/>
      <sheetName val="자금_BS19"/>
      <sheetName val="BS_계정_설명19"/>
      <sheetName val="_Cash_Flow(전사)19"/>
      <sheetName val="_Cash_Flow(자금제외)19"/>
      <sheetName val="_Cash_Flow(자금)19"/>
      <sheetName val="ROIC_19"/>
      <sheetName val="인건비_명세19"/>
      <sheetName val="판관비_명세19"/>
      <sheetName val="OH_Cost경비(내역)19"/>
      <sheetName val="OH_Cost경비(배부기준)19"/>
      <sheetName val="기타수지&amp;특별손익_명세19"/>
      <sheetName val="업무연락_(2)18"/>
      <sheetName val="제시_손익계산서18"/>
      <sheetName val="01_02월_성과급19"/>
      <sheetName val="M_7회차_담금_계획18"/>
      <sheetName val="팀별_실적18"/>
      <sheetName val="팀별_실적_(환산)18"/>
      <sheetName val="4__Inj_투자상세내역18"/>
      <sheetName val="3__Blow_투자_상세내역18"/>
      <sheetName val="Process_List18"/>
      <sheetName val="7_(2)18"/>
      <sheetName val="Prd_Hierarchy(产品层次)17"/>
      <sheetName val="Project_Code17"/>
      <sheetName val="_손익기01_XL17"/>
      <sheetName val="drop_down_list17"/>
      <sheetName val="[손익기01_XL_x005f_x0000__x005f_x0000_DePara17"/>
      <sheetName val="Income_Stmt17"/>
      <sheetName val="Quarterly_LBO_Model17"/>
      <sheetName val="[손익기01_XL17"/>
      <sheetName val="_손익기01_XL_x005f_x0000__x005f_x0000_DePara17"/>
      <sheetName val="15년_BL_사계17"/>
      <sheetName val="1_종합손익(도급)17"/>
      <sheetName val="1_종합손익(주택,개발)17"/>
      <sheetName val="2_실행예산17"/>
      <sheetName val="2_2과부족17"/>
      <sheetName val="2_3원가절감17"/>
      <sheetName val="8_외주비집행현황17"/>
      <sheetName val="9_자재비17"/>
      <sheetName val="10_현장집행17"/>
      <sheetName val="3_추가원가17"/>
      <sheetName val="3_추가원가_(2)17"/>
      <sheetName val="4_사전공사17"/>
      <sheetName val="5_추정공사비17"/>
      <sheetName val="6_금융비용17"/>
      <sheetName val="7_공사비집행현황(총괄)17"/>
      <sheetName val="11_1생산성17"/>
      <sheetName val="11_2인원산출17"/>
      <sheetName val="Classification_分类16"/>
      <sheetName val="Figures_Report16"/>
      <sheetName val="Set_Up17"/>
      <sheetName val="Fare_prices16"/>
      <sheetName val="Hotel_prices16"/>
      <sheetName val="__한국_AMP_ASP-23_판매가격__16"/>
      <sheetName val="CC_Down_load_071616"/>
      <sheetName val="변경실행(2차)_16"/>
      <sheetName val="나_출고16"/>
      <sheetName val="나_입고16"/>
      <sheetName val="09년_인건비(속리산)16"/>
      <sheetName val="합산목표(감가+57_5)16"/>
      <sheetName val="제조원가_원단위_분석16"/>
      <sheetName val="종합표양식(품의_&amp;_입고)_216"/>
      <sheetName val="원가관리_(동월대비)16"/>
      <sheetName val="b_balju_(2)16"/>
      <sheetName val="2-2_매출분석16"/>
      <sheetName val="몰드시스템_리스트16"/>
      <sheetName val="11_외화채무증권(AFS,HTM)0816"/>
      <sheetName val="13_감액TEST_0816"/>
      <sheetName val="12년_CF(9월)16"/>
      <sheetName val="중기조종사_단위단가16"/>
      <sheetName val="6PILE__(돌출)16"/>
      <sheetName val="기성청구_공문16"/>
      <sheetName val="Sheet1_(2)16"/>
      <sheetName val="09~10년_매출계획16"/>
      <sheetName val="1_MDF1공장16"/>
      <sheetName val="tab_STATUS_DO_PROCESSO_16"/>
      <sheetName val="Perf__Plan__Diário116"/>
      <sheetName val="In_(2)16"/>
      <sheetName val="slide_24_cat_A16"/>
      <sheetName val="slide_82_cat_b16"/>
      <sheetName val="Incident_유형구분표16"/>
      <sheetName val="CLASIFICACION_DE_AI16"/>
      <sheetName val="Base_da_Datos16"/>
      <sheetName val="Dados_dos_Produtos16"/>
      <sheetName val="DD_list16"/>
      <sheetName val="3YP2016-Bottom_up15"/>
      <sheetName val="2_카드채권(대출포함)15"/>
      <sheetName val="表21_净利润调节表15"/>
      <sheetName val="MASTER_APP15"/>
      <sheetName val="Cond__Inseguros15"/>
      <sheetName val="Comp__Inseguros15"/>
      <sheetName val="Lista_de_datos15"/>
      <sheetName val="Base_de_Datos15"/>
      <sheetName val="_DD_List15"/>
      <sheetName val="Share_Price_200215"/>
      <sheetName val="Clasif_15"/>
      <sheetName val="Lista_CI15"/>
      <sheetName val="Farol_Acciones15"/>
      <sheetName val="Lista_de_Entrenamientos15"/>
      <sheetName val="Supply_Cost_Centers15"/>
      <sheetName val="BEP_加薪_KPI14"/>
      <sheetName val="F08_-_Asia_Pac_Full_Year_Q315"/>
      <sheetName val="Top_Priorities15"/>
      <sheetName val="Listco_Stock15"/>
      <sheetName val="Intl_Purchase15"/>
      <sheetName val="FY_outlook15"/>
      <sheetName val="CY_outlook15"/>
      <sheetName val="Cash_metrics15"/>
      <sheetName val="P6_715"/>
      <sheetName val="DATOS_BASE14"/>
      <sheetName val="Unidades_SAC-REVENDA16"/>
      <sheetName val="FornecM_Check14"/>
      <sheetName val="Estratificación_AI14"/>
      <sheetName val="condicion_inseguras14"/>
      <sheetName val="Actos_Inseguros14"/>
      <sheetName val="Control_de_incidentes14"/>
      <sheetName val="Plan_de_Acción14"/>
      <sheetName val="Dashboard_Prevención_Riesgos_14"/>
      <sheetName val="TOP_KPIs_MTM14"/>
      <sheetName val="PLAN_DE_ACCION14"/>
      <sheetName val="Faro_de_Indicadores14"/>
      <sheetName val="Hazards_Analysis-隐患分析14"/>
      <sheetName val="_손익기01_XL_x005f_x005f_x005f_x0000__x005f_x005f_14"/>
      <sheetName val="97_사업추정(WEKI)14"/>
      <sheetName val="Tong_hop14"/>
      <sheetName val="95_1_1이후취득자산(숨기기상태)14"/>
      <sheetName val="sum1_(2)14"/>
      <sheetName val="3_바닥판설계14"/>
      <sheetName val="6월_공정외주14"/>
      <sheetName val="2_대외공문14"/>
      <sheetName val="2_총괄표14"/>
      <sheetName val="입출재고현황_(2)14"/>
      <sheetName val="504전기실_동부하-L14"/>
      <sheetName val="OUTER_AREA(겹침없음)14"/>
      <sheetName val="EL_표면적14"/>
      <sheetName val="TRE_TABLE14"/>
      <sheetName val="입찰내역_발주처_양식14"/>
      <sheetName val="Jul-Sep_Actual_cost_(2)13"/>
      <sheetName val="Issues_List_Payments14"/>
      <sheetName val="turnover_reason퇴직사유14"/>
      <sheetName val="Grafica_Actos14"/>
      <sheetName val="POC_LIST14"/>
      <sheetName val="부재료_비교(11년_vs_10년)12"/>
      <sheetName val="Condiciones_SyE14"/>
      <sheetName val="DETALLE_MENSUAL14"/>
      <sheetName val="do_not_delete14"/>
      <sheetName val="APAC_S14"/>
      <sheetName val="APAC_N14"/>
      <sheetName val="Slide_output14"/>
      <sheetName val="[손익기01_XL??DePara14"/>
      <sheetName val="Farol_Metas14"/>
      <sheetName val="Mod_Relac_14"/>
      <sheetName val="REALxMETA_-_CERVEJA16"/>
      <sheetName val="REALxMETA_-_REFRI16"/>
      <sheetName val="Directrices_de_Metas_201714"/>
      <sheetName val="Data_validation14"/>
      <sheetName val="SKU_Basic_Data14"/>
      <sheetName val="Entity_Target14"/>
      <sheetName val="VALIDACION_DE_DATOS13"/>
      <sheetName val="Drop-down_List13"/>
      <sheetName val="by_DD13"/>
      <sheetName val="Check_Qualidade12"/>
      <sheetName val="De_Para13"/>
      <sheetName val="Check_Aderencia12"/>
      <sheetName val="_손익기01_XL_x005f_x0000__x012"/>
      <sheetName val="Base_Farol12"/>
      <sheetName val="Gerencial_IL12"/>
      <sheetName val="Ventas_Campo12"/>
      <sheetName val="ACTOS_POR_RIESGO12"/>
      <sheetName val="drop_lists12"/>
      <sheetName val="MRL_NON_SUPPLY_URU12"/>
      <sheetName val="AIIM_-_Empresas_Ext_201212"/>
      <sheetName val="KPIs_Hana12"/>
      <sheetName val="Catalago_de_refacciones_12"/>
      <sheetName val="Existencias_al_07-Nov-201212"/>
      <sheetName val="Check_GG12"/>
      <sheetName val="Sheet3_(2)12"/>
      <sheetName val="요일_테이블_12"/>
      <sheetName val="Nombre_de_SOP12"/>
      <sheetName val="_mngt_Pillar12"/>
      <sheetName val="2__Indicadores12"/>
      <sheetName val="Ta_12"/>
      <sheetName val="Lao_&amp;_Cam12"/>
      <sheetName val="Hoegaarden_201912"/>
      <sheetName val="Lao_&amp;_Cam_201912"/>
      <sheetName val="Malaysia_201912"/>
      <sheetName val="Singapore_201912"/>
      <sheetName val="Sheet2_(2)12"/>
      <sheetName val="Other_Listings12"/>
      <sheetName val="Lista_de_Entrenamientos_RSO12"/>
      <sheetName val="Tablero_SDG15"/>
      <sheetName val="Lista_Areas15"/>
      <sheetName val="One_Page15"/>
      <sheetName val="Sub-Productos_HN13"/>
      <sheetName val="Eficiencia_linea12"/>
      <sheetName val="Pauta_RPS_Distribuição11"/>
      <sheetName val="Estoque_(2)11"/>
      <sheetName val="Comp_Inseguros11"/>
      <sheetName val="BNR_2012_в_ящике11"/>
      <sheetName val="DATOS_DE_VALIDACIÓN11"/>
      <sheetName val="Datos_con11"/>
      <sheetName val="_Datos_Cond_11"/>
      <sheetName val="DO_NOT_MOVE11"/>
      <sheetName val="INGRESO_(2)11"/>
      <sheetName val="PG-K1610_(UEN_Areas)MNG11"/>
      <sheetName val="DATOS_GEN_11"/>
      <sheetName val="NUEVOS_CRITERIOS11"/>
      <sheetName val="Condiciones_Agua11"/>
      <sheetName val="Dropdown_list10"/>
      <sheetName val="Drop_list10"/>
      <sheetName val="FX_Rates10"/>
      <sheetName val="Proced_10"/>
      <sheetName val="Cut_Machine_Summary10"/>
      <sheetName val="Control_de_Fallas10"/>
      <sheetName val="Setup_for_Templates10"/>
      <sheetName val="Datos_emp10"/>
      <sheetName val="Validation_lists10"/>
      <sheetName val="__한국_AMP_ASP-23_판㧤가격__10"/>
      <sheetName val="11_䡸화채무줝ⴌ(AFS,HTM)0810"/>
      <sheetName val="TIPO_DE_ACTO10"/>
      <sheetName val="CRITICIDAD_DE_CI10"/>
      <sheetName val="Catálogo_de_CI10"/>
      <sheetName val="%_CUMPLIMIENTO10"/>
      <sheetName val="%_cumplimiento_10"/>
      <sheetName val="CALIFICACIONES_20198"/>
      <sheetName val="Lev_4_360_deg_check_Crit_Task8"/>
      <sheetName val="Lev_4_Chk_IC_Stock_Crit_Task8"/>
      <sheetName val="Lev_4_WMS_Putaway_Crit_Task8"/>
      <sheetName val="Data_selection8"/>
      <sheetName val="1_8"/>
      <sheetName val="Customer_&amp;_SO8"/>
      <sheetName val="Session_Proposal8"/>
      <sheetName val="Vagas_x_Candidatos10"/>
      <sheetName val="Listas_y_equipos_a_evaluar10"/>
      <sheetName val="Data_Reporte10"/>
      <sheetName val="Read_me10"/>
      <sheetName val="Champions_List9"/>
      <sheetName val="NAZ_Strategy8"/>
      <sheetName val="Daily_Dashboard10"/>
      <sheetName val="Dropdown_Menu6"/>
      <sheetName val="Análise_Tempos7"/>
      <sheetName val="PDA_BOP7"/>
      <sheetName val="Validação_de_Dados7"/>
      <sheetName val="No_llenar_7"/>
      <sheetName val="유류대_현황5"/>
      <sheetName val="Incentivo_Automóvil7"/>
      <sheetName val="mapping_(2)5"/>
      <sheetName val="Ref_5"/>
      <sheetName val="Consolidated_Project_List5"/>
      <sheetName val="Fixed_Cost5"/>
      <sheetName val="1__템플릿5"/>
      <sheetName val="2__작성_참고사항5"/>
      <sheetName val="Lista_de_Motivos7"/>
      <sheetName val="Ponto_Crítico_-_Resp__Plano7"/>
      <sheetName val="Lista_Funcionários_(2)7"/>
      <sheetName val="2_3_Projects_Status5"/>
      <sheetName val="Project_List6"/>
      <sheetName val="PROCESS_MD7"/>
      <sheetName val="Выпадающие_списки6"/>
      <sheetName val="Listas_desplegables5"/>
      <sheetName val="Resumen_General5"/>
      <sheetName val="Cátalogo_de_CI5"/>
      <sheetName val="Hoja2_(2)5"/>
      <sheetName val="Technology_check_list5"/>
      <sheetName val="Status_de_Usuario5"/>
      <sheetName val="Actos_y_Condiciones_5"/>
      <sheetName val="NO_BORRAR5"/>
      <sheetName val="Formato_checklist_Lab5"/>
      <sheetName val="SOP_Freshness5"/>
      <sheetName val="Master_Data5"/>
      <sheetName val="PAINEL_RECOLHA_CRÉDITO7"/>
      <sheetName val="Gráficos_-_CDD7"/>
      <sheetName val="Dimension_IN_Sheet1!D19125"/>
      <sheetName val="Dimension_IN_19125"/>
      <sheetName val="Manage_to_Sustain4"/>
      <sheetName val="Packages_Info4"/>
      <sheetName val="Meeting_List4"/>
      <sheetName val="2020_MMR124"/>
      <sheetName val="입문_트랜드(종합분석)4"/>
      <sheetName val="Master_CE4"/>
      <sheetName val="CE_Final_4"/>
      <sheetName val="OL_LIST4"/>
      <sheetName val="YTD_GUEST_LIST4"/>
      <sheetName val="Session_Full_list4"/>
      <sheetName val="FOOD_PAYMENT_update_JAN4"/>
      <sheetName val="Rate_card_F19_4"/>
      <sheetName val="Master_Plan__(update)4"/>
      <sheetName val="The_KPI_4"/>
      <sheetName val="Mentor_Plan_4"/>
      <sheetName val="Master_Plan_4"/>
      <sheetName val="Tier_1_GOV_PC_Networking_4"/>
      <sheetName val="Tier_1_LBO_4"/>
      <sheetName val="Preferred_Option4"/>
      <sheetName val="Razão_Social4"/>
      <sheetName val="_손익기01_XL_x005f_x0000__x005f_x005f_x04"/>
      <sheetName val="1월_목표4"/>
      <sheetName val="FILIAL_MINAS4"/>
      <sheetName val="info_for_drop_box4"/>
      <sheetName val="KPIs-_TTP,_PTP,_People_Turnove4"/>
      <sheetName val="POCM_배송지4"/>
      <sheetName val="10_麦汁CIP清洗标准水量2"/>
      <sheetName val="Mapping_2"/>
      <sheetName val="WS_DB2"/>
      <sheetName val="Region_2"/>
      <sheetName val="SKU_DB2"/>
      <sheetName val="데이터_유효성_목록2"/>
      <sheetName val="SAP_info2"/>
      <sheetName val="Target_Book2"/>
      <sheetName val="Tipo_Viaje2"/>
      <sheetName val="Flota_y_Personal2"/>
      <sheetName val="Name_List2"/>
      <sheetName val="Ref_New_Contract_Model2"/>
      <sheetName val="_손익기01_XL__DePara11"/>
      <sheetName val="Q4_20182"/>
      <sheetName val="Q4_20192"/>
      <sheetName val="Q4_Sum2"/>
      <sheetName val="2020_KPI_LE02"/>
      <sheetName val="Lista_AI2"/>
      <sheetName val="_2"/>
      <sheetName val="COE_Scope_-_Strategic_Projects2"/>
      <sheetName val="SEGUIMIENTO_SEMANAL2"/>
      <sheetName val="TO_TTZ2"/>
      <sheetName val="CATÁLOGO_DE_PELIGROS2"/>
      <sheetName val="match_list2"/>
      <sheetName val="Rate_data2"/>
      <sheetName val="KPI_need_to_input2"/>
      <sheetName val="강남_CRM_11월2"/>
      <sheetName val="Template_HN2"/>
      <sheetName val="Resumen_(hL_env)2"/>
      <sheetName val="RyNV_detectados_2"/>
      <sheetName val="Curva_20212"/>
      <sheetName val="Por_PPR3"/>
      <sheetName val="Nigeria_&amp;_Ghana2"/>
      <sheetName val="_손익기01_XL_x005f_x005f_x002"/>
      <sheetName val="Manual_Database1"/>
      <sheetName val="CRITERIOS_DE_AI2"/>
      <sheetName val="TR__KHCode1"/>
      <sheetName val="NDD_CPT1"/>
      <sheetName val="_折扣项_PromotionPlan1"/>
      <sheetName val="DEX_(2)1"/>
      <sheetName val="Lista_d2"/>
      <sheetName val="Catalogo_Cursos1"/>
      <sheetName val="Catalogo_Cursos_1"/>
      <sheetName val="Check_People1"/>
      <sheetName val="AVANCE_PROGRAMACION1"/>
      <sheetName val="Cumplimiento_por_Entrenamiento1"/>
      <sheetName val="Cumplimiento_del_Plan_por_área1"/>
      <sheetName val="CAPTURA_ENE_MAY1"/>
      <sheetName val="tablas_cuadrillas1"/>
      <sheetName val="Base_de_Datos_de_Activos_1"/>
      <sheetName val="PIVOT_ADHERENCIA1"/>
      <sheetName val="Steps_of_Committe_1"/>
      <sheetName val="IC's_(2)1"/>
      <sheetName val="Participación_en_entrenamie_(21"/>
      <sheetName val="Detalle_para_correctivo_excep_2"/>
      <sheetName val="Puerto_Rico2"/>
      <sheetName val="AI_OYS_Acum2"/>
      <sheetName val="Boletas_Condiciones2"/>
      <sheetName val="1_13"/>
      <sheetName val="1_23"/>
      <sheetName val="2_1-Pareto2"/>
      <sheetName val="Datos_Mensuales2"/>
      <sheetName val="Indicador_EE_Mensual2"/>
      <sheetName val="Plan_de_Acción_MAZ1"/>
      <sheetName val="DIAGEO_VENTURE1"/>
      <sheetName val="MAESTRO_CODIGOS1"/>
      <sheetName val="Por_regional1"/>
      <sheetName val="Por_Proveedor1"/>
      <sheetName val="X_Categoria1"/>
      <sheetName val="Por_Vendedor1"/>
      <sheetName val="Por_Mayoristas1"/>
      <sheetName val="Por_Cliente1"/>
      <sheetName val="Por_producto1"/>
      <sheetName val="Por_producto_cant_1"/>
      <sheetName val="Por_producto_cant__(2)1"/>
      <sheetName val="Por_Vendedor_X_Ciudad1"/>
      <sheetName val="Act_por_cliente1"/>
      <sheetName val="Act_por_Proveedor1"/>
      <sheetName val="Act_por_producto1"/>
      <sheetName val="21년_211109"/>
      <sheetName val="21년_220117"/>
      <sheetName val="검토사항"/>
      <sheetName val="0428"/>
      <sheetName val="Selection"/>
      <sheetName val="DD30"/>
      <sheetName val="FF20"/>
      <sheetName val="전체실적"/>
      <sheetName val="견적집계표"/>
      <sheetName val="거래처별"/>
      <sheetName val="Statement_20.12"/>
      <sheetName val="Deposit"/>
      <sheetName val="동별"/>
      <sheetName val="받을어음명세(5월31일)"/>
      <sheetName val="PJT"/>
      <sheetName val="Personnel-Wages"/>
      <sheetName val="Rev ORSO EXMPF"/>
      <sheetName val="ME EX_MPF"/>
      <sheetName val="ME MPF"/>
      <sheetName val="Rev 5%GF"/>
      <sheetName val="Rev Endowment-3P8"/>
      <sheetName val="Rev HNW"/>
      <sheetName val="Rev Others"/>
      <sheetName val="Rev Term"/>
      <sheetName val="Rev Traditional"/>
      <sheetName val="Rev Class C"/>
      <sheetName val="Rev Unit Linked"/>
      <sheetName val="Rev Single Premium"/>
      <sheetName val="Rev Variable Life"/>
      <sheetName val="Rev CGF"/>
      <sheetName val="Rev CPF"/>
      <sheetName val="Rev Class G"/>
      <sheetName val="Rev GPF"/>
      <sheetName val="Rev Class H"/>
      <sheetName val="Rev HSPF"/>
      <sheetName val="Rev Class I"/>
      <sheetName val="Rev MPF GF"/>
      <sheetName val="Rev Non_GF"/>
      <sheetName val="试算平衡表"/>
      <sheetName val="Set-up"/>
      <sheetName val="Sep 18 Summary"/>
      <sheetName val="合并2"/>
      <sheetName val="배송"/>
      <sheetName val="BU165801"/>
      <sheetName val="주문"/>
      <sheetName val="Ownership Interests"/>
      <sheetName val="Data Sheet"/>
      <sheetName val="계수원본(99.2.28)"/>
      <sheetName val="C101"/>
      <sheetName val="Aging-ARSum"/>
      <sheetName val="Inventory"/>
      <sheetName val="GG&amp;P Yield"/>
      <sheetName val="GuiHist"/>
      <sheetName val="Collateral"/>
      <sheetName val="Disposition"/>
      <sheetName val="GM Analysis"/>
      <sheetName val="Base Model"/>
      <sheetName val="BS MAY"/>
      <sheetName val="Occupancy 2004"/>
      <sheetName val="Share Prices"/>
      <sheetName val="07"/>
      <sheetName val="10"/>
      <sheetName val="09"/>
      <sheetName val="G301(01)"/>
      <sheetName val="Prepmt"/>
      <sheetName val="上年合并TB"/>
      <sheetName val="TRAFFIC-bud"/>
      <sheetName val="完"/>
      <sheetName val="资产负债表及损益表"/>
      <sheetName val="企业表一"/>
      <sheetName val="M-5C"/>
      <sheetName val="M-5A"/>
      <sheetName val="Disclosure"/>
      <sheetName val="固产04 old"/>
      <sheetName val="Balance #1"/>
      <sheetName val="Contents"/>
      <sheetName val="Inv_days #5"/>
      <sheetName val="Adjust #14"/>
      <sheetName val="FA_Dep #7"/>
      <sheetName val="detail"/>
      <sheetName val="FA Addition"/>
      <sheetName val="5201.2004"/>
      <sheetName val="索引"/>
      <sheetName val="R_Standalone"/>
      <sheetName val="PV of Stock Price"/>
      <sheetName val="Comments"/>
      <sheetName val="ocean voyage"/>
      <sheetName val="소방"/>
      <sheetName val="공예을"/>
      <sheetName val="5.전사투자계획종함안"/>
      <sheetName val="계약변경요청서"/>
      <sheetName val="Default"/>
      <sheetName val="EL_표剱_x0010_"/>
      <sheetName val="본선 토공 분배표"/>
      <sheetName val="지장물"/>
      <sheetName val="추가공정(내역서)"/>
      <sheetName val="3.0(임대차 계약관리 현황)"/>
      <sheetName val="3.0(임대차 계약관리 현황)3.2"/>
      <sheetName val="자금_제외_B_x0000_"/>
      <sheetName val="자금_제외_B刀"/>
      <sheetName val="LS"/>
      <sheetName val=""/>
      <sheetName val="합산목표(감가+57_x0000__x0000__x0000__x0000_"/>
      <sheetName val="토지가격산출(전체)"/>
      <sheetName val="Planilha_relts"/>
      <sheetName val="종합표양식(품의좲"/>
      <sheetName val="_x005f_x005f_x005F"/>
      <sheetName val="6PILE__("/>
      <sheetName val="_손익기01_XL_x005f_x0000__x005f_x005f_11"/>
      <sheetName val="OUTER_AREA("/>
      <sheetName val="실행간"/>
      <sheetName val="입찰내역 ︀폕ԯ"/>
      <sheetName val="7_공사비집记ଯ"/>
      <sheetName val="____01_XL_x005f_x0000__x005f_x005f__2"/>
      <sheetName val="____01_XL_x005f_x0000__x005f_x005f__3"/>
      <sheetName val="____01_XL_x005f_x0000__x005f_x005f__4"/>
      <sheetName val="____01_XL_x005f_x0000__x005f_x005f__5"/>
      <sheetName val="____01_XL_x005f_x0000__x005f_x005f__6"/>
      <sheetName val="____01_XL_x005f_x0000__x005f_x005f__7"/>
      <sheetName val="년도기부"/>
      <sheetName val="사업성"/>
      <sheetName val="01.02월 _x0000__x0000_Ԁ"/>
      <sheetName val="입찰내역 ꀌ数0_x0000_㠀 "/>
      <sheetName val="STAND20"/>
      <sheetName val="변동인_x0000_"/>
      <sheetName val="집계확䛘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 refreshError="1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/>
      <sheetData sheetId="1306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/>
      <sheetData sheetId="1318" refreshError="1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/>
      <sheetData sheetId="1608" refreshError="1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/>
      <sheetData sheetId="1634" refreshError="1"/>
      <sheetData sheetId="1635" refreshError="1"/>
      <sheetData sheetId="1636" refreshError="1"/>
      <sheetData sheetId="1637"/>
      <sheetData sheetId="1638" refreshError="1"/>
      <sheetData sheetId="1639"/>
      <sheetData sheetId="1640" refreshError="1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 refreshError="1"/>
      <sheetData sheetId="1653"/>
      <sheetData sheetId="1654" refreshError="1"/>
      <sheetData sheetId="1655" refreshError="1"/>
      <sheetData sheetId="1656" refreshError="1"/>
      <sheetData sheetId="1657" refreshError="1"/>
      <sheetData sheetId="1658"/>
      <sheetData sheetId="1659"/>
      <sheetData sheetId="1660" refreshError="1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 refreshError="1"/>
      <sheetData sheetId="1735" refreshError="1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 refreshError="1"/>
      <sheetData sheetId="1788" refreshError="1"/>
      <sheetData sheetId="1789"/>
      <sheetData sheetId="1790" refreshError="1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 refreshError="1"/>
      <sheetData sheetId="1817"/>
      <sheetData sheetId="1818" refreshError="1"/>
      <sheetData sheetId="1819"/>
      <sheetData sheetId="1820" refreshError="1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/>
      <sheetData sheetId="1829" refreshError="1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/>
      <sheetData sheetId="1909" refreshError="1"/>
      <sheetData sheetId="1910" refreshError="1"/>
      <sheetData sheetId="1911"/>
      <sheetData sheetId="1912"/>
      <sheetData sheetId="1913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/>
      <sheetData sheetId="1921"/>
      <sheetData sheetId="1922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/>
      <sheetData sheetId="1945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 refreshError="1"/>
      <sheetData sheetId="1985" refreshError="1"/>
      <sheetData sheetId="1986" refreshError="1"/>
      <sheetData sheetId="1987"/>
      <sheetData sheetId="1988"/>
      <sheetData sheetId="1989"/>
      <sheetData sheetId="1990" refreshError="1"/>
      <sheetData sheetId="1991"/>
      <sheetData sheetId="1992"/>
      <sheetData sheetId="1993"/>
      <sheetData sheetId="1994"/>
      <sheetData sheetId="1995"/>
      <sheetData sheetId="1996" refreshError="1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/>
      <sheetData sheetId="2043" refreshError="1"/>
      <sheetData sheetId="2044"/>
      <sheetData sheetId="2045" refreshError="1"/>
      <sheetData sheetId="2046" refreshError="1"/>
      <sheetData sheetId="2047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/>
      <sheetData sheetId="2058"/>
      <sheetData sheetId="2059"/>
      <sheetData sheetId="2060" refreshError="1"/>
      <sheetData sheetId="2061"/>
      <sheetData sheetId="2062" refreshError="1"/>
      <sheetData sheetId="2063"/>
      <sheetData sheetId="2064"/>
      <sheetData sheetId="2065"/>
      <sheetData sheetId="2066"/>
      <sheetData sheetId="2067" refreshError="1"/>
      <sheetData sheetId="2068" refreshError="1"/>
      <sheetData sheetId="2069" refreshError="1"/>
      <sheetData sheetId="2070"/>
      <sheetData sheetId="207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/>
      <sheetData sheetId="2079"/>
      <sheetData sheetId="2080"/>
      <sheetData sheetId="2081"/>
      <sheetData sheetId="2082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/>
      <sheetData sheetId="2091"/>
      <sheetData sheetId="2092"/>
      <sheetData sheetId="2093"/>
      <sheetData sheetId="2094" refreshError="1"/>
      <sheetData sheetId="2095" refreshError="1"/>
      <sheetData sheetId="2096" refreshError="1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/>
      <sheetData sheetId="2160" refreshError="1"/>
      <sheetData sheetId="2161"/>
      <sheetData sheetId="2162"/>
      <sheetData sheetId="2163"/>
      <sheetData sheetId="2164"/>
      <sheetData sheetId="2165"/>
      <sheetData sheetId="2166"/>
      <sheetData sheetId="2167"/>
      <sheetData sheetId="2168" refreshError="1"/>
      <sheetData sheetId="2169" refreshError="1"/>
      <sheetData sheetId="2170" refreshError="1"/>
      <sheetData sheetId="2171" refreshError="1"/>
      <sheetData sheetId="2172"/>
      <sheetData sheetId="2173"/>
      <sheetData sheetId="2174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/>
      <sheetData sheetId="2464"/>
      <sheetData sheetId="2465" refreshError="1"/>
      <sheetData sheetId="2466"/>
      <sheetData sheetId="2467" refreshError="1"/>
      <sheetData sheetId="2468"/>
      <sheetData sheetId="2469" refreshError="1"/>
      <sheetData sheetId="2470"/>
      <sheetData sheetId="2471" refreshError="1"/>
      <sheetData sheetId="2472" refreshError="1"/>
      <sheetData sheetId="2473" refreshError="1"/>
      <sheetData sheetId="2474" refreshError="1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 refreshError="1"/>
      <sheetData sheetId="2531"/>
      <sheetData sheetId="2532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/>
      <sheetData sheetId="254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 refreshError="1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 refreshError="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/>
      <sheetData sheetId="2838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 refreshError="1"/>
      <sheetData sheetId="2857" refreshError="1"/>
      <sheetData sheetId="2858"/>
      <sheetData sheetId="2859"/>
      <sheetData sheetId="2860"/>
      <sheetData sheetId="2861"/>
      <sheetData sheetId="2862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 refreshError="1"/>
      <sheetData sheetId="2906" refreshError="1"/>
      <sheetData sheetId="2907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 refreshError="1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/>
      <sheetData sheetId="3291" refreshError="1"/>
      <sheetData sheetId="3292" refreshError="1"/>
      <sheetData sheetId="3293" refreshError="1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 refreshError="1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/>
      <sheetData sheetId="3432"/>
      <sheetData sheetId="3433"/>
      <sheetData sheetId="3434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 refreshError="1"/>
      <sheetData sheetId="3669"/>
      <sheetData sheetId="3670"/>
      <sheetData sheetId="3671"/>
      <sheetData sheetId="3672" refreshError="1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/>
      <sheetData sheetId="4122"/>
      <sheetData sheetId="4123"/>
      <sheetData sheetId="4124" refreshError="1"/>
      <sheetData sheetId="4125" refreshError="1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 refreshError="1"/>
      <sheetData sheetId="4324" refreshError="1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 refreshError="1"/>
      <sheetData sheetId="4428" refreshError="1"/>
      <sheetData sheetId="4429" refreshError="1"/>
      <sheetData sheetId="4430" refreshError="1"/>
      <sheetData sheetId="4431"/>
      <sheetData sheetId="4432"/>
      <sheetData sheetId="4433"/>
      <sheetData sheetId="4434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 refreshError="1"/>
      <sheetData sheetId="4840" refreshError="1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/>
      <sheetData sheetId="5188"/>
      <sheetData sheetId="5189"/>
      <sheetData sheetId="5190"/>
      <sheetData sheetId="5191"/>
      <sheetData sheetId="5192" refreshError="1"/>
      <sheetData sheetId="5193" refreshError="1"/>
      <sheetData sheetId="5194"/>
      <sheetData sheetId="5195"/>
      <sheetData sheetId="5196" refreshError="1"/>
      <sheetData sheetId="5197"/>
      <sheetData sheetId="5198" refreshError="1"/>
      <sheetData sheetId="5199" refreshError="1"/>
      <sheetData sheetId="5200"/>
      <sheetData sheetId="5201" refreshError="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 refreshError="1"/>
      <sheetData sheetId="5246"/>
      <sheetData sheetId="5247"/>
      <sheetData sheetId="5248"/>
      <sheetData sheetId="5249"/>
      <sheetData sheetId="5250" refreshError="1"/>
      <sheetData sheetId="5251"/>
      <sheetData sheetId="5252"/>
      <sheetData sheetId="5253"/>
      <sheetData sheetId="5254" refreshError="1"/>
      <sheetData sheetId="5255" refreshError="1"/>
      <sheetData sheetId="5256" refreshError="1"/>
      <sheetData sheetId="5257"/>
      <sheetData sheetId="5258"/>
      <sheetData sheetId="5259"/>
      <sheetData sheetId="5260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/>
      <sheetData sheetId="5375"/>
      <sheetData sheetId="5376" refreshError="1"/>
      <sheetData sheetId="5377" refreshError="1"/>
      <sheetData sheetId="5378"/>
      <sheetData sheetId="5379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/>
      <sheetData sheetId="5405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/>
      <sheetData sheetId="5417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 refreshError="1"/>
      <sheetData sheetId="5456" refreshError="1"/>
      <sheetData sheetId="5457" refreshError="1"/>
      <sheetData sheetId="5458" refreshError="1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/>
      <sheetData sheetId="5485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/>
      <sheetData sheetId="5527" refreshError="1"/>
      <sheetData sheetId="5528" refreshError="1"/>
      <sheetData sheetId="5529"/>
      <sheetData sheetId="5530" refreshError="1"/>
      <sheetData sheetId="5531" refreshError="1"/>
      <sheetData sheetId="5532" refreshError="1"/>
      <sheetData sheetId="5533" refreshError="1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/>
      <sheetData sheetId="5560" refreshError="1"/>
      <sheetData sheetId="5561" refreshError="1"/>
      <sheetData sheetId="5562"/>
      <sheetData sheetId="5563" refreshError="1"/>
      <sheetData sheetId="5564" refreshError="1"/>
      <sheetData sheetId="5565"/>
      <sheetData sheetId="5566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/>
      <sheetData sheetId="5704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/>
      <sheetData sheetId="5840"/>
      <sheetData sheetId="5841" refreshError="1"/>
      <sheetData sheetId="5842"/>
      <sheetData sheetId="5843" refreshError="1"/>
      <sheetData sheetId="5844" refreshError="1"/>
      <sheetData sheetId="5845" refreshError="1"/>
      <sheetData sheetId="5846"/>
      <sheetData sheetId="5847" refreshError="1"/>
      <sheetData sheetId="5848" refreshError="1"/>
      <sheetData sheetId="5849" refreshError="1"/>
      <sheetData sheetId="5850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/>
      <sheetData sheetId="5889"/>
      <sheetData sheetId="5890" refreshError="1"/>
      <sheetData sheetId="5891" refreshError="1"/>
      <sheetData sheetId="5892"/>
      <sheetData sheetId="5893"/>
      <sheetData sheetId="5894"/>
      <sheetData sheetId="5895" refreshError="1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/>
      <sheetData sheetId="5921"/>
      <sheetData sheetId="5922"/>
      <sheetData sheetId="5923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/>
      <sheetData sheetId="6057"/>
      <sheetData sheetId="6058"/>
      <sheetData sheetId="6059"/>
      <sheetData sheetId="6060" refreshError="1"/>
      <sheetData sheetId="6061" refreshError="1"/>
      <sheetData sheetId="6062" refreshError="1"/>
      <sheetData sheetId="6063" refreshError="1"/>
      <sheetData sheetId="6064"/>
      <sheetData sheetId="6065" refreshError="1"/>
      <sheetData sheetId="6066" refreshError="1"/>
      <sheetData sheetId="6067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/>
      <sheetData sheetId="6579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/>
      <sheetData sheetId="6587"/>
      <sheetData sheetId="6588" refreshError="1"/>
      <sheetData sheetId="6589" refreshError="1"/>
      <sheetData sheetId="6590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/>
      <sheetData sheetId="706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/>
      <sheetData sheetId="7068"/>
      <sheetData sheetId="7069" refreshError="1"/>
      <sheetData sheetId="7070" refreshError="1"/>
      <sheetData sheetId="7071" refreshError="1"/>
      <sheetData sheetId="7072" refreshError="1"/>
      <sheetData sheetId="7073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 refreshError="1"/>
      <sheetData sheetId="7370" refreshError="1"/>
      <sheetData sheetId="7371" refreshError="1"/>
      <sheetData sheetId="7372"/>
      <sheetData sheetId="7373" refreshError="1"/>
      <sheetData sheetId="7374" refreshError="1"/>
      <sheetData sheetId="7375"/>
      <sheetData sheetId="7376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 refreshError="1"/>
      <sheetData sheetId="7432" refreshError="1"/>
      <sheetData sheetId="7433"/>
      <sheetData sheetId="7434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/>
      <sheetData sheetId="7654" refreshError="1"/>
      <sheetData sheetId="7655"/>
      <sheetData sheetId="7656"/>
      <sheetData sheetId="7657"/>
      <sheetData sheetId="7658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/>
      <sheetData sheetId="7665" refreshError="1"/>
      <sheetData sheetId="7666"/>
      <sheetData sheetId="7667" refreshError="1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 refreshError="1"/>
      <sheetData sheetId="7678" refreshError="1"/>
      <sheetData sheetId="7679"/>
      <sheetData sheetId="7680"/>
      <sheetData sheetId="7681" refreshError="1"/>
      <sheetData sheetId="7682"/>
      <sheetData sheetId="7683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/>
      <sheetData sheetId="7693"/>
      <sheetData sheetId="7694"/>
      <sheetData sheetId="7695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/>
      <sheetData sheetId="7702"/>
      <sheetData sheetId="7703"/>
      <sheetData sheetId="7704" refreshError="1"/>
      <sheetData sheetId="7705" refreshError="1"/>
      <sheetData sheetId="7706" refreshError="1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 refreshError="1"/>
      <sheetData sheetId="7843" refreshError="1"/>
      <sheetData sheetId="7844" refreshError="1"/>
      <sheetData sheetId="7845"/>
      <sheetData sheetId="7846"/>
      <sheetData sheetId="7847"/>
      <sheetData sheetId="7848" refreshError="1"/>
      <sheetData sheetId="7849" refreshError="1"/>
      <sheetData sheetId="7850"/>
      <sheetData sheetId="7851"/>
      <sheetData sheetId="7852"/>
      <sheetData sheetId="7853"/>
      <sheetData sheetId="7854"/>
      <sheetData sheetId="7855"/>
      <sheetData sheetId="7856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/>
      <sheetData sheetId="7872"/>
      <sheetData sheetId="7873"/>
      <sheetData sheetId="7874"/>
      <sheetData sheetId="7875" refreshError="1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/>
      <sheetData sheetId="8039"/>
      <sheetData sheetId="8040"/>
      <sheetData sheetId="8041" refreshError="1"/>
      <sheetData sheetId="8042" refreshError="1"/>
      <sheetData sheetId="8043" refreshError="1"/>
      <sheetData sheetId="8044" refreshError="1"/>
      <sheetData sheetId="8045"/>
      <sheetData sheetId="8046"/>
      <sheetData sheetId="8047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 refreshError="1"/>
      <sheetData sheetId="8498"/>
      <sheetData sheetId="8499"/>
      <sheetData sheetId="8500"/>
      <sheetData sheetId="8501"/>
      <sheetData sheetId="8502" refreshError="1"/>
      <sheetData sheetId="8503"/>
      <sheetData sheetId="8504" refreshError="1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 refreshError="1"/>
      <sheetData sheetId="8519" refreshError="1"/>
      <sheetData sheetId="8520"/>
      <sheetData sheetId="852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/>
      <sheetData sheetId="8546"/>
      <sheetData sheetId="8547" refreshError="1"/>
      <sheetData sheetId="8548" refreshError="1"/>
      <sheetData sheetId="8549"/>
      <sheetData sheetId="8550" refreshError="1"/>
      <sheetData sheetId="8551"/>
      <sheetData sheetId="8552"/>
      <sheetData sheetId="8553"/>
      <sheetData sheetId="8554" refreshError="1"/>
      <sheetData sheetId="8555" refreshError="1"/>
      <sheetData sheetId="8556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/>
      <sheetData sheetId="8570" refreshError="1"/>
      <sheetData sheetId="8571" refreshError="1"/>
      <sheetData sheetId="8572" refreshError="1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 refreshError="1"/>
      <sheetData sheetId="8607" refreshError="1"/>
      <sheetData sheetId="8608" refreshError="1"/>
      <sheetData sheetId="8609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/>
      <sheetData sheetId="8617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/>
      <sheetData sheetId="8637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/>
      <sheetData sheetId="8657"/>
      <sheetData sheetId="8658"/>
      <sheetData sheetId="8659" refreshError="1"/>
      <sheetData sheetId="8660" refreshError="1"/>
      <sheetData sheetId="8661" refreshError="1"/>
      <sheetData sheetId="8662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/>
      <sheetData sheetId="8677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/>
      <sheetData sheetId="8687" refreshError="1"/>
      <sheetData sheetId="8688" refreshError="1"/>
      <sheetData sheetId="8689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/>
      <sheetData sheetId="8698" refreshError="1"/>
      <sheetData sheetId="8699" refreshError="1"/>
      <sheetData sheetId="8700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/>
      <sheetData sheetId="8716"/>
      <sheetData sheetId="8717"/>
      <sheetData sheetId="8718"/>
      <sheetData sheetId="8719"/>
      <sheetData sheetId="8720"/>
      <sheetData sheetId="872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/>
      <sheetData sheetId="8750"/>
      <sheetData sheetId="8751" refreshError="1"/>
      <sheetData sheetId="8752" refreshError="1"/>
      <sheetData sheetId="8753"/>
      <sheetData sheetId="8754"/>
      <sheetData sheetId="8755"/>
      <sheetData sheetId="8756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/>
      <sheetData sheetId="8851" refreshError="1"/>
      <sheetData sheetId="8852" refreshError="1"/>
      <sheetData sheetId="8853" refreshError="1"/>
      <sheetData sheetId="8854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/>
      <sheetData sheetId="8863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/>
      <sheetData sheetId="889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/>
      <sheetData sheetId="8910" refreshError="1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 refreshError="1"/>
      <sheetData sheetId="9321" refreshError="1"/>
      <sheetData sheetId="9322" refreshError="1"/>
      <sheetData sheetId="9323" refreshError="1"/>
      <sheetData sheetId="9324"/>
      <sheetData sheetId="9325"/>
      <sheetData sheetId="9326"/>
      <sheetData sheetId="9327" refreshError="1"/>
      <sheetData sheetId="9328" refreshError="1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/>
      <sheetData sheetId="10180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/>
      <sheetData sheetId="10344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/>
      <sheetData sheetId="10352"/>
      <sheetData sheetId="10353"/>
      <sheetData sheetId="10354"/>
      <sheetData sheetId="10355"/>
      <sheetData sheetId="10356" refreshError="1"/>
      <sheetData sheetId="10357" refreshError="1"/>
      <sheetData sheetId="10358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유림골조"/>
      <sheetName val="와동25-3(변경)"/>
      <sheetName val="공통부대비"/>
      <sheetName val="새공통(96임금인상기준)"/>
      <sheetName val="유림총괄"/>
      <sheetName val="비교1"/>
      <sheetName val="봉천제출"/>
      <sheetName val="구의33고"/>
      <sheetName val="공통비(전체)"/>
      <sheetName val="태화42 "/>
      <sheetName val="토목공사"/>
      <sheetName val="단가표"/>
      <sheetName val="001 연결끊기용(내용없음)"/>
      <sheetName val="유림콘도"/>
      <sheetName val="삭제금지단가"/>
      <sheetName val="XL4Poppy"/>
      <sheetName val="상반기손익차2총괄"/>
      <sheetName val="영업소실적"/>
      <sheetName val="97 사업추정(WEKI)"/>
      <sheetName val="9-1차이내역"/>
      <sheetName val="주관사업"/>
      <sheetName val="손익차9월2"/>
      <sheetName val="수입"/>
      <sheetName val="01"/>
      <sheetName val="최적단면"/>
      <sheetName val="CONCRETE"/>
      <sheetName val="목표세부명세"/>
      <sheetName val="작업지시서-1호"/>
      <sheetName val="Sheet4"/>
      <sheetName val="물량내역서"/>
      <sheetName val="공통가설"/>
      <sheetName val="1월"/>
      <sheetName val="일위대가"/>
      <sheetName val="철근집계표"/>
      <sheetName val="견적조건"/>
      <sheetName val="Sheet5"/>
      <sheetName val="BSD (2)"/>
      <sheetName val="갑지(추정)"/>
      <sheetName val="esc"/>
      <sheetName val="동해title"/>
      <sheetName val="신대방33(적용)"/>
      <sheetName val="동별 및 층별 면적표"/>
      <sheetName val="기본데이타"/>
      <sheetName val="실행갑지"/>
      <sheetName val="2공구산출내역"/>
      <sheetName val="database"/>
      <sheetName val="현장경비"/>
      <sheetName val="방배동내역(리라)"/>
      <sheetName val="현장관리비"/>
      <sheetName val="건축원가"/>
      <sheetName val="건축공사실행"/>
      <sheetName val="건축공사집계표"/>
      <sheetName val="방배동내역 (총괄)"/>
      <sheetName val="부대공사총괄"/>
      <sheetName val="공사개요"/>
      <sheetName val="1차설계변경내역"/>
      <sheetName val="물량산출근거"/>
      <sheetName val="99년하반기"/>
      <sheetName val="공통비총괄표"/>
      <sheetName val=""/>
      <sheetName val="일반공사"/>
      <sheetName val="돈암사업"/>
      <sheetName val="노임이"/>
      <sheetName val="BSD _2_"/>
      <sheetName val="대비표(토공1안)"/>
      <sheetName val="새공통"/>
      <sheetName val="5.공종별예산내역서"/>
      <sheetName val="맨홀"/>
      <sheetName val="Sheet2"/>
      <sheetName val="급여관련자료"/>
      <sheetName val="대비"/>
      <sheetName val="을지"/>
      <sheetName val="unit 4"/>
      <sheetName val="입찰내역 발주처 양식"/>
      <sheetName val="총괄"/>
      <sheetName val="공조기"/>
      <sheetName val="#3E1_GCR"/>
      <sheetName val="태화42_"/>
      <sheetName val="001_연결끊기용(내용없음)"/>
      <sheetName val="97_사업추정(WEKI)"/>
      <sheetName val="조명시설"/>
      <sheetName val="터파기및재료"/>
      <sheetName val="갑지"/>
      <sheetName val="저"/>
      <sheetName val="대비표"/>
      <sheetName val="동별내역-3월5일"/>
      <sheetName val="부대시설"/>
      <sheetName val="Apt내역"/>
      <sheetName val="예적금"/>
      <sheetName val="실행철강하도"/>
      <sheetName val="부대내역"/>
      <sheetName val="(0"/>
      <sheetName val="인천제철"/>
      <sheetName val="견적내역서"/>
      <sheetName val="공통비"/>
      <sheetName val="의뢰서"/>
      <sheetName val="기본자료"/>
      <sheetName val="P.M 별"/>
      <sheetName val="견적서"/>
      <sheetName val="유효성검사"/>
      <sheetName val="건물개요"/>
      <sheetName val="투자산정"/>
      <sheetName val="토지조서"/>
      <sheetName val="A&amp;R"/>
      <sheetName val="안산기계장치"/>
      <sheetName val="매크로"/>
      <sheetName val="일반수량 총집"/>
      <sheetName val="철근수량 총집"/>
      <sheetName val="단면 (2)"/>
      <sheetName val="데이타"/>
      <sheetName val="6조직표"/>
      <sheetName val="목차"/>
      <sheetName val="COMPARISON TABLE"/>
      <sheetName val="임대차전략"/>
      <sheetName val="CostData"/>
      <sheetName val="IncomeData"/>
      <sheetName val="Summary"/>
      <sheetName val="PropertyData"/>
      <sheetName val="6PILE  (돌출)"/>
      <sheetName val="인제내역"/>
      <sheetName val="FAB별"/>
      <sheetName val="금액내역서"/>
      <sheetName val="DRUM"/>
      <sheetName val="수량산출"/>
      <sheetName val="기타비용(추가)"/>
      <sheetName val="약품공급2"/>
      <sheetName val="운반비(시흥)"/>
      <sheetName val="구천"/>
      <sheetName val="plan&amp;section of foundation"/>
      <sheetName val="동별_및_층별_면적표"/>
      <sheetName val="물량표S"/>
      <sheetName val="인사자료총집계"/>
      <sheetName val="Cash2"/>
      <sheetName val="Z"/>
      <sheetName val="내역서"/>
      <sheetName val="F4-F7"/>
      <sheetName val="수량산출서 갑지"/>
      <sheetName val="공문"/>
      <sheetName val="0226"/>
      <sheetName val="견적의뢰"/>
      <sheetName val="CTEMCOST"/>
      <sheetName val="집계표"/>
      <sheetName val="금융비용"/>
      <sheetName val="실행"/>
      <sheetName val="표지"/>
      <sheetName val="일위"/>
      <sheetName val="Total"/>
      <sheetName val="노임단가"/>
      <sheetName val="변경내역대비표(2)"/>
      <sheetName val="TOWER 10TON"/>
      <sheetName val="중기사용료"/>
      <sheetName val="1~9 하중계산"/>
      <sheetName val="design criteria"/>
      <sheetName val="LTG_DATA"/>
      <sheetName val="간접비"/>
      <sheetName val="식재인부"/>
      <sheetName val="DATA"/>
      <sheetName val="주식"/>
      <sheetName val="Variable"/>
      <sheetName val="경비"/>
      <sheetName val="프랜트면허"/>
      <sheetName val="토목주소"/>
      <sheetName val="1.공사개요(입력)"/>
      <sheetName val="리스(CIF)산출"/>
      <sheetName val="예산실적전체당월"/>
      <sheetName val="대전21토목내역서"/>
      <sheetName val="교통대책내역"/>
      <sheetName val="철골공사"/>
      <sheetName val="단중표"/>
      <sheetName val="일위대가(가설)"/>
      <sheetName val="DATA1"/>
      <sheetName val="ELECTRIC"/>
      <sheetName val="8.PILE  (돌출)"/>
      <sheetName val="연돌일위집계"/>
      <sheetName val="TTL"/>
      <sheetName val="산근"/>
      <sheetName val="BQMPALOC"/>
      <sheetName val="경비실"/>
      <sheetName val="TOWER 12TON"/>
      <sheetName val="본사공가현황"/>
      <sheetName val="차액보증"/>
      <sheetName val="CODE"/>
      <sheetName val="COVER"/>
      <sheetName val="2.대외공문"/>
      <sheetName val="工완성공사율"/>
      <sheetName val="자료"/>
      <sheetName val="단"/>
      <sheetName val="갑지1"/>
      <sheetName val="BOQ건축"/>
      <sheetName val="203"/>
      <sheetName val="건축집계표"/>
      <sheetName val="인건비"/>
      <sheetName val="단가조견표"/>
      <sheetName val="수량(육교용)"/>
      <sheetName val="수량증감"/>
      <sheetName val="수량집계표"/>
      <sheetName val="배수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HVAC"/>
      <sheetName val="일위"/>
      <sheetName val="S0"/>
      <sheetName val="동해title"/>
      <sheetName val="자료입력"/>
      <sheetName val="화재 탐지 설비"/>
      <sheetName val="1~3월통계,정보"/>
      <sheetName val="정류기"/>
      <sheetName val="전략수주잔(3-31)"/>
      <sheetName val="내역서"/>
      <sheetName val="갑지(추정)"/>
      <sheetName val="내역"/>
      <sheetName val="일위(PN)"/>
      <sheetName val="IW-LIST"/>
      <sheetName val="교통대책내역"/>
      <sheetName val="단가사정"/>
      <sheetName val="I一般比"/>
      <sheetName val="표지 (2)"/>
      <sheetName val="주식"/>
      <sheetName val="Sheet1 (2)"/>
      <sheetName val="물가시세"/>
      <sheetName val="sw1"/>
      <sheetName val="NOMUBI"/>
      <sheetName val="DT매출"/>
      <sheetName val="지명송금"/>
      <sheetName val="실행내역서 "/>
      <sheetName val="수출모델별원단위"/>
      <sheetName val="Sheet2"/>
      <sheetName val="공종별자재"/>
      <sheetName val="제진기"/>
      <sheetName val="인건비 "/>
      <sheetName val="날개벽수량표"/>
      <sheetName val="정부노임단가"/>
      <sheetName val="시설일위"/>
      <sheetName val="工완성공사율"/>
      <sheetName val="7.경제성결과"/>
      <sheetName val="rate"/>
      <sheetName val="MACRO(전선관)"/>
      <sheetName val="접지수량"/>
      <sheetName val="천마갑지"/>
      <sheetName val="환율"/>
      <sheetName val="설계산출표지"/>
      <sheetName val="INSTR"/>
      <sheetName val="데이타"/>
      <sheetName val="식재인부"/>
      <sheetName val="기성금내역서"/>
      <sheetName val="공사노임"/>
      <sheetName val="대로근거"/>
      <sheetName val="중로근거"/>
      <sheetName val="노무비단가"/>
      <sheetName val="wall"/>
      <sheetName val="RCSPlan"/>
      <sheetName val="401"/>
      <sheetName val="터널조도"/>
      <sheetName val="산출내역서집계표"/>
      <sheetName val="A"/>
      <sheetName val="기초일위"/>
      <sheetName val="조명일위"/>
      <sheetName val="공통(20-91)"/>
      <sheetName val="DATASPEC(VT1)"/>
      <sheetName val="부하(성남)"/>
      <sheetName val="일위대가표"/>
      <sheetName val="내역(을)"/>
      <sheetName val="과천MAIN"/>
      <sheetName val="견적조건"/>
      <sheetName val="갑지"/>
      <sheetName val="일반60"/>
      <sheetName val="(A)내역서"/>
      <sheetName val="예가표"/>
      <sheetName val="을"/>
      <sheetName val="부하계산서"/>
      <sheetName val="표지"/>
      <sheetName val="98지급계획"/>
      <sheetName val="Macro(차단기)"/>
      <sheetName val="충주"/>
      <sheetName val="FORM-0"/>
      <sheetName val="단위수량"/>
      <sheetName val="노임"/>
      <sheetName val="목차"/>
      <sheetName val="설계명세서"/>
      <sheetName val="MCC제원"/>
      <sheetName val="FAX_갑지"/>
      <sheetName val="견적서_갑지"/>
      <sheetName val="2_대외공문"/>
      <sheetName val="빌딩_안내"/>
      <sheetName val="표지_(2)"/>
      <sheetName val="2000전체분"/>
      <sheetName val="2000년1차"/>
      <sheetName val="74,539,000 (2.22)"/>
      <sheetName val="DATA"/>
      <sheetName val="단가대비표(SYS)"/>
      <sheetName val="제조노임"/>
      <sheetName val="노임단가"/>
      <sheetName val="일위대가(계측기설치)"/>
      <sheetName val="단가표"/>
      <sheetName val="여과지동"/>
      <sheetName val="기초자료"/>
      <sheetName val="조내역"/>
      <sheetName val="주경기-오배수"/>
      <sheetName val="DI-ESTI"/>
      <sheetName val="수량산출"/>
      <sheetName val="총괄"/>
      <sheetName val="약품공급2"/>
      <sheetName val="불출요청"/>
      <sheetName val="가설공사비"/>
      <sheetName val="BID"/>
      <sheetName val="중기일위대가"/>
      <sheetName val="LANGUAGE"/>
      <sheetName val="프랜트면허"/>
      <sheetName val="수배전반 을지"/>
      <sheetName val="WORK"/>
      <sheetName val="방송(체육관)"/>
      <sheetName val="8.PILE  (돌출)"/>
      <sheetName val="자재"/>
      <sheetName val="가로등"/>
      <sheetName val="L1"/>
      <sheetName val="미드수량"/>
      <sheetName val="건축내역"/>
      <sheetName val="6PILE  (돌출)"/>
      <sheetName val="공사원가계산서"/>
      <sheetName val="HV, LV, CONTROL CABLE"/>
      <sheetName val="전기공사일위대가"/>
      <sheetName val="DATE"/>
      <sheetName val="인건-측정"/>
      <sheetName val="DATA1"/>
      <sheetName val="공용정보"/>
      <sheetName val="견적을"/>
      <sheetName val="토목주소"/>
      <sheetName val="05년"/>
      <sheetName val="suk(mac)"/>
      <sheetName val="1.설계기준"/>
      <sheetName val="노무비"/>
      <sheetName val="설계명세서(선로)"/>
      <sheetName val=" 내역"/>
      <sheetName val="설계내역"/>
      <sheetName val="일위대가목차"/>
      <sheetName val="설변내역서"/>
      <sheetName val="제품정보"/>
      <sheetName val="방송"/>
      <sheetName val="FAX_갑지1"/>
      <sheetName val="견적서_갑지1"/>
      <sheetName val="2_대외공문1"/>
      <sheetName val="빌딩_안내1"/>
      <sheetName val="표지_(2)1"/>
      <sheetName val="오억미만"/>
      <sheetName val="예산대비"/>
      <sheetName val="전기일위목록"/>
      <sheetName val="노임기준"/>
      <sheetName val="IW_LIST"/>
      <sheetName val="노단"/>
      <sheetName val="산출근거"/>
      <sheetName val="FB25JN"/>
      <sheetName val="입찰결과보고"/>
      <sheetName val="b_balju_cho"/>
      <sheetName val="실행내역서_"/>
      <sheetName val="기둥(원형)"/>
      <sheetName val="철근단면적"/>
      <sheetName val="설계조건"/>
      <sheetName val="재료값"/>
      <sheetName val="허용전류-IEC DATA"/>
      <sheetName val="조건표"/>
      <sheetName val="산출집계표1"/>
      <sheetName val="우성교간선"/>
      <sheetName val="단가조사"/>
      <sheetName val="타견적(을)"/>
      <sheetName val="입출재고현황 (2)"/>
      <sheetName val="공문"/>
      <sheetName val="POOM_MOTO"/>
      <sheetName val="POOM_MOTO2"/>
      <sheetName val="원가계산"/>
      <sheetName val="Sheet9"/>
      <sheetName val="전기자료"/>
      <sheetName val="Sheet14"/>
      <sheetName val="Sheet10"/>
      <sheetName val="Sheet13"/>
      <sheetName val="토공"/>
      <sheetName val="MEXICO-C"/>
      <sheetName val="통합"/>
      <sheetName val="목표세부명세"/>
      <sheetName val="공량산출근거서_일위대가"/>
      <sheetName val="교각계산"/>
      <sheetName val="Sheet6"/>
      <sheetName val="터파기및재료"/>
      <sheetName val="기초자료입력"/>
      <sheetName val="ABUT수량-A1"/>
      <sheetName val="교각(P1)수량"/>
      <sheetName val="Component Description"/>
      <sheetName val="ilch"/>
      <sheetName val="입력"/>
      <sheetName val="KHEATEX"/>
      <sheetName val="손익분석"/>
      <sheetName val="cross beam"/>
      <sheetName val="SLAB"/>
      <sheetName val="구조물철거타공정이월"/>
      <sheetName val="순환펌프"/>
      <sheetName val="저수조"/>
      <sheetName val="급,배기팬"/>
      <sheetName val="급탕순환펌프"/>
      <sheetName val="간접비"/>
      <sheetName val="이름"/>
      <sheetName val="건강보험료"/>
      <sheetName val="고용보험료"/>
      <sheetName val="시중노임"/>
      <sheetName val="품목별 지수"/>
      <sheetName val="연금보험료"/>
      <sheetName val="퇴직공제부금비"/>
      <sheetName val="직접공사비집계표_7"/>
      <sheetName val="공통가설_8"/>
      <sheetName val="판매시설"/>
      <sheetName val="아파트_9"/>
      <sheetName val="주민복지관"/>
      <sheetName val="지하주차장"/>
      <sheetName val="세부내역서"/>
      <sheetName val="수량산출서"/>
      <sheetName val="REDUCER"/>
      <sheetName val="WE'T"/>
      <sheetName val="S058FL01"/>
      <sheetName val="정산내역"/>
      <sheetName val="품셈총괄표"/>
      <sheetName val="집계표"/>
      <sheetName val="노임,재료비"/>
      <sheetName val="우수"/>
      <sheetName val="지급자재내역서"/>
      <sheetName val="설계예산내역서"/>
      <sheetName val="일 위 대 가 표"/>
      <sheetName val="통신내역서"/>
      <sheetName val="자재대"/>
      <sheetName val="샘플표지"/>
      <sheetName val="노무비산출"/>
      <sheetName val="실행간접비용"/>
      <sheetName val="남양시작동010313100%"/>
      <sheetName val="0001new"/>
      <sheetName val="M"/>
      <sheetName val="단가"/>
      <sheetName val="별표"/>
      <sheetName val="실행철강하도"/>
      <sheetName val="내역전기"/>
      <sheetName val="TRE TABLE"/>
      <sheetName val="98수문일위"/>
      <sheetName val="조립비"/>
      <sheetName val="인사자료총집계"/>
      <sheetName val="1호토공"/>
      <sheetName val="TARGET"/>
      <sheetName val="일위대가양식"/>
      <sheetName val="시중노임단가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XXXXXX"/>
      <sheetName val="6동"/>
      <sheetName val="업무분장"/>
      <sheetName val="청천내"/>
      <sheetName val="할증 "/>
      <sheetName val="총 원가계산"/>
      <sheetName val="설산1.나"/>
      <sheetName val="본사S"/>
      <sheetName val="일위목록-기"/>
      <sheetName val="자동제어"/>
      <sheetName val="참조.실내기운전전류"/>
      <sheetName val="7_경제성결과"/>
      <sheetName val="화재_탐지_설비"/>
      <sheetName val="74,539,000_(2_22)"/>
      <sheetName val="인건비_"/>
      <sheetName val="2000년 공정표"/>
      <sheetName val="단가대비표 (3)"/>
      <sheetName val="Macro(전기)"/>
      <sheetName val="배수관토공산출"/>
      <sheetName val="무산소조"/>
      <sheetName val="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건비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A 견적"/>
      <sheetName val="현장경비"/>
      <sheetName val="갑지(추정)"/>
      <sheetName val="원가"/>
      <sheetName val="현장경상비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일위대가표"/>
      <sheetName val="데이타"/>
      <sheetName val="식재인부"/>
      <sheetName val="실행예산-변경분"/>
      <sheetName val="작성"/>
      <sheetName val="노임이"/>
      <sheetName val="현장관리비"/>
      <sheetName val="프랜트면허"/>
      <sheetName val="토목주소"/>
      <sheetName val="집계표"/>
      <sheetName val="DATE"/>
      <sheetName val="동원인원"/>
      <sheetName val="견적의뢰"/>
      <sheetName val="평가데이터"/>
      <sheetName val="시멘트"/>
      <sheetName val="일위대가"/>
      <sheetName val="협력업체"/>
      <sheetName val="계DATA"/>
      <sheetName val="실DATA "/>
      <sheetName val="건축직영"/>
      <sheetName val="판매시설"/>
      <sheetName val="노임단가"/>
      <sheetName val="중기사용료"/>
      <sheetName val="Total"/>
      <sheetName val="산업"/>
      <sheetName val="입찰견적보고서"/>
      <sheetName val="음료실행"/>
      <sheetName val="수량집계"/>
      <sheetName val="#REF"/>
      <sheetName val="금액"/>
      <sheetName val="요율"/>
      <sheetName val="설계서(7)"/>
      <sheetName val="내역서(1)"/>
      <sheetName val="예가표"/>
      <sheetName val="내역표지"/>
      <sheetName val="지수980731이후"/>
      <sheetName val=" 갑  지 "/>
      <sheetName val="소비자가"/>
      <sheetName val="개요"/>
      <sheetName val="현장관리"/>
      <sheetName val="인제내역"/>
      <sheetName val="조직도"/>
      <sheetName val="공정표"/>
      <sheetName val="총괄"/>
      <sheetName val="조내역"/>
      <sheetName val="공구"/>
      <sheetName val="총괄내역서"/>
      <sheetName val="건축내역서"/>
      <sheetName val="조건"/>
      <sheetName val="코스모공장 (어음)"/>
      <sheetName val="공사개요"/>
      <sheetName val="사급자재"/>
      <sheetName val="값"/>
      <sheetName val="건축공사실행"/>
      <sheetName val="주식"/>
      <sheetName val="내역서"/>
      <sheetName val="실행"/>
      <sheetName val="경산"/>
      <sheetName val="갑지"/>
      <sheetName val="실DATA_"/>
      <sheetName val="을"/>
      <sheetName val="목차"/>
      <sheetName val="GAEYO"/>
      <sheetName val="공문"/>
      <sheetName val="원가계산서(거목)"/>
      <sheetName val="원가계산서(다숲)"/>
      <sheetName val="원가계산서(법정외주)"/>
      <sheetName val="실행(ALT1)"/>
      <sheetName val="환경기계공정표 (3)"/>
      <sheetName val="CTEMCOST"/>
      <sheetName val="설계명세서"/>
      <sheetName val="변수값"/>
      <sheetName val="중기상차"/>
      <sheetName val="재료"/>
      <sheetName val="AS복구"/>
      <sheetName val="중기터파기"/>
      <sheetName val="참조"/>
      <sheetName val="Sheet1"/>
      <sheetName val="기계경비(시간당)"/>
      <sheetName val="램머"/>
      <sheetName val="수량산출"/>
      <sheetName val="FAB별"/>
      <sheetName val="내역"/>
      <sheetName val="아파트"/>
      <sheetName val="시설물일위"/>
      <sheetName val="가설공사"/>
      <sheetName val="단가결정"/>
      <sheetName val="내역아"/>
      <sheetName val="울타리"/>
      <sheetName val="납부서"/>
      <sheetName val="인사자료총집계"/>
      <sheetName val="계약내역(2)"/>
      <sheetName val="일위대가목록"/>
      <sheetName val="내역서2안"/>
      <sheetName val="기초단가"/>
      <sheetName val="Sheet5"/>
      <sheetName val="SPEC"/>
      <sheetName val="원가계산서"/>
      <sheetName val="SAM"/>
      <sheetName val="견적"/>
      <sheetName val="수량-양식"/>
      <sheetName val="Y-WORK"/>
      <sheetName val="01"/>
      <sheetName val="건축"/>
      <sheetName val="조명시설"/>
      <sheetName val="벽체물량산출서"/>
      <sheetName val="금액내역서"/>
      <sheetName val="투찰내역서"/>
      <sheetName val="본실행경비"/>
      <sheetName val="Sheet1 (2)"/>
      <sheetName val="총 원가계산"/>
      <sheetName val="단가"/>
      <sheetName val="원가계산"/>
      <sheetName val="증감내역서"/>
      <sheetName val="노무비"/>
      <sheetName val="총괄갑 "/>
      <sheetName val="일위"/>
      <sheetName val="제경비율"/>
      <sheetName val="_갑__지_"/>
      <sheetName val="COVER"/>
      <sheetName val="관접합및부설"/>
      <sheetName val="개산공사비"/>
      <sheetName val="실행대비"/>
      <sheetName val="내역서1999.8최종"/>
      <sheetName val="원가data"/>
      <sheetName val="단가 (2)"/>
      <sheetName val="기안"/>
      <sheetName val="시중노임단가"/>
      <sheetName val="전등설비"/>
      <sheetName val="카펫타일"/>
      <sheetName val="6PILE  (돌출)"/>
      <sheetName val="구성비"/>
      <sheetName val="단중표"/>
      <sheetName val="연돌일위집계"/>
      <sheetName val="입력데이타"/>
      <sheetName val="화전내"/>
      <sheetName val="표지"/>
      <sheetName val="변경내역서"/>
      <sheetName val="11-2.아파트내역"/>
      <sheetName val="EQT-ESTN"/>
      <sheetName val="F4-F7"/>
      <sheetName val="지수"/>
      <sheetName val="---FAB#1업무일지---"/>
      <sheetName val="입찰안"/>
      <sheetName val="물가대비표"/>
      <sheetName val="DATA1"/>
      <sheetName val="식재수량표"/>
      <sheetName val="일위목록"/>
      <sheetName val="SG"/>
      <sheetName val="5사남"/>
      <sheetName val="물량표"/>
      <sheetName val="6호기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원가계산하도"/>
      <sheetName val="실행철강하도"/>
      <sheetName val="날개벽수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ilch"/>
      <sheetName val="총투입계"/>
      <sheetName val="정보"/>
      <sheetName val="직재"/>
      <sheetName val="교통대책내역"/>
      <sheetName val="사진대지"/>
      <sheetName val="기초입력 DATA"/>
      <sheetName val="001"/>
      <sheetName val="국내조달(통합-1)"/>
      <sheetName val="수배전반"/>
      <sheetName val="노임"/>
      <sheetName val="건축공사집계"/>
      <sheetName val="차액보증"/>
      <sheetName val=" 견적서"/>
      <sheetName val="공통가설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노임단가 (2)"/>
      <sheetName val="1차 내역서"/>
      <sheetName val="파일의이용"/>
      <sheetName val="공종목록표"/>
      <sheetName val="합천내역"/>
      <sheetName val="출입자명단"/>
      <sheetName val="일위산출"/>
      <sheetName val="중기조종사 단위단가"/>
      <sheetName val="Option"/>
      <sheetName val="Sheet2"/>
      <sheetName val="FD"/>
      <sheetName val="LD"/>
      <sheetName val="구분자"/>
      <sheetName val="자재"/>
      <sheetName val="인건비 "/>
      <sheetName val="건축집계표"/>
      <sheetName val="계산서(곡선부)"/>
      <sheetName val="포장재료집계표"/>
      <sheetName val="날개벽(시점좌측)"/>
      <sheetName val="을지"/>
      <sheetName val="적격심사표"/>
      <sheetName val="해평견적"/>
      <sheetName val="inter"/>
      <sheetName val="TEST1"/>
      <sheetName val="실행내역"/>
      <sheetName val="플랜트 설치"/>
      <sheetName val="설계서(본관)"/>
      <sheetName val="CON'C"/>
      <sheetName val="자단"/>
      <sheetName val="견적조건"/>
      <sheetName val="자재가격조사표"/>
      <sheetName val="자재단가"/>
      <sheetName val="장비경비"/>
      <sheetName val="수리결과"/>
      <sheetName val="TYPE-A"/>
      <sheetName val="직접경비"/>
      <sheetName val="직접인건비"/>
      <sheetName val="견적갑지"/>
      <sheetName val="물량내역"/>
      <sheetName val="설명서 "/>
      <sheetName val="토목"/>
      <sheetName val="역T형교대(말뚝기초)"/>
      <sheetName val="설계서"/>
      <sheetName val="업무분장"/>
      <sheetName val="배명(단가)"/>
      <sheetName val="0"/>
      <sheetName val="수목단가"/>
      <sheetName val="시설수량표"/>
      <sheetName val="예산서"/>
      <sheetName val="BSD (2)"/>
      <sheetName val="건축내역"/>
      <sheetName val="청천내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결재판"/>
      <sheetName val="차수"/>
      <sheetName val="pier(각형)"/>
      <sheetName val="경비"/>
      <sheetName val="토목공사"/>
      <sheetName val="토공연장"/>
      <sheetName val="공사_산출"/>
      <sheetName val="철거산출근거"/>
      <sheetName val="FOB발"/>
      <sheetName val="산출"/>
      <sheetName val="건축실행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CONCRETE"/>
      <sheetName val="배수내역"/>
      <sheetName val="PAINT"/>
      <sheetName val="2000년1차"/>
      <sheetName val="한강운반비"/>
      <sheetName val="입력"/>
      <sheetName val="2공구산출내역"/>
      <sheetName val="1"/>
      <sheetName val="2"/>
      <sheetName val="3"/>
      <sheetName val="4"/>
      <sheetName val="5"/>
      <sheetName val="6"/>
      <sheetName val="내역서01"/>
      <sheetName val="2-1. 경관조명 내역총괄표"/>
      <sheetName val="수량명세서"/>
      <sheetName val="FORM-0"/>
      <sheetName val="실행_ALT1_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COST"/>
      <sheetName val="계목분류"/>
      <sheetName val="용수량(생활용수)"/>
      <sheetName val="일위대가 "/>
      <sheetName val="백암비스타내역"/>
      <sheetName val="토공사"/>
      <sheetName val="단가및재료비"/>
      <sheetName val="집계"/>
      <sheetName val="가설공사내역"/>
      <sheetName val="최적단면"/>
      <sheetName val="설계명세서-2"/>
      <sheetName val="wall"/>
      <sheetName val="배관배선내역"/>
      <sheetName val="Apt내역"/>
      <sheetName val="중기사용료산출근거"/>
      <sheetName val="단가 및 재료비"/>
      <sheetName val="단가(자재)"/>
      <sheetName val="단가(노임)"/>
      <sheetName val="기초목록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철콘"/>
      <sheetName val="기초일위"/>
      <sheetName val="시설일위"/>
      <sheetName val="조명일위"/>
      <sheetName val="정부노임단가"/>
      <sheetName val="INPUT"/>
      <sheetName val="05-원가계산"/>
      <sheetName val="현장별"/>
      <sheetName val="동별집계(비디오폰흑백-&gt;칼라)"/>
      <sheetName val="동별집계"/>
      <sheetName val="세부내역서"/>
      <sheetName val="유림골조"/>
      <sheetName val="골조시행"/>
      <sheetName val="설계내역"/>
      <sheetName val="공사통보서"/>
      <sheetName val="입력시트"/>
      <sheetName val="간지"/>
      <sheetName val="공사요율"/>
      <sheetName val="980731"/>
      <sheetName val="Sheet3"/>
      <sheetName val="퍼스트"/>
      <sheetName val="측량요율"/>
      <sheetName val="자재대"/>
      <sheetName val="설비공사"/>
      <sheetName val="토공집계"/>
      <sheetName val="신.분"/>
      <sheetName val="기성"/>
      <sheetName val="말뚝지지력산정"/>
      <sheetName val="예정공정표"/>
      <sheetName val="초기화면"/>
      <sheetName val="관급자재"/>
      <sheetName val="단기차입금"/>
      <sheetName val="설비내역서"/>
      <sheetName val="전기내역서"/>
      <sheetName val="참조M"/>
      <sheetName val="소요자재"/>
      <sheetName val="견적율"/>
      <sheetName val="단가대비표"/>
      <sheetName val="연도별노무비(신)"/>
      <sheetName val="산출서"/>
      <sheetName val="Sheet4"/>
      <sheetName val="3월팀계 "/>
      <sheetName val="용역비내역_진짜"/>
      <sheetName val="계획금액"/>
      <sheetName val="우수받이재료집계표"/>
      <sheetName val="간접"/>
      <sheetName val="단가조사"/>
      <sheetName val="계정"/>
      <sheetName val="1-최종안"/>
      <sheetName val="사업분석-분양가결정"/>
      <sheetName val="삭제금지단가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99노임기준"/>
      <sheetName val="MAT_N048"/>
      <sheetName val="APT"/>
      <sheetName val="Customer Databas"/>
      <sheetName val="경쟁실분"/>
      <sheetName val="[내역서(ͭ_x0000_ͭ_x0000__x001c__x0000__x001c__x0000_가표"/>
      <sheetName val="DATA 입력란"/>
      <sheetName val="수목표준대가"/>
      <sheetName val="횡배수관"/>
      <sheetName val="경영상태"/>
      <sheetName val="2003상반기노임기준"/>
      <sheetName val="투입비분석표"/>
      <sheetName val="빙장비사양"/>
      <sheetName val="장비사양"/>
      <sheetName val="노무비단가"/>
      <sheetName val="工완성공사율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코드"/>
      <sheetName val="자판실행"/>
      <sheetName val="경율산정.XLS"/>
      <sheetName val="D"/>
      <sheetName val="울산시산표"/>
      <sheetName val="토사(PE)"/>
      <sheetName val="터널조도"/>
      <sheetName val="ateCodes_x0000_TimeCodes_x0000_OverrideShor"/>
      <sheetName val="공사내역서"/>
      <sheetName val="00000"/>
      <sheetName val="1안98Billing"/>
      <sheetName val="신_분"/>
      <sheetName val="아파트기별"/>
      <sheetName val="공리일"/>
      <sheetName val="제경비"/>
      <sheetName val="실적공사비"/>
      <sheetName val="입력(K0)"/>
      <sheetName val="장비기준"/>
      <sheetName val="재료비"/>
      <sheetName val="환율"/>
      <sheetName val="2.고용보험료산출근거"/>
      <sheetName val="[내역서(ͭ?ͭ?_x001c_?_x001c_?가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목표세부명세"/>
      <sheetName val="본선토량운반계산서(1)0"/>
      <sheetName val="수정시산표"/>
      <sheetName val="회사정보"/>
      <sheetName val="매출현황"/>
      <sheetName val="등록자료"/>
      <sheetName val="입력정보"/>
      <sheetName val="내역서 제출"/>
      <sheetName val="연부97-1"/>
      <sheetName val="#3_일위대가목록"/>
      <sheetName val="현금및현금등가물"/>
      <sheetName val="9811"/>
      <sheetName val="아파트 "/>
      <sheetName val="견적1"/>
      <sheetName val="일위_파일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문학간접"/>
      <sheetName val="분석대장"/>
      <sheetName val="base"/>
      <sheetName val="노임단가표"/>
      <sheetName val="손익집계(공장별)"/>
      <sheetName val="-치수표(곡선부)"/>
      <sheetName val="21301동"/>
      <sheetName val="설계조건"/>
      <sheetName val="양식3"/>
      <sheetName val="영동(D)"/>
      <sheetName val="설계예산서"/>
      <sheetName val="예산내역서"/>
      <sheetName val="BLOCK(1)"/>
      <sheetName val="99년신청"/>
      <sheetName val="친환경주택"/>
      <sheetName val="5-1신설물량"/>
      <sheetName val="45,46"/>
      <sheetName val="데리네이타현황"/>
      <sheetName val="기계경비"/>
      <sheetName val="금회지출"/>
      <sheetName val="우배수"/>
      <sheetName val="계산식"/>
      <sheetName val="VST재료산출"/>
      <sheetName val="대비"/>
      <sheetName val="전익자재"/>
      <sheetName val="소업1교"/>
      <sheetName val="DATA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9-1차이내역"/>
      <sheetName val="조도계산서 (도서)"/>
      <sheetName val="1안"/>
      <sheetName val="교각1"/>
      <sheetName val="시행후면적"/>
      <sheetName val="수지예산"/>
      <sheetName val="단가산출2"/>
      <sheetName val="단가산출1"/>
      <sheetName val="5.직원투입현황"/>
      <sheetName val="출력"/>
      <sheetName val="4동급수"/>
      <sheetName val="각형맨홀"/>
      <sheetName val="&quot;"/>
      <sheetName val="NYS"/>
      <sheetName val="금융비용"/>
      <sheetName val="관련부서"/>
      <sheetName val="공사내역"/>
      <sheetName val="부하계산서"/>
      <sheetName val="월별수입"/>
      <sheetName val="계정code"/>
      <sheetName val="XL4Poppy"/>
      <sheetName val="참고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간선계산"/>
      <sheetName val="7.기-검-보.100"/>
      <sheetName val="원본"/>
      <sheetName val="사업총괄"/>
      <sheetName val="품셈표"/>
      <sheetName val="BTL시설예산 기준표"/>
      <sheetName val="5.학교신설예산 집행(01~08)"/>
      <sheetName val="점검결과(08년 100교 지원)"/>
      <sheetName val="b_balju_cho"/>
      <sheetName val="총계"/>
      <sheetName val="도급"/>
      <sheetName val="산출근거-배전"/>
      <sheetName val="실행내역서 "/>
      <sheetName val="6-1. 관개량조서"/>
      <sheetName val="수지표"/>
      <sheetName val="셀명"/>
      <sheetName val="내역1"/>
      <sheetName val="ateCodes"/>
      <sheetName val="낙찰표"/>
      <sheetName val="수량3"/>
      <sheetName val="물가시세"/>
      <sheetName val="6동"/>
      <sheetName val="사통"/>
      <sheetName val="보증종류"/>
      <sheetName val="COVER-P"/>
      <sheetName val="품셈 "/>
      <sheetName val="방화도료"/>
      <sheetName val="1.동력공사"/>
      <sheetName val="EQUIP LIST"/>
      <sheetName val="일일작업현황"/>
      <sheetName val="ateCodes?TimeCodes?OverrideShor"/>
      <sheetName val="패널"/>
      <sheetName val="장문교(대전)"/>
      <sheetName val="예정공정표 "/>
      <sheetName val="우각부보강"/>
      <sheetName val="하수급견적대비"/>
      <sheetName val="FB25JN"/>
      <sheetName val="관람석제출"/>
      <sheetName val="손익분석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신축(단위)"/>
      <sheetName val="수안보-MBR1"/>
      <sheetName val="방배동내역(리라)"/>
      <sheetName val="부대공사총괄"/>
      <sheetName val="토목검측서"/>
      <sheetName val="건축공사집계표"/>
      <sheetName val="판가반영"/>
      <sheetName val="물류최종8월7"/>
      <sheetName val="인수공"/>
      <sheetName val="안정계산"/>
      <sheetName val="단면검토"/>
      <sheetName val="당초"/>
      <sheetName val="설계가"/>
      <sheetName val="단가_및_재료비"/>
      <sheetName val="주공_갑지"/>
      <sheetName val="AS포장복구_"/>
      <sheetName val="G_R300경비"/>
      <sheetName val="[내역서(ͭͭ가표"/>
      <sheetName val="DATA_입력란"/>
      <sheetName val="제안서입력"/>
      <sheetName val="거래처등록"/>
      <sheetName val="S0"/>
      <sheetName val="한일양산"/>
      <sheetName val="회선별대책안(한전)"/>
      <sheetName val="내역- CCTV"/>
      <sheetName val="중동공구"/>
      <sheetName val="[내역서(ͭ"/>
      <sheetName val="노임(1차)"/>
      <sheetName val="database"/>
      <sheetName val="CC16-내역서"/>
      <sheetName val="참고자료"/>
      <sheetName val="은행코드"/>
      <sheetName val="공사비"/>
      <sheetName val="페이지"/>
      <sheetName val="XREF"/>
      <sheetName val="자재단가비교표"/>
      <sheetName val="Macro(전선)"/>
      <sheetName val="Raw Data"/>
      <sheetName val="전체내역 (2)"/>
      <sheetName val="양촌면도평리"/>
      <sheetName val="BQ(실행)"/>
      <sheetName val="견적단가"/>
      <sheetName val="ABUT수량-A1"/>
      <sheetName val="교각계산"/>
      <sheetName val="금전출납"/>
      <sheetName val="직영명부"/>
      <sheetName val="증감대비"/>
      <sheetName val="찍기"/>
      <sheetName val="수선비MATRIX"/>
      <sheetName val="차량소요량-년간주행거리"/>
      <sheetName val="골조(1)"/>
      <sheetName val="골조(3)"/>
      <sheetName val="마감(1)"/>
      <sheetName val="수량산출(음암)"/>
      <sheetName val="절감계산"/>
      <sheetName val="고정자산"/>
      <sheetName val="매출원가추정"/>
      <sheetName val="매출추정"/>
      <sheetName val="설비(제출)"/>
      <sheetName val="AHU집계"/>
      <sheetName val="공조기휀"/>
      <sheetName val="공조기"/>
      <sheetName val="가도공"/>
      <sheetName val="매출"/>
      <sheetName val="EP0618"/>
      <sheetName val="총괄표"/>
      <sheetName val="업무량"/>
      <sheetName val="1.설계조건"/>
      <sheetName val="산출내역서집계표"/>
      <sheetName val="본부소개"/>
      <sheetName val="입력자료"/>
      <sheetName val="설계기준"/>
      <sheetName val="일위대가(계측기설치)"/>
      <sheetName val="연결임시"/>
      <sheetName val="2.대외공문"/>
      <sheetName val="기본단가표"/>
      <sheetName val="옹벽수량집계표"/>
      <sheetName val="HISTORICAL"/>
      <sheetName val="FORECASTING"/>
      <sheetName val="수목데이타"/>
      <sheetName val="200"/>
      <sheetName val="기본항목 입력"/>
      <sheetName val="야장종합"/>
      <sheetName val="98수문일위"/>
      <sheetName val="_내역서(ͭ"/>
      <sheetName val="연령별자료"/>
      <sheetName val="설계예시"/>
      <sheetName val="현장청취복명서"/>
      <sheetName val="관급자재대"/>
      <sheetName val="신표지1"/>
      <sheetName val="인건비"/>
      <sheetName val="단가산출서(기계)"/>
      <sheetName val="계정과목"/>
      <sheetName val="기초자료입력"/>
      <sheetName val="총괄BOQ"/>
      <sheetName val="부대경비산출서"/>
      <sheetName val="2000전체분"/>
      <sheetName val="공사비대비"/>
      <sheetName val="공종단가"/>
      <sheetName val="식재"/>
      <sheetName val="시설물"/>
      <sheetName val="식재출력용"/>
      <sheetName val="유지관리"/>
      <sheetName val="고가수조"/>
      <sheetName val="투자비"/>
      <sheetName val="조성원가DATA"/>
      <sheetName val="사업비"/>
      <sheetName val="Macro1"/>
      <sheetName val="입찰보고"/>
      <sheetName val="원"/>
      <sheetName val="부대내역"/>
      <sheetName val="정비손익"/>
      <sheetName val="설계변경총괄표(계산식)"/>
      <sheetName val="총괄변경내역서"/>
      <sheetName val="소방"/>
      <sheetName val="성명순"/>
      <sheetName val="예산대비"/>
      <sheetName val="예총"/>
      <sheetName val="용수지선토적"/>
      <sheetName val="도로토적"/>
      <sheetName val="울산자동제어"/>
      <sheetName val="마스터"/>
      <sheetName val="비탈면보호공수량산출"/>
      <sheetName val="공사요율산출표"/>
      <sheetName val="MOTOR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수로BOX"/>
      <sheetName val="공사원가계산서 "/>
      <sheetName val="단가산출서"/>
      <sheetName val="견적내역서"/>
      <sheetName val="드롭다운목록"/>
      <sheetName val="신천교(음성)"/>
      <sheetName val="산출근거"/>
      <sheetName val="도장면"/>
      <sheetName val="8.PILE  (돌출)"/>
      <sheetName val="COPING"/>
      <sheetName val="참고)BTL시설예산 기준표"/>
      <sheetName val="경기"/>
      <sheetName val="220 (2)"/>
      <sheetName val="단가비교표(전기)"/>
      <sheetName val="품셈"/>
      <sheetName val="07기준"/>
      <sheetName val="1차물량(ABOUT)"/>
      <sheetName val="VXXXXX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GT 1050x650"/>
      <sheetName val="연동내역"/>
      <sheetName val="세부내역"/>
      <sheetName val="CHECKLIST"/>
      <sheetName val="공통부대"/>
      <sheetName val="건축설비"/>
      <sheetName val="검토"/>
      <sheetName val="개별직종노임단가(2005.1)"/>
      <sheetName val="설비원가"/>
      <sheetName val="99노임단가"/>
      <sheetName val="토적계산서"/>
      <sheetName val="산출1"/>
      <sheetName val="수량산출서"/>
      <sheetName val="공사명입력"/>
      <sheetName val="일위대가목차"/>
      <sheetName val="본사인상전"/>
      <sheetName val="단면가정"/>
      <sheetName val="Customer_Databa袸"/>
      <sheetName val="BOJUNGGM"/>
      <sheetName val="결재갑지"/>
      <sheetName val="입력단가"/>
      <sheetName val="건축내역(동해조인)"/>
      <sheetName val="총괄 내역서"/>
      <sheetName val="골막이(야매)"/>
      <sheetName val="2.토목공사"/>
      <sheetName val="개인별조서"/>
      <sheetName val="노임,재료비"/>
      <sheetName val="철골,판넬"/>
      <sheetName val="일위-1"/>
      <sheetName val="일위-2"/>
      <sheetName val="일위-3"/>
      <sheetName val="일위-4"/>
      <sheetName val="일위-5"/>
      <sheetName val="단가일람 (2)"/>
      <sheetName val="단가(1)"/>
      <sheetName val="사  업  비  수  지  예  산  서"/>
      <sheetName val="장비"/>
      <sheetName val="FACTOR"/>
      <sheetName val="인부노임"/>
      <sheetName val="3희질산"/>
      <sheetName val="4.고용보험"/>
      <sheetName val="3.고용보험료산출근거"/>
      <sheetName val="PIPE"/>
      <sheetName val="원형1호맨홀토공수량"/>
      <sheetName val="관부설공집계표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96.12"/>
      <sheetName val="소상 &quot;1&quot;"/>
      <sheetName val="건축개요"/>
      <sheetName val="1단지구내"/>
      <sheetName val="1단지주차장전등"/>
      <sheetName val="영동(D젅"/>
      <sheetName val="고시단가"/>
      <sheetName val="TOTAL_BOQ"/>
      <sheetName val="기술자자료입력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우수"/>
      <sheetName val="본사공가현황"/>
      <sheetName val="공사비산출내역"/>
      <sheetName val="BATCH"/>
      <sheetName val="04년부품"/>
      <sheetName val="동해title"/>
      <sheetName val="전체공내역서"/>
      <sheetName val="98지급계획"/>
      <sheetName val="연습장소"/>
      <sheetName val="내역(영일)"/>
      <sheetName val="SCHEDULE"/>
      <sheetName val="식재일위대가"/>
      <sheetName val="집계표_정리_"/>
      <sheetName val="계수시트"/>
      <sheetName val="자료입력"/>
      <sheetName val="스케즐"/>
      <sheetName val="PI"/>
      <sheetName val="물량표S"/>
      <sheetName val="DD_raw"/>
      <sheetName val="NW_raw"/>
      <sheetName val="당월 인력"/>
      <sheetName val="설산1.나"/>
      <sheetName val="본사S"/>
      <sheetName val="1차배부(JB포함)"/>
      <sheetName val="대로근거"/>
      <sheetName val="중로근거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양수장(기계)"/>
      <sheetName val="약품공급2"/>
      <sheetName val="동문건설"/>
      <sheetName val="대전-교대(A1-A2)"/>
      <sheetName val="입력란"/>
      <sheetName val="97노임단가"/>
      <sheetName val="단가산출"/>
      <sheetName val="신청서"/>
      <sheetName val="사업성분석"/>
      <sheetName val="사업ﾈƩ"/>
      <sheetName val="ateCodes_TimeCodes_OverrideShor"/>
      <sheetName val="단가적용"/>
      <sheetName val="J형측구단위수량"/>
      <sheetName val="L형옹벽"/>
      <sheetName val="[내역서(ͭ_x0000_ͭ_x0000__x001c__x0"/>
      <sheetName val="ateCodes_x0000_TimeCodes_x0000_"/>
      <sheetName val="Quantity"/>
      <sheetName val="De bai"/>
      <sheetName val="125x125"/>
      <sheetName val="2.원가및인원현황집계"/>
      <sheetName val="AILC004"/>
      <sheetName val="손익"/>
      <sheetName val="0.0ControlSheet"/>
      <sheetName val="예산서 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Man Hole"/>
      <sheetName val="Tool"/>
      <sheetName val="그림"/>
      <sheetName val="6.1.일위대가"/>
      <sheetName val="효성CB 1P기초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품셈총괄표"/>
      <sheetName val="본공사"/>
      <sheetName val="JUCKEYK"/>
      <sheetName val="기자재비"/>
      <sheetName val="재집"/>
      <sheetName val="재료비집계표"/>
      <sheetName val="(A)내역서"/>
      <sheetName val="JUCK"/>
      <sheetName val="물가자료"/>
      <sheetName val="수로교총재료집계"/>
      <sheetName val="원가계산서 "/>
      <sheetName val="관련자료입력"/>
      <sheetName val="업무처리전"/>
      <sheetName val="사렀趫ԯ"/>
      <sheetName val="사렀㾫ԯ"/>
      <sheetName val="사렀஫԰"/>
      <sheetName val="사업총렀"/>
      <sheetName val="단가_및_렀랫ԯ"/>
      <sheetName val="_내역서(ͭ_x005f_x0000_ͭ_x005f_x0000__x005f_x001c__x0"/>
      <sheetName val="_내역서(ͭ_ͭ__x005f_x001c___x005f_x001c__가표"/>
      <sheetName val="견蒸8蓼"/>
      <sheetName val="Macro(전기)"/>
      <sheetName val="노임단가(2010.상)"/>
      <sheetName val="수Å_x0000_"/>
      <sheetName val="수뢹_xdd4d_"/>
      <sheetName val="일산실행내역"/>
      <sheetName val="전력구구조물산근"/>
      <sheetName val="2000노임기준"/>
      <sheetName val="공통가설내역서  (당사)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기초자료"/>
      <sheetName val="공사"/>
      <sheetName val="토목내역서 (도급단가)"/>
      <sheetName val="덤프트럭계수"/>
      <sheetName val="공내역"/>
      <sheetName val="Sch9"/>
      <sheetName val="원보"/>
      <sheetName val="수_x0000_"/>
      <sheetName val="분수장비시설수량"/>
      <sheetName val="의왕실행"/>
      <sheetName val="1_동력공사"/>
      <sheetName val="품셈_"/>
      <sheetName val="실행내역서_"/>
      <sheetName val="6-1__관개량조서"/>
      <sheetName val="5_직원투입현황"/>
      <sheetName val="PMC"/>
      <sheetName val="設計条件"/>
      <sheetName val="안전장치"/>
      <sheetName val="BM"/>
      <sheetName val="케이블트레이"/>
      <sheetName val="임시정보시트"/>
      <sheetName val="화순 대리-다지리실행내역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기본사양입력"/>
      <sheetName val="기계경비일람"/>
      <sheetName val="99선급비용"/>
      <sheetName val="정의"/>
      <sheetName val="현장관리비 산출내역"/>
      <sheetName val="회계코드"/>
      <sheetName val="공사코드"/>
      <sheetName val="관리부"/>
      <sheetName val="정산"/>
      <sheetName val="청구분"/>
      <sheetName val="총무부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은행"/>
      <sheetName val="INSTR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시행결의을"/>
      <sheetName val="[내역서(1).xls]5.학교신설예산 쎸⬅/_x0000_瀀þ_x0000__x0000_밀"/>
      <sheetName val="골조"/>
      <sheetName val="조경내역"/>
      <sheetName val="문10"/>
      <sheetName val="주요항목별"/>
      <sheetName val="뚝토공"/>
      <sheetName val="5.학교신설예산 쎸⬅/_x0000_瀀þ_x0000__x0000_밀"/>
      <sheetName val="문2공10일위대가"/>
      <sheetName val="ANX3A11"/>
      <sheetName val="Bang chiet tinh TBA"/>
      <sheetName val="Tcd"/>
      <sheetName val="DTCT"/>
      <sheetName val="gvl"/>
      <sheetName val="Cash2"/>
      <sheetName val="Z"/>
      <sheetName val="_내역서(ͭ_x0000_ͭ_x0000__x001c__x0"/>
      <sheetName val="상세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심사공종"/>
      <sheetName val="기초"/>
      <sheetName val="충주"/>
      <sheetName val="A__x0010__x0000_"/>
      <sheetName val="5.학교신설예산 Ⴘ_x0000_퀀诋쌆蠅/_x0000_᠀"/>
      <sheetName val="EXPENSE"/>
      <sheetName val="달력"/>
      <sheetName val="PL단가산정"/>
      <sheetName val="그림2"/>
      <sheetName val="Setup"/>
      <sheetName val="노무비 근거"/>
      <sheetName val="계정과목분류"/>
      <sheetName val="30집계표"/>
      <sheetName val="사가⺘"/>
      <sheetName val="사䀀啣1"/>
      <sheetName val="간접비"/>
      <sheetName val="11-2_아파_x0000__x0000_Ԁ_x0000_"/>
      <sheetName val="환경기계공정표_(3)"/>
      <sheetName val="환경기계공정표_(3)´"/>
      <sheetName val="우수받이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T13(P68~72,78)"/>
      <sheetName val="교량공"/>
      <sheetName val="1승인신청서"/>
      <sheetName val="96보완계획7.12"/>
      <sheetName val="고객사 관리 코드"/>
      <sheetName val="예가대비"/>
      <sheetName val="요약"/>
      <sheetName val="[내역서(1).xls]5.학교신설예산 Ⴘ_x0000_퀀诋쌆蠅/_x0000_᠀"/>
      <sheetName val="일위대가(가설)"/>
      <sheetName val="경비계획(전체)"/>
      <sheetName val="97(US,EP,PCT,KR)"/>
      <sheetName val="수정하지마세요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신축(_x0000__x0000__x0005_"/>
      <sheetName val="일정계획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6공구(당초)"/>
      <sheetName val="원가계산서_"/>
      <sheetName val="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은행코ᇇ"/>
      <sheetName val="노면표시1"/>
      <sheetName val="제경비산출서"/>
      <sheetName val="부가세별도"/>
      <sheetName val="설명서硅"/>
      <sheetName val="설명서E"/>
      <sheetName val="계측-Tray"/>
      <sheetName val="CCTV 수량(배관-송수가압장)"/>
      <sheetName val="인건비(10)"/>
      <sheetName val="화성태안9공구내역(실행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Front"/>
      <sheetName val="암센터"/>
      <sheetName val="신축(단위_x0000_"/>
      <sheetName val="전선_및_전선관-_x0000__x0000__x0005_"/>
      <sheetName val="ประมาณการประตูหน้าต่าง "/>
      <sheetName val="schedule "/>
      <sheetName val="SITE OFFICE"/>
      <sheetName val="중동볨ᇭ"/>
      <sheetName val="설계_x0000_"/>
      <sheetName val="업체자료"/>
      <sheetName val="Sheet㙸˯㦀ȼ_xda1b_!"/>
      <sheetName val="단가_(2\_x0000_"/>
      <sheetName val="단가_(2\栀"/>
      <sheetName val="총급여"/>
      <sheetName val="삼영지급"/>
      <sheetName val="수당"/>
      <sheetName val="노무비대장기본"/>
      <sheetName val="말고개터널조명전압강하"/>
      <sheetName val="공사비 내역 (가)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2013노임단가"/>
      <sheetName val="회선별대책안_x0000__x0000__x0000__x0001_"/>
      <sheetName val="별표총괄"/>
      <sheetName val="대비표(토공1안)"/>
      <sheetName val="전선_및_전선관-罘º헾"/>
      <sheetName val="범례표"/>
      <sheetName val="신규일위"/>
      <sheetName val="7.경제성결과"/>
      <sheetName val="역T형교대(PILE기초)"/>
      <sheetName val="A__x0010_"/>
      <sheetName val="5.학교신설예산 쎸⬅/"/>
      <sheetName val="5.학교신설예산 Ⴘ"/>
      <sheetName val="11-2_아파"/>
      <sheetName val="포장물량집계"/>
      <sheetName val="ateCodes_TimeCodes_OverrideSh_3"/>
      <sheetName val="ateCodes_TimeCodes_OverrideSh_2"/>
      <sheetName val="H-PILE수량집계"/>
      <sheetName val="재무가정"/>
      <sheetName val="환경기계공정표__x0005__x0000__x0000_"/>
      <sheetName val="기본1"/>
      <sheetName val="수정일위대가"/>
      <sheetName val="퇴직금(울산천상)"/>
      <sheetName val="FRP PIPING 일위대가"/>
      <sheetName val="사_x0000__x0000__x0000_"/>
      <sheetName val="방배동내역(_x0000__x0000_"/>
      <sheetName val="전선_및_전선관-壆⿶"/>
      <sheetName val="인건비예산(정규직)"/>
      <sheetName val="인건비예산(용역)"/>
      <sheetName val="1.변경범위"/>
      <sheetName val="환경기계공정표_(3_x0000__x0000_"/>
      <sheetName val="공급기자재조서 (2)"/>
      <sheetName val="산출(동해선 본선)"/>
      <sheetName val="집계(동해본선) "/>
      <sheetName val="산출(동해역통신)"/>
      <sheetName val="역집계(동해역통신)"/>
      <sheetName val="laroux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환경기계공정표_(3)E"/>
      <sheetName val="제목"/>
      <sheetName val="[내역서(1).xls]5.학교신설예산 쎸⬅/"/>
      <sheetName val="신축("/>
      <sheetName val="환경기계공정표__x0005_"/>
      <sheetName val="전선_및_전선관-"/>
      <sheetName val="[내역서(1).xls]5.학교신설예산 Ⴘ"/>
      <sheetName val="집연95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관경별내역서"/>
      <sheetName val="Don gia chi tiet"/>
      <sheetName val="phuluc1"/>
      <sheetName val="tong du toan"/>
      <sheetName val="기본단가"/>
      <sheetName val="맨홀기준"/>
      <sheetName val="회선별대책안À_x0000_Ԁ_x0000_"/>
      <sheetName val="정공공사"/>
      <sheetName val="거래罈.羌"/>
      <sheetName val="[내역서(׃"/>
      <sheetName val="부대집계"/>
      <sheetName val="단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교각_x0000_"/>
      <sheetName val="환경기계공정표_(3)_x0012_"/>
      <sheetName val="DIV2"/>
      <sheetName val="경제지표"/>
      <sheetName val="영업소실적"/>
      <sheetName val="하도정산계약분"/>
      <sheetName val="공종집계"/>
      <sheetName val="기타자료"/>
      <sheetName val="내역(원안-대안)"/>
      <sheetName val="총괄(데倀辍즳"/>
      <sheetName val="총괄(데뀀连즳"/>
      <sheetName val="총괄(데뀀ﾒ犺"/>
      <sheetName val="총괄(데䀀﷥䰗"/>
      <sheetName val="전기일위대가"/>
      <sheetName val="[내역서(ͭ_x0000__x0000_Ԁ"/>
      <sheetName val="간지1"/>
      <sheetName val="1.사유서"/>
      <sheetName val="간지2"/>
      <sheetName val="간지3"/>
      <sheetName val="부재별집계표"/>
      <sheetName val="도면"/>
      <sheetName val="간¾_x0000_Ԁ"/>
      <sheetName val="THU T6"/>
      <sheetName val="Thu chi T04"/>
      <sheetName val="SLTH"/>
      <sheetName val="PEDESB"/>
      <sheetName val="c &amp; g rhs"/>
      <sheetName val="HARGA MATERIAL"/>
      <sheetName val="Formula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포장집계"/>
      <sheetName val="포장연장"/>
      <sheetName val="일위(시설)"/>
      <sheetName val="수고조사야_x0002_"/>
      <sheetName val="단위단가"/>
      <sheetName val="공사설명서"/>
      <sheetName val="1호인버트수량"/>
      <sheetName val="POL6차-PIPING"/>
      <sheetName val="6PILE脂鎙堀1_x0013__x0000__x0000_"/>
      <sheetName val="직원관련자료"/>
      <sheetName val="1.암사대교 산출"/>
      <sheetName val="마산방향"/>
      <sheetName val="전선관"/>
      <sheetName val="수뢹?"/>
      <sheetName val="_내역서(ͭ_x005f_x0000_ͭ_x005f_x005f_x000"/>
      <sheetName val="_내역서(ͭ_ͭ__x005f_x001c___x005f_x005f_x"/>
      <sheetName val="TKCK"/>
      <sheetName val="PL Vua"/>
      <sheetName val="인부노임단가"/>
      <sheetName val="Sheet㙸˯㦀ȼ?"/>
      <sheetName val="[내역서(1)_xls]5_학교신설예산_쎸⬅/瀀þ밀"/>
      <sheetName val="unit 4"/>
      <sheetName val="XL4Po夂囿 "/>
      <sheetName val="사업총쌈"/>
      <sheetName val="회선별대책안"/>
      <sheetName val="말뚝물량"/>
      <sheetName val="ateCodes?TimeCodes?Overrid_x0000__x0000__x0005__x0000_钀"/>
      <sheetName val="국공유지"/>
      <sheetName val="2016상반기노임단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기준"/>
      <sheetName val="변동인원"/>
      <sheetName val="2000제조1"/>
      <sheetName val="데이터"/>
      <sheetName val="의뢰서"/>
      <sheetName val="Summary"/>
      <sheetName val="NKC6"/>
      <sheetName val="Summary - Budget"/>
      <sheetName val="배수통관(좌)"/>
      <sheetName val="입력DATA"/>
      <sheetName val="바닥판"/>
      <sheetName val="가시설수량"/>
      <sheetName val="ITEM"/>
      <sheetName val="[내역서(ͭͭ가_x0000_"/>
      <sheetName val="수입"/>
      <sheetName val="환경기계공정표_(3)椀"/>
      <sheetName val="단가_및邰㡗_xdc00_㡗"/>
      <sheetName val="방배동내역("/>
      <sheetName val="환경기계공정표_(3)"/>
      <sheetName val="THVT"/>
      <sheetName val="HSNV"/>
      <sheetName val="손익현황"/>
      <sheetName val="24_보증금_전신전화가입권_"/>
      <sheetName val="유림총괄"/>
      <sheetName val="DB_ET200(R. A)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내역전기"/>
      <sheetName val="편성절차"/>
      <sheetName val="철골9F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기계경¬"/>
      <sheetName val="[내역서(1).xls]5_학교신설예산_쎸⬅/瀀þ밀"/>
      <sheetName val="구체"/>
      <sheetName val="좌측날개벽"/>
      <sheetName val="우측날개벽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A_견_x0000__x0000_"/>
      <sheetName val="계장 품셈표"/>
      <sheetName val="ateCఀ_x0002_저殑"/>
      <sheetName val="환경기계공정표_(3)¾"/>
      <sheetName val="Sheet1_Çæ_x0000_"/>
      <sheetName val="G_R30绘ÿ헾"/>
      <sheetName val="_갑___x0000__x0000_"/>
      <sheetName val="현장식당(1)"/>
      <sheetName val="준공정산"/>
      <sheetName val="_갑  지 "/>
      <sheetName val="Summ"/>
      <sheetName val="breakdown"/>
      <sheetName val="계약내역서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Ⅴ-2.공종별내역"/>
      <sheetName val="Вспом_лист"/>
      <sheetName val="Analisa Harga Satuan"/>
      <sheetName val="Eq. Mobilization"/>
      <sheetName val="환경기계공정표_(3)刀"/>
      <sheetName val="점검결과(08년_x0000__x0000_Ԁ_x0000_䀀㸎_x0008__x0000__x0000_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도급기성"/>
      <sheetName val="2공구하도급내역서"/>
      <sheetName val="신축"/>
      <sheetName val="전선_및_전선관-㞘}઀"/>
      <sheetName val="Config"/>
      <sheetName val="Du toan"/>
      <sheetName val="Keothep"/>
      <sheetName val="Re-bar"/>
      <sheetName val="HVAC"/>
      <sheetName val="공간"/>
      <sheetName val="공종"/>
      <sheetName val="부위자재"/>
      <sheetName val="하자유형"/>
      <sheetName val="세대"/>
      <sheetName val="견적집계표(철콘)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2000,9월 일위"/>
      <sheetName val="공통단가"/>
      <sheetName val="단가일람"/>
      <sheetName val="조경일람"/>
      <sheetName val="운반비"/>
      <sheetName val="COA-17"/>
      <sheetName val="POWER"/>
      <sheetName val="회선별대책안À"/>
      <sheetName val="정산산출서(배수판)"/>
      <sheetName val="노단"/>
      <sheetName val="단산"/>
      <sheetName val="명세"/>
      <sheetName val="일대"/>
      <sheetName val="6PILEሀ_x0002_䀀⨊脃ﲙ"/>
      <sheetName val="A.일용노무비지급명세서"/>
      <sheetName val="인원"/>
      <sheetName val="보증_x0000_縀"/>
      <sheetName val="보증_x0000_ༀ"/>
      <sheetName val="단가_(2)Ì"/>
      <sheetName val="적용노임(09상)"/>
      <sheetName val=" 기성청구서 양식.xlsx"/>
      <sheetName val="Bang TH"/>
      <sheetName val="Shelves"/>
      <sheetName val="재직자"/>
      <sheetName val="건    재"/>
      <sheetName val="전체제잡비"/>
      <sheetName val="중기작업"/>
      <sheetName val="계약"/>
      <sheetName val="손익경비"/>
      <sheetName val="5.학교신설예산 집행(01~偤°"/>
      <sheetName val="MEXICO-C"/>
      <sheetName val="노원열병합  건축공사기성내역서"/>
      <sheetName val="ateCodes_x0000_TimeCodes_"/>
      <sheetName val="_내역서(ͭ_x0000_ͭ_x000"/>
      <sheetName val="_내역서(ͭ_ͭ__x001c___x"/>
      <sheetName val="분문집계2"/>
      <sheetName val="배부금액"/>
      <sheetName val="입고계획"/>
      <sheetName val="단가__x0000__x0000_Ԁ_x0000_"/>
      <sheetName val="w't_table"/>
      <sheetName val="ประมาณการประตูหน้าต่าง_"/>
      <sheetName val="schedule_"/>
      <sheetName val="SITE_OFFICE"/>
      <sheetName val="Concord"/>
      <sheetName val="부서코드표"/>
      <sheetName val="보증"/>
      <sheetName val="공사비예비관리공감측설산출내역"/>
      <sheetName val="基础资料"/>
      <sheetName val="재고list"/>
      <sheetName val="CABLE SIZE-1"/>
      <sheetName val="분전반계산서(석관)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ate_x000b__x0000_蠀᏿㤂"/>
      <sheetName val="Bill2-TTTM&amp;CH"/>
      <sheetName val="Bill 2-VMart&amp;VPro"/>
      <sheetName val="설명서劝"/>
      <sheetName val="제잡비계산"/>
      <sheetName val="수량계산서_집계표(가설_신설_및_철거-을지로3가_3ఀ_x0002_က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Sheet1_Çꀀ_x0000_"/>
      <sheetName val="실행-자재"/>
      <sheetName val="DW산출"/>
      <sheetName val="순위"/>
      <sheetName val="총괄(데이소ꃁ"/>
      <sheetName val="총괄(데이소ࣁ"/>
      <sheetName val="ateCodes?TimeCodes?Overrid"/>
      <sheetName val="간¾"/>
      <sheetName val="정부노임"/>
      <sheetName val="방화산출"/>
      <sheetName val="06 일위대가목록"/>
      <sheetName val="수량산출표"/>
      <sheetName val="세월교산출기초"/>
      <sheetName val="댐구조도"/>
      <sheetName val="인원계획"/>
      <sheetName val="입찰내역서"/>
      <sheetName val="총괄(데䀀?䰗"/>
      <sheetName val="입찰내역 발주처 양식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JP_GP_UP통합"/>
      <sheetName val="터파기및재료"/>
      <sheetName val="거래刀_x0010__x0000_"/>
      <sheetName val="거래_x0000_⨀ﯥ"/>
      <sheetName val="AS포_x0000__x0000__x0000__x0000_"/>
      <sheetName val="거래_x0000__x0000__x0000_"/>
      <sheetName val="집수정(600-700)"/>
      <sheetName val="주공_¹"/>
      <sheetName val="건축공사椂軶"/>
      <sheetName val="건축공사椂軶저"/>
      <sheetName val="건축공사椂軶 "/>
      <sheetName val="건축공사栀ᬧ,"/>
      <sheetName val="건축공사糥嬲䀂"/>
      <sheetName val="현황산출서"/>
      <sheetName val="호프"/>
      <sheetName val="scale &amp; Income"/>
      <sheetName val="기본사항"/>
      <sheetName val="원본1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경유"/>
      <sheetName val="휘발유"/>
      <sheetName val="AS포장복_x0000__x0000_"/>
      <sheetName val="보_x0000__x0000__x0005_"/>
      <sheetName val="ateCodes?TimeCodes?Overri_x0000__x0000__x0005__x0000_飀Ⱔ"/>
      <sheetName val="잡철물"/>
      <sheetName val="대비표"/>
      <sheetName val="96수출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환경기계공정표_髈㘻_x0000__x0000_"/>
      <sheetName val="환경기계공정표_艀㫐_x0000__x0000_"/>
      <sheetName val="환경기계공정표_蔀㫐_x0000__x0000_"/>
      <sheetName val="_갑__"/>
      <sheetName val="점검결과(08년"/>
      <sheetName val="ate_x000b_"/>
      <sheetName val="16-1"/>
      <sheetName val="Cst Pkg-Eden"/>
      <sheetName val="Parem"/>
      <sheetName val="Tiepdia"/>
      <sheetName val="ma-pt"/>
      <sheetName val="COAT&amp;WRAP-QIOT-#3"/>
      <sheetName val="총괄(Í_x0000_Ԁ_x0000_"/>
      <sheetName val="70%"/>
      <sheetName val="집계표(건축)"/>
      <sheetName val="강관파일내역"/>
      <sheetName val="제작비"/>
      <sheetName val="용융아연도금"/>
      <sheetName val="제작물량 7월"/>
      <sheetName val="SOLICITUD"/>
      <sheetName val="기계경비시간당손료목록"/>
      <sheetName val="배수관공"/>
      <sheetName val="단가_"/>
      <sheetName val="보"/>
      <sheetName val="ateCodes?TimeCodes?Overri"/>
      <sheetName val="공사내_x0000_"/>
      <sheetName val="붙임4.앵커볼트"/>
      <sheetName val="붙임2.최대수평하중"/>
      <sheetName val="경비일위계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_갑__지_9"/>
      <sheetName val="실DATA_9"/>
      <sheetName val="코스모공장_(어음)8"/>
      <sheetName val="환경기계공정표_(3)8"/>
      <sheetName val="A_견적8"/>
      <sheetName val="Sheet1_(2)8"/>
      <sheetName val="총_원가계산8"/>
      <sheetName val="총괄갑_8"/>
      <sheetName val="내역서1999_8최종8"/>
      <sheetName val="단가_(2)8"/>
      <sheetName val="6PILE__(돌출)8"/>
      <sheetName val="11-2_아파트내역8"/>
      <sheetName val="설명서_7"/>
      <sheetName val="2-1__경관조명_내역총괄표7"/>
      <sheetName val="_견적서7"/>
      <sheetName val="기초입력_DATA7"/>
      <sheetName val="1차_내역서7"/>
      <sheetName val="노임단가_(2)7"/>
      <sheetName val="BSD_(2)7"/>
      <sheetName val="인건비_7"/>
      <sheetName val="플랜트_설치7"/>
      <sheetName val="중기조종사_단위단가7"/>
      <sheetName val="신_분7"/>
      <sheetName val="DATA_입력란7"/>
      <sheetName val="3월팀계_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C1_공사개요7"/>
      <sheetName val="A1_스케쥴7"/>
      <sheetName val="Customer_Databas7"/>
      <sheetName val="단가_및_재료비7"/>
      <sheetName val="아파트_내역7"/>
      <sheetName val="전선_및_전선관-자유로7"/>
      <sheetName val="AS포장복구_7"/>
      <sheetName val="G_R300경비7"/>
      <sheetName val="주공_갑지7"/>
      <sheetName val="내역서_제출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경율산정_XLS6"/>
      <sheetName val="아파트_6"/>
      <sheetName val="2_고용보험료산출근거6"/>
      <sheetName val="8_설치품셈6"/>
      <sheetName val="조도계산서_(도서)6"/>
      <sheetName val="품셈_5"/>
      <sheetName val="BTL시설예산_기준표6"/>
      <sheetName val="5_학교신설예산_집행(01~08)6"/>
      <sheetName val="점검결과(08년_100교_지원)6"/>
      <sheetName val="1_동력공사5"/>
      <sheetName val="5_직원투입현황5"/>
      <sheetName val="EQUIP_LIST5"/>
      <sheetName val="6-1__관개량조서5"/>
      <sheetName val="내역-_CCTV6"/>
      <sheetName val="예정공정표_5"/>
      <sheetName val="실행내역서_5"/>
      <sheetName val="2_대외공문5"/>
      <sheetName val="1__조명내역서(조명설치)5"/>
      <sheetName val="2__조명내역서(조명자재)5"/>
      <sheetName val="전체내역_(2)5"/>
      <sheetName val="7_기-검-보_1005"/>
      <sheetName val="Raw_Data5"/>
      <sheetName val="1_설계조건5"/>
      <sheetName val="기본항목_입력5"/>
      <sheetName val="공사원가계산서_5"/>
      <sheetName val="8_PILE__(돌출)5"/>
      <sheetName val="참고)BTL시설예산_기준표5"/>
      <sheetName val="96_125"/>
      <sheetName val="GT_1050x650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사__업__비__수__지__예__산__서5"/>
      <sheetName val="표지_(3)5"/>
      <sheetName val="원가계산서_(2)5"/>
      <sheetName val="산출_근거15"/>
      <sheetName val="총괄_내역서5"/>
      <sheetName val="개별직종노임단가(2005_1)5"/>
      <sheetName val="2_토목공사5"/>
      <sheetName val="당월_인력5"/>
      <sheetName val="2_원가및인원현황집계5"/>
      <sheetName val="각사별공사비분개_5"/>
      <sheetName val="4_고용보험5"/>
      <sheetName val="3_고용보험료산출근거5"/>
      <sheetName val="소상_&quot;1&quot;5"/>
      <sheetName val="De_bai5"/>
      <sheetName val="단가일람_(2)5"/>
      <sheetName val="0_0ControlSheet5"/>
      <sheetName val="220_(2)5"/>
      <sheetName val="설산1_나5"/>
      <sheetName val="Man_Hole5"/>
      <sheetName val="표지_5"/>
      <sheetName val="지번별_묘묙소요내역5"/>
      <sheetName val="총괄_설계내역서5"/>
      <sheetName val="6_1_일위대가5"/>
      <sheetName val="효성CB_1P기초5"/>
      <sheetName val="화순_대리-다지리실행내역5"/>
      <sheetName val="예산서_5"/>
      <sheetName val="노임단가(2010_상)5"/>
      <sheetName val="토목내역서_(도급단가)5"/>
      <sheetName val="원가계산서_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현장관리비_산출내역4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고객사_관리_코드4"/>
      <sheetName val="HD_1-4_세부공종별,업체별_내역(L4)2"/>
      <sheetName val="2F_회의실견적(5_14_일대)2"/>
      <sheetName val="노무비_근거1"/>
      <sheetName val="방배동내역_(총괄)2"/>
      <sheetName val="96보완계획7_122"/>
      <sheetName val="Khoi_luong"/>
      <sheetName val="Gia_vat_tu"/>
      <sheetName val="_내역서(ͭ?ͭ?_x0"/>
      <sheetName val="ESTI_"/>
      <sheetName val="Finishes_code2"/>
      <sheetName val="Scheme_B_Estimate_"/>
      <sheetName val="Breakdown_(B)"/>
      <sheetName val="Don_gia_chi_tiet"/>
      <sheetName val="5_학교신설예산_쎸⬅/"/>
      <sheetName val="5_학교신설예산_Ⴘ"/>
      <sheetName val="THU_T6"/>
      <sheetName val="Thu_chi_T04"/>
      <sheetName val="tong_du_toan"/>
      <sheetName val="97_사업추정(WEKI)"/>
      <sheetName val="공사금액_내역_(1)"/>
      <sheetName val="CCTV_수량(배관-송수가압장)"/>
      <sheetName val="7_경제성결과"/>
      <sheetName val="공사비_내역_(가)"/>
      <sheetName val="A_"/>
      <sheetName val="1_암사대교_산출"/>
      <sheetName val="[내역서(1)_xls]5_학교신설예산_Ⴘ퀀诋쌆蠅/᠀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단면_(2)"/>
      <sheetName val="집_계_표"/>
      <sheetName val="6PILE脂鎙堀1"/>
      <sheetName val="공급기자재조서_(2)"/>
      <sheetName val="산출(동해선_본선)"/>
      <sheetName val="집계(동해본선)_"/>
      <sheetName val="환경기계공정표_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ateCodes?TimeCodes?Overrid钀"/>
      <sheetName val="PL_Vua"/>
      <sheetName val="거래罈_羌"/>
      <sheetName val="[내역서(1)_xls]5_학교신설예산_쎸⬅/"/>
      <sheetName val="[내역서(1)_xls]5_학교신설예산_Ⴘ"/>
      <sheetName val="철콘깨기단산"/>
      <sheetName val="자재분류"/>
      <sheetName val="자재청구서"/>
      <sheetName val="PILE"/>
      <sheetName val="아파트_Ö_x0000_"/>
      <sheetName val="아파트_⃖휬"/>
      <sheetName val="아파트_烖"/>
      <sheetName val="아파트_壖"/>
      <sheetName val="신축넃䛀跡"/>
      <sheetName val="폐기물"/>
      <sheetName val="3월팀계_x0010_"/>
      <sheetName val="chiet tinh"/>
      <sheetName val="NKChungTu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tong hop v.tu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Final Staff Chart"/>
      <sheetName val="7.Á¶Á÷Ç¥"/>
      <sheetName val="적용기준"/>
      <sheetName val="내역- ꍈ┊"/>
      <sheetName val="내역- _xdc48_ʉꍈ&gt;"/>
      <sheetName val="계좌분리(_xdae0_䛸+"/>
      <sheetName val="계측제어설비"/>
      <sheetName val="설계조縨"/>
      <sheetName val="설계조"/>
      <sheetName val="조서입력"/>
      <sheetName val="설명서ó"/>
      <sheetName val="II. CF"/>
      <sheetName val="Bang NS79"/>
      <sheetName val="keyword"/>
      <sheetName val="과장"/>
      <sheetName val="간공설계서"/>
      <sheetName val="Progres"/>
      <sheetName val="H.Satuan"/>
      <sheetName val="노임명세"/>
      <sheetName val="토공계산서(부체도로)"/>
      <sheetName val="MP01"/>
      <sheetName val="MP02"/>
      <sheetName val="6PILE__(効_x0010__x0000__x0000_"/>
      <sheetName val="계좌번호"/>
      <sheetName val="12월"/>
      <sheetName val="2007년1월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DB_ET200(R__A)"/>
      <sheetName val="Summary_-_Budget"/>
      <sheetName val="unit_4"/>
      <sheetName val="환경기계공정표_"/>
      <sheetName val="HARGA_MATERIAL"/>
      <sheetName val="c_&amp;_g_rhs"/>
      <sheetName val="Project_Name1"/>
      <sheetName val="Deliver_Date1"/>
      <sheetName val="1_사유서"/>
      <sheetName val="계장_품셈표"/>
      <sheetName val="ateCఀ저殑"/>
      <sheetName val="_갑__지_10"/>
      <sheetName val="2000,9월_일위"/>
      <sheetName val="KHỐI_LƯỢNG_THANH_TOÁN"/>
      <sheetName val="Du_toan"/>
      <sheetName val="Phu_cap"/>
      <sheetName val="PTDG_(T3)"/>
      <sheetName val="PTDG_(T4)"/>
      <sheetName val="Ⅴ-2_공종별내역"/>
      <sheetName val="[내역서(1)_xls]5_학교신설예산_쎸⬅/瀀þ밀1"/>
      <sheetName val="24_보증금(전신전화가입권)"/>
      <sheetName val="[내역서(1)_xls][내역서(1)_xls]5_____2"/>
      <sheetName val="[내역서(1)_xls]단가_(2\"/>
      <sheetName val="[내역서(1)_xls]단가_(2\栀"/>
      <sheetName val="06_일위대가목록"/>
      <sheetName val="건____재"/>
      <sheetName val="11_산출(전열)"/>
      <sheetName val="6_산출(동력)"/>
      <sheetName val="7_산출(TRAY)"/>
      <sheetName val="6__안전관리비"/>
      <sheetName val="국도접속_차도부수량"/>
      <sheetName val="Eq__Mobilization"/>
      <sheetName val="Cst_Pkg-Eden"/>
      <sheetName val="KLDT_DIEN"/>
      <sheetName val="Dinh_muc_CP_KTCB_khac"/>
      <sheetName val="TH_MTC"/>
      <sheetName val="TH_N_Cong"/>
      <sheetName val="Bill_2-VMart&amp;VPro"/>
      <sheetName val="수량계산서_집계표(가설_신설_및_철거-을지로3가_3ఀက"/>
      <sheetName val="6PILEሀ䀀⨊脃ﲙ"/>
      <sheetName val="점검결과(08년Ԁ䀀㸎"/>
      <sheetName val="AnalisaSIPIL_RIIL"/>
      <sheetName val="D_5243-ARAMCO"/>
      <sheetName val="D-4801_OXY"/>
      <sheetName val="배수내역_(2)"/>
      <sheetName val="Har_Sat"/>
      <sheetName val="Analisa_Harga_Satuan"/>
      <sheetName val="_기성청구서_양식_xlsx"/>
      <sheetName val="Bang_TH"/>
      <sheetName val="3_PT개발계획"/>
      <sheetName val="5_학교신설예산_집행(01~偤°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_일용노무비지급명세서"/>
      <sheetName val="입찰내역_발주처_양식"/>
      <sheetName val="3월팀계"/>
      <sheetName val="ate蠀᏿㤂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토공_total"/>
      <sheetName val="ENE-CAL_1"/>
      <sheetName val="배수공_시멘트_및_골재량_산출"/>
      <sheetName val="[내역서(1)_xls][내역서(1)_xls]5_____3"/>
      <sheetName val="[내역서(1)_xls][내역서(1)_xls]5_____4"/>
      <sheetName val="단가_및邰㡗㡗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ateCodes?TimeCod_xd978_ꀋᙰ0_x0000_頀{_x0000__x0000_堀簊夞ĸ"/>
      <sheetName val="ateCodes?TimeCod_xd80b_齒ꀈᙰ0_x0000__xd800_Y_x0000__x0000_堀䠊夙ĸ"/>
      <sheetName val="일위대가(건축)"/>
      <sheetName val="J直材4"/>
      <sheetName val="Price Database"/>
      <sheetName val="TOSHIBA-Structure"/>
      <sheetName val="Detail"/>
      <sheetName val="cov-estimate"/>
      <sheetName val="침하계"/>
      <sheetName val="_내역서(ͭ_x005f"/>
      <sheetName val="ateCodes_x005f"/>
      <sheetName val="ee-prop"/>
      <sheetName val="Input_Data"/>
      <sheetName val="ateCodes?TimeCodes?OverrideSho_x0002_"/>
      <sheetName val="WORK"/>
      <sheetName val="공사비증감"/>
      <sheetName val="모래운반"/>
      <sheetName val="공사기본내용입력"/>
      <sheetName val="양식_x0000_"/>
      <sheetName val="조정금액결과표 (차수별)"/>
      <sheetName val="계좌분리郁蒬퀤蒭"/>
      <sheetName val="계좌분리蘎ꨃ㟑"/>
      <sheetName val="시선유도표지집계표"/>
      <sheetName val="BOM LIST 정리"/>
      <sheetName val="입고단가 LIST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전선_및_전선관-자㢾㝎"/>
      <sheetName val="보.기둥표"/>
      <sheetName val="PROFILE"/>
      <sheetName val="마감재표"/>
      <sheetName val="창호"/>
      <sheetName val="13.접속슬래브"/>
      <sheetName val="발행"/>
      <sheetName val="업체별공사이행등급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5.직倳즪စ즬_x0005_"/>
      <sheetName val="5.직耳䀪*"/>
      <sheetName val="노원열병합__건축공사기성내역서"/>
      <sheetName val="_내역서(ͭ_ͭ___x"/>
      <sheetName val="상용"/>
      <sheetName val="내역서-전기"/>
      <sheetName val="대장"/>
      <sheetName val="voucher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품셈衆"/>
      <sheetName val="자재단가_x0000__x0000__x0005_"/>
      <sheetName val="판넬"/>
      <sheetName val="철골"/>
      <sheetName val="외동,공시지가"/>
      <sheetName val="적용요율"/>
      <sheetName val="BCulSch"/>
      <sheetName val="statement"/>
      <sheetName val="Build Up Rates"/>
      <sheetName val="총괄(Í"/>
      <sheetName val="한전일위"/>
      <sheetName val="품셈Å"/>
      <sheetName val="DGG"/>
      <sheetName val="3-2. 산재고용보험료"/>
      <sheetName val="6-1. 관개량_x0000__x0000_"/>
      <sheetName val="산출2-기기동력"/>
      <sheetName val="MAIN GATE HOUSE"/>
      <sheetName val="[내역서(ͭ_x0000_ͭ_x0000_ _x0000_ _x0000_가표"/>
      <sheetName val="[내역서(ͭ?ͭ? ? ?가표"/>
      <sheetName val="설계_x0005_"/>
      <sheetName val="수입2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철거폐쇄,고재"/>
      <sheetName val="자재,부설,부대공(50)"/>
      <sheetName val="재료,부설(80)"/>
      <sheetName val="참_x0000__x0000_Ԁ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C1_공䂏࿢ﱼ"/>
      <sheetName val="C1_공_x0000_Ԁ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중강당 내역"/>
      <sheetName val="기성내역"/>
      <sheetName val="환경기계공정표_腰╙_x0000__x0000_"/>
      <sheetName val="환경기계공정표_〃ᇐᖗ"/>
      <sheetName val="현장지지물물량"/>
      <sheetName val="WIP"/>
      <sheetName val="LS"/>
      <sheetName val="흑관"/>
      <sheetName val="CAP"/>
      <sheetName val="dV&amp;Cl"/>
      <sheetName val="Var."/>
      <sheetName val="R"/>
      <sheetName val="C1_공_x0000__x0000_"/>
      <sheetName val="C1_공_x0019__x0000__x0000_"/>
      <sheetName val="C1_공_x001c_"/>
      <sheetName val="ateCodeñ"/>
      <sheetName val="C1_공则_x0010__x0000_"/>
      <sheetName val="산거각호표"/>
      <sheetName val="대차대조표"/>
      <sheetName val="재무비율"/>
      <sheetName val="ateCodes?TimeCod_xd978_ꀋᙰ0"/>
      <sheetName val="ateCodes?TimeCod_xd80b_齒ꀈᙰ0"/>
      <sheetName val="설계개요"/>
      <sheetName val="협가표"/>
      <sheetName val="3연box"/>
      <sheetName val="ateCode勱"/>
      <sheetName val="결재판(삭제하지말아주세요)"/>
      <sheetName val="투자계획집계표"/>
      <sheetName val="ACC NW"/>
      <sheetName val="유지보수"/>
      <sheetName val="이동통신"/>
      <sheetName val="II SYS"/>
      <sheetName val="해외"/>
      <sheetName val="LOOKUP"/>
      <sheetName val="①매출"/>
      <sheetName val="주공_갑_x0000_"/>
      <sheetName val="prog-C1"/>
      <sheetName val="geo-C1"/>
      <sheetName val="geo-C2"/>
      <sheetName val="TEMP (9)"/>
      <sheetName val="初期値設定"/>
      <sheetName val="纏め表"/>
      <sheetName val="見積総括表"/>
      <sheetName val="조선용암면"/>
      <sheetName val="⑤항목별2"/>
      <sheetName val="TONG NUOCGOC"/>
      <sheetName val="단가_및_재료?"/>
      <sheetName val="Doi so"/>
      <sheetName val="_내역서(1).xls_5.학교신설예산 Ⴘ"/>
      <sheetName val="Main"/>
      <sheetName val="Bar-Data"/>
      <sheetName val="총원가계산서(요율)"/>
      <sheetName val="GlassData"/>
      <sheetName val="Đơn giá theo m2"/>
      <sheetName val="TH Kinh phi"/>
      <sheetName val="Thuc thanh"/>
      <sheetName val="빙축열"/>
      <sheetName val="환경검토직접경비"/>
      <sheetName val="환경검토총괄"/>
      <sheetName val="환경검토직접인건비"/>
      <sheetName val="단가_(2_x0000__x0000_"/>
      <sheetName val="총괄(데이소劼"/>
      <sheetName val="SANBAISU"/>
      <sheetName val="LP-S"/>
      <sheetName val="3.하중계산"/>
      <sheetName val="거래⺿g"/>
      <sheetName val="M1master"/>
      <sheetName val="건물"/>
      <sheetName val="1분기재고장"/>
      <sheetName val="2분기재고"/>
      <sheetName val="단면"/>
      <sheetName val="기초분물량표"/>
      <sheetName val="접속도로1"/>
      <sheetName val="빌딩 안내"/>
      <sheetName val="설계내역2"/>
      <sheetName val="2A"/>
      <sheetName val="자바라1"/>
      <sheetName val="BGT"/>
      <sheetName val="Re1"/>
      <sheetName val="영동癰၎_x0000_"/>
      <sheetName val="일위대가(계측_x0000__x0000_Ԁ_x0000_"/>
      <sheetName val="세금계산서 "/>
      <sheetName val="출고대장"/>
      <sheetName val="거래명세표"/>
      <sheetName val="비열"/>
      <sheetName val="PLCAL"/>
      <sheetName val="공사기본내용"/>
      <sheetName val="HEAT_입력자료"/>
      <sheetName val="열수지"/>
      <sheetName val="산출금액내역"/>
      <sheetName val="CHAMBER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97_사업추정(WEKI)1"/>
      <sheetName val="공사금액_내역_(1)1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Khoi_luong1"/>
      <sheetName val="Gia_vat_tu1"/>
      <sheetName val="7_경제성결과1"/>
      <sheetName val="ESTI_1"/>
      <sheetName val="Breakdown_(B)1"/>
      <sheetName val="Don_gia_chi_tiet1"/>
      <sheetName val="Scheme_B_Estimate_1"/>
      <sheetName val="5_학교신설예산_쎸⬅/1"/>
      <sheetName val="5_학교신설예산_Ⴘ1"/>
      <sheetName val="THU_T61"/>
      <sheetName val="Thu_chi_T041"/>
      <sheetName val="tong_du_toan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PL_Vua1"/>
      <sheetName val="unit_41"/>
      <sheetName val="DB_ET200(R__A)1"/>
      <sheetName val="Summary_-_Budget1"/>
      <sheetName val="[내역서(1)_xls]5_학교신설예산_쎸⬅/1"/>
      <sheetName val="[내역서(1)_xls]5_학교신설예산_Ⴘ1"/>
      <sheetName val="HARGA_MATERIAL1"/>
      <sheetName val="c_&amp;_g_rhs1"/>
      <sheetName val="_갑__지_11"/>
      <sheetName val="KHỐI_LƯỢNG_THANH_TOÁN1"/>
      <sheetName val="Phu_cap1"/>
      <sheetName val="[내역서(1)_xls]5_학교신설예산_쎸⬅/瀀þ밀2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Bill_2-VMart&amp;VPro1"/>
      <sheetName val="ateCodes?TimeCodes?Overri飀Ⱔ"/>
      <sheetName val="Cst_Pkg-Eden1"/>
      <sheetName val="chiet_tinh"/>
      <sheetName val="tong_hop_v_tu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Executive_Summary"/>
      <sheetName val="5201_2004"/>
      <sheetName val="GRAND_REKAP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steam table"/>
      <sheetName val="配管BQ"/>
      <sheetName val="C1_공_x0019__x0000_꤀"/>
      <sheetName val="C1_공r_x0000__x0000_"/>
      <sheetName val="C1_공_x0019__x0000_倀"/>
      <sheetName val="환경기계공정표_¹_x0000_Ԁ_x0000_"/>
      <sheetName val="Customer_Datab뇠ᜑ"/>
      <sheetName val="Customer_Datab먠᜽"/>
      <sheetName val="실DAT_x0000__x0000__x0000_"/>
      <sheetName val="전선_및_전선관-자䝼-"/>
      <sheetName val="비계공사"/>
      <sheetName val="_내역서(ͭ_x005f_x005f_x005F"/>
      <sheetName val="_내역서(ͭ_x005f_x0000_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loading"/>
      <sheetName val="Assumption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H_Satuan"/>
      <sheetName val="5_BANG_I"/>
      <sheetName val="Public_Health_systems"/>
      <sheetName val="TH_VL,_NC,_DDHT_Thanhphuoc"/>
      <sheetName val="Cost_increment"/>
      <sheetName val="Define_finishing"/>
      <sheetName val="Sheet㙸˯㦀ȼ?!"/>
      <sheetName val="ateCodes?TimeCod?ꀋᙰ0_x0000_頀{_x0000__x0000_堀簊夞ĸ"/>
      <sheetName val="ateCodes?TimeCod?齒ꀈᙰ0_x0000_?Y_x0000__x0000_堀䠊夙ĸ"/>
      <sheetName val="수목일위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포장수량단위"/>
      <sheetName val="설치내역서"/>
      <sheetName val="내역서(교량)전체"/>
      <sheetName val="소일위대가코드표"/>
      <sheetName val="기초목"/>
      <sheetName val="제비용"/>
      <sheetName val="중기단가"/>
      <sheetName val="1,2,3,4,5단위수량"/>
      <sheetName val="세골재  T2 변경 현황"/>
      <sheetName val="현황표-원래"/>
      <sheetName val="지급(진행중)"/>
      <sheetName val="자  재"/>
      <sheetName val="건축외주"/>
      <sheetName val="고용(소방)"/>
      <sheetName val="고용(전기)"/>
      <sheetName val="소총괄(계좌)"/>
      <sheetName val="XXXXXX"/>
      <sheetName val="내역서 (2)"/>
      <sheetName val="별도구매"/>
      <sheetName val="공사비목록표"/>
      <sheetName val="방배동내역(리_x0000__x0000_"/>
      <sheetName val="접합 및 부설 "/>
      <sheetName val="0226"/>
      <sheetName val="본부장"/>
      <sheetName val="주공_갑Ը"/>
      <sheetName val="공정집계_국별"/>
      <sheetName val="내역서(1).xls"/>
      <sheetName val="%EB%82%B4%EC%97%AD%EC%84%9C(1)."/>
      <sheetName val="산출근거#2-3"/>
      <sheetName val="Sur Site"/>
      <sheetName val="Spool Index"/>
      <sheetName val="분석적검토"/>
      <sheetName val="현금흐름표"/>
      <sheetName val="12CGOU"/>
      <sheetName val="Rebar Sum"/>
      <sheetName val="Manpower costs + data"/>
      <sheetName val="rate PC item"/>
      <sheetName val="7IFS-5A"/>
      <sheetName val="간접비 총괄표"/>
      <sheetName val="참"/>
      <sheetName val="전선_및_전선관-자유_x000a_"/>
      <sheetName val="99년하반기"/>
      <sheetName val="C.S.A"/>
      <sheetName val="Sch.6"/>
      <sheetName val="jobhist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산출근_x001b__x0000__x0000__x0000_"/>
      <sheetName val=" 총 괄 표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TDTKP"/>
      <sheetName val="DK-KH"/>
      <sheetName val="Tongke"/>
      <sheetName val="VCBo"/>
      <sheetName val="Bang KL"/>
      <sheetName val="Construction"/>
      <sheetName val="BẢNG TRA"/>
      <sheetName val="DATA_입_x0000__x0000_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5. 离职现况"/>
      <sheetName val="일위대가(당초)"/>
      <sheetName val="사전재해(개발)-소요인력"/>
      <sheetName val="사전재해(개발)-산출근거-면적"/>
      <sheetName val="수량계산서_집계표(철거-"/>
      <sheetName val="수량계산서_집계표(철거-:_xdf10_‭"/>
      <sheetName val="수량계산서_집계표(철거-:ᬐ‭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ateCodes?TimeCod�齒ꀈᙰ0_x0000_�Y_x0000__x0000_堀䠊夙ĸ"/>
      <sheetName val="연체대출"/>
      <sheetName val="공구비품"/>
      <sheetName val="기계장치"/>
      <sheetName val="임차시설"/>
      <sheetName val="차량운반구"/>
      <sheetName val="계정잔액"/>
      <sheetName val="보_x0000__x0000_t"/>
      <sheetName val="gi-list"/>
      <sheetName val="지수산출"/>
      <sheetName val="보조부문비배부"/>
      <sheetName val="3-DIV3"/>
      <sheetName val="ANL SNI"/>
      <sheetName val="Bahan"/>
      <sheetName val="Cash Out-Plan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내역- �ʉꍈ&gt;"/>
      <sheetName val="돈암사업"/>
      <sheetName val="거래_x0000__x0000_Ԁ"/>
      <sheetName val="3.예산내역서"/>
      <sheetName val="조건표"/>
      <sheetName val="마감(_x0000__x0000_"/>
      <sheetName val="tree"/>
      <sheetName val="賃料等一覧"/>
      <sheetName val="전선_및_전선관-자유頀"/>
      <sheetName val="환경기계공정표_¹"/>
      <sheetName val="ateCodes?TimeCod?ꀋᙰ0"/>
      <sheetName val="ateCodes?TimeCod?齒ꀈᙰ0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관람_x0000__x0000_Ԁ"/>
      <sheetName val="은Í_x0000__x0000_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[내역서(1)_xls]5_____5"/>
      <sheetName val="[내역서(1).xls][내역서(1).xls]______4"/>
      <sheetName val="[내역서(1).xls][내역서(1).xls]______5"/>
      <sheetName val="수량계산서_집계표(철거-을ၒ_x0000__x0000__x0000_Ā_x0000__x0000__x0000__x0005_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내역금액적용"/>
      <sheetName val="BAND(200)"/>
      <sheetName val="OUTER AREA(겹침없음)"/>
      <sheetName val="공량산출서"/>
      <sheetName val="ateCodes?TimeCodes?OÌ_x0000__x0000__x0001_Ԁ_x0000_豈墤㝷"/>
      <sheetName val="ateCodes?TimeCodes?OÌ_x0000__x0000__x0001_Ԁ_x0000_豈က몤ϣ"/>
      <sheetName val="ateCodes?TimeCodes?OÌ_x0000__x0000__x0001_Ԁ_x0000_ﴀ꓿哲"/>
      <sheetName val="원가계산서 (건축)"/>
      <sheetName val="장비비"/>
      <sheetName val="M"/>
      <sheetName val="IO"/>
      <sheetName val="사용자입력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EXTERNAL(BOQ)"/>
      <sheetName val="高级筛选"/>
      <sheetName val="定义名称"/>
      <sheetName val="数据库"/>
      <sheetName val="auto-PPN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이름교환"/>
      <sheetName val="총집계내역"/>
      <sheetName val="항목코드TABLE"/>
      <sheetName val="부문코드TABLE"/>
      <sheetName val="전수항목"/>
      <sheetName val="VAT duoc khau tru"/>
      <sheetName val="내역서종합"/>
      <sheetName val="2130䢧"/>
      <sheetName val="일반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Sheet㙸˯㦀ȼ"/>
      <sheetName val="단가_및邰㡗"/>
      <sheetName val="내역- "/>
      <sheetName val="계약서"/>
      <sheetName val="LKVL-CK-HT-GD1"/>
      <sheetName val="TONGKE-HT"/>
      <sheetName val="투찰"/>
      <sheetName val="품질시험비"/>
      <sheetName val="1_ 공통가설공사"/>
      <sheetName val="VAV단가조사"/>
      <sheetName val="8층 북"/>
      <sheetName val="[내역서(ͭ_x0000__x0000_훐끺_x0001__x0000__x0000__x0000__x0000_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전선_및_전선관-_x0000_ሲƐ"/>
      <sheetName val="중기손료"/>
      <sheetName val="거래처등腸"/>
      <sheetName val="ateCodes?TimeCod�齒ꀈᙰ0"/>
      <sheetName val="시노501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총_원_x0000__x0000_Ԁ_x0000_"/>
      <sheetName val="C1_공逜_x0010__x0000_"/>
      <sheetName val="95TOTREV"/>
      <sheetName val="포장공(부체도로)"/>
      <sheetName val="!!"/>
      <sheetName val="견적기준"/>
      <sheetName val="細目"/>
      <sheetName val="Cost Summary"/>
      <sheetName val="BOM_DCS"/>
      <sheetName val="Rekapitulasi"/>
      <sheetName val="상품입고집계"/>
      <sheetName val="콘크리트 타설 대장"/>
      <sheetName val="ateCodes_TimeCod_xd978_ꀋᙰ0"/>
      <sheetName val="ateCodes_TimeCod_xd80b_齒ꀈᙰ0"/>
      <sheetName val="DAF-2"/>
      <sheetName val="2004.06.23"/>
      <sheetName val="C1_공z_x0000__x0000_"/>
      <sheetName val="B1F내역(을)"/>
      <sheetName val="Customer_Databa_x0000_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dia"/>
      <sheetName val="ateCodes?TimeCodes?O_x0000__x0000__x0000__x0001_Ԁ_x0000_豈倀퍛蜚"/>
      <sheetName val="맨홀수량산출(A-LINE)"/>
      <sheetName val="S"/>
      <sheetName val="노무비계"/>
      <sheetName val="암거공"/>
      <sheetName val="40총괄"/>
      <sheetName val="40집계"/>
      <sheetName val="SUP'T 자재현황"/>
      <sheetName val="일위대가(계측"/>
      <sheetName val="Analis Kusen okk"/>
      <sheetName val="구의33고"/>
      <sheetName val="PLT8500"/>
      <sheetName val="수량계산서_집계표(신설-을지로3가_3_x0000__x0000__x0005_"/>
      <sheetName val="실DATA_À"/>
      <sheetName val="__MAIN"/>
      <sheetName val="건축일위"/>
      <sheetName val="그라우팅일위"/>
      <sheetName val="환경기계공정표_(3),"/>
      <sheetName val="Final Sum "/>
      <sheetName val="현설(토.철)"/>
      <sheetName val="토공견적서"/>
      <sheetName val="철콘견적서"/>
      <sheetName val="거래_xdbe6_i"/>
      <sheetName val="수량산출(_x0000__x0000__x0005_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공사비집행결과보고¥"/>
      <sheetName val="환경기계공정표_θࢴ炠〢"/>
      <sheetName val="[내역서(1).xls][내역서(1).xls]5_학교__2"/>
      <sheetName val="[내역서(1).xls][내역서(1).xls]5_학교__3"/>
      <sheetName val="[내역서(1).xls][내역서(1).xls]5_학교__4"/>
      <sheetName val="[내역서(1).xls][내역서(1)_xls]5_학교__2"/>
      <sheetName val="[내역서(1).xls][내역서(1).xls]5_학교__5"/>
      <sheetName val="[내역서(1).xls][내역서(1).xls]5_학교__6"/>
      <sheetName val="입고장부 (4)"/>
      <sheetName val="건축-물가변동"/>
      <sheetName val="__CIVIL_EST_EST_My_Documents__2"/>
      <sheetName val="Chênh lệch máy thi công"/>
      <sheetName val="Chênh lệch nhân công"/>
      <sheetName val="Chênh lệch vật liệu"/>
      <sheetName val="DATA(VTL)"/>
      <sheetName val="전지과제 "/>
      <sheetName val="조립일정 上"/>
      <sheetName val="전사"/>
      <sheetName val="수량계산서_집계표(철거-_x0000__x0000_즈ɐ:�㄀_x0000__x0000_"/>
      <sheetName val="수량계산서_집계표(철거-:�‭_x0000__x0000__x0000__x0000_冘˚"/>
      <sheetName val="저장품"/>
      <sheetName val="3_공통공사대비"/>
      <sheetName val="실행_x0000__x0000__x0005__x0000_"/>
      <sheetName val="자재비"/>
      <sheetName val="계좌분리(기성룀"/>
      <sheetName val="ateCodes?TimeCod?ᙰ0"/>
      <sheetName val="ateCodes?TimeCod?ꀈᙰ0"/>
      <sheetName val="계좌분리(?+"/>
      <sheetName val="_______x005f_x0000___x005f_x005f_x0_2"/>
      <sheetName val="ateCodes_x005f_x0000_TimeCode_2"/>
      <sheetName val="__________x005f_x001c___x005f_x005f_2"/>
      <sheetName val="_______x005f_x0000___x005f_x005f_x0_3"/>
      <sheetName val="__________x005f_x001c___x005f_x005f_3"/>
      <sheetName val="_______x005f_x005f_x000_2"/>
      <sheetName val="ateCodes_x005f_x005f_x0_2"/>
      <sheetName val="__________x005f_x005f_x_2"/>
      <sheetName val="_______x005f_x0000___x005f_x005f_x0_4"/>
      <sheetName val="__________x005f_x001c___x005f_x005f_4"/>
      <sheetName val="_______x005f_x005f_x000_3"/>
      <sheetName val="__________x005f_x005f_x_3"/>
      <sheetName val="_______x005f_x005f_x005_2"/>
      <sheetName val="ateCodes_x005f_x005f_x0_3"/>
      <sheetName val="__________x005f_x005f_x_4"/>
      <sheetName val="내역- ?ʉꍈ&gt;"/>
      <sheetName val="STR"/>
      <sheetName val="품셈倀"/>
      <sheetName val="계좌분리(?䛸+"/>
      <sheetName val="ateCodes_TimeCod?ꀋᙰ0頀{堀簊夞ĸ"/>
      <sheetName val="ateCodes_TimeCod?齒ꀈᙰ0?Y堀䠊夙ĸ"/>
      <sheetName val="[내역서(ͭ_x005f_x0000_ͭ_x000"/>
      <sheetName val="[내역서(ͭ?ͭ?_x005f_x001c_?_x"/>
      <sheetName val="공사대장"/>
      <sheetName val="[내역서(_x0000_"/>
      <sheetName val="가설개략"/>
      <sheetName val="코스모공장_(어음)헾"/>
      <sheetName val="aa"/>
      <sheetName val="업종별제조원가"/>
      <sheetName val="금산제조"/>
      <sheetName val="서산제조"/>
      <sheetName val="아산제조"/>
      <sheetName val="용인제조"/>
      <sheetName val="진천제조"/>
      <sheetName val="조치원제조"/>
      <sheetName val="토공수량"/>
      <sheetName val="일위대가ၒ"/>
      <sheetName val="검색결과시트"/>
      <sheetName val="적침투저지망(D600) "/>
      <sheetName val="EQUIP LIS¾"/>
      <sheetName val="ateCode刀"/>
      <sheetName val="평내중"/>
      <sheetName val="세부위치"/>
      <sheetName val="점검유형"/>
      <sheetName val="점검자"/>
      <sheetName val="신설물량"/>
      <sheetName val="마감(蘈ή"/>
      <sheetName val="마감(☰₧"/>
      <sheetName val="ベース"/>
      <sheetName val="ｺﾝY条件BD"/>
      <sheetName val="11-2__x0000__x0000_ȭ_x0000__x0000__x0000_"/>
      <sheetName val="XL4Po退꯮퀢"/>
      <sheetName val="XL4Po栀뀀퀢"/>
      <sheetName val="XL4Poꠀ꿭"/>
      <sheetName val="품︐n"/>
      <sheetName val="예산내역서(총괄)"/>
      <sheetName val="단가조사-2"/>
      <sheetName val="[내역서ᖍ"/>
      <sheetName val="회사제시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Pac.04 - General Electrical"/>
      <sheetName val="E. Electric"/>
      <sheetName val="M. Mechanic"/>
      <sheetName val="기초입력_x0019_"/>
      <sheetName val="[내역서(1).xls][내역서(1)_xls]5_____6"/>
      <sheetName val="[내역서(1).xls]5__________x005f_x0000__3"/>
      <sheetName val="[내역서(1).xls]__________________2"/>
      <sheetName val="[내역서(1).xls]__________________3"/>
      <sheetName val="[내역서(1).xls]__________________4"/>
      <sheetName val="[내역서(1).xls]__________________5"/>
      <sheetName val="[내역서(1).xls]5_학교신설예산_쎸⬅/1"/>
      <sheetName val="[내역서(1).xls][내역서(1)_xls]5_____7"/>
      <sheetName val="[내역서(1).xls][내역서(1)_xls]5_____8"/>
      <sheetName val="[내역서(1).xls][내역서(1)_xls]______2"/>
      <sheetName val="[내역서(1).xls][내역서(1)_xls]______3"/>
      <sheetName val="[내역서(1).xls]5__________x005f_x0000__4"/>
      <sheetName val="[내역서(1).xls][내역서(1)_xls]5_____9"/>
      <sheetName val="[내역서(1).xls][내역서(1).xls]5____20"/>
      <sheetName val="[내역서(1).xls][내역서(1).xls]______6"/>
      <sheetName val="[내역서(1).xls][내역서(1).xls]______7"/>
      <sheetName val="오수맨홀조서"/>
      <sheetName val="노임(_x0000__x0000__x0000_"/>
      <sheetName val="양배수장"/>
      <sheetName val="ateCodes_TimeCod�齒ꀈᙰ0�Y堀䠊夙ĸ"/>
      <sheetName val="공종단가표"/>
      <sheetName val="[내역서_x0000__x0000_"/>
      <sheetName val="[내역서ၒ_x0000_"/>
      <sheetName val="거래처등헾"/>
      <sheetName val="건____재1"/>
      <sheetName val="BLOCK_C2"/>
      <sheetName val="2_1__노무비_평균단가산출"/>
      <sheetName val="SCH-_%_WT_"/>
      <sheetName val="OVERALL_CURVE"/>
      <sheetName val="Build_Up_Rates"/>
      <sheetName val="13_접속슬래브"/>
      <sheetName val="3-2__산재고용보험료"/>
      <sheetName val="6-1__관개량"/>
      <sheetName val="[내역서(ͭͭ__가표"/>
      <sheetName val="[내역서(ͭ?ͭ?_?_?가표"/>
      <sheetName val="Var_"/>
      <sheetName val="5_직倳즪စ즬"/>
      <sheetName val="5_직耳䀪*"/>
      <sheetName val="C1_공"/>
      <sheetName val="C1_공则"/>
      <sheetName val="보_기둥표"/>
      <sheetName val="자재비산출"/>
      <sheetName val="수량계산서_집계표(철거-을"/>
      <sheetName val="수량계산서_집계표(철거-을ၒ"/>
      <sheetName val="관람"/>
      <sheetName val="총_원"/>
      <sheetName val="은¬_x0000__x0000_"/>
      <sheetName val="마감(艸͔"/>
      <sheetName val="마감(ᾋ"/>
      <sheetName val="군남내역서"/>
      <sheetName val="배치1"/>
      <sheetName val="ateCodes?TimeCod"/>
      <sheetName val="ateCodes?TimeCod"/>
      <sheetName val="계좌분리("/>
      <sheetName val="수량계산서_집계표(철거-:"/>
      <sheetName val="고정비"/>
      <sheetName val="입고계획 上"/>
      <sheetName val="1회 기성내역서"/>
      <sheetName val="설계총괄표"/>
      <sheetName val="TEMP_(9)"/>
      <sheetName val="steam_table"/>
      <sheetName val="Cash_Out-Plan"/>
      <sheetName val="Sur_Site"/>
      <sheetName val="Spool_Index"/>
      <sheetName val="토적표"/>
      <sheetName val="고상실행"/>
      <sheetName val="Dropdown"/>
      <sheetName val="Bill rekap"/>
      <sheetName val="Cash Flow bulanan"/>
      <sheetName val="HD 1-4 (R)세부공종별,업체별 내역(L4)"/>
    </sheetNames>
    <sheetDataSet>
      <sheetData sheetId="0">
        <row r="21">
          <cell r="B21" t="str">
            <v>1.토공</v>
          </cell>
        </row>
        <row r="22">
          <cell r="B22" t="str">
            <v>토사절취</v>
          </cell>
          <cell r="C22" t="str">
            <v>도쟈 19ton</v>
          </cell>
          <cell r="D22">
            <v>465.1</v>
          </cell>
          <cell r="E22" t="str">
            <v>m3</v>
          </cell>
        </row>
        <row r="23">
          <cell r="B23" t="str">
            <v>노 상</v>
          </cell>
          <cell r="D23">
            <v>1294.5</v>
          </cell>
          <cell r="E23" t="str">
            <v>m3</v>
          </cell>
        </row>
        <row r="24">
          <cell r="B24" t="str">
            <v>운반성토</v>
          </cell>
          <cell r="C24" t="str">
            <v>토사</v>
          </cell>
          <cell r="D24">
            <v>46662</v>
          </cell>
          <cell r="E24" t="str">
            <v>m3</v>
          </cell>
        </row>
        <row r="25">
          <cell r="B25" t="str">
            <v>성토정지</v>
          </cell>
          <cell r="C25" t="str">
            <v>도쟈 19ton</v>
          </cell>
          <cell r="D25">
            <v>55356.07</v>
          </cell>
          <cell r="E25" t="str">
            <v>m3</v>
          </cell>
        </row>
        <row r="26">
          <cell r="B26" t="str">
            <v>터파기(육상성토)</v>
          </cell>
          <cell r="D26">
            <v>8420.14</v>
          </cell>
          <cell r="E26" t="str">
            <v>m3</v>
          </cell>
        </row>
        <row r="27">
          <cell r="B27" t="str">
            <v>기계터파기(수중)</v>
          </cell>
          <cell r="C27" t="str">
            <v>토사(0-4m)</v>
          </cell>
          <cell r="D27">
            <v>6075.87</v>
          </cell>
          <cell r="E27" t="str">
            <v>m3</v>
          </cell>
        </row>
        <row r="28">
          <cell r="B28" t="str">
            <v>잔토처리(기계)</v>
          </cell>
          <cell r="C28" t="str">
            <v>토사(현장내)</v>
          </cell>
          <cell r="D28">
            <v>6535.73</v>
          </cell>
          <cell r="E28" t="str">
            <v>m3</v>
          </cell>
        </row>
        <row r="29">
          <cell r="B29" t="str">
            <v>되메우기</v>
          </cell>
          <cell r="C29" t="str">
            <v>기계</v>
          </cell>
          <cell r="D29">
            <v>8145.84</v>
          </cell>
          <cell r="E29" t="str">
            <v>m3</v>
          </cell>
        </row>
        <row r="30">
          <cell r="B30" t="str">
            <v>표토제거(사토)</v>
          </cell>
          <cell r="C30" t="str">
            <v>도쟈 19ton</v>
          </cell>
          <cell r="D30">
            <v>3202</v>
          </cell>
          <cell r="E30" t="str">
            <v>m3</v>
          </cell>
        </row>
        <row r="31">
          <cell r="B31" t="str">
            <v>표토제거(탑구간)</v>
          </cell>
          <cell r="C31" t="str">
            <v>도쟈 19ton</v>
          </cell>
          <cell r="D31">
            <v>3202</v>
          </cell>
          <cell r="E31" t="str">
            <v>m3</v>
          </cell>
        </row>
        <row r="32">
          <cell r="B32" t="str">
            <v>츠구터파기(토사)</v>
          </cell>
          <cell r="C32" t="str">
            <v>기계</v>
          </cell>
          <cell r="D32">
            <v>201.25</v>
          </cell>
          <cell r="E32" t="str">
            <v>m3</v>
          </cell>
        </row>
        <row r="33">
          <cell r="B33" t="str">
            <v>측구뚝쌓기</v>
          </cell>
          <cell r="C33" t="str">
            <v>인력다짐</v>
          </cell>
          <cell r="D33">
            <v>16.12</v>
          </cell>
          <cell r="E33" t="str">
            <v>m3</v>
          </cell>
        </row>
        <row r="34">
          <cell r="B34" t="str">
            <v>치환다짐포설및다짐</v>
          </cell>
          <cell r="C34" t="str">
            <v>보조기층재</v>
          </cell>
          <cell r="D34">
            <v>1552.94</v>
          </cell>
          <cell r="E34" t="str">
            <v>m2</v>
          </cell>
        </row>
        <row r="35">
          <cell r="B35" t="str">
            <v>줄떼붙임</v>
          </cell>
          <cell r="D35">
            <v>4261.78</v>
          </cell>
          <cell r="E35" t="str">
            <v>m2</v>
          </cell>
        </row>
        <row r="36">
          <cell r="A36">
            <v>10</v>
          </cell>
          <cell r="B36" t="str">
            <v>P P 마대쌓기</v>
          </cell>
          <cell r="C36" t="str">
            <v>45*70</v>
          </cell>
          <cell r="D36">
            <v>560.20000000000005</v>
          </cell>
          <cell r="E36" t="str">
            <v>m2</v>
          </cell>
        </row>
        <row r="37">
          <cell r="B37" t="str">
            <v>물 푸 기</v>
          </cell>
          <cell r="E37" t="str">
            <v>HR</v>
          </cell>
        </row>
        <row r="38">
          <cell r="B38" t="str">
            <v>2.구조물공</v>
          </cell>
        </row>
        <row r="39">
          <cell r="B39" t="str">
            <v>1)침사지및유입펌프장</v>
          </cell>
        </row>
        <row r="40">
          <cell r="B40" t="str">
            <v>콘크리트펌프카타설</v>
          </cell>
          <cell r="C40" t="str">
            <v>무근</v>
          </cell>
          <cell r="D40">
            <v>67.05</v>
          </cell>
          <cell r="E40" t="str">
            <v>m3</v>
          </cell>
        </row>
        <row r="41">
          <cell r="B41" t="str">
            <v>콘크리트펌프카타설</v>
          </cell>
          <cell r="C41" t="str">
            <v>철근</v>
          </cell>
          <cell r="D41">
            <v>1409.52</v>
          </cell>
          <cell r="E41" t="str">
            <v>m3</v>
          </cell>
        </row>
        <row r="42">
          <cell r="B42" t="str">
            <v>합판거푸집</v>
          </cell>
          <cell r="C42" t="str">
            <v>6회</v>
          </cell>
          <cell r="D42">
            <v>13.62</v>
          </cell>
          <cell r="E42" t="str">
            <v>m2</v>
          </cell>
        </row>
        <row r="43">
          <cell r="B43" t="str">
            <v>합판거푸집</v>
          </cell>
          <cell r="C43" t="str">
            <v>3회</v>
          </cell>
          <cell r="D43">
            <v>1180.8499999999999</v>
          </cell>
          <cell r="E43" t="str">
            <v>m2</v>
          </cell>
        </row>
        <row r="44">
          <cell r="B44" t="str">
            <v>원형거푸집</v>
          </cell>
          <cell r="C44" t="str">
            <v>3회</v>
          </cell>
          <cell r="D44">
            <v>2.77</v>
          </cell>
          <cell r="E44" t="str">
            <v>m2</v>
          </cell>
        </row>
        <row r="45">
          <cell r="B45" t="str">
            <v>FORM-TIE</v>
          </cell>
          <cell r="C45" t="str">
            <v>3회 T=800</v>
          </cell>
          <cell r="D45">
            <v>247.63</v>
          </cell>
          <cell r="E45" t="str">
            <v>m2</v>
          </cell>
        </row>
        <row r="46">
          <cell r="B46" t="str">
            <v>FORM-TIE</v>
          </cell>
          <cell r="C46" t="str">
            <v>3회 T=500</v>
          </cell>
          <cell r="D46">
            <v>1622.41</v>
          </cell>
          <cell r="E46" t="str">
            <v>m2</v>
          </cell>
        </row>
        <row r="47">
          <cell r="B47" t="str">
            <v>강관동바리(3개월)</v>
          </cell>
          <cell r="C47" t="str">
            <v>4.2M이상</v>
          </cell>
          <cell r="D47">
            <v>194.63</v>
          </cell>
          <cell r="E47" t="str">
            <v>공/m3</v>
          </cell>
        </row>
        <row r="48">
          <cell r="B48" t="str">
            <v>강관동바리(3개월)</v>
          </cell>
          <cell r="C48" t="str">
            <v>4.2M이하</v>
          </cell>
          <cell r="D48">
            <v>1709.97</v>
          </cell>
          <cell r="E48" t="str">
            <v>공/m3</v>
          </cell>
        </row>
        <row r="49">
          <cell r="B49" t="str">
            <v>강관비계매기</v>
          </cell>
          <cell r="C49" t="str">
            <v>3개월</v>
          </cell>
          <cell r="D49">
            <v>1104.03</v>
          </cell>
          <cell r="E49" t="str">
            <v>m2</v>
          </cell>
        </row>
        <row r="50">
          <cell r="B50" t="str">
            <v>침투성+수성페인트</v>
          </cell>
          <cell r="D50">
            <v>428.71</v>
          </cell>
          <cell r="E50" t="str">
            <v>m2</v>
          </cell>
        </row>
        <row r="51">
          <cell r="B51" t="str">
            <v>에폭시방수</v>
          </cell>
          <cell r="D51">
            <v>981.96</v>
          </cell>
          <cell r="E51" t="str">
            <v>m2</v>
          </cell>
        </row>
        <row r="52">
          <cell r="B52" t="str">
            <v>지수판설치</v>
          </cell>
          <cell r="C52" t="str">
            <v>B=230,T=5MM</v>
          </cell>
          <cell r="D52">
            <v>423.87</v>
          </cell>
          <cell r="E52" t="str">
            <v>m</v>
          </cell>
        </row>
        <row r="53">
          <cell r="B53" t="str">
            <v>양 생</v>
          </cell>
          <cell r="C53" t="str">
            <v>비닐</v>
          </cell>
          <cell r="D53">
            <v>1388.4449999999999</v>
          </cell>
          <cell r="E53" t="str">
            <v>m2</v>
          </cell>
        </row>
        <row r="54">
          <cell r="B54" t="str">
            <v>시공이음면정리</v>
          </cell>
          <cell r="D54">
            <v>137.78</v>
          </cell>
          <cell r="E54" t="str">
            <v>m2</v>
          </cell>
        </row>
        <row r="55">
          <cell r="B55" t="str">
            <v>몰탈</v>
          </cell>
          <cell r="C55" t="str">
            <v>1:3</v>
          </cell>
          <cell r="D55">
            <v>10.53</v>
          </cell>
          <cell r="E55" t="str">
            <v>m3</v>
          </cell>
        </row>
        <row r="56">
          <cell r="B56" t="str">
            <v>FORM-TIE 구멍채우기</v>
          </cell>
          <cell r="D56">
            <v>1748</v>
          </cell>
          <cell r="E56" t="str">
            <v>EA</v>
          </cell>
        </row>
        <row r="57">
          <cell r="B57" t="str">
            <v>난간(STS)</v>
          </cell>
          <cell r="C57" t="str">
            <v>수평(1.2M)</v>
          </cell>
          <cell r="D57">
            <v>93.03</v>
          </cell>
          <cell r="E57" t="str">
            <v>스판</v>
          </cell>
        </row>
        <row r="58">
          <cell r="B58" t="str">
            <v>난간(STS)</v>
          </cell>
          <cell r="C58" t="str">
            <v>경사(0.9M)</v>
          </cell>
          <cell r="D58">
            <v>30</v>
          </cell>
          <cell r="E58" t="str">
            <v>스판</v>
          </cell>
        </row>
        <row r="59">
          <cell r="B59" t="str">
            <v>사다리설치</v>
          </cell>
          <cell r="C59" t="str">
            <v>A-TYPE</v>
          </cell>
          <cell r="D59">
            <v>51</v>
          </cell>
          <cell r="E59" t="str">
            <v>EA</v>
          </cell>
        </row>
        <row r="60">
          <cell r="B60" t="str">
            <v>사다리설치</v>
          </cell>
          <cell r="C60" t="str">
            <v>B-TYPE</v>
          </cell>
          <cell r="D60">
            <v>20.6</v>
          </cell>
          <cell r="E60" t="str">
            <v>EA</v>
          </cell>
        </row>
        <row r="61">
          <cell r="B61" t="str">
            <v>PVC PIPE T S 접합</v>
          </cell>
          <cell r="C61" t="str">
            <v>D=100M/M</v>
          </cell>
          <cell r="D61">
            <v>0.9</v>
          </cell>
          <cell r="E61" t="str">
            <v>m</v>
          </cell>
        </row>
        <row r="62">
          <cell r="B62" t="str">
            <v>PVC PIPE T S 접합</v>
          </cell>
          <cell r="C62" t="str">
            <v>D=150M/M</v>
          </cell>
          <cell r="D62">
            <v>1.5</v>
          </cell>
          <cell r="E62" t="str">
            <v>m</v>
          </cell>
        </row>
        <row r="63">
          <cell r="B63" t="str">
            <v>슬리브</v>
          </cell>
          <cell r="C63" t="str">
            <v>D=150,T=500</v>
          </cell>
          <cell r="D63">
            <v>5</v>
          </cell>
          <cell r="E63" t="str">
            <v>EA</v>
          </cell>
        </row>
        <row r="64">
          <cell r="B64" t="str">
            <v>슬리브</v>
          </cell>
          <cell r="C64" t="str">
            <v>D=200,T=500</v>
          </cell>
          <cell r="D64">
            <v>2</v>
          </cell>
          <cell r="E64" t="str">
            <v>EA</v>
          </cell>
        </row>
        <row r="65">
          <cell r="B65" t="str">
            <v>슬리브</v>
          </cell>
          <cell r="C65" t="str">
            <v>D=500,T=500</v>
          </cell>
          <cell r="D65">
            <v>1</v>
          </cell>
          <cell r="E65" t="str">
            <v>EA</v>
          </cell>
        </row>
        <row r="66">
          <cell r="B66" t="str">
            <v>슬리브</v>
          </cell>
          <cell r="C66" t="str">
            <v>D=300,T=500</v>
          </cell>
          <cell r="D66">
            <v>1</v>
          </cell>
          <cell r="E66" t="str">
            <v>EA</v>
          </cell>
        </row>
        <row r="67">
          <cell r="B67" t="str">
            <v>JOINT-FILLER</v>
          </cell>
          <cell r="C67" t="str">
            <v>T=20M/M</v>
          </cell>
          <cell r="D67">
            <v>22.15</v>
          </cell>
          <cell r="E67" t="str">
            <v>m2</v>
          </cell>
        </row>
        <row r="68">
          <cell r="B68" t="str">
            <v>실런트</v>
          </cell>
          <cell r="C68" t="str">
            <v>T=20M/M</v>
          </cell>
          <cell r="D68">
            <v>70.349999999999994</v>
          </cell>
          <cell r="E68" t="str">
            <v>m</v>
          </cell>
        </row>
        <row r="69">
          <cell r="B69" t="str">
            <v>흙채움</v>
          </cell>
          <cell r="C69" t="str">
            <v>인력</v>
          </cell>
          <cell r="D69">
            <v>485.36</v>
          </cell>
          <cell r="E69" t="str">
            <v>m2</v>
          </cell>
        </row>
        <row r="70">
          <cell r="B70" t="str">
            <v>철근가공및조립</v>
          </cell>
          <cell r="C70" t="str">
            <v>복잡</v>
          </cell>
          <cell r="D70">
            <v>150.38300000000001</v>
          </cell>
          <cell r="E70" t="str">
            <v>TON</v>
          </cell>
        </row>
        <row r="71">
          <cell r="B71" t="str">
            <v>PC PILE항타</v>
          </cell>
          <cell r="C71" t="str">
            <v>천공후항타</v>
          </cell>
          <cell r="D71">
            <v>6</v>
          </cell>
          <cell r="E71" t="str">
            <v>본</v>
          </cell>
        </row>
        <row r="72">
          <cell r="B72" t="str">
            <v>말뚝박기용천공</v>
          </cell>
          <cell r="C72" t="str">
            <v>토사</v>
          </cell>
          <cell r="D72">
            <v>54</v>
          </cell>
          <cell r="E72" t="str">
            <v>m</v>
          </cell>
        </row>
        <row r="73">
          <cell r="B73" t="str">
            <v>PC 파일두부보강</v>
          </cell>
          <cell r="C73" t="str">
            <v>T=500,L=9.0M</v>
          </cell>
          <cell r="D73">
            <v>6</v>
          </cell>
          <cell r="E73" t="str">
            <v>본</v>
          </cell>
        </row>
        <row r="74">
          <cell r="B74" t="str">
            <v>SHEET-PILE항타인발</v>
          </cell>
          <cell r="C74" t="str">
            <v>L=9.0M</v>
          </cell>
          <cell r="D74">
            <v>75</v>
          </cell>
          <cell r="E74" t="str">
            <v>본</v>
          </cell>
        </row>
        <row r="75">
          <cell r="B75" t="str">
            <v>SHEET-PILE</v>
          </cell>
          <cell r="C75" t="str">
            <v>임대료</v>
          </cell>
          <cell r="D75">
            <v>1</v>
          </cell>
          <cell r="E75" t="str">
            <v>식</v>
          </cell>
        </row>
        <row r="76">
          <cell r="B76" t="str">
            <v>2)유량조정조</v>
          </cell>
        </row>
        <row r="77">
          <cell r="B77" t="str">
            <v>콘크리트펌프카타설</v>
          </cell>
          <cell r="C77" t="str">
            <v>무근</v>
          </cell>
          <cell r="D77">
            <v>26.79</v>
          </cell>
          <cell r="E77" t="str">
            <v>m3</v>
          </cell>
        </row>
        <row r="78">
          <cell r="B78" t="str">
            <v>콘크리트펌프카타설</v>
          </cell>
          <cell r="C78" t="str">
            <v>철근</v>
          </cell>
          <cell r="D78">
            <v>401.3</v>
          </cell>
          <cell r="E78" t="str">
            <v>m3</v>
          </cell>
        </row>
        <row r="79">
          <cell r="B79" t="str">
            <v>합판거푸집</v>
          </cell>
          <cell r="C79" t="str">
            <v>6회</v>
          </cell>
          <cell r="D79">
            <v>7.39</v>
          </cell>
          <cell r="E79" t="str">
            <v>m2</v>
          </cell>
        </row>
        <row r="80">
          <cell r="B80" t="str">
            <v>합판거푸집</v>
          </cell>
          <cell r="C80" t="str">
            <v>3회</v>
          </cell>
          <cell r="D80">
            <v>163.88</v>
          </cell>
          <cell r="E80" t="str">
            <v>m2</v>
          </cell>
        </row>
        <row r="81">
          <cell r="B81" t="str">
            <v>원형거푸집</v>
          </cell>
          <cell r="C81" t="str">
            <v>3회</v>
          </cell>
          <cell r="D81">
            <v>252.8</v>
          </cell>
          <cell r="E81" t="str">
            <v>m2</v>
          </cell>
        </row>
        <row r="82">
          <cell r="B82" t="str">
            <v>FORM-TIE</v>
          </cell>
          <cell r="C82" t="str">
            <v>3회 T=800</v>
          </cell>
          <cell r="D82">
            <v>680.73</v>
          </cell>
          <cell r="E82" t="str">
            <v>m2</v>
          </cell>
        </row>
        <row r="83">
          <cell r="B83" t="str">
            <v>FORM-TIE</v>
          </cell>
          <cell r="C83" t="str">
            <v>3회 T=500</v>
          </cell>
          <cell r="D83">
            <v>237.56</v>
          </cell>
          <cell r="E83" t="str">
            <v>m2</v>
          </cell>
        </row>
        <row r="84">
          <cell r="B84" t="str">
            <v>강관동바리(3개월)</v>
          </cell>
          <cell r="C84" t="str">
            <v>4.2M이상</v>
          </cell>
          <cell r="D84">
            <v>31.68</v>
          </cell>
          <cell r="E84" t="str">
            <v>공/m3</v>
          </cell>
        </row>
        <row r="85">
          <cell r="B85" t="str">
            <v>강관동바리(3개월)</v>
          </cell>
          <cell r="C85" t="str">
            <v>4.2M이하</v>
          </cell>
          <cell r="D85">
            <v>611.74</v>
          </cell>
          <cell r="E85" t="str">
            <v>공/m3</v>
          </cell>
        </row>
        <row r="86">
          <cell r="B86" t="str">
            <v>강관비계매기</v>
          </cell>
          <cell r="C86" t="str">
            <v>3개월</v>
          </cell>
          <cell r="D86">
            <v>510</v>
          </cell>
          <cell r="E86" t="str">
            <v>m2</v>
          </cell>
        </row>
        <row r="87">
          <cell r="B87" t="str">
            <v>침투성+수성페인트</v>
          </cell>
          <cell r="D87">
            <v>173.84</v>
          </cell>
          <cell r="E87" t="str">
            <v>m2</v>
          </cell>
        </row>
        <row r="88">
          <cell r="B88" t="str">
            <v>지수판설치</v>
          </cell>
          <cell r="C88" t="str">
            <v>B=230,T=5MM</v>
          </cell>
          <cell r="D88">
            <v>131.5</v>
          </cell>
          <cell r="E88" t="str">
            <v>m</v>
          </cell>
        </row>
        <row r="89">
          <cell r="B89" t="str">
            <v>양 생</v>
          </cell>
          <cell r="C89" t="str">
            <v>비닐</v>
          </cell>
          <cell r="D89">
            <v>238.04</v>
          </cell>
          <cell r="E89" t="str">
            <v>m2</v>
          </cell>
        </row>
        <row r="90">
          <cell r="B90" t="str">
            <v>시공이음면정리</v>
          </cell>
          <cell r="D90">
            <v>48.89</v>
          </cell>
          <cell r="E90" t="str">
            <v>m2</v>
          </cell>
        </row>
        <row r="91">
          <cell r="B91" t="str">
            <v>난간(STS)</v>
          </cell>
          <cell r="C91" t="str">
            <v>수평(1.2M)</v>
          </cell>
          <cell r="D91">
            <v>39.29</v>
          </cell>
          <cell r="E91" t="str">
            <v>스판</v>
          </cell>
        </row>
        <row r="92">
          <cell r="B92" t="str">
            <v>난간(STS)</v>
          </cell>
          <cell r="C92" t="str">
            <v>경사(0.9M)</v>
          </cell>
          <cell r="D92">
            <v>13.06</v>
          </cell>
          <cell r="E92" t="str">
            <v>스판</v>
          </cell>
        </row>
        <row r="93">
          <cell r="B93" t="str">
            <v>슬리브</v>
          </cell>
          <cell r="C93" t="str">
            <v>D=300,T=400</v>
          </cell>
          <cell r="D93">
            <v>2</v>
          </cell>
          <cell r="E93" t="str">
            <v>EA</v>
          </cell>
        </row>
        <row r="94">
          <cell r="B94" t="str">
            <v>철근가공및조립</v>
          </cell>
          <cell r="C94" t="str">
            <v>복잡</v>
          </cell>
          <cell r="D94">
            <v>43.308</v>
          </cell>
          <cell r="E94" t="str">
            <v>TON</v>
          </cell>
        </row>
        <row r="95">
          <cell r="B95" t="str">
            <v>FORM-TIE 구멍채우기</v>
          </cell>
          <cell r="D95">
            <v>873</v>
          </cell>
          <cell r="E95" t="str">
            <v>EA</v>
          </cell>
        </row>
        <row r="96">
          <cell r="B96" t="str">
            <v>3)유입유량계실</v>
          </cell>
        </row>
        <row r="97">
          <cell r="B97" t="str">
            <v>콘크리트펌프카타설</v>
          </cell>
          <cell r="C97" t="str">
            <v>무근</v>
          </cell>
          <cell r="D97">
            <v>3.57</v>
          </cell>
          <cell r="E97" t="str">
            <v>m3</v>
          </cell>
        </row>
        <row r="98">
          <cell r="B98" t="str">
            <v>콘크리트펌프카타설</v>
          </cell>
          <cell r="C98" t="str">
            <v>철근</v>
          </cell>
          <cell r="D98">
            <v>26.79</v>
          </cell>
          <cell r="E98" t="str">
            <v>m3</v>
          </cell>
        </row>
        <row r="99">
          <cell r="B99" t="str">
            <v>합판거푸집</v>
          </cell>
          <cell r="C99" t="str">
            <v>6회</v>
          </cell>
          <cell r="D99">
            <v>1.98</v>
          </cell>
          <cell r="E99" t="str">
            <v>m2</v>
          </cell>
        </row>
        <row r="100">
          <cell r="B100" t="str">
            <v>합판거푸집</v>
          </cell>
          <cell r="C100" t="str">
            <v>3회</v>
          </cell>
          <cell r="D100">
            <v>37.82</v>
          </cell>
          <cell r="E100" t="str">
            <v>m2</v>
          </cell>
        </row>
        <row r="101">
          <cell r="B101" t="str">
            <v>FORM-TIE</v>
          </cell>
          <cell r="C101" t="str">
            <v>3회 T=300</v>
          </cell>
          <cell r="D101">
            <v>84</v>
          </cell>
          <cell r="E101" t="str">
            <v>m2</v>
          </cell>
        </row>
        <row r="102">
          <cell r="B102" t="str">
            <v>강관동바리(3개월)</v>
          </cell>
          <cell r="C102" t="str">
            <v>4.2M이하</v>
          </cell>
          <cell r="D102">
            <v>40.5</v>
          </cell>
          <cell r="E102" t="str">
            <v>공/m3</v>
          </cell>
        </row>
        <row r="103">
          <cell r="B103" t="str">
            <v>강관비계매기</v>
          </cell>
          <cell r="C103" t="str">
            <v>3개월</v>
          </cell>
          <cell r="D103">
            <v>97.2</v>
          </cell>
          <cell r="E103" t="str">
            <v>m2</v>
          </cell>
        </row>
        <row r="104">
          <cell r="B104" t="str">
            <v>모체침투성방수</v>
          </cell>
          <cell r="D104">
            <v>58.38</v>
          </cell>
          <cell r="E104" t="str">
            <v>m2</v>
          </cell>
        </row>
        <row r="105">
          <cell r="B105" t="str">
            <v>지수판설치</v>
          </cell>
          <cell r="C105" t="str">
            <v>B=230,T=5MM</v>
          </cell>
          <cell r="D105">
            <v>16.2</v>
          </cell>
          <cell r="E105" t="str">
            <v>m</v>
          </cell>
        </row>
        <row r="106">
          <cell r="B106" t="str">
            <v>양 생</v>
          </cell>
          <cell r="C106" t="str">
            <v>비닐</v>
          </cell>
          <cell r="D106">
            <v>29.46</v>
          </cell>
          <cell r="E106" t="str">
            <v>m2</v>
          </cell>
        </row>
        <row r="107">
          <cell r="B107" t="str">
            <v>시공이음면정리</v>
          </cell>
          <cell r="D107">
            <v>4.8600000000000003</v>
          </cell>
          <cell r="E107" t="str">
            <v>m2</v>
          </cell>
        </row>
        <row r="108">
          <cell r="B108" t="str">
            <v>FORM-TIE 구멍채우기</v>
          </cell>
          <cell r="D108">
            <v>90</v>
          </cell>
          <cell r="E108" t="str">
            <v>EA</v>
          </cell>
        </row>
        <row r="109">
          <cell r="B109" t="str">
            <v>사다리설치</v>
          </cell>
          <cell r="C109" t="str">
            <v>A-TYPE</v>
          </cell>
          <cell r="D109">
            <v>51</v>
          </cell>
          <cell r="E109" t="str">
            <v>EA</v>
          </cell>
        </row>
        <row r="110">
          <cell r="B110" t="str">
            <v>철근가공및조립</v>
          </cell>
          <cell r="C110" t="str">
            <v>복잡</v>
          </cell>
          <cell r="D110">
            <v>2.9009999999999998</v>
          </cell>
          <cell r="E110" t="str">
            <v>TON</v>
          </cell>
        </row>
        <row r="111">
          <cell r="B111" t="str">
            <v>슬리브</v>
          </cell>
          <cell r="C111" t="str">
            <v>D=500,T=300</v>
          </cell>
          <cell r="D111">
            <v>2</v>
          </cell>
          <cell r="E111" t="str">
            <v>EA</v>
          </cell>
        </row>
        <row r="112">
          <cell r="B112" t="str">
            <v>PC PILE항타</v>
          </cell>
          <cell r="C112" t="str">
            <v>천공후항타</v>
          </cell>
          <cell r="D112">
            <v>4</v>
          </cell>
          <cell r="E112" t="str">
            <v>본</v>
          </cell>
        </row>
        <row r="113">
          <cell r="B113" t="str">
            <v>말뚝박기용천공</v>
          </cell>
          <cell r="C113" t="str">
            <v>토사</v>
          </cell>
          <cell r="D113">
            <v>28</v>
          </cell>
          <cell r="E113" t="str">
            <v>m</v>
          </cell>
        </row>
        <row r="114">
          <cell r="B114" t="str">
            <v>PC 파일두부보강</v>
          </cell>
          <cell r="C114" t="str">
            <v>T=400,L=7.0M</v>
          </cell>
          <cell r="D114">
            <v>4</v>
          </cell>
          <cell r="E114" t="str">
            <v>본</v>
          </cell>
        </row>
        <row r="115">
          <cell r="B115" t="str">
            <v>무늬철판뚜껑</v>
          </cell>
          <cell r="C115" t="str">
            <v>1222*1222</v>
          </cell>
          <cell r="D115">
            <v>1</v>
          </cell>
          <cell r="E115" t="str">
            <v>EA</v>
          </cell>
        </row>
        <row r="116">
          <cell r="B116" t="str">
            <v>4)최초침전지분배조</v>
          </cell>
        </row>
        <row r="117">
          <cell r="B117" t="str">
            <v>콘크리트펌프카타설</v>
          </cell>
          <cell r="C117" t="str">
            <v>무근</v>
          </cell>
          <cell r="D117">
            <v>6.84</v>
          </cell>
          <cell r="E117" t="str">
            <v>m3</v>
          </cell>
        </row>
        <row r="118">
          <cell r="B118" t="str">
            <v>콘크리트펌프카타설</v>
          </cell>
          <cell r="C118" t="str">
            <v>철근</v>
          </cell>
          <cell r="D118">
            <v>107.27</v>
          </cell>
          <cell r="E118" t="str">
            <v>m3</v>
          </cell>
        </row>
        <row r="119">
          <cell r="B119" t="str">
            <v>합판거푸집</v>
          </cell>
          <cell r="C119" t="str">
            <v>6회</v>
          </cell>
          <cell r="D119">
            <v>4.28</v>
          </cell>
          <cell r="E119" t="str">
            <v>m2</v>
          </cell>
        </row>
        <row r="120">
          <cell r="B120" t="str">
            <v>합판거푸집</v>
          </cell>
          <cell r="C120" t="str">
            <v>3회</v>
          </cell>
          <cell r="D120">
            <v>169.13</v>
          </cell>
          <cell r="E120" t="str">
            <v>m2</v>
          </cell>
        </row>
        <row r="121">
          <cell r="B121" t="str">
            <v>FORM-TIE</v>
          </cell>
          <cell r="C121" t="str">
            <v>3회 T=400</v>
          </cell>
          <cell r="D121">
            <v>218.25</v>
          </cell>
          <cell r="E121" t="str">
            <v>m2</v>
          </cell>
        </row>
        <row r="122">
          <cell r="B122" t="str">
            <v>FORM-TIE</v>
          </cell>
          <cell r="C122" t="str">
            <v>3회 T=300</v>
          </cell>
          <cell r="D122">
            <v>53.04</v>
          </cell>
          <cell r="E122" t="str">
            <v>m2</v>
          </cell>
        </row>
        <row r="123">
          <cell r="B123" t="str">
            <v>강관동바리(3개월)</v>
          </cell>
          <cell r="C123" t="str">
            <v>4.2M이상</v>
          </cell>
          <cell r="D123">
            <v>64.87</v>
          </cell>
          <cell r="E123" t="str">
            <v>공/m3</v>
          </cell>
        </row>
        <row r="124">
          <cell r="B124" t="str">
            <v>강관동바리(3개월)</v>
          </cell>
          <cell r="C124" t="str">
            <v>4.2M이하</v>
          </cell>
          <cell r="D124">
            <v>61.94</v>
          </cell>
          <cell r="E124" t="str">
            <v>공/m3</v>
          </cell>
        </row>
        <row r="125">
          <cell r="B125" t="str">
            <v>강관비계매기</v>
          </cell>
          <cell r="C125" t="str">
            <v>3개월</v>
          </cell>
          <cell r="D125">
            <v>97.2</v>
          </cell>
          <cell r="E125" t="str">
            <v>m2</v>
          </cell>
        </row>
        <row r="126">
          <cell r="B126" t="str">
            <v>모체침투성방수</v>
          </cell>
          <cell r="D126">
            <v>58.38</v>
          </cell>
          <cell r="E126" t="str">
            <v>m2</v>
          </cell>
        </row>
        <row r="127">
          <cell r="B127" t="str">
            <v>아스팔트방수</v>
          </cell>
          <cell r="C127" t="str">
            <v>2회</v>
          </cell>
          <cell r="D127">
            <v>118.93</v>
          </cell>
          <cell r="E127" t="str">
            <v>m2</v>
          </cell>
        </row>
        <row r="128">
          <cell r="B128" t="str">
            <v>에폭시방수</v>
          </cell>
          <cell r="D128">
            <v>54.43</v>
          </cell>
          <cell r="E128" t="str">
            <v>m2</v>
          </cell>
        </row>
        <row r="129">
          <cell r="B129" t="str">
            <v>지수판설치</v>
          </cell>
          <cell r="C129" t="str">
            <v>B=230,T=5MM</v>
          </cell>
          <cell r="D129">
            <v>16.2</v>
          </cell>
          <cell r="E129" t="str">
            <v>m</v>
          </cell>
        </row>
        <row r="130">
          <cell r="B130" t="str">
            <v>양 생</v>
          </cell>
          <cell r="C130" t="str">
            <v>비닐</v>
          </cell>
          <cell r="D130">
            <v>23.29</v>
          </cell>
          <cell r="E130" t="str">
            <v>m2</v>
          </cell>
        </row>
        <row r="131">
          <cell r="B131" t="str">
            <v>시공이음면정리</v>
          </cell>
          <cell r="D131">
            <v>18.43</v>
          </cell>
          <cell r="E131" t="str">
            <v>m2</v>
          </cell>
        </row>
        <row r="132">
          <cell r="B132" t="str">
            <v>난간(STS)</v>
          </cell>
          <cell r="C132" t="str">
            <v>수평(1.2M)</v>
          </cell>
          <cell r="D132">
            <v>9.17</v>
          </cell>
          <cell r="E132" t="str">
            <v>스판</v>
          </cell>
        </row>
        <row r="133">
          <cell r="B133" t="str">
            <v>난간(STS)</v>
          </cell>
          <cell r="C133" t="str">
            <v>경사(0.9M)</v>
          </cell>
          <cell r="D133">
            <v>10.33</v>
          </cell>
          <cell r="E133" t="str">
            <v>스판</v>
          </cell>
        </row>
        <row r="134">
          <cell r="B134" t="str">
            <v>사다리설치</v>
          </cell>
          <cell r="C134" t="str">
            <v>A-TYPE</v>
          </cell>
          <cell r="D134">
            <v>40</v>
          </cell>
          <cell r="E134" t="str">
            <v>EA</v>
          </cell>
        </row>
        <row r="135">
          <cell r="B135" t="str">
            <v>PVC PIPE T S 접합</v>
          </cell>
          <cell r="C135" t="str">
            <v>D=100M/M</v>
          </cell>
          <cell r="D135">
            <v>0.4</v>
          </cell>
          <cell r="E135" t="str">
            <v>m</v>
          </cell>
        </row>
        <row r="136">
          <cell r="B136" t="str">
            <v>출입문설치</v>
          </cell>
          <cell r="C136" t="str">
            <v>900*2100</v>
          </cell>
          <cell r="D136">
            <v>1.89</v>
          </cell>
          <cell r="E136" t="str">
            <v>m2</v>
          </cell>
        </row>
        <row r="137">
          <cell r="B137" t="str">
            <v>철근가공및조립</v>
          </cell>
          <cell r="C137" t="str">
            <v>복잡</v>
          </cell>
          <cell r="D137">
            <v>11.427</v>
          </cell>
          <cell r="E137" t="str">
            <v>TON</v>
          </cell>
        </row>
        <row r="138">
          <cell r="A138">
            <v>13</v>
          </cell>
          <cell r="B138" t="str">
            <v>FORM-TIE 구멍채우기</v>
          </cell>
          <cell r="D138">
            <v>290</v>
          </cell>
          <cell r="E138" t="str">
            <v>EA</v>
          </cell>
        </row>
        <row r="139">
          <cell r="B139" t="str">
            <v>슬리브</v>
          </cell>
          <cell r="C139" t="str">
            <v>D=300,T=300</v>
          </cell>
          <cell r="D139">
            <v>2</v>
          </cell>
          <cell r="E139" t="str">
            <v>EA</v>
          </cell>
        </row>
        <row r="140">
          <cell r="B140" t="str">
            <v>슬리브</v>
          </cell>
          <cell r="C140" t="str">
            <v>D=400,T=300</v>
          </cell>
          <cell r="D140">
            <v>1</v>
          </cell>
          <cell r="E140" t="str">
            <v>EA</v>
          </cell>
        </row>
        <row r="141">
          <cell r="B141" t="str">
            <v>PC PILE항타</v>
          </cell>
          <cell r="C141" t="str">
            <v>천공후항타</v>
          </cell>
          <cell r="D141">
            <v>9</v>
          </cell>
          <cell r="E141" t="str">
            <v>본</v>
          </cell>
        </row>
        <row r="142">
          <cell r="B142" t="str">
            <v>말뚝박기용천공</v>
          </cell>
          <cell r="C142" t="str">
            <v>토사</v>
          </cell>
          <cell r="D142">
            <v>45</v>
          </cell>
          <cell r="E142" t="str">
            <v>m</v>
          </cell>
        </row>
        <row r="143">
          <cell r="B143" t="str">
            <v>PC 파일두부보강</v>
          </cell>
          <cell r="C143" t="str">
            <v>T=500,L=5.0M</v>
          </cell>
          <cell r="D143">
            <v>9</v>
          </cell>
          <cell r="E143" t="str">
            <v>본</v>
          </cell>
        </row>
        <row r="144">
          <cell r="B144" t="str">
            <v>5)최초침전지</v>
          </cell>
        </row>
        <row r="145">
          <cell r="B145" t="str">
            <v>콘크리트펌프카타설</v>
          </cell>
          <cell r="C145" t="str">
            <v>무근</v>
          </cell>
          <cell r="D145">
            <v>57.44</v>
          </cell>
          <cell r="E145" t="str">
            <v>m3</v>
          </cell>
        </row>
        <row r="146">
          <cell r="B146" t="str">
            <v>콘크리트펌프카타설</v>
          </cell>
          <cell r="C146" t="str">
            <v>철근</v>
          </cell>
          <cell r="D146">
            <v>250.78</v>
          </cell>
          <cell r="E146" t="str">
            <v>m3</v>
          </cell>
        </row>
        <row r="147">
          <cell r="B147" t="str">
            <v>합판거푸집</v>
          </cell>
          <cell r="C147" t="str">
            <v>6회</v>
          </cell>
          <cell r="D147">
            <v>78.12</v>
          </cell>
          <cell r="E147" t="str">
            <v>m2</v>
          </cell>
        </row>
        <row r="148">
          <cell r="B148" t="str">
            <v>합판거푸집</v>
          </cell>
          <cell r="C148" t="str">
            <v>3회</v>
          </cell>
          <cell r="D148">
            <v>32.619999999999997</v>
          </cell>
          <cell r="E148" t="str">
            <v>m2</v>
          </cell>
        </row>
        <row r="149">
          <cell r="B149" t="str">
            <v>원형거푸집</v>
          </cell>
          <cell r="C149" t="str">
            <v>3회</v>
          </cell>
          <cell r="D149">
            <v>732.06</v>
          </cell>
          <cell r="E149" t="str">
            <v>m2</v>
          </cell>
        </row>
        <row r="150">
          <cell r="B150" t="str">
            <v>강관동바리(3개월)</v>
          </cell>
          <cell r="C150" t="str">
            <v>4.2M이하</v>
          </cell>
          <cell r="D150">
            <v>84.4</v>
          </cell>
          <cell r="E150" t="str">
            <v>공/m3</v>
          </cell>
        </row>
        <row r="151">
          <cell r="B151" t="str">
            <v>강관비계매기</v>
          </cell>
          <cell r="C151" t="str">
            <v>3개월</v>
          </cell>
          <cell r="D151">
            <v>382.64</v>
          </cell>
          <cell r="E151" t="str">
            <v>m2</v>
          </cell>
        </row>
        <row r="152">
          <cell r="B152" t="str">
            <v>에폭시방수</v>
          </cell>
          <cell r="D152">
            <v>639.88</v>
          </cell>
          <cell r="E152" t="str">
            <v>m2</v>
          </cell>
        </row>
        <row r="153">
          <cell r="B153" t="str">
            <v>지수판설치</v>
          </cell>
          <cell r="C153" t="str">
            <v>B=230,T=5MM</v>
          </cell>
          <cell r="D153">
            <v>73.52</v>
          </cell>
          <cell r="E153" t="str">
            <v>m</v>
          </cell>
        </row>
        <row r="154">
          <cell r="B154" t="str">
            <v>양 생</v>
          </cell>
          <cell r="C154" t="str">
            <v>비닐</v>
          </cell>
          <cell r="D154">
            <v>100.4</v>
          </cell>
          <cell r="E154" t="str">
            <v>m2</v>
          </cell>
        </row>
        <row r="155">
          <cell r="A155">
            <v>14</v>
          </cell>
          <cell r="B155" t="str">
            <v>시공이음면정리</v>
          </cell>
          <cell r="D155">
            <v>29.4</v>
          </cell>
          <cell r="E155" t="str">
            <v>m2</v>
          </cell>
        </row>
        <row r="156">
          <cell r="B156" t="str">
            <v>사다리설치</v>
          </cell>
          <cell r="C156" t="str">
            <v>A-TYPE</v>
          </cell>
          <cell r="D156">
            <v>14</v>
          </cell>
          <cell r="E156" t="str">
            <v>EA</v>
          </cell>
        </row>
        <row r="157">
          <cell r="B157" t="str">
            <v>철근가공및조립</v>
          </cell>
          <cell r="C157" t="str">
            <v>복잡</v>
          </cell>
          <cell r="D157">
            <v>29.954000000000001</v>
          </cell>
          <cell r="E157" t="str">
            <v>TON</v>
          </cell>
        </row>
        <row r="158">
          <cell r="B158" t="str">
            <v>V-NOTCH 웨어</v>
          </cell>
          <cell r="D158">
            <v>64.08</v>
          </cell>
          <cell r="E158" t="str">
            <v>m</v>
          </cell>
        </row>
        <row r="159">
          <cell r="B159" t="str">
            <v>BAFFLE 웨어</v>
          </cell>
          <cell r="D159">
            <v>59.7</v>
          </cell>
          <cell r="E159" t="str">
            <v>m</v>
          </cell>
        </row>
        <row r="160">
          <cell r="B160" t="str">
            <v>PC PILE항타</v>
          </cell>
          <cell r="C160" t="str">
            <v>천공후항타</v>
          </cell>
          <cell r="D160">
            <v>48</v>
          </cell>
          <cell r="E160" t="str">
            <v>본</v>
          </cell>
        </row>
        <row r="161">
          <cell r="B161" t="str">
            <v>말뚝박기용천공</v>
          </cell>
          <cell r="C161" t="str">
            <v>토사</v>
          </cell>
          <cell r="D161">
            <v>416</v>
          </cell>
          <cell r="E161" t="str">
            <v>m</v>
          </cell>
        </row>
        <row r="162">
          <cell r="B162" t="str">
            <v>PC 파일두부보강</v>
          </cell>
          <cell r="C162" t="str">
            <v>T=500,L=7.0M</v>
          </cell>
          <cell r="D162">
            <v>8</v>
          </cell>
          <cell r="E162" t="str">
            <v>본</v>
          </cell>
        </row>
        <row r="163">
          <cell r="B163" t="str">
            <v>PC 파일두부보강</v>
          </cell>
          <cell r="C163" t="str">
            <v>T=500,L=9.0M</v>
          </cell>
          <cell r="D163">
            <v>40</v>
          </cell>
          <cell r="E163" t="str">
            <v>본</v>
          </cell>
        </row>
        <row r="164">
          <cell r="B164" t="str">
            <v>슬리브</v>
          </cell>
          <cell r="C164" t="str">
            <v>D=400,T=200</v>
          </cell>
          <cell r="D164">
            <v>2</v>
          </cell>
          <cell r="E164" t="str">
            <v>EA</v>
          </cell>
        </row>
        <row r="165">
          <cell r="B165" t="str">
            <v>6)스컴분리대</v>
          </cell>
        </row>
        <row r="166">
          <cell r="B166" t="str">
            <v>콘크리트펌프카타설</v>
          </cell>
          <cell r="C166" t="str">
            <v>무근</v>
          </cell>
          <cell r="D166">
            <v>2.96</v>
          </cell>
          <cell r="E166" t="str">
            <v>m3</v>
          </cell>
        </row>
        <row r="167">
          <cell r="B167" t="str">
            <v>콘크리트펌프카타설</v>
          </cell>
          <cell r="C167" t="str">
            <v>철근</v>
          </cell>
          <cell r="D167">
            <v>26.64</v>
          </cell>
          <cell r="E167" t="str">
            <v>m3</v>
          </cell>
        </row>
        <row r="168">
          <cell r="B168" t="str">
            <v>합판거푸집</v>
          </cell>
          <cell r="C168" t="str">
            <v>6회</v>
          </cell>
          <cell r="D168">
            <v>2.44</v>
          </cell>
          <cell r="E168" t="str">
            <v>m2</v>
          </cell>
        </row>
        <row r="169">
          <cell r="B169" t="str">
            <v>합판거푸집</v>
          </cell>
          <cell r="C169" t="str">
            <v>3회</v>
          </cell>
          <cell r="D169">
            <v>232.72</v>
          </cell>
          <cell r="E169" t="str">
            <v>m2</v>
          </cell>
        </row>
        <row r="170">
          <cell r="B170" t="str">
            <v>강관동바리(3개월)</v>
          </cell>
          <cell r="C170" t="str">
            <v>4.2M이하</v>
          </cell>
          <cell r="D170">
            <v>7.36</v>
          </cell>
          <cell r="E170" t="str">
            <v>공/m3</v>
          </cell>
        </row>
        <row r="171">
          <cell r="B171" t="str">
            <v>강관비계매기</v>
          </cell>
          <cell r="C171" t="str">
            <v>3개월</v>
          </cell>
          <cell r="D171">
            <v>112.48</v>
          </cell>
          <cell r="E171" t="str">
            <v>m2</v>
          </cell>
        </row>
        <row r="172">
          <cell r="A172">
            <v>18</v>
          </cell>
          <cell r="B172" t="str">
            <v>에폭시방수</v>
          </cell>
          <cell r="D172">
            <v>64.78</v>
          </cell>
          <cell r="E172" t="str">
            <v>m2</v>
          </cell>
        </row>
        <row r="173">
          <cell r="B173" t="str">
            <v>지수판설치</v>
          </cell>
          <cell r="C173" t="str">
            <v>B=230,T=5MM</v>
          </cell>
          <cell r="D173">
            <v>27.6</v>
          </cell>
          <cell r="E173" t="str">
            <v>m</v>
          </cell>
        </row>
        <row r="174">
          <cell r="B174" t="str">
            <v>양 생</v>
          </cell>
          <cell r="C174" t="str">
            <v>비닐</v>
          </cell>
          <cell r="D174">
            <v>42.72</v>
          </cell>
          <cell r="E174" t="str">
            <v>m2</v>
          </cell>
        </row>
        <row r="175">
          <cell r="B175" t="str">
            <v>시공이음면정리</v>
          </cell>
          <cell r="D175">
            <v>4.88</v>
          </cell>
          <cell r="E175" t="str">
            <v>m2</v>
          </cell>
        </row>
        <row r="176">
          <cell r="B176" t="str">
            <v>사다리설치</v>
          </cell>
          <cell r="C176" t="str">
            <v>A-TYPE</v>
          </cell>
          <cell r="D176">
            <v>24</v>
          </cell>
          <cell r="E176" t="str">
            <v>EA</v>
          </cell>
        </row>
        <row r="177">
          <cell r="B177" t="str">
            <v>모래채움</v>
          </cell>
          <cell r="D177">
            <v>7.32</v>
          </cell>
          <cell r="E177" t="str">
            <v>m3</v>
          </cell>
        </row>
        <row r="178">
          <cell r="B178" t="str">
            <v>철근가공및조립</v>
          </cell>
          <cell r="C178" t="str">
            <v>복잡</v>
          </cell>
          <cell r="D178">
            <v>3.6019999999999999</v>
          </cell>
          <cell r="E178" t="str">
            <v>TON</v>
          </cell>
        </row>
        <row r="179">
          <cell r="B179" t="str">
            <v>슬리브</v>
          </cell>
          <cell r="C179" t="str">
            <v>D=200,T=200</v>
          </cell>
          <cell r="D179">
            <v>2</v>
          </cell>
          <cell r="E179" t="str">
            <v>EA</v>
          </cell>
        </row>
        <row r="180">
          <cell r="B180" t="str">
            <v>PVC PIPE T S 접합</v>
          </cell>
          <cell r="C180" t="str">
            <v>D=100M/M</v>
          </cell>
          <cell r="D180">
            <v>0.4</v>
          </cell>
          <cell r="E180" t="str">
            <v>m</v>
          </cell>
        </row>
        <row r="181">
          <cell r="B181" t="str">
            <v>PC PILE항타</v>
          </cell>
          <cell r="C181" t="str">
            <v>천공후항타</v>
          </cell>
          <cell r="D181">
            <v>4</v>
          </cell>
          <cell r="E181" t="str">
            <v>본</v>
          </cell>
        </row>
        <row r="182">
          <cell r="B182" t="str">
            <v>말뚝박기용천공</v>
          </cell>
          <cell r="C182" t="str">
            <v>토사</v>
          </cell>
          <cell r="D182">
            <v>32</v>
          </cell>
          <cell r="E182" t="str">
            <v>m</v>
          </cell>
        </row>
        <row r="183">
          <cell r="B183" t="str">
            <v>PC 파일두부보강</v>
          </cell>
          <cell r="C183" t="str">
            <v>T=300,L=8.0M</v>
          </cell>
          <cell r="D183">
            <v>4</v>
          </cell>
          <cell r="E183" t="str">
            <v>본</v>
          </cell>
        </row>
        <row r="184">
          <cell r="B184" t="str">
            <v>7)R.B.C 분배조</v>
          </cell>
        </row>
        <row r="185">
          <cell r="B185" t="str">
            <v>콘크리트펌프카타설</v>
          </cell>
          <cell r="C185" t="str">
            <v>무근</v>
          </cell>
          <cell r="D185">
            <v>25.02</v>
          </cell>
          <cell r="E185" t="str">
            <v>m3</v>
          </cell>
        </row>
        <row r="186">
          <cell r="B186" t="str">
            <v>콘크리트펌프카타설</v>
          </cell>
          <cell r="C186" t="str">
            <v>철근</v>
          </cell>
          <cell r="D186">
            <v>123.15</v>
          </cell>
          <cell r="E186" t="str">
            <v>m3</v>
          </cell>
        </row>
        <row r="187">
          <cell r="B187" t="str">
            <v>합판거푸집</v>
          </cell>
          <cell r="C187" t="str">
            <v>6회</v>
          </cell>
          <cell r="D187">
            <v>11.34</v>
          </cell>
          <cell r="E187" t="str">
            <v>m2</v>
          </cell>
        </row>
        <row r="188">
          <cell r="B188" t="str">
            <v>합판거푸집</v>
          </cell>
          <cell r="C188" t="str">
            <v>3회</v>
          </cell>
          <cell r="D188">
            <v>200.23</v>
          </cell>
          <cell r="E188" t="str">
            <v>m2</v>
          </cell>
        </row>
        <row r="189">
          <cell r="A189">
            <v>16</v>
          </cell>
          <cell r="B189" t="str">
            <v>FORM-TIE</v>
          </cell>
          <cell r="C189" t="str">
            <v>3회 T=400</v>
          </cell>
          <cell r="D189">
            <v>139.08000000000001</v>
          </cell>
          <cell r="E189" t="str">
            <v>m2</v>
          </cell>
        </row>
        <row r="190">
          <cell r="B190" t="str">
            <v>FORM-TIE</v>
          </cell>
          <cell r="C190" t="str">
            <v>3회 T=300</v>
          </cell>
          <cell r="D190">
            <v>149.46</v>
          </cell>
          <cell r="E190" t="str">
            <v>m2</v>
          </cell>
        </row>
        <row r="191">
          <cell r="B191" t="str">
            <v>강관동바리(3개월)</v>
          </cell>
          <cell r="C191" t="str">
            <v>4.2M이하</v>
          </cell>
          <cell r="D191">
            <v>153.24</v>
          </cell>
          <cell r="E191" t="str">
            <v>공/m3</v>
          </cell>
        </row>
        <row r="192">
          <cell r="B192" t="str">
            <v>강관비계매기</v>
          </cell>
          <cell r="C192" t="str">
            <v>3개월</v>
          </cell>
          <cell r="D192">
            <v>135.44</v>
          </cell>
          <cell r="E192" t="str">
            <v>m2</v>
          </cell>
        </row>
        <row r="193">
          <cell r="B193" t="str">
            <v>모체침투성방수</v>
          </cell>
          <cell r="D193">
            <v>41.1</v>
          </cell>
          <cell r="E193" t="str">
            <v>m2</v>
          </cell>
        </row>
        <row r="194">
          <cell r="B194" t="str">
            <v>아스팔트방수</v>
          </cell>
          <cell r="C194" t="str">
            <v>2회</v>
          </cell>
          <cell r="D194">
            <v>11.39</v>
          </cell>
          <cell r="E194" t="str">
            <v>m2</v>
          </cell>
        </row>
        <row r="195">
          <cell r="B195" t="str">
            <v>에폭시방수</v>
          </cell>
          <cell r="D195">
            <v>116.2</v>
          </cell>
          <cell r="E195" t="str">
            <v>m2</v>
          </cell>
        </row>
        <row r="196">
          <cell r="B196" t="str">
            <v>지수판설치</v>
          </cell>
          <cell r="C196" t="str">
            <v>B=230,T=5MM</v>
          </cell>
          <cell r="D196">
            <v>48.75</v>
          </cell>
          <cell r="E196" t="str">
            <v>m</v>
          </cell>
        </row>
        <row r="197">
          <cell r="B197" t="str">
            <v>양 생</v>
          </cell>
          <cell r="C197" t="str">
            <v>비닐</v>
          </cell>
          <cell r="D197">
            <v>53.04</v>
          </cell>
          <cell r="E197" t="str">
            <v>m2</v>
          </cell>
        </row>
        <row r="198">
          <cell r="B198" t="str">
            <v>시공이음면정리</v>
          </cell>
          <cell r="D198">
            <v>18.87</v>
          </cell>
          <cell r="E198" t="str">
            <v>m2</v>
          </cell>
        </row>
        <row r="199">
          <cell r="B199" t="str">
            <v>사다리설치</v>
          </cell>
          <cell r="C199" t="str">
            <v>A-TYPE</v>
          </cell>
          <cell r="D199">
            <v>60</v>
          </cell>
          <cell r="E199" t="str">
            <v>EA</v>
          </cell>
        </row>
        <row r="200">
          <cell r="B200" t="str">
            <v>PVC PIPE T S 접합</v>
          </cell>
          <cell r="C200" t="str">
            <v>D=100M/M</v>
          </cell>
          <cell r="D200">
            <v>0.4</v>
          </cell>
          <cell r="E200" t="str">
            <v>m</v>
          </cell>
        </row>
        <row r="201">
          <cell r="B201" t="str">
            <v>PVC PIPE T S 접합</v>
          </cell>
          <cell r="C201" t="str">
            <v>D=150M/M</v>
          </cell>
          <cell r="D201">
            <v>9.6</v>
          </cell>
          <cell r="E201" t="str">
            <v>m</v>
          </cell>
        </row>
        <row r="202">
          <cell r="B202" t="str">
            <v>FORM-TIE 구멍채우기</v>
          </cell>
          <cell r="D202">
            <v>390</v>
          </cell>
          <cell r="E202" t="str">
            <v>EA</v>
          </cell>
        </row>
        <row r="203">
          <cell r="B203" t="str">
            <v>슬리브</v>
          </cell>
          <cell r="C203" t="str">
            <v>D=400,T=300</v>
          </cell>
          <cell r="D203">
            <v>3</v>
          </cell>
          <cell r="E203" t="str">
            <v>EA</v>
          </cell>
        </row>
        <row r="204">
          <cell r="B204" t="str">
            <v>슬리브</v>
          </cell>
          <cell r="C204" t="str">
            <v>D=250,T=300</v>
          </cell>
          <cell r="D204">
            <v>2</v>
          </cell>
          <cell r="E204" t="str">
            <v>EA</v>
          </cell>
        </row>
        <row r="205">
          <cell r="B205" t="str">
            <v>철근가공및조립</v>
          </cell>
          <cell r="C205" t="str">
            <v>복잡</v>
          </cell>
          <cell r="D205">
            <v>9.5640000000000001</v>
          </cell>
          <cell r="E205" t="str">
            <v>TON</v>
          </cell>
        </row>
        <row r="206">
          <cell r="A206">
            <v>17</v>
          </cell>
          <cell r="B206" t="str">
            <v>PC PILE항타</v>
          </cell>
          <cell r="C206" t="str">
            <v>천공후항타</v>
          </cell>
          <cell r="D206">
            <v>12</v>
          </cell>
          <cell r="E206" t="str">
            <v>본</v>
          </cell>
        </row>
        <row r="207">
          <cell r="B207" t="str">
            <v>말뚝박기용천공</v>
          </cell>
          <cell r="C207" t="str">
            <v>토사</v>
          </cell>
          <cell r="D207">
            <v>60</v>
          </cell>
          <cell r="E207" t="str">
            <v>m</v>
          </cell>
        </row>
        <row r="208">
          <cell r="B208" t="str">
            <v>PC 파일두부보강</v>
          </cell>
          <cell r="C208" t="str">
            <v>T=300,L=8.0M</v>
          </cell>
          <cell r="D208">
            <v>12</v>
          </cell>
          <cell r="E208" t="str">
            <v>본</v>
          </cell>
        </row>
        <row r="209">
          <cell r="B209" t="str">
            <v>PLATE 웨어</v>
          </cell>
          <cell r="D209">
            <v>3</v>
          </cell>
          <cell r="E209" t="str">
            <v>m</v>
          </cell>
        </row>
        <row r="210">
          <cell r="B210" t="str">
            <v>8)R.B.C 조</v>
          </cell>
        </row>
        <row r="211">
          <cell r="B211" t="str">
            <v>콘크리트펌프카타설</v>
          </cell>
          <cell r="C211" t="str">
            <v>무근</v>
          </cell>
          <cell r="D211">
            <v>119.52</v>
          </cell>
          <cell r="E211" t="str">
            <v>m3</v>
          </cell>
        </row>
        <row r="212">
          <cell r="B212" t="str">
            <v>콘크리트펌프카타설</v>
          </cell>
          <cell r="C212" t="str">
            <v>철근</v>
          </cell>
          <cell r="D212">
            <v>512.6</v>
          </cell>
          <cell r="E212" t="str">
            <v>m3</v>
          </cell>
        </row>
        <row r="213">
          <cell r="B213" t="str">
            <v>합판거푸집</v>
          </cell>
          <cell r="C213" t="str">
            <v>6회</v>
          </cell>
          <cell r="D213">
            <v>19.2</v>
          </cell>
          <cell r="E213" t="str">
            <v>m2</v>
          </cell>
        </row>
        <row r="214">
          <cell r="B214" t="str">
            <v>합판거푸집</v>
          </cell>
          <cell r="C214" t="str">
            <v>3회</v>
          </cell>
          <cell r="D214">
            <v>1793.98</v>
          </cell>
          <cell r="E214" t="str">
            <v>m2</v>
          </cell>
        </row>
        <row r="215">
          <cell r="B215" t="str">
            <v>강관비계매기</v>
          </cell>
          <cell r="C215" t="str">
            <v>3개월</v>
          </cell>
          <cell r="D215">
            <v>409.06</v>
          </cell>
          <cell r="E215" t="str">
            <v>m2</v>
          </cell>
        </row>
        <row r="216">
          <cell r="B216" t="str">
            <v>강관동바리(3개월)</v>
          </cell>
          <cell r="C216" t="str">
            <v>4.2M이하</v>
          </cell>
          <cell r="D216">
            <v>347.8</v>
          </cell>
          <cell r="E216" t="str">
            <v>공/m3</v>
          </cell>
        </row>
        <row r="217">
          <cell r="B217" t="str">
            <v>에폭시방수</v>
          </cell>
          <cell r="D217">
            <v>1076.68</v>
          </cell>
          <cell r="E217" t="str">
            <v>m2</v>
          </cell>
        </row>
        <row r="218">
          <cell r="B218" t="str">
            <v>지수판설치</v>
          </cell>
          <cell r="C218" t="str">
            <v>B=230,T=5MM</v>
          </cell>
          <cell r="D218">
            <v>159.76</v>
          </cell>
          <cell r="E218" t="str">
            <v>m</v>
          </cell>
        </row>
        <row r="219">
          <cell r="B219" t="str">
            <v>양 생</v>
          </cell>
          <cell r="C219" t="str">
            <v>비닐</v>
          </cell>
          <cell r="D219">
            <v>1023.48</v>
          </cell>
          <cell r="E219" t="str">
            <v>m2</v>
          </cell>
        </row>
        <row r="220">
          <cell r="B220" t="str">
            <v>시공이음면정리</v>
          </cell>
          <cell r="D220">
            <v>93.76</v>
          </cell>
          <cell r="E220" t="str">
            <v>m2</v>
          </cell>
        </row>
        <row r="221">
          <cell r="B221" t="str">
            <v>사다리설치</v>
          </cell>
          <cell r="C221" t="str">
            <v>A-TYPE</v>
          </cell>
          <cell r="D221">
            <v>36</v>
          </cell>
          <cell r="E221" t="str">
            <v>EA</v>
          </cell>
        </row>
        <row r="222">
          <cell r="B222" t="str">
            <v>무늬철판뚜껑</v>
          </cell>
          <cell r="C222" t="str">
            <v>850*850</v>
          </cell>
          <cell r="D222">
            <v>2</v>
          </cell>
          <cell r="E222" t="str">
            <v>EA</v>
          </cell>
        </row>
        <row r="223">
          <cell r="B223" t="str">
            <v>흙채움</v>
          </cell>
          <cell r="C223" t="str">
            <v>인력</v>
          </cell>
          <cell r="D223">
            <v>77.819999999999993</v>
          </cell>
          <cell r="E223" t="str">
            <v>m3</v>
          </cell>
        </row>
        <row r="224">
          <cell r="B224" t="str">
            <v>STOP-LOG</v>
          </cell>
          <cell r="D224">
            <v>4</v>
          </cell>
          <cell r="E224" t="str">
            <v>EA</v>
          </cell>
        </row>
        <row r="225">
          <cell r="B225" t="str">
            <v>슬리브</v>
          </cell>
          <cell r="C225" t="str">
            <v>D=200,T=300</v>
          </cell>
          <cell r="D225">
            <v>8</v>
          </cell>
          <cell r="E225" t="str">
            <v>EA</v>
          </cell>
        </row>
        <row r="226">
          <cell r="B226" t="str">
            <v>슬리브</v>
          </cell>
          <cell r="C226" t="str">
            <v>D=150,T=300</v>
          </cell>
          <cell r="D226">
            <v>2</v>
          </cell>
          <cell r="E226" t="str">
            <v>EA</v>
          </cell>
        </row>
        <row r="227">
          <cell r="B227" t="str">
            <v>슬리브</v>
          </cell>
          <cell r="C227" t="str">
            <v>D=150,T=200</v>
          </cell>
          <cell r="D227">
            <v>4</v>
          </cell>
          <cell r="E227" t="str">
            <v>EA</v>
          </cell>
        </row>
        <row r="228">
          <cell r="B228" t="str">
            <v>PVC PIPE T S 접합</v>
          </cell>
          <cell r="C228" t="str">
            <v>D=150M/M</v>
          </cell>
          <cell r="D228">
            <v>3</v>
          </cell>
          <cell r="E228" t="str">
            <v>m</v>
          </cell>
        </row>
        <row r="229">
          <cell r="B229" t="str">
            <v>철근가공및조립</v>
          </cell>
          <cell r="C229" t="str">
            <v>복잡</v>
          </cell>
          <cell r="D229">
            <v>50.387999999999998</v>
          </cell>
          <cell r="E229" t="str">
            <v>TON</v>
          </cell>
        </row>
        <row r="230">
          <cell r="B230" t="str">
            <v>PC PILE항타</v>
          </cell>
          <cell r="C230" t="str">
            <v>천공후항타</v>
          </cell>
          <cell r="D230">
            <v>12</v>
          </cell>
          <cell r="E230" t="str">
            <v>본</v>
          </cell>
        </row>
        <row r="231">
          <cell r="B231" t="str">
            <v>말뚝박기용천공</v>
          </cell>
          <cell r="C231" t="str">
            <v>토사</v>
          </cell>
          <cell r="D231">
            <v>60</v>
          </cell>
          <cell r="E231" t="str">
            <v>m</v>
          </cell>
        </row>
        <row r="232">
          <cell r="B232" t="str">
            <v>PC 파일두부보강</v>
          </cell>
          <cell r="C232" t="str">
            <v>T=400,L=9.0M</v>
          </cell>
          <cell r="D232">
            <v>108</v>
          </cell>
          <cell r="E232" t="str">
            <v>본</v>
          </cell>
        </row>
        <row r="233">
          <cell r="B233" t="str">
            <v>9)계 단 실</v>
          </cell>
        </row>
        <row r="234">
          <cell r="B234" t="str">
            <v>콘크리트펌프카타설</v>
          </cell>
          <cell r="C234" t="str">
            <v>무근</v>
          </cell>
          <cell r="D234">
            <v>16.05</v>
          </cell>
          <cell r="E234" t="str">
            <v>m3</v>
          </cell>
        </row>
        <row r="235">
          <cell r="B235" t="str">
            <v>콘크리트펌프카타설</v>
          </cell>
          <cell r="C235" t="str">
            <v>철근</v>
          </cell>
          <cell r="D235">
            <v>165.75</v>
          </cell>
          <cell r="E235" t="str">
            <v>m3</v>
          </cell>
        </row>
        <row r="236">
          <cell r="B236" t="str">
            <v>합판거푸집</v>
          </cell>
          <cell r="C236" t="str">
            <v>6회</v>
          </cell>
          <cell r="D236">
            <v>4.13</v>
          </cell>
          <cell r="E236" t="str">
            <v>m2</v>
          </cell>
        </row>
        <row r="237">
          <cell r="B237" t="str">
            <v>합판거푸집</v>
          </cell>
          <cell r="C237" t="str">
            <v>3회</v>
          </cell>
          <cell r="D237">
            <v>208</v>
          </cell>
          <cell r="E237" t="str">
            <v>m2</v>
          </cell>
        </row>
        <row r="238">
          <cell r="B238" t="str">
            <v>FORM-TIE</v>
          </cell>
          <cell r="C238" t="str">
            <v>3회 T=400</v>
          </cell>
          <cell r="D238">
            <v>425.65</v>
          </cell>
          <cell r="E238" t="str">
            <v>m2</v>
          </cell>
        </row>
        <row r="239">
          <cell r="B239" t="str">
            <v>강관동바리(3개월)</v>
          </cell>
          <cell r="C239" t="str">
            <v>4.2M이상</v>
          </cell>
          <cell r="D239">
            <v>146.69999999999999</v>
          </cell>
          <cell r="E239" t="str">
            <v>공/m3</v>
          </cell>
        </row>
        <row r="240">
          <cell r="B240" t="str">
            <v>강관동바리(3개월)</v>
          </cell>
          <cell r="C240" t="str">
            <v>4.2M이하</v>
          </cell>
          <cell r="D240">
            <v>93.22</v>
          </cell>
          <cell r="E240" t="str">
            <v>공/m3</v>
          </cell>
        </row>
        <row r="241">
          <cell r="B241" t="str">
            <v>강관비계매기</v>
          </cell>
          <cell r="C241" t="str">
            <v>3개월</v>
          </cell>
          <cell r="D241">
            <v>285.37</v>
          </cell>
          <cell r="E241" t="str">
            <v>m2</v>
          </cell>
        </row>
        <row r="242">
          <cell r="B242" t="str">
            <v>모체침투성방수</v>
          </cell>
          <cell r="D242">
            <v>61.9</v>
          </cell>
          <cell r="E242" t="str">
            <v>m2</v>
          </cell>
        </row>
        <row r="243">
          <cell r="B243" t="str">
            <v>아스팔트방수</v>
          </cell>
          <cell r="C243" t="str">
            <v>2회</v>
          </cell>
          <cell r="D243">
            <v>241.3</v>
          </cell>
          <cell r="E243" t="str">
            <v>m2</v>
          </cell>
        </row>
        <row r="244">
          <cell r="B244" t="str">
            <v>지수판설치</v>
          </cell>
          <cell r="C244" t="str">
            <v>B=230,T=5MM</v>
          </cell>
          <cell r="D244">
            <v>72.2</v>
          </cell>
          <cell r="E244" t="str">
            <v>m</v>
          </cell>
        </row>
        <row r="245">
          <cell r="B245" t="str">
            <v>양 생</v>
          </cell>
          <cell r="C245" t="str">
            <v>비닐</v>
          </cell>
          <cell r="D245">
            <v>79.33</v>
          </cell>
          <cell r="E245" t="str">
            <v>m2</v>
          </cell>
        </row>
        <row r="246">
          <cell r="B246" t="str">
            <v>시공이음면정리</v>
          </cell>
          <cell r="D246">
            <v>37.22</v>
          </cell>
          <cell r="E246" t="str">
            <v>m2</v>
          </cell>
        </row>
        <row r="247">
          <cell r="B247" t="str">
            <v>난간(STS)</v>
          </cell>
          <cell r="C247" t="str">
            <v>경사(0.9M)</v>
          </cell>
          <cell r="D247">
            <v>11.38</v>
          </cell>
          <cell r="E247" t="str">
            <v>스판</v>
          </cell>
        </row>
        <row r="248">
          <cell r="B248" t="str">
            <v>출입문설치</v>
          </cell>
          <cell r="C248" t="str">
            <v>900*2100</v>
          </cell>
          <cell r="D248">
            <v>1.89</v>
          </cell>
          <cell r="E248" t="str">
            <v>m2</v>
          </cell>
        </row>
        <row r="249">
          <cell r="B249" t="str">
            <v>FORM-TIE 구멍채우기</v>
          </cell>
          <cell r="D249">
            <v>456</v>
          </cell>
          <cell r="E249" t="str">
            <v>EA</v>
          </cell>
        </row>
        <row r="250">
          <cell r="B250" t="str">
            <v>슬리브</v>
          </cell>
          <cell r="C250" t="str">
            <v>D=400,T=400</v>
          </cell>
          <cell r="D250">
            <v>2</v>
          </cell>
          <cell r="E250" t="str">
            <v>EA</v>
          </cell>
        </row>
        <row r="251">
          <cell r="B251" t="str">
            <v>철근가공및조립</v>
          </cell>
          <cell r="C251" t="str">
            <v>복잡</v>
          </cell>
          <cell r="D251">
            <v>22.140999999999998</v>
          </cell>
          <cell r="E251" t="str">
            <v>TON</v>
          </cell>
        </row>
        <row r="252">
          <cell r="B252" t="str">
            <v>PC PILE항타</v>
          </cell>
          <cell r="C252" t="str">
            <v>천공후항타</v>
          </cell>
          <cell r="D252">
            <v>21</v>
          </cell>
          <cell r="E252" t="str">
            <v>본</v>
          </cell>
        </row>
        <row r="253">
          <cell r="B253" t="str">
            <v>말뚝박기용천공</v>
          </cell>
          <cell r="C253" t="str">
            <v>토사</v>
          </cell>
          <cell r="D253">
            <v>84</v>
          </cell>
          <cell r="E253" t="str">
            <v>m</v>
          </cell>
        </row>
        <row r="254">
          <cell r="B254" t="str">
            <v>PC 파일두부보강</v>
          </cell>
          <cell r="C254" t="str">
            <v>T=500,L=4.0M</v>
          </cell>
          <cell r="D254">
            <v>21</v>
          </cell>
          <cell r="E254" t="str">
            <v>본</v>
          </cell>
        </row>
        <row r="255">
          <cell r="B255" t="str">
            <v>10)최종침전지</v>
          </cell>
        </row>
        <row r="256">
          <cell r="B256" t="str">
            <v>콘크리트펌프카타설</v>
          </cell>
          <cell r="C256" t="str">
            <v>무근</v>
          </cell>
          <cell r="D256">
            <v>60.08</v>
          </cell>
          <cell r="E256" t="str">
            <v>m3</v>
          </cell>
        </row>
        <row r="257">
          <cell r="B257" t="str">
            <v>콘크리트펌프카타설</v>
          </cell>
          <cell r="C257" t="str">
            <v>철근</v>
          </cell>
          <cell r="D257">
            <v>297.12</v>
          </cell>
          <cell r="E257" t="str">
            <v>m3</v>
          </cell>
        </row>
        <row r="258">
          <cell r="B258" t="str">
            <v>합판거푸집</v>
          </cell>
          <cell r="C258" t="str">
            <v>6회</v>
          </cell>
          <cell r="D258">
            <v>82.12</v>
          </cell>
          <cell r="E258" t="str">
            <v>m2</v>
          </cell>
        </row>
        <row r="259">
          <cell r="B259" t="str">
            <v>합판거푸집</v>
          </cell>
          <cell r="C259" t="str">
            <v>3회</v>
          </cell>
          <cell r="D259">
            <v>32.619999999999997</v>
          </cell>
          <cell r="E259" t="str">
            <v>m2</v>
          </cell>
        </row>
        <row r="260">
          <cell r="B260" t="str">
            <v>원형거푸집</v>
          </cell>
          <cell r="C260" t="str">
            <v>3회</v>
          </cell>
          <cell r="D260">
            <v>857.96</v>
          </cell>
          <cell r="E260" t="str">
            <v>m2</v>
          </cell>
        </row>
        <row r="261">
          <cell r="B261" t="str">
            <v>강관동바리(3개월)</v>
          </cell>
          <cell r="C261" t="str">
            <v>4.2M이상</v>
          </cell>
          <cell r="D261">
            <v>149.69999999999999</v>
          </cell>
          <cell r="E261" t="str">
            <v>공/m3</v>
          </cell>
        </row>
        <row r="262">
          <cell r="B262" t="str">
            <v>강관비계매기</v>
          </cell>
          <cell r="C262" t="str">
            <v>3개월</v>
          </cell>
          <cell r="D262">
            <v>450.88</v>
          </cell>
          <cell r="E262" t="str">
            <v>m2</v>
          </cell>
        </row>
        <row r="263">
          <cell r="B263" t="str">
            <v>에폭시방수</v>
          </cell>
          <cell r="D263">
            <v>747.62</v>
          </cell>
          <cell r="E263" t="str">
            <v>m2</v>
          </cell>
        </row>
        <row r="264">
          <cell r="B264" t="str">
            <v>지수판설치</v>
          </cell>
          <cell r="C264" t="str">
            <v>B=230,T=5MM</v>
          </cell>
          <cell r="D264">
            <v>80.42</v>
          </cell>
          <cell r="E264" t="str">
            <v>m</v>
          </cell>
        </row>
        <row r="265">
          <cell r="B265" t="str">
            <v>양 생</v>
          </cell>
          <cell r="C265" t="str">
            <v>비닐</v>
          </cell>
          <cell r="D265">
            <v>110</v>
          </cell>
          <cell r="E265" t="str">
            <v>m2</v>
          </cell>
        </row>
        <row r="266">
          <cell r="B266" t="str">
            <v>시공이음면정리</v>
          </cell>
          <cell r="D266">
            <v>32.159999999999997</v>
          </cell>
          <cell r="E266" t="str">
            <v>m2</v>
          </cell>
        </row>
        <row r="267">
          <cell r="B267" t="str">
            <v>사다리설치</v>
          </cell>
          <cell r="C267" t="str">
            <v>A-TYPE</v>
          </cell>
          <cell r="D267">
            <v>14</v>
          </cell>
          <cell r="E267" t="str">
            <v>EA</v>
          </cell>
        </row>
        <row r="268">
          <cell r="B268" t="str">
            <v>철근가공및조립</v>
          </cell>
          <cell r="C268" t="str">
            <v>복잡</v>
          </cell>
          <cell r="D268">
            <v>35.357999999999997</v>
          </cell>
          <cell r="E268" t="str">
            <v>TON</v>
          </cell>
        </row>
        <row r="269">
          <cell r="B269" t="str">
            <v>V-NOTCH 웨어</v>
          </cell>
          <cell r="D269">
            <v>71</v>
          </cell>
          <cell r="E269" t="str">
            <v>m</v>
          </cell>
        </row>
        <row r="270">
          <cell r="B270" t="str">
            <v>슬리브</v>
          </cell>
          <cell r="C270" t="str">
            <v>D=250,T=200</v>
          </cell>
          <cell r="D270">
            <v>2</v>
          </cell>
          <cell r="E270" t="str">
            <v>EA</v>
          </cell>
        </row>
        <row r="271">
          <cell r="B271" t="str">
            <v>PC PILE항타</v>
          </cell>
          <cell r="C271" t="str">
            <v>천공후항타</v>
          </cell>
          <cell r="D271">
            <v>56</v>
          </cell>
          <cell r="E271" t="str">
            <v>본</v>
          </cell>
        </row>
        <row r="272">
          <cell r="B272" t="str">
            <v>말뚝박기용천공</v>
          </cell>
          <cell r="C272" t="str">
            <v>토사</v>
          </cell>
          <cell r="D272">
            <v>328</v>
          </cell>
          <cell r="E272" t="str">
            <v>m</v>
          </cell>
        </row>
        <row r="273">
          <cell r="B273" t="str">
            <v>PC 파일두부보강</v>
          </cell>
          <cell r="C273" t="str">
            <v>T=500,L=5.0M</v>
          </cell>
          <cell r="D273">
            <v>8</v>
          </cell>
          <cell r="E273" t="str">
            <v>본</v>
          </cell>
        </row>
        <row r="274">
          <cell r="A274">
            <v>21</v>
          </cell>
          <cell r="B274" t="str">
            <v>PC 파일두부보강</v>
          </cell>
          <cell r="C274" t="str">
            <v>T=500,L=6.0M</v>
          </cell>
          <cell r="D274">
            <v>48</v>
          </cell>
          <cell r="E274" t="str">
            <v>본</v>
          </cell>
        </row>
        <row r="275">
          <cell r="B275" t="str">
            <v>11)합류맨홀</v>
          </cell>
        </row>
        <row r="276">
          <cell r="B276" t="str">
            <v>레미콘타설</v>
          </cell>
          <cell r="C276" t="str">
            <v>무근구조물</v>
          </cell>
          <cell r="D276">
            <v>0.26</v>
          </cell>
          <cell r="E276" t="str">
            <v>m3</v>
          </cell>
        </row>
        <row r="277">
          <cell r="B277" t="str">
            <v>레미콘타설</v>
          </cell>
          <cell r="C277" t="str">
            <v>철근구조물</v>
          </cell>
          <cell r="D277">
            <v>2.86</v>
          </cell>
          <cell r="E277" t="str">
            <v>m3</v>
          </cell>
        </row>
        <row r="278">
          <cell r="B278" t="str">
            <v>잡석부설</v>
          </cell>
          <cell r="D278">
            <v>0.77</v>
          </cell>
          <cell r="E278" t="str">
            <v>m3</v>
          </cell>
        </row>
        <row r="279">
          <cell r="B279" t="str">
            <v>합판거푸집</v>
          </cell>
          <cell r="C279" t="str">
            <v>6회</v>
          </cell>
          <cell r="D279">
            <v>0.64</v>
          </cell>
          <cell r="E279" t="str">
            <v>m2</v>
          </cell>
        </row>
        <row r="280">
          <cell r="B280" t="str">
            <v>합판거푸집</v>
          </cell>
          <cell r="C280" t="str">
            <v>3회</v>
          </cell>
          <cell r="D280">
            <v>24.72</v>
          </cell>
          <cell r="E280" t="str">
            <v>m2</v>
          </cell>
        </row>
        <row r="281">
          <cell r="B281" t="str">
            <v>강관비계매기</v>
          </cell>
          <cell r="C281" t="str">
            <v>3개월</v>
          </cell>
          <cell r="D281">
            <v>28.08</v>
          </cell>
          <cell r="E281" t="str">
            <v>m2</v>
          </cell>
        </row>
        <row r="282">
          <cell r="B282" t="str">
            <v>사다리설치</v>
          </cell>
          <cell r="C282" t="str">
            <v>A-TYPE</v>
          </cell>
          <cell r="D282">
            <v>9</v>
          </cell>
          <cell r="E282" t="str">
            <v>EA</v>
          </cell>
        </row>
        <row r="283">
          <cell r="B283" t="str">
            <v>철근가공및조립</v>
          </cell>
          <cell r="C283" t="str">
            <v>보통</v>
          </cell>
          <cell r="D283">
            <v>0.26200000000000001</v>
          </cell>
          <cell r="E283" t="str">
            <v>TON</v>
          </cell>
        </row>
        <row r="284">
          <cell r="B284" t="str">
            <v>슬리브</v>
          </cell>
          <cell r="C284" t="str">
            <v>D=350,T=200</v>
          </cell>
          <cell r="D284">
            <v>1</v>
          </cell>
          <cell r="E284" t="str">
            <v>EA</v>
          </cell>
        </row>
        <row r="285">
          <cell r="B285" t="str">
            <v>슬리브</v>
          </cell>
          <cell r="C285" t="str">
            <v>D=250,T=200</v>
          </cell>
          <cell r="D285">
            <v>2</v>
          </cell>
          <cell r="E285" t="str">
            <v>EA</v>
          </cell>
        </row>
        <row r="286">
          <cell r="B286" t="str">
            <v>12)염소 접촉지</v>
          </cell>
        </row>
        <row r="287">
          <cell r="B287" t="str">
            <v>콘크리트펌프카타설</v>
          </cell>
          <cell r="C287" t="str">
            <v>무근</v>
          </cell>
          <cell r="D287">
            <v>1.49</v>
          </cell>
          <cell r="E287" t="str">
            <v>m3</v>
          </cell>
        </row>
        <row r="288">
          <cell r="B288" t="str">
            <v>콘크리트펌프카타설</v>
          </cell>
          <cell r="C288" t="str">
            <v>철근</v>
          </cell>
          <cell r="D288">
            <v>23.35</v>
          </cell>
          <cell r="E288" t="str">
            <v>m3</v>
          </cell>
        </row>
        <row r="289">
          <cell r="B289" t="str">
            <v>합판거푸집</v>
          </cell>
          <cell r="C289" t="str">
            <v>6회</v>
          </cell>
          <cell r="D289">
            <v>2.31</v>
          </cell>
          <cell r="E289" t="str">
            <v>m2</v>
          </cell>
        </row>
        <row r="290">
          <cell r="B290" t="str">
            <v>합판거푸집</v>
          </cell>
          <cell r="C290" t="str">
            <v>3회</v>
          </cell>
          <cell r="D290">
            <v>7.96</v>
          </cell>
          <cell r="E290" t="str">
            <v>m2</v>
          </cell>
        </row>
        <row r="291">
          <cell r="A291">
            <v>22</v>
          </cell>
          <cell r="B291" t="str">
            <v>FORM-TIE</v>
          </cell>
          <cell r="C291" t="str">
            <v>3회 T=300</v>
          </cell>
          <cell r="D291">
            <v>121.96</v>
          </cell>
          <cell r="E291" t="str">
            <v>m2</v>
          </cell>
        </row>
        <row r="292">
          <cell r="B292" t="str">
            <v>강관동바리(3개월)</v>
          </cell>
          <cell r="C292" t="str">
            <v>4.2M이하</v>
          </cell>
          <cell r="D292">
            <v>12.32</v>
          </cell>
          <cell r="E292" t="str">
            <v>공/m3</v>
          </cell>
        </row>
        <row r="293">
          <cell r="B293" t="str">
            <v>강관비계매기</v>
          </cell>
          <cell r="C293" t="str">
            <v>3개월</v>
          </cell>
          <cell r="D293">
            <v>148.91</v>
          </cell>
          <cell r="E293" t="str">
            <v>m2</v>
          </cell>
        </row>
        <row r="294">
          <cell r="B294" t="str">
            <v>에폭시방수</v>
          </cell>
          <cell r="D294">
            <v>54.16</v>
          </cell>
          <cell r="E294" t="str">
            <v>m2</v>
          </cell>
        </row>
        <row r="295">
          <cell r="B295" t="str">
            <v>지수판설치</v>
          </cell>
          <cell r="C295" t="str">
            <v>B=230,T=5MM</v>
          </cell>
          <cell r="D295">
            <v>16.7</v>
          </cell>
          <cell r="E295" t="str">
            <v>m</v>
          </cell>
        </row>
        <row r="296">
          <cell r="B296" t="str">
            <v>양 생</v>
          </cell>
          <cell r="C296" t="str">
            <v>비닐</v>
          </cell>
          <cell r="D296">
            <v>10.199999999999999</v>
          </cell>
          <cell r="E296" t="str">
            <v>m2</v>
          </cell>
        </row>
        <row r="297">
          <cell r="B297" t="str">
            <v>시공이음면정리</v>
          </cell>
          <cell r="D297">
            <v>5.01</v>
          </cell>
          <cell r="E297" t="str">
            <v>m2</v>
          </cell>
        </row>
        <row r="298">
          <cell r="B298" t="str">
            <v>FORM-TIE 구멍채우기</v>
          </cell>
          <cell r="D298">
            <v>114</v>
          </cell>
          <cell r="E298" t="str">
            <v>EA</v>
          </cell>
        </row>
        <row r="299">
          <cell r="B299" t="str">
            <v>사다리설치</v>
          </cell>
          <cell r="C299" t="str">
            <v>A-TYPE</v>
          </cell>
          <cell r="D299">
            <v>24</v>
          </cell>
          <cell r="E299" t="str">
            <v>EA</v>
          </cell>
        </row>
        <row r="300">
          <cell r="B300" t="str">
            <v>슬리브</v>
          </cell>
          <cell r="C300" t="str">
            <v>D=600,T=300</v>
          </cell>
          <cell r="D300">
            <v>3</v>
          </cell>
          <cell r="E300" t="str">
            <v>EA</v>
          </cell>
        </row>
        <row r="301">
          <cell r="B301" t="str">
            <v>슬리브</v>
          </cell>
          <cell r="C301" t="str">
            <v>D=400,T=300</v>
          </cell>
          <cell r="D301">
            <v>1</v>
          </cell>
          <cell r="E301" t="str">
            <v>EA</v>
          </cell>
        </row>
        <row r="302">
          <cell r="B302" t="str">
            <v>슬리브</v>
          </cell>
          <cell r="C302" t="str">
            <v>D=350,T=300</v>
          </cell>
          <cell r="D302">
            <v>1</v>
          </cell>
          <cell r="E302" t="str">
            <v>EA</v>
          </cell>
        </row>
        <row r="303">
          <cell r="B303" t="str">
            <v>철근가공및조립</v>
          </cell>
          <cell r="C303" t="str">
            <v>복잡</v>
          </cell>
          <cell r="D303">
            <v>3.5579999999999998</v>
          </cell>
          <cell r="E303" t="str">
            <v>TON</v>
          </cell>
        </row>
        <row r="304">
          <cell r="B304" t="str">
            <v>PVC PIPE T S 접합</v>
          </cell>
          <cell r="C304" t="str">
            <v>D=100M/M</v>
          </cell>
          <cell r="D304">
            <v>0.2</v>
          </cell>
          <cell r="E304" t="str">
            <v>m</v>
          </cell>
        </row>
        <row r="305">
          <cell r="B305" t="str">
            <v>PC PILE항타</v>
          </cell>
          <cell r="C305" t="str">
            <v>천공후항타</v>
          </cell>
          <cell r="D305">
            <v>7</v>
          </cell>
          <cell r="E305" t="str">
            <v>본</v>
          </cell>
        </row>
        <row r="306">
          <cell r="B306" t="str">
            <v>말뚝박기용천공</v>
          </cell>
          <cell r="C306" t="str">
            <v>토사</v>
          </cell>
          <cell r="D306">
            <v>53</v>
          </cell>
          <cell r="E306" t="str">
            <v>m</v>
          </cell>
        </row>
        <row r="307">
          <cell r="B307" t="str">
            <v>PC 파일두부보강</v>
          </cell>
          <cell r="C307" t="str">
            <v>T=400,L=7.0M</v>
          </cell>
          <cell r="D307">
            <v>3</v>
          </cell>
          <cell r="E307" t="str">
            <v>본</v>
          </cell>
        </row>
        <row r="308">
          <cell r="A308">
            <v>23</v>
          </cell>
          <cell r="B308" t="str">
            <v>PC 파일두부보강</v>
          </cell>
          <cell r="C308" t="str">
            <v>T=400,L=8.0M</v>
          </cell>
          <cell r="D308">
            <v>4</v>
          </cell>
          <cell r="E308" t="str">
            <v>본</v>
          </cell>
        </row>
        <row r="309">
          <cell r="B309" t="str">
            <v>13)농축조 분배조</v>
          </cell>
        </row>
        <row r="310">
          <cell r="B310" t="str">
            <v>콘크리트펌프카타설</v>
          </cell>
          <cell r="C310" t="str">
            <v>무근</v>
          </cell>
          <cell r="D310">
            <v>2.79</v>
          </cell>
          <cell r="E310" t="str">
            <v>m3</v>
          </cell>
        </row>
        <row r="311">
          <cell r="B311" t="str">
            <v>콘크리트펌프카타설</v>
          </cell>
          <cell r="C311" t="str">
            <v>철근</v>
          </cell>
          <cell r="D311">
            <v>49.69</v>
          </cell>
          <cell r="E311" t="str">
            <v>m3</v>
          </cell>
        </row>
        <row r="312">
          <cell r="B312" t="str">
            <v>합판거푸집</v>
          </cell>
          <cell r="C312" t="str">
            <v>6회</v>
          </cell>
          <cell r="D312">
            <v>1.76</v>
          </cell>
          <cell r="E312" t="str">
            <v>m2</v>
          </cell>
        </row>
        <row r="313">
          <cell r="B313" t="str">
            <v>합판거푸집</v>
          </cell>
          <cell r="C313" t="str">
            <v>3회</v>
          </cell>
          <cell r="D313">
            <v>66.08</v>
          </cell>
          <cell r="E313" t="str">
            <v>m2</v>
          </cell>
        </row>
        <row r="314">
          <cell r="B314" t="str">
            <v>FORM-TIE</v>
          </cell>
          <cell r="C314" t="str">
            <v>3회 T=300</v>
          </cell>
          <cell r="D314">
            <v>112.79</v>
          </cell>
          <cell r="E314" t="str">
            <v>m2</v>
          </cell>
        </row>
        <row r="315">
          <cell r="B315" t="str">
            <v>강관동바리(3개월)</v>
          </cell>
          <cell r="C315" t="str">
            <v>4.2M이하</v>
          </cell>
          <cell r="D315">
            <v>45.62</v>
          </cell>
          <cell r="E315" t="str">
            <v>공/m3</v>
          </cell>
        </row>
        <row r="316">
          <cell r="B316" t="str">
            <v>강관비계매기</v>
          </cell>
          <cell r="C316" t="str">
            <v>3개월</v>
          </cell>
          <cell r="D316">
            <v>152.80000000000001</v>
          </cell>
          <cell r="E316" t="str">
            <v>m2</v>
          </cell>
        </row>
        <row r="317">
          <cell r="B317" t="str">
            <v>아스팔트방수</v>
          </cell>
          <cell r="C317" t="str">
            <v>2회</v>
          </cell>
          <cell r="D317">
            <v>70.48</v>
          </cell>
          <cell r="E317" t="str">
            <v>m2</v>
          </cell>
        </row>
        <row r="318">
          <cell r="B318" t="str">
            <v>에폭시방수</v>
          </cell>
          <cell r="D318">
            <v>40.92</v>
          </cell>
          <cell r="E318" t="str">
            <v>m2</v>
          </cell>
        </row>
        <row r="319">
          <cell r="B319" t="str">
            <v>모체침투성방수</v>
          </cell>
          <cell r="D319">
            <v>10.8</v>
          </cell>
          <cell r="E319" t="str">
            <v>m2</v>
          </cell>
        </row>
        <row r="320">
          <cell r="B320" t="str">
            <v>지수판설치</v>
          </cell>
          <cell r="C320" t="str">
            <v>B=230,T=5MM</v>
          </cell>
          <cell r="D320">
            <v>22.6</v>
          </cell>
          <cell r="E320" t="str">
            <v>m</v>
          </cell>
        </row>
        <row r="321">
          <cell r="B321" t="str">
            <v>양 생</v>
          </cell>
          <cell r="C321" t="str">
            <v>비닐</v>
          </cell>
          <cell r="D321">
            <v>41.8</v>
          </cell>
          <cell r="E321" t="str">
            <v>m2</v>
          </cell>
        </row>
        <row r="322">
          <cell r="B322" t="str">
            <v>시공이음면정리</v>
          </cell>
          <cell r="D322">
            <v>9.7200000000000006</v>
          </cell>
          <cell r="E322" t="str">
            <v>m2</v>
          </cell>
        </row>
        <row r="323">
          <cell r="B323" t="str">
            <v>FORM-TIE 구멍채우기</v>
          </cell>
          <cell r="D323">
            <v>121</v>
          </cell>
          <cell r="E323" t="str">
            <v>EA</v>
          </cell>
        </row>
        <row r="324">
          <cell r="B324" t="str">
            <v>사다리설치</v>
          </cell>
          <cell r="C324" t="str">
            <v>A-TYPE</v>
          </cell>
          <cell r="D324">
            <v>23</v>
          </cell>
          <cell r="E324" t="str">
            <v>EA</v>
          </cell>
        </row>
        <row r="325">
          <cell r="A325">
            <v>24</v>
          </cell>
          <cell r="B325" t="str">
            <v>철근가공및조립</v>
          </cell>
          <cell r="C325" t="str">
            <v>복잡</v>
          </cell>
          <cell r="D325">
            <v>4.3360000000000003</v>
          </cell>
          <cell r="E325" t="str">
            <v>TON</v>
          </cell>
        </row>
        <row r="326">
          <cell r="B326" t="str">
            <v>슬리브</v>
          </cell>
          <cell r="C326" t="str">
            <v>D=200,T=400</v>
          </cell>
          <cell r="D326">
            <v>2</v>
          </cell>
          <cell r="E326" t="str">
            <v>EA</v>
          </cell>
        </row>
        <row r="327">
          <cell r="B327" t="str">
            <v>슬리브</v>
          </cell>
          <cell r="C327" t="str">
            <v>D=100,T=400</v>
          </cell>
          <cell r="D327">
            <v>2</v>
          </cell>
          <cell r="E327" t="str">
            <v>EA</v>
          </cell>
        </row>
        <row r="328">
          <cell r="B328" t="str">
            <v>PC PILE항타</v>
          </cell>
          <cell r="C328" t="str">
            <v>천공후항타</v>
          </cell>
          <cell r="D328">
            <v>6</v>
          </cell>
          <cell r="E328" t="str">
            <v>본</v>
          </cell>
        </row>
        <row r="329">
          <cell r="B329" t="str">
            <v>말뚝박기용천공</v>
          </cell>
          <cell r="C329" t="str">
            <v>토사</v>
          </cell>
          <cell r="D329">
            <v>24</v>
          </cell>
          <cell r="E329" t="str">
            <v>m</v>
          </cell>
        </row>
        <row r="330">
          <cell r="B330" t="str">
            <v>PC 파일두부보강</v>
          </cell>
          <cell r="C330" t="str">
            <v>T=400,L=7.0M</v>
          </cell>
          <cell r="D330">
            <v>6</v>
          </cell>
          <cell r="E330" t="str">
            <v>본</v>
          </cell>
        </row>
        <row r="331">
          <cell r="B331" t="str">
            <v>무늬철판뚜껑</v>
          </cell>
          <cell r="C331" t="str">
            <v>850*850</v>
          </cell>
          <cell r="D331">
            <v>1</v>
          </cell>
          <cell r="E331" t="str">
            <v>EA</v>
          </cell>
        </row>
        <row r="332">
          <cell r="B332" t="str">
            <v>무늬철판뚜껑</v>
          </cell>
          <cell r="C332" t="str">
            <v>650*1050</v>
          </cell>
          <cell r="D332">
            <v>2</v>
          </cell>
          <cell r="E332" t="str">
            <v>EA</v>
          </cell>
        </row>
        <row r="333">
          <cell r="B333" t="str">
            <v>14)농축조</v>
          </cell>
        </row>
        <row r="334">
          <cell r="B334" t="str">
            <v>콘크리트펌프카타설</v>
          </cell>
          <cell r="C334" t="str">
            <v>무근</v>
          </cell>
          <cell r="D334">
            <v>7.2</v>
          </cell>
          <cell r="E334" t="str">
            <v>m3</v>
          </cell>
        </row>
        <row r="335">
          <cell r="B335" t="str">
            <v>콘크리트펌프카타설</v>
          </cell>
          <cell r="C335" t="str">
            <v>철근</v>
          </cell>
          <cell r="D335">
            <v>46.8</v>
          </cell>
          <cell r="E335" t="str">
            <v>m3</v>
          </cell>
        </row>
        <row r="336">
          <cell r="B336" t="str">
            <v>합판거푸집</v>
          </cell>
          <cell r="C336" t="str">
            <v>6회</v>
          </cell>
          <cell r="D336">
            <v>1.22</v>
          </cell>
          <cell r="E336" t="str">
            <v>m2</v>
          </cell>
        </row>
        <row r="337">
          <cell r="B337" t="str">
            <v>합판거푸집</v>
          </cell>
          <cell r="C337" t="str">
            <v>3회</v>
          </cell>
          <cell r="D337">
            <v>27.32</v>
          </cell>
          <cell r="E337" t="str">
            <v>m2</v>
          </cell>
        </row>
        <row r="338">
          <cell r="B338" t="str">
            <v>원형거푸집</v>
          </cell>
          <cell r="C338" t="str">
            <v>3회</v>
          </cell>
          <cell r="D338">
            <v>857.96</v>
          </cell>
          <cell r="E338" t="str">
            <v>m2</v>
          </cell>
        </row>
        <row r="339">
          <cell r="B339" t="str">
            <v>강관동바리(3개월)</v>
          </cell>
          <cell r="C339" t="str">
            <v>4.2M이상</v>
          </cell>
          <cell r="D339">
            <v>15.68</v>
          </cell>
          <cell r="E339" t="str">
            <v>공/m3</v>
          </cell>
        </row>
        <row r="340">
          <cell r="B340" t="str">
            <v>강관비계매기</v>
          </cell>
          <cell r="C340" t="str">
            <v>3개월</v>
          </cell>
          <cell r="D340">
            <v>205.18</v>
          </cell>
          <cell r="E340" t="str">
            <v>m2</v>
          </cell>
        </row>
        <row r="341">
          <cell r="B341" t="str">
            <v>에폭시방수</v>
          </cell>
          <cell r="D341">
            <v>100.46</v>
          </cell>
          <cell r="E341" t="str">
            <v>m2</v>
          </cell>
        </row>
        <row r="342">
          <cell r="B342" t="str">
            <v>지수판설치</v>
          </cell>
          <cell r="C342" t="str">
            <v>B=230,T=5MM</v>
          </cell>
          <cell r="D342">
            <v>19.8</v>
          </cell>
          <cell r="E342" t="str">
            <v>m</v>
          </cell>
        </row>
        <row r="343">
          <cell r="B343" t="str">
            <v>양 생</v>
          </cell>
          <cell r="C343" t="str">
            <v>비닐</v>
          </cell>
          <cell r="D343">
            <v>19.239999999999998</v>
          </cell>
          <cell r="E343" t="str">
            <v>m2</v>
          </cell>
        </row>
        <row r="344">
          <cell r="B344" t="str">
            <v>시공이음면정리</v>
          </cell>
          <cell r="D344">
            <v>6.92</v>
          </cell>
          <cell r="E344" t="str">
            <v>m2</v>
          </cell>
        </row>
        <row r="345">
          <cell r="B345" t="str">
            <v>BAFFLE 웨어</v>
          </cell>
          <cell r="D345">
            <v>9.42</v>
          </cell>
          <cell r="E345" t="str">
            <v>m</v>
          </cell>
        </row>
        <row r="346">
          <cell r="B346" t="str">
            <v>PLATE 웨어</v>
          </cell>
          <cell r="D346">
            <v>12.56</v>
          </cell>
          <cell r="E346" t="str">
            <v>m</v>
          </cell>
        </row>
        <row r="347">
          <cell r="B347" t="str">
            <v>사다리설치</v>
          </cell>
          <cell r="C347" t="str">
            <v>A-TYPE</v>
          </cell>
          <cell r="D347">
            <v>12</v>
          </cell>
          <cell r="E347" t="str">
            <v>EA</v>
          </cell>
        </row>
        <row r="348">
          <cell r="B348" t="str">
            <v>슬리브</v>
          </cell>
          <cell r="C348" t="str">
            <v>D=100,T=350</v>
          </cell>
          <cell r="D348">
            <v>2</v>
          </cell>
          <cell r="E348" t="str">
            <v>EA</v>
          </cell>
        </row>
        <row r="349">
          <cell r="B349" t="str">
            <v>슬리브</v>
          </cell>
          <cell r="C349" t="str">
            <v>D=100,T=200</v>
          </cell>
          <cell r="D349">
            <v>2</v>
          </cell>
          <cell r="E349" t="str">
            <v>EA</v>
          </cell>
        </row>
        <row r="350">
          <cell r="B350" t="str">
            <v>슬리브</v>
          </cell>
          <cell r="C350" t="str">
            <v>D=200,T=350</v>
          </cell>
          <cell r="D350">
            <v>2</v>
          </cell>
          <cell r="E350" t="str">
            <v>EA</v>
          </cell>
        </row>
        <row r="351">
          <cell r="B351" t="str">
            <v>철근가공및조립</v>
          </cell>
          <cell r="C351" t="str">
            <v>복잡</v>
          </cell>
          <cell r="D351">
            <v>4.91</v>
          </cell>
          <cell r="E351" t="str">
            <v>TON</v>
          </cell>
        </row>
        <row r="352">
          <cell r="B352" t="str">
            <v>PC PILE항타</v>
          </cell>
          <cell r="C352" t="str">
            <v>천공후항타</v>
          </cell>
          <cell r="D352">
            <v>8</v>
          </cell>
          <cell r="E352" t="str">
            <v>본</v>
          </cell>
        </row>
        <row r="353">
          <cell r="B353" t="str">
            <v>말뚝박기용천공</v>
          </cell>
          <cell r="C353" t="str">
            <v>토사</v>
          </cell>
          <cell r="D353">
            <v>48</v>
          </cell>
          <cell r="E353" t="str">
            <v>m</v>
          </cell>
        </row>
        <row r="354">
          <cell r="B354" t="str">
            <v>PC 파일두부보강</v>
          </cell>
          <cell r="C354" t="str">
            <v>T=400,L=6.0M</v>
          </cell>
          <cell r="D354">
            <v>8</v>
          </cell>
          <cell r="E354" t="str">
            <v>본</v>
          </cell>
        </row>
        <row r="355">
          <cell r="B355" t="str">
            <v>15)공동구</v>
          </cell>
        </row>
        <row r="356">
          <cell r="B356" t="str">
            <v>레미콘타설</v>
          </cell>
          <cell r="C356" t="str">
            <v>무근구조물</v>
          </cell>
          <cell r="D356">
            <v>57.17</v>
          </cell>
          <cell r="E356" t="str">
            <v>m3</v>
          </cell>
        </row>
        <row r="357">
          <cell r="B357" t="str">
            <v>레미콘타설</v>
          </cell>
          <cell r="C357" t="str">
            <v>철근구조물</v>
          </cell>
          <cell r="D357">
            <v>545.04</v>
          </cell>
          <cell r="E357" t="str">
            <v>m3</v>
          </cell>
        </row>
        <row r="358">
          <cell r="B358" t="str">
            <v>합판거푸집</v>
          </cell>
          <cell r="C358" t="str">
            <v>6회</v>
          </cell>
          <cell r="D358">
            <v>18.89</v>
          </cell>
          <cell r="E358" t="str">
            <v>m2</v>
          </cell>
        </row>
        <row r="359">
          <cell r="A359">
            <v>26</v>
          </cell>
          <cell r="B359" t="str">
            <v>합판거푸집</v>
          </cell>
          <cell r="C359" t="str">
            <v>3회</v>
          </cell>
          <cell r="D359">
            <v>605.27</v>
          </cell>
          <cell r="E359" t="str">
            <v>m2</v>
          </cell>
        </row>
        <row r="360">
          <cell r="B360" t="str">
            <v>FORM-TIE</v>
          </cell>
          <cell r="C360" t="str">
            <v>3회 T=400</v>
          </cell>
          <cell r="D360">
            <v>1114.92</v>
          </cell>
          <cell r="E360" t="str">
            <v>m2</v>
          </cell>
        </row>
        <row r="361">
          <cell r="B361" t="str">
            <v>강관동바리(3개월)</v>
          </cell>
          <cell r="C361" t="str">
            <v>4.2M이하</v>
          </cell>
          <cell r="D361">
            <v>814.86</v>
          </cell>
          <cell r="E361" t="str">
            <v>공/m3</v>
          </cell>
        </row>
        <row r="362">
          <cell r="B362" t="str">
            <v>강관비계매기</v>
          </cell>
          <cell r="C362" t="str">
            <v>3개월</v>
          </cell>
          <cell r="D362">
            <v>766.56</v>
          </cell>
          <cell r="E362" t="str">
            <v>m2</v>
          </cell>
        </row>
        <row r="363">
          <cell r="B363" t="str">
            <v>모체침투성방수</v>
          </cell>
          <cell r="D363">
            <v>270.26</v>
          </cell>
          <cell r="E363" t="str">
            <v>m2</v>
          </cell>
        </row>
        <row r="364">
          <cell r="B364" t="str">
            <v>아스팔트방수</v>
          </cell>
          <cell r="C364" t="str">
            <v>2회</v>
          </cell>
          <cell r="D364">
            <v>1077.6500000000001</v>
          </cell>
          <cell r="E364" t="str">
            <v>m2</v>
          </cell>
        </row>
        <row r="365">
          <cell r="B365" t="str">
            <v>지수판설치</v>
          </cell>
          <cell r="C365" t="str">
            <v>B=230,T=5MM</v>
          </cell>
          <cell r="D365">
            <v>309.88</v>
          </cell>
          <cell r="E365" t="str">
            <v>m</v>
          </cell>
        </row>
        <row r="366">
          <cell r="B366" t="str">
            <v>양 생</v>
          </cell>
          <cell r="C366" t="str">
            <v>비닐</v>
          </cell>
          <cell r="D366">
            <v>676.58</v>
          </cell>
          <cell r="E366" t="str">
            <v>m2</v>
          </cell>
        </row>
        <row r="367">
          <cell r="B367" t="str">
            <v>시공이음면정리</v>
          </cell>
          <cell r="D367">
            <v>74.95</v>
          </cell>
          <cell r="E367" t="str">
            <v>m2</v>
          </cell>
        </row>
        <row r="368">
          <cell r="B368" t="str">
            <v>FORM-TIE 구멍채우기</v>
          </cell>
          <cell r="D368">
            <v>1042</v>
          </cell>
          <cell r="E368" t="str">
            <v>EA</v>
          </cell>
        </row>
        <row r="369">
          <cell r="B369" t="str">
            <v>철근가공및조립</v>
          </cell>
          <cell r="C369" t="str">
            <v>복잡</v>
          </cell>
          <cell r="D369">
            <v>50.087000000000003</v>
          </cell>
          <cell r="E369" t="str">
            <v>TON</v>
          </cell>
        </row>
        <row r="370">
          <cell r="B370" t="str">
            <v>슬리브</v>
          </cell>
          <cell r="C370" t="str">
            <v>D=100,T=400</v>
          </cell>
          <cell r="D370">
            <v>2</v>
          </cell>
          <cell r="E370" t="str">
            <v>EA</v>
          </cell>
        </row>
        <row r="371">
          <cell r="B371" t="str">
            <v>JOINT-FILLER</v>
          </cell>
          <cell r="C371" t="str">
            <v>T=20M/M</v>
          </cell>
          <cell r="D371">
            <v>51.5</v>
          </cell>
          <cell r="E371" t="str">
            <v>m2</v>
          </cell>
        </row>
        <row r="372">
          <cell r="B372" t="str">
            <v>실런트</v>
          </cell>
          <cell r="C372" t="str">
            <v>T=20M/M</v>
          </cell>
          <cell r="D372">
            <v>264.60000000000002</v>
          </cell>
          <cell r="E372" t="str">
            <v>m</v>
          </cell>
        </row>
        <row r="373">
          <cell r="B373" t="str">
            <v>PC PILE항타</v>
          </cell>
          <cell r="C373" t="str">
            <v>천공후항타</v>
          </cell>
          <cell r="D373">
            <v>81</v>
          </cell>
          <cell r="E373" t="str">
            <v>본</v>
          </cell>
        </row>
        <row r="374">
          <cell r="B374" t="str">
            <v>말뚝박기용천공</v>
          </cell>
          <cell r="C374" t="str">
            <v>토사</v>
          </cell>
          <cell r="D374">
            <v>397</v>
          </cell>
          <cell r="E374" t="str">
            <v>m</v>
          </cell>
        </row>
        <row r="375">
          <cell r="B375" t="str">
            <v>PC 파일두부보강</v>
          </cell>
          <cell r="C375" t="str">
            <v>T=500,L=4.0M</v>
          </cell>
          <cell r="D375">
            <v>8</v>
          </cell>
          <cell r="E375" t="str">
            <v>본</v>
          </cell>
        </row>
        <row r="376">
          <cell r="A376">
            <v>27</v>
          </cell>
          <cell r="B376" t="str">
            <v>PC 파일두부보강</v>
          </cell>
          <cell r="C376" t="str">
            <v>T=500,L=5.0M</v>
          </cell>
          <cell r="D376">
            <v>73</v>
          </cell>
          <cell r="E376" t="str">
            <v>본</v>
          </cell>
        </row>
        <row r="377">
          <cell r="B377" t="str">
            <v>16)구내배관</v>
          </cell>
        </row>
        <row r="378">
          <cell r="B378" t="str">
            <v>레미콘타설</v>
          </cell>
          <cell r="C378" t="str">
            <v>무근구조물</v>
          </cell>
          <cell r="D378">
            <v>47.22</v>
          </cell>
          <cell r="E378" t="str">
            <v>m3</v>
          </cell>
        </row>
        <row r="379">
          <cell r="B379" t="str">
            <v>합판거푸집</v>
          </cell>
          <cell r="C379" t="str">
            <v>6회</v>
          </cell>
          <cell r="D379">
            <v>210.37</v>
          </cell>
          <cell r="E379" t="str">
            <v>m2</v>
          </cell>
        </row>
        <row r="380">
          <cell r="B380" t="str">
            <v>잡석부설</v>
          </cell>
          <cell r="D380">
            <v>9.2200000000000006</v>
          </cell>
          <cell r="E380" t="str">
            <v>m3</v>
          </cell>
        </row>
        <row r="381">
          <cell r="B381" t="str">
            <v>K-P 메카니칼 접합</v>
          </cell>
          <cell r="C381" t="str">
            <v>D=100mm(인력)</v>
          </cell>
          <cell r="D381">
            <v>9.6</v>
          </cell>
          <cell r="E381" t="str">
            <v>개소</v>
          </cell>
        </row>
        <row r="382">
          <cell r="B382" t="str">
            <v>K-P 메카니칼 접합</v>
          </cell>
          <cell r="C382" t="str">
            <v>D=150mm(인력)</v>
          </cell>
          <cell r="D382">
            <v>8.1999999999999993</v>
          </cell>
          <cell r="E382" t="str">
            <v>개소</v>
          </cell>
        </row>
        <row r="383">
          <cell r="B383" t="str">
            <v>K-P 메카니칼 접합</v>
          </cell>
          <cell r="C383" t="str">
            <v>D=200mm(기계)</v>
          </cell>
          <cell r="D383">
            <v>2.2999999999999998</v>
          </cell>
          <cell r="E383" t="str">
            <v>개소</v>
          </cell>
        </row>
        <row r="384">
          <cell r="B384" t="str">
            <v>K-P 메카니칼 접합</v>
          </cell>
          <cell r="C384" t="str">
            <v>D=250mm(기계)</v>
          </cell>
          <cell r="D384">
            <v>12.8</v>
          </cell>
          <cell r="E384" t="str">
            <v>개소</v>
          </cell>
        </row>
        <row r="385">
          <cell r="B385" t="str">
            <v>K-P 메카니칼 접합</v>
          </cell>
          <cell r="C385" t="str">
            <v>D=300mm(기계)</v>
          </cell>
          <cell r="D385">
            <v>5.7</v>
          </cell>
          <cell r="E385" t="str">
            <v>개소</v>
          </cell>
        </row>
        <row r="386">
          <cell r="B386" t="str">
            <v>K-P 메카니칼 접합</v>
          </cell>
          <cell r="C386" t="str">
            <v>D=350mm(기계)</v>
          </cell>
          <cell r="D386">
            <v>6.3</v>
          </cell>
          <cell r="E386" t="str">
            <v>개소</v>
          </cell>
        </row>
        <row r="387">
          <cell r="B387" t="str">
            <v>K-P 메카니칼 접합</v>
          </cell>
          <cell r="C387" t="str">
            <v>D=400mm(기계)</v>
          </cell>
          <cell r="D387">
            <v>24</v>
          </cell>
          <cell r="E387" t="str">
            <v>개소</v>
          </cell>
        </row>
        <row r="388">
          <cell r="B388" t="str">
            <v>K-P 메카니칼 접합</v>
          </cell>
          <cell r="C388" t="str">
            <v>D=500mm(기계)</v>
          </cell>
          <cell r="D388">
            <v>5.8</v>
          </cell>
          <cell r="E388" t="str">
            <v>개소</v>
          </cell>
        </row>
        <row r="389">
          <cell r="B389" t="str">
            <v>K-P 메카니칼 접합</v>
          </cell>
          <cell r="C389" t="str">
            <v>D=600mm(기계)</v>
          </cell>
          <cell r="D389">
            <v>7.7</v>
          </cell>
          <cell r="E389" t="str">
            <v>개소</v>
          </cell>
        </row>
        <row r="390">
          <cell r="B390" t="str">
            <v>3.부대공</v>
          </cell>
        </row>
        <row r="391">
          <cell r="B391" t="str">
            <v>1)우수공</v>
          </cell>
        </row>
        <row r="392">
          <cell r="B392" t="str">
            <v>레미콘타설</v>
          </cell>
          <cell r="C392" t="str">
            <v>무근구조물</v>
          </cell>
          <cell r="D392">
            <v>71.13</v>
          </cell>
          <cell r="E392" t="str">
            <v>m3</v>
          </cell>
        </row>
        <row r="393">
          <cell r="A393">
            <v>28</v>
          </cell>
          <cell r="B393" t="str">
            <v>레미콘타설</v>
          </cell>
          <cell r="C393" t="str">
            <v>철근구조물</v>
          </cell>
          <cell r="D393">
            <v>20.853000000000002</v>
          </cell>
          <cell r="E393" t="str">
            <v>m3</v>
          </cell>
        </row>
        <row r="394">
          <cell r="B394" t="str">
            <v>합판거푸집</v>
          </cell>
          <cell r="C394" t="str">
            <v>6회</v>
          </cell>
          <cell r="D394">
            <v>9.5990000000000002</v>
          </cell>
          <cell r="E394" t="str">
            <v>m2</v>
          </cell>
        </row>
        <row r="395">
          <cell r="B395" t="str">
            <v>합판거푸집</v>
          </cell>
          <cell r="C395" t="str">
            <v>4회</v>
          </cell>
          <cell r="D395">
            <v>323.93900000000002</v>
          </cell>
          <cell r="E395" t="str">
            <v>m2</v>
          </cell>
        </row>
        <row r="396">
          <cell r="B396" t="str">
            <v>합판거푸집</v>
          </cell>
          <cell r="C396" t="str">
            <v>3회</v>
          </cell>
          <cell r="D396">
            <v>45.82</v>
          </cell>
          <cell r="E396" t="str">
            <v>m2</v>
          </cell>
        </row>
        <row r="397">
          <cell r="B397" t="str">
            <v>P.E원형맨홀거푸집</v>
          </cell>
          <cell r="C397" t="str">
            <v>D=900,H=1.74M</v>
          </cell>
          <cell r="D397">
            <v>21</v>
          </cell>
          <cell r="E397" t="str">
            <v>개소</v>
          </cell>
        </row>
        <row r="398">
          <cell r="B398" t="str">
            <v>P.E원형맨홀거푸집</v>
          </cell>
          <cell r="C398" t="str">
            <v>D=1200,H=3.69M</v>
          </cell>
          <cell r="D398">
            <v>1</v>
          </cell>
          <cell r="E398" t="str">
            <v>개소</v>
          </cell>
        </row>
        <row r="399">
          <cell r="B399" t="str">
            <v>흄관접합부설(인력)</v>
          </cell>
          <cell r="C399" t="str">
            <v>D=250M/M</v>
          </cell>
          <cell r="D399">
            <v>150</v>
          </cell>
          <cell r="E399" t="str">
            <v>m</v>
          </cell>
        </row>
        <row r="400">
          <cell r="B400" t="str">
            <v>흄관접합부설(인력)</v>
          </cell>
          <cell r="C400" t="str">
            <v>D=300M/M</v>
          </cell>
          <cell r="D400">
            <v>150</v>
          </cell>
          <cell r="E400" t="str">
            <v>m</v>
          </cell>
        </row>
        <row r="401">
          <cell r="B401" t="str">
            <v>흄관접합부설(인력)</v>
          </cell>
          <cell r="C401" t="str">
            <v>D=450M/M</v>
          </cell>
          <cell r="D401">
            <v>556.5</v>
          </cell>
          <cell r="E401" t="str">
            <v>m</v>
          </cell>
        </row>
        <row r="402">
          <cell r="B402" t="str">
            <v>흄관접합부설(인력)</v>
          </cell>
          <cell r="C402" t="str">
            <v>D=600M/M</v>
          </cell>
          <cell r="D402">
            <v>92.5</v>
          </cell>
          <cell r="E402" t="str">
            <v>m</v>
          </cell>
        </row>
        <row r="403">
          <cell r="B403" t="str">
            <v>PVC PIPE T S 접합</v>
          </cell>
          <cell r="C403" t="str">
            <v>D=150mm</v>
          </cell>
          <cell r="D403">
            <v>71</v>
          </cell>
          <cell r="E403" t="str">
            <v>m</v>
          </cell>
        </row>
        <row r="404">
          <cell r="B404" t="str">
            <v>철근가공및조립</v>
          </cell>
          <cell r="C404" t="str">
            <v>보통</v>
          </cell>
          <cell r="D404">
            <v>2.613</v>
          </cell>
          <cell r="E404" t="str">
            <v>TON</v>
          </cell>
        </row>
        <row r="405">
          <cell r="B405" t="str">
            <v>철근가공및조립</v>
          </cell>
          <cell r="C405" t="str">
            <v>복잡</v>
          </cell>
          <cell r="D405">
            <v>1.31</v>
          </cell>
          <cell r="E405" t="str">
            <v>TON</v>
          </cell>
        </row>
        <row r="406">
          <cell r="B406" t="str">
            <v>맨홀사다리설치</v>
          </cell>
          <cell r="C406" t="str">
            <v>D=19M/M</v>
          </cell>
          <cell r="D406">
            <v>138</v>
          </cell>
          <cell r="E406" t="str">
            <v>EA</v>
          </cell>
        </row>
        <row r="407">
          <cell r="B407" t="str">
            <v>맨홀뚜껑설치</v>
          </cell>
          <cell r="C407" t="str">
            <v>D=648M/M</v>
          </cell>
          <cell r="D407">
            <v>22</v>
          </cell>
          <cell r="E407" t="str">
            <v>EA</v>
          </cell>
        </row>
        <row r="408">
          <cell r="B408" t="str">
            <v>잡석부설</v>
          </cell>
          <cell r="D408">
            <v>14.478</v>
          </cell>
          <cell r="E408" t="str">
            <v>m3</v>
          </cell>
        </row>
        <row r="409">
          <cell r="B409" t="str">
            <v>PE차단식홈통받이</v>
          </cell>
          <cell r="D409">
            <v>7</v>
          </cell>
          <cell r="E409" t="str">
            <v>EA</v>
          </cell>
        </row>
        <row r="410">
          <cell r="A410">
            <v>29</v>
          </cell>
          <cell r="B410" t="str">
            <v>시공이음면정리</v>
          </cell>
          <cell r="D410">
            <v>74.95</v>
          </cell>
          <cell r="E410" t="str">
            <v>m2</v>
          </cell>
        </row>
        <row r="411">
          <cell r="B411" t="str">
            <v>양생</v>
          </cell>
          <cell r="C411" t="str">
            <v>비닐</v>
          </cell>
          <cell r="D411">
            <v>25.9</v>
          </cell>
          <cell r="E411" t="str">
            <v>m2</v>
          </cell>
        </row>
        <row r="412">
          <cell r="B412" t="str">
            <v>2)오수공</v>
          </cell>
        </row>
        <row r="413">
          <cell r="B413" t="str">
            <v>레미콘타설</v>
          </cell>
          <cell r="C413" t="str">
            <v>무근구조물</v>
          </cell>
          <cell r="D413">
            <v>39.789000000000001</v>
          </cell>
          <cell r="E413" t="str">
            <v>m3</v>
          </cell>
        </row>
        <row r="414">
          <cell r="B414" t="str">
            <v>레미콘타설</v>
          </cell>
          <cell r="C414" t="str">
            <v>철근구조물</v>
          </cell>
          <cell r="D414">
            <v>2.512</v>
          </cell>
          <cell r="E414" t="str">
            <v>m3</v>
          </cell>
        </row>
        <row r="415">
          <cell r="B415" t="str">
            <v>합판거푸집</v>
          </cell>
          <cell r="C415" t="str">
            <v>6회</v>
          </cell>
          <cell r="D415">
            <v>1.7729999999999999</v>
          </cell>
          <cell r="E415" t="str">
            <v>m2</v>
          </cell>
        </row>
        <row r="416">
          <cell r="B416" t="str">
            <v>합판거푸집</v>
          </cell>
          <cell r="C416" t="str">
            <v>4회</v>
          </cell>
          <cell r="D416">
            <v>95.813999999999993</v>
          </cell>
          <cell r="E416" t="str">
            <v>m2</v>
          </cell>
        </row>
        <row r="417">
          <cell r="B417" t="str">
            <v>PE원형맨홀거푸집</v>
          </cell>
          <cell r="C417" t="str">
            <v>D=900,H=2.6M</v>
          </cell>
          <cell r="D417">
            <v>16</v>
          </cell>
          <cell r="E417" t="str">
            <v>m2</v>
          </cell>
        </row>
        <row r="418">
          <cell r="B418" t="str">
            <v>PE관접합부설(융착)</v>
          </cell>
          <cell r="C418" t="str">
            <v>D=100M/M</v>
          </cell>
          <cell r="D418">
            <v>25</v>
          </cell>
          <cell r="E418" t="str">
            <v>m</v>
          </cell>
        </row>
        <row r="419">
          <cell r="B419" t="str">
            <v>PE관접합부설(융착)</v>
          </cell>
          <cell r="C419" t="str">
            <v>D=200M/M</v>
          </cell>
          <cell r="D419">
            <v>174</v>
          </cell>
          <cell r="E419" t="str">
            <v>m</v>
          </cell>
        </row>
        <row r="420">
          <cell r="B420" t="str">
            <v>PE관접합부설(융착)</v>
          </cell>
          <cell r="C420" t="str">
            <v>D=250M/M</v>
          </cell>
          <cell r="D420">
            <v>265</v>
          </cell>
          <cell r="E420" t="str">
            <v>m</v>
          </cell>
        </row>
        <row r="421">
          <cell r="B421" t="str">
            <v>철근가공및조립</v>
          </cell>
          <cell r="C421" t="str">
            <v>보통</v>
          </cell>
          <cell r="D421">
            <v>0.57899999999999996</v>
          </cell>
          <cell r="E421" t="str">
            <v>TON</v>
          </cell>
        </row>
        <row r="422">
          <cell r="B422" t="str">
            <v>맨홀사다리설치</v>
          </cell>
          <cell r="C422" t="str">
            <v>D=19M/M</v>
          </cell>
          <cell r="D422">
            <v>112</v>
          </cell>
          <cell r="E422" t="str">
            <v>EA</v>
          </cell>
        </row>
        <row r="423">
          <cell r="B423" t="str">
            <v>맨홀뚜껑설치</v>
          </cell>
          <cell r="C423" t="str">
            <v>D=648M/M</v>
          </cell>
          <cell r="D423">
            <v>16</v>
          </cell>
          <cell r="E423" t="str">
            <v>EA</v>
          </cell>
        </row>
        <row r="424">
          <cell r="B424" t="str">
            <v>잡석부설</v>
          </cell>
          <cell r="D424">
            <v>8.1440000000000001</v>
          </cell>
          <cell r="E424" t="str">
            <v>m3</v>
          </cell>
        </row>
        <row r="425">
          <cell r="B425" t="str">
            <v>3)상수도공</v>
          </cell>
        </row>
        <row r="426">
          <cell r="B426" t="str">
            <v>레미콘타설</v>
          </cell>
          <cell r="C426" t="str">
            <v>철근구조물</v>
          </cell>
          <cell r="D426">
            <v>2.5</v>
          </cell>
          <cell r="E426" t="str">
            <v>m3</v>
          </cell>
        </row>
        <row r="427">
          <cell r="B427" t="str">
            <v>레미콘타설</v>
          </cell>
          <cell r="C427" t="str">
            <v>무근구조물</v>
          </cell>
          <cell r="D427">
            <v>0.35</v>
          </cell>
          <cell r="E427" t="str">
            <v>m3</v>
          </cell>
        </row>
        <row r="428">
          <cell r="B428" t="str">
            <v>합판거푸집</v>
          </cell>
          <cell r="C428" t="str">
            <v>6회</v>
          </cell>
          <cell r="D428">
            <v>0.76</v>
          </cell>
          <cell r="E428" t="str">
            <v>m2</v>
          </cell>
        </row>
        <row r="429">
          <cell r="B429" t="str">
            <v>합판거푸집</v>
          </cell>
          <cell r="C429" t="str">
            <v>3회</v>
          </cell>
          <cell r="D429">
            <v>27.6</v>
          </cell>
          <cell r="E429" t="str">
            <v>m2</v>
          </cell>
        </row>
        <row r="430">
          <cell r="B430" t="str">
            <v>시공이음면정리</v>
          </cell>
          <cell r="D430">
            <v>0.83</v>
          </cell>
          <cell r="E430" t="str">
            <v>m2</v>
          </cell>
        </row>
        <row r="431">
          <cell r="B431" t="str">
            <v>철근가공및조립</v>
          </cell>
          <cell r="C431" t="str">
            <v>보통</v>
          </cell>
          <cell r="D431">
            <v>0.20899999999999999</v>
          </cell>
          <cell r="E431" t="str">
            <v>TON</v>
          </cell>
        </row>
        <row r="432">
          <cell r="B432" t="str">
            <v>양생</v>
          </cell>
          <cell r="C432" t="str">
            <v>비닐</v>
          </cell>
          <cell r="D432">
            <v>2.73</v>
          </cell>
          <cell r="E432" t="str">
            <v>m2</v>
          </cell>
        </row>
        <row r="433">
          <cell r="B433" t="str">
            <v>강관동바리(3개월)</v>
          </cell>
          <cell r="C433" t="str">
            <v>4.2M이하</v>
          </cell>
          <cell r="D433">
            <v>1.44</v>
          </cell>
          <cell r="E433" t="str">
            <v>공/m3</v>
          </cell>
        </row>
        <row r="434">
          <cell r="B434" t="str">
            <v>무늬철판뚜껑</v>
          </cell>
          <cell r="C434" t="str">
            <v>850*850</v>
          </cell>
          <cell r="D434">
            <v>1</v>
          </cell>
          <cell r="E434" t="str">
            <v>EA</v>
          </cell>
        </row>
        <row r="435">
          <cell r="B435" t="str">
            <v>지수판설치</v>
          </cell>
          <cell r="C435" t="str">
            <v>B=230,T=5MM</v>
          </cell>
          <cell r="D435">
            <v>6.2</v>
          </cell>
          <cell r="E435" t="str">
            <v>m</v>
          </cell>
        </row>
        <row r="436">
          <cell r="B436" t="str">
            <v>PE관접합부설(융착)</v>
          </cell>
          <cell r="C436" t="str">
            <v>D=16M/M</v>
          </cell>
          <cell r="D436">
            <v>18</v>
          </cell>
          <cell r="E436" t="str">
            <v>m</v>
          </cell>
        </row>
        <row r="437">
          <cell r="B437" t="str">
            <v>PE관접합부설(융착)</v>
          </cell>
          <cell r="C437" t="str">
            <v>D=25M/M</v>
          </cell>
          <cell r="D437">
            <v>123</v>
          </cell>
          <cell r="E437" t="str">
            <v>m</v>
          </cell>
        </row>
        <row r="438">
          <cell r="B438" t="str">
            <v>PE관접합부설(융착)</v>
          </cell>
          <cell r="C438" t="str">
            <v>D=40M/M</v>
          </cell>
          <cell r="D438">
            <v>76</v>
          </cell>
          <cell r="E438" t="str">
            <v>m</v>
          </cell>
        </row>
        <row r="439">
          <cell r="B439" t="str">
            <v>PE관접합부설(융착)</v>
          </cell>
          <cell r="C439" t="str">
            <v>D=50M/M</v>
          </cell>
          <cell r="D439">
            <v>77</v>
          </cell>
          <cell r="E439" t="str">
            <v>m</v>
          </cell>
        </row>
        <row r="440">
          <cell r="B440" t="str">
            <v>심정개발비</v>
          </cell>
          <cell r="D440">
            <v>1</v>
          </cell>
          <cell r="E440" t="str">
            <v>식</v>
          </cell>
        </row>
        <row r="441">
          <cell r="B441" t="str">
            <v>4)포 장 공</v>
          </cell>
        </row>
        <row r="442">
          <cell r="B442" t="str">
            <v>레미콘타설</v>
          </cell>
          <cell r="C442" t="str">
            <v>무근구조물</v>
          </cell>
          <cell r="D442">
            <v>104.76</v>
          </cell>
          <cell r="E442" t="str">
            <v>m3</v>
          </cell>
        </row>
        <row r="443">
          <cell r="B443" t="str">
            <v>합판거푸집</v>
          </cell>
          <cell r="C443" t="str">
            <v>6회</v>
          </cell>
          <cell r="D443">
            <v>251.94</v>
          </cell>
          <cell r="E443" t="str">
            <v>m2</v>
          </cell>
        </row>
        <row r="444">
          <cell r="B444" t="str">
            <v>표층(포설및다짐)</v>
          </cell>
          <cell r="C444" t="str">
            <v>T=5cm</v>
          </cell>
          <cell r="D444">
            <v>6028.74</v>
          </cell>
          <cell r="E444" t="str">
            <v>m2</v>
          </cell>
        </row>
        <row r="445">
          <cell r="B445" t="str">
            <v>기층(포설및다짐)</v>
          </cell>
          <cell r="C445" t="str">
            <v>T=10cm</v>
          </cell>
          <cell r="D445">
            <v>6028.74</v>
          </cell>
          <cell r="E445" t="str">
            <v>m2</v>
          </cell>
        </row>
        <row r="446">
          <cell r="B446" t="str">
            <v>택코팅</v>
          </cell>
          <cell r="C446" t="str">
            <v>RSC-4: 30 L/a</v>
          </cell>
          <cell r="D446">
            <v>60.28</v>
          </cell>
          <cell r="E446" t="str">
            <v>a</v>
          </cell>
        </row>
        <row r="447">
          <cell r="B447" t="str">
            <v>프라임코팅</v>
          </cell>
          <cell r="C447" t="str">
            <v>80 L/a당</v>
          </cell>
          <cell r="D447">
            <v>0.161</v>
          </cell>
          <cell r="E447" t="str">
            <v>a</v>
          </cell>
        </row>
        <row r="448">
          <cell r="B448" t="str">
            <v>보조기층포설및다짐</v>
          </cell>
          <cell r="D448">
            <v>777</v>
          </cell>
          <cell r="E448" t="str">
            <v>m3</v>
          </cell>
        </row>
        <row r="449">
          <cell r="B449" t="str">
            <v>몰탈</v>
          </cell>
          <cell r="C449" t="str">
            <v>1:3</v>
          </cell>
          <cell r="D449">
            <v>0.161</v>
          </cell>
          <cell r="E449" t="str">
            <v>m3</v>
          </cell>
        </row>
        <row r="450">
          <cell r="B450" t="str">
            <v>보도경계블럭설치</v>
          </cell>
          <cell r="C450" t="str">
            <v>180*205*250</v>
          </cell>
          <cell r="D450">
            <v>777</v>
          </cell>
          <cell r="E450" t="str">
            <v>m</v>
          </cell>
        </row>
        <row r="451">
          <cell r="B451" t="str">
            <v>도로경계블럭설치</v>
          </cell>
          <cell r="C451" t="str">
            <v>120*120</v>
          </cell>
          <cell r="D451">
            <v>16.5</v>
          </cell>
          <cell r="E451" t="str">
            <v>m</v>
          </cell>
        </row>
        <row r="452">
          <cell r="B452" t="str">
            <v>ILP고압블럭설치</v>
          </cell>
          <cell r="C452" t="str">
            <v>T=6cm</v>
          </cell>
          <cell r="D452">
            <v>19.84</v>
          </cell>
          <cell r="E452" t="str">
            <v>m2</v>
          </cell>
        </row>
        <row r="453">
          <cell r="B453" t="str">
            <v>차선도색</v>
          </cell>
          <cell r="C453" t="str">
            <v>로타리식기계</v>
          </cell>
          <cell r="D453">
            <v>7.6580000000000004</v>
          </cell>
          <cell r="E453" t="str">
            <v>m2</v>
          </cell>
        </row>
        <row r="454">
          <cell r="B454" t="str">
            <v>5)외부계단</v>
          </cell>
        </row>
        <row r="455">
          <cell r="B455" t="str">
            <v>레미콘타설</v>
          </cell>
          <cell r="C455" t="str">
            <v>철근구조물</v>
          </cell>
          <cell r="D455">
            <v>3.97</v>
          </cell>
          <cell r="E455" t="str">
            <v>m3</v>
          </cell>
        </row>
        <row r="456">
          <cell r="B456" t="str">
            <v>레미콘타설</v>
          </cell>
          <cell r="C456" t="str">
            <v>무근구조물</v>
          </cell>
          <cell r="D456">
            <v>0.1</v>
          </cell>
          <cell r="E456" t="str">
            <v>m3</v>
          </cell>
        </row>
        <row r="457">
          <cell r="B457" t="str">
            <v>합판거푸집</v>
          </cell>
          <cell r="C457" t="str">
            <v>6회</v>
          </cell>
          <cell r="D457">
            <v>0.74</v>
          </cell>
          <cell r="E457" t="str">
            <v>m2</v>
          </cell>
        </row>
        <row r="458">
          <cell r="B458" t="str">
            <v>합판거푸집</v>
          </cell>
          <cell r="C458" t="str">
            <v>4회</v>
          </cell>
          <cell r="D458">
            <v>22.35</v>
          </cell>
          <cell r="E458" t="str">
            <v>m2</v>
          </cell>
        </row>
        <row r="459">
          <cell r="B459" t="str">
            <v>철근가공및조립</v>
          </cell>
          <cell r="C459" t="str">
            <v>보통</v>
          </cell>
          <cell r="D459">
            <v>8.2000000000000003E-2</v>
          </cell>
          <cell r="E459" t="str">
            <v>TON</v>
          </cell>
        </row>
        <row r="460">
          <cell r="B460" t="str">
            <v>6)부대시설</v>
          </cell>
        </row>
        <row r="461">
          <cell r="A461">
            <v>32</v>
          </cell>
          <cell r="B461" t="str">
            <v>울타리설치</v>
          </cell>
          <cell r="C461" t="str">
            <v>B=2.0M,H=1.8M</v>
          </cell>
          <cell r="D461">
            <v>311.5</v>
          </cell>
          <cell r="E461" t="str">
            <v>스판</v>
          </cell>
        </row>
        <row r="462">
          <cell r="B462" t="str">
            <v>테니스장</v>
          </cell>
          <cell r="C462" t="str">
            <v>21.5*35.5</v>
          </cell>
          <cell r="D462">
            <v>1</v>
          </cell>
          <cell r="E462" t="str">
            <v>식</v>
          </cell>
        </row>
        <row r="463">
          <cell r="B463" t="str">
            <v>출입문</v>
          </cell>
          <cell r="C463" t="str">
            <v>1.8M*6M</v>
          </cell>
          <cell r="D463">
            <v>2</v>
          </cell>
          <cell r="E463" t="str">
            <v>개소</v>
          </cell>
        </row>
        <row r="464">
          <cell r="B464" t="str">
            <v>7)가설비</v>
          </cell>
        </row>
        <row r="465">
          <cell r="B465" t="str">
            <v>조립식가설사무소</v>
          </cell>
          <cell r="C465" t="str">
            <v>2년</v>
          </cell>
          <cell r="D465">
            <v>160</v>
          </cell>
          <cell r="E465" t="str">
            <v>m2</v>
          </cell>
        </row>
        <row r="466">
          <cell r="B466" t="str">
            <v>조립식가설창고</v>
          </cell>
          <cell r="C466" t="str">
            <v>2년</v>
          </cell>
          <cell r="D466">
            <v>120</v>
          </cell>
          <cell r="E466" t="str">
            <v>m2</v>
          </cell>
        </row>
        <row r="467">
          <cell r="B467" t="str">
            <v>조립식시험실</v>
          </cell>
          <cell r="C467" t="str">
            <v>2년</v>
          </cell>
          <cell r="D467">
            <v>40</v>
          </cell>
          <cell r="E467" t="str">
            <v>m2</v>
          </cell>
        </row>
        <row r="468">
          <cell r="B468" t="str">
            <v>4.운반비</v>
          </cell>
        </row>
        <row r="469">
          <cell r="B469" t="str">
            <v>시멘트운반</v>
          </cell>
          <cell r="D469">
            <v>323</v>
          </cell>
          <cell r="E469" t="str">
            <v>포</v>
          </cell>
        </row>
        <row r="470">
          <cell r="B470" t="str">
            <v>모래운반</v>
          </cell>
          <cell r="D470">
            <v>122</v>
          </cell>
          <cell r="E470" t="str">
            <v>m3</v>
          </cell>
        </row>
        <row r="471">
          <cell r="B471" t="str">
            <v>잡석운반</v>
          </cell>
          <cell r="D471">
            <v>34</v>
          </cell>
          <cell r="E471" t="str">
            <v>m3</v>
          </cell>
        </row>
        <row r="472">
          <cell r="B472" t="str">
            <v>자갈운반</v>
          </cell>
          <cell r="D472">
            <v>9</v>
          </cell>
          <cell r="E472" t="str">
            <v>m3</v>
          </cell>
        </row>
        <row r="473">
          <cell r="B473" t="str">
            <v>철근운반</v>
          </cell>
          <cell r="D473">
            <v>440.697</v>
          </cell>
          <cell r="E473" t="str">
            <v>TON</v>
          </cell>
        </row>
        <row r="474">
          <cell r="B474" t="str">
            <v>흄관운반</v>
          </cell>
          <cell r="C474" t="str">
            <v>D=250M/M</v>
          </cell>
          <cell r="D474">
            <v>62</v>
          </cell>
          <cell r="E474" t="str">
            <v>본</v>
          </cell>
        </row>
        <row r="475">
          <cell r="B475" t="str">
            <v>흄관운반</v>
          </cell>
          <cell r="C475" t="str">
            <v>D=300M/M</v>
          </cell>
          <cell r="D475">
            <v>15</v>
          </cell>
          <cell r="E475" t="str">
            <v>본</v>
          </cell>
        </row>
        <row r="476">
          <cell r="B476" t="str">
            <v>흄관운반</v>
          </cell>
          <cell r="C476" t="str">
            <v>D=450M/M</v>
          </cell>
          <cell r="D476">
            <v>229</v>
          </cell>
          <cell r="E476" t="str">
            <v>본</v>
          </cell>
        </row>
        <row r="477">
          <cell r="B477" t="str">
            <v>흄관운반</v>
          </cell>
          <cell r="C477" t="str">
            <v>D=600M/M</v>
          </cell>
          <cell r="D477">
            <v>38</v>
          </cell>
          <cell r="E477" t="str">
            <v>본</v>
          </cell>
        </row>
        <row r="478">
          <cell r="A478">
            <v>33</v>
          </cell>
          <cell r="B478" t="str">
            <v>구내배관운반</v>
          </cell>
          <cell r="D478">
            <v>48.442</v>
          </cell>
          <cell r="E478" t="str">
            <v>TON</v>
          </cell>
        </row>
        <row r="479">
          <cell r="B479" t="str">
            <v>아스콘(#467)</v>
          </cell>
          <cell r="C479" t="str">
            <v>운반</v>
          </cell>
          <cell r="D479">
            <v>1414</v>
          </cell>
          <cell r="E479" t="str">
            <v>TON</v>
          </cell>
        </row>
        <row r="480">
          <cell r="B480" t="str">
            <v>아스콘(#78)</v>
          </cell>
          <cell r="C480" t="str">
            <v>운반</v>
          </cell>
          <cell r="D480">
            <v>738</v>
          </cell>
          <cell r="E480" t="str">
            <v>TON</v>
          </cell>
        </row>
        <row r="481">
          <cell r="B481" t="str">
            <v>아스팔트(MC-3)</v>
          </cell>
          <cell r="C481" t="str">
            <v>운반</v>
          </cell>
          <cell r="D481">
            <v>25</v>
          </cell>
          <cell r="E481" t="str">
            <v>드럼</v>
          </cell>
        </row>
        <row r="482">
          <cell r="B482" t="str">
            <v>아스팔트(RSC-4)</v>
          </cell>
          <cell r="C482" t="str">
            <v>운반</v>
          </cell>
          <cell r="D482">
            <v>9</v>
          </cell>
          <cell r="E482" t="str">
            <v>드럼</v>
          </cell>
        </row>
        <row r="483">
          <cell r="B483" t="str">
            <v>보조기층재운반</v>
          </cell>
          <cell r="D483">
            <v>3621</v>
          </cell>
          <cell r="E483" t="str">
            <v>m3</v>
          </cell>
        </row>
        <row r="484">
          <cell r="B484" t="str">
            <v>중기 운반비</v>
          </cell>
          <cell r="D484">
            <v>1</v>
          </cell>
          <cell r="E484" t="str">
            <v>식</v>
          </cell>
        </row>
        <row r="485">
          <cell r="B485" t="str">
            <v>SHEET-PILE운반</v>
          </cell>
          <cell r="C485" t="str">
            <v>H=9.0M</v>
          </cell>
          <cell r="D485">
            <v>51.375</v>
          </cell>
          <cell r="E485" t="str">
            <v>TON</v>
          </cell>
        </row>
        <row r="486">
          <cell r="B486" t="str">
            <v>*사급자재비</v>
          </cell>
        </row>
        <row r="487">
          <cell r="B487" t="str">
            <v>스페이서</v>
          </cell>
          <cell r="C487" t="str">
            <v>T=150</v>
          </cell>
          <cell r="D487">
            <v>2228</v>
          </cell>
          <cell r="E487" t="str">
            <v>EA</v>
          </cell>
        </row>
        <row r="488">
          <cell r="B488" t="str">
            <v>스페이서</v>
          </cell>
          <cell r="C488" t="str">
            <v>T=100</v>
          </cell>
          <cell r="D488">
            <v>1228</v>
          </cell>
          <cell r="E488" t="str">
            <v>EA</v>
          </cell>
        </row>
        <row r="489">
          <cell r="B489" t="str">
            <v>스페이서</v>
          </cell>
          <cell r="C489" t="str">
            <v>T=80</v>
          </cell>
          <cell r="D489">
            <v>13138</v>
          </cell>
          <cell r="E489" t="str">
            <v>EA</v>
          </cell>
        </row>
        <row r="490">
          <cell r="B490" t="str">
            <v>스페이서</v>
          </cell>
          <cell r="C490" t="str">
            <v>T=60</v>
          </cell>
          <cell r="D490">
            <v>1690</v>
          </cell>
          <cell r="E490" t="str">
            <v>EA</v>
          </cell>
        </row>
        <row r="491">
          <cell r="B491" t="str">
            <v>스페이서</v>
          </cell>
          <cell r="C491" t="str">
            <v>T=50</v>
          </cell>
          <cell r="D491">
            <v>938</v>
          </cell>
          <cell r="E491" t="str">
            <v>EA</v>
          </cell>
        </row>
        <row r="492">
          <cell r="B492" t="str">
            <v>그레이팅뚜껑</v>
          </cell>
          <cell r="C492" t="str">
            <v>690*2890*44</v>
          </cell>
          <cell r="D492">
            <v>1</v>
          </cell>
          <cell r="E492" t="str">
            <v>EA</v>
          </cell>
        </row>
        <row r="493">
          <cell r="B493" t="str">
            <v>그레이팅뚜껑</v>
          </cell>
          <cell r="C493" t="str">
            <v>690*2090*44</v>
          </cell>
          <cell r="D493">
            <v>1</v>
          </cell>
          <cell r="E493" t="str">
            <v>EA</v>
          </cell>
        </row>
        <row r="494">
          <cell r="B494" t="str">
            <v>그레이팅뚜껑</v>
          </cell>
          <cell r="C494" t="str">
            <v>690*1090*44</v>
          </cell>
          <cell r="D494">
            <v>3</v>
          </cell>
          <cell r="E494" t="str">
            <v>EA</v>
          </cell>
        </row>
        <row r="495">
          <cell r="B495" t="str">
            <v>그레이팅뚜껑</v>
          </cell>
          <cell r="C495" t="str">
            <v>690*690*44</v>
          </cell>
          <cell r="D495">
            <v>9</v>
          </cell>
          <cell r="E495" t="str">
            <v>EA</v>
          </cell>
        </row>
        <row r="496">
          <cell r="B496" t="str">
            <v>그레이팅뚜껑</v>
          </cell>
          <cell r="C496" t="str">
            <v>690*1590*44</v>
          </cell>
          <cell r="D496">
            <v>1</v>
          </cell>
          <cell r="E496" t="str">
            <v>EA</v>
          </cell>
        </row>
        <row r="497">
          <cell r="B497" t="str">
            <v>그레이팅뚜껑</v>
          </cell>
          <cell r="C497" t="str">
            <v>890*890*44</v>
          </cell>
          <cell r="D497">
            <v>6</v>
          </cell>
          <cell r="E497" t="str">
            <v>EA</v>
          </cell>
        </row>
        <row r="498">
          <cell r="B498" t="str">
            <v>그레이팅뚜껑</v>
          </cell>
          <cell r="C498" t="str">
            <v>1090*1090*44</v>
          </cell>
          <cell r="D498">
            <v>5</v>
          </cell>
          <cell r="E498" t="str">
            <v>EA</v>
          </cell>
        </row>
        <row r="499">
          <cell r="B499" t="str">
            <v>그레이팅뚜껑</v>
          </cell>
          <cell r="C499" t="str">
            <v>345*590*44</v>
          </cell>
          <cell r="D499">
            <v>2</v>
          </cell>
          <cell r="E499" t="str">
            <v>EA</v>
          </cell>
        </row>
        <row r="500">
          <cell r="B500" t="str">
            <v>그레이팅뚜껑</v>
          </cell>
          <cell r="C500" t="str">
            <v>3090*490*44</v>
          </cell>
          <cell r="D500">
            <v>6</v>
          </cell>
          <cell r="E500" t="str">
            <v>EA</v>
          </cell>
        </row>
        <row r="501">
          <cell r="B501" t="str">
            <v>그레이팅뚜껑</v>
          </cell>
          <cell r="C501" t="str">
            <v>6522*590*44</v>
          </cell>
          <cell r="D501">
            <v>4</v>
          </cell>
          <cell r="E501" t="str">
            <v>EA</v>
          </cell>
        </row>
        <row r="502">
          <cell r="B502" t="str">
            <v>그레이팅뚜껑</v>
          </cell>
          <cell r="C502" t="str">
            <v>1090*590*44</v>
          </cell>
          <cell r="D502">
            <v>4</v>
          </cell>
          <cell r="E502" t="str">
            <v>EA</v>
          </cell>
        </row>
        <row r="503">
          <cell r="B503" t="str">
            <v>그레이팅뚜껑</v>
          </cell>
          <cell r="C503" t="str">
            <v>845*845*44</v>
          </cell>
          <cell r="D503">
            <v>6</v>
          </cell>
          <cell r="E503" t="str">
            <v>EA</v>
          </cell>
        </row>
        <row r="504">
          <cell r="B504" t="str">
            <v>그레이팅뚜껑</v>
          </cell>
          <cell r="C504" t="str">
            <v>900*290*44</v>
          </cell>
          <cell r="D504">
            <v>4</v>
          </cell>
          <cell r="E504" t="str">
            <v>EA</v>
          </cell>
        </row>
        <row r="505">
          <cell r="B505" t="str">
            <v>그레이팅뚜껑</v>
          </cell>
          <cell r="C505" t="str">
            <v>890*690*44</v>
          </cell>
          <cell r="D505">
            <v>6</v>
          </cell>
          <cell r="E505" t="str">
            <v>EA</v>
          </cell>
        </row>
        <row r="506">
          <cell r="B506" t="str">
            <v>그레이팅뚜껑</v>
          </cell>
          <cell r="C506" t="str">
            <v>890*2290*44</v>
          </cell>
          <cell r="D506">
            <v>1</v>
          </cell>
          <cell r="E506" t="str">
            <v>EA</v>
          </cell>
        </row>
        <row r="507">
          <cell r="B507" t="str">
            <v>그레이팅뚜껑</v>
          </cell>
          <cell r="C507" t="str">
            <v>890*2200*44</v>
          </cell>
          <cell r="D507">
            <v>1</v>
          </cell>
          <cell r="E507" t="str">
            <v>EA</v>
          </cell>
        </row>
        <row r="508">
          <cell r="B508" t="str">
            <v>그레이팅뚜껑</v>
          </cell>
          <cell r="C508" t="str">
            <v>5600*590*44</v>
          </cell>
          <cell r="D508">
            <v>4</v>
          </cell>
          <cell r="E508" t="str">
            <v>EA</v>
          </cell>
        </row>
        <row r="509">
          <cell r="B509" t="str">
            <v>그레이팅뚜껑</v>
          </cell>
          <cell r="C509" t="str">
            <v>1590*1590*44</v>
          </cell>
          <cell r="D509">
            <v>1</v>
          </cell>
          <cell r="E509" t="str">
            <v>EA</v>
          </cell>
        </row>
        <row r="510">
          <cell r="B510" t="str">
            <v>농축조 카바</v>
          </cell>
          <cell r="C510" t="str">
            <v>D=2800M/M</v>
          </cell>
          <cell r="D510">
            <v>2</v>
          </cell>
          <cell r="E510" t="str">
            <v>EA</v>
          </cell>
        </row>
        <row r="511">
          <cell r="B511" t="str">
            <v>공동구카바</v>
          </cell>
          <cell r="C511" t="str">
            <v>2900*1400</v>
          </cell>
          <cell r="D511">
            <v>4</v>
          </cell>
          <cell r="E511" t="str">
            <v>EA</v>
          </cell>
        </row>
        <row r="512">
          <cell r="B512" t="str">
            <v xml:space="preserve">PVC PIPE </v>
          </cell>
          <cell r="C512" t="str">
            <v>D=25M/M</v>
          </cell>
          <cell r="D512">
            <v>33.6</v>
          </cell>
          <cell r="E512" t="str">
            <v>m</v>
          </cell>
        </row>
        <row r="513">
          <cell r="B513" t="str">
            <v xml:space="preserve">PVC PIPE </v>
          </cell>
          <cell r="C513" t="str">
            <v>D=100M/M</v>
          </cell>
          <cell r="D513">
            <v>2.2999999999999998</v>
          </cell>
          <cell r="E513" t="str">
            <v>m</v>
          </cell>
        </row>
        <row r="514">
          <cell r="B514" t="str">
            <v xml:space="preserve">PVC PIPE </v>
          </cell>
          <cell r="C514" t="str">
            <v>D=150M/M</v>
          </cell>
          <cell r="D514">
            <v>85.1</v>
          </cell>
          <cell r="E514" t="str">
            <v>m</v>
          </cell>
        </row>
        <row r="515">
          <cell r="B515" t="str">
            <v>잡석</v>
          </cell>
          <cell r="D515">
            <v>34</v>
          </cell>
          <cell r="E515" t="str">
            <v>m</v>
          </cell>
        </row>
        <row r="516">
          <cell r="B516" t="str">
            <v>모래</v>
          </cell>
          <cell r="D516">
            <v>122</v>
          </cell>
          <cell r="E516" t="str">
            <v>m3</v>
          </cell>
        </row>
        <row r="517">
          <cell r="B517" t="str">
            <v>자갈</v>
          </cell>
          <cell r="C517" t="str">
            <v>D=25M/M</v>
          </cell>
          <cell r="D517">
            <v>9</v>
          </cell>
          <cell r="E517" t="str">
            <v>m3</v>
          </cell>
        </row>
        <row r="518">
          <cell r="B518" t="str">
            <v>보조기층</v>
          </cell>
          <cell r="D518">
            <v>3621</v>
          </cell>
          <cell r="E518" t="str">
            <v>m3</v>
          </cell>
        </row>
        <row r="519">
          <cell r="B519" t="str">
            <v>동판지수판</v>
          </cell>
          <cell r="C519" t="str">
            <v>B=450*21</v>
          </cell>
          <cell r="D519">
            <v>103.69</v>
          </cell>
          <cell r="E519" t="str">
            <v>kg</v>
          </cell>
        </row>
        <row r="520">
          <cell r="B520" t="str">
            <v>SLOP-BAR</v>
          </cell>
          <cell r="C520" t="str">
            <v>D=19M/M</v>
          </cell>
          <cell r="D520">
            <v>56</v>
          </cell>
          <cell r="E520" t="str">
            <v>EA</v>
          </cell>
        </row>
        <row r="521">
          <cell r="B521" t="str">
            <v>PC파일</v>
          </cell>
          <cell r="C521" t="str">
            <v>D=350,L=4M</v>
          </cell>
          <cell r="D521">
            <v>35</v>
          </cell>
          <cell r="E521" t="str">
            <v>본</v>
          </cell>
        </row>
        <row r="522">
          <cell r="B522" t="str">
            <v>PC파일</v>
          </cell>
          <cell r="C522" t="str">
            <v>D=350,L=5M</v>
          </cell>
          <cell r="D522">
            <v>102</v>
          </cell>
          <cell r="E522" t="str">
            <v>본</v>
          </cell>
        </row>
        <row r="523">
          <cell r="B523" t="str">
            <v>PC파일</v>
          </cell>
          <cell r="C523" t="str">
            <v>D=350,L=6M</v>
          </cell>
          <cell r="D523">
            <v>56</v>
          </cell>
          <cell r="E523" t="str">
            <v>본</v>
          </cell>
        </row>
        <row r="524">
          <cell r="B524" t="str">
            <v>PC파일</v>
          </cell>
          <cell r="C524" t="str">
            <v>D=350,L=7M</v>
          </cell>
          <cell r="D524">
            <v>15</v>
          </cell>
          <cell r="E524" t="str">
            <v>본</v>
          </cell>
        </row>
        <row r="525">
          <cell r="B525" t="str">
            <v>PC파일</v>
          </cell>
          <cell r="C525" t="str">
            <v>D=350,L=8M</v>
          </cell>
          <cell r="D525">
            <v>8</v>
          </cell>
          <cell r="E525" t="str">
            <v>본</v>
          </cell>
        </row>
        <row r="526">
          <cell r="B526" t="str">
            <v>PC파일</v>
          </cell>
          <cell r="C526" t="str">
            <v>D=350,L=9M</v>
          </cell>
          <cell r="D526">
            <v>154</v>
          </cell>
          <cell r="E526" t="str">
            <v>본</v>
          </cell>
        </row>
        <row r="527">
          <cell r="B527" t="str">
            <v xml:space="preserve">PE관 </v>
          </cell>
          <cell r="C527" t="str">
            <v>D=100M/M</v>
          </cell>
          <cell r="D527">
            <v>25</v>
          </cell>
          <cell r="E527" t="str">
            <v>본</v>
          </cell>
        </row>
        <row r="528">
          <cell r="B528" t="str">
            <v xml:space="preserve">PE관 </v>
          </cell>
          <cell r="C528" t="str">
            <v>D=200M/M</v>
          </cell>
          <cell r="D528">
            <v>174</v>
          </cell>
          <cell r="E528" t="str">
            <v>본</v>
          </cell>
        </row>
        <row r="529">
          <cell r="A529">
            <v>36</v>
          </cell>
          <cell r="B529" t="str">
            <v xml:space="preserve">PE관 </v>
          </cell>
          <cell r="C529" t="str">
            <v>D=250M/M</v>
          </cell>
          <cell r="D529">
            <v>260</v>
          </cell>
          <cell r="E529" t="str">
            <v>본</v>
          </cell>
        </row>
        <row r="530">
          <cell r="B530" t="str">
            <v xml:space="preserve">PE곡관 </v>
          </cell>
          <cell r="C530" t="str">
            <v>D=200*45</v>
          </cell>
          <cell r="D530">
            <v>2</v>
          </cell>
          <cell r="E530" t="str">
            <v>본</v>
          </cell>
        </row>
        <row r="531">
          <cell r="B531" t="str">
            <v xml:space="preserve">PE곡관 </v>
          </cell>
          <cell r="C531" t="str">
            <v>16*90</v>
          </cell>
          <cell r="D531">
            <v>3</v>
          </cell>
          <cell r="E531" t="str">
            <v>본</v>
          </cell>
        </row>
        <row r="532">
          <cell r="B532" t="str">
            <v xml:space="preserve">PE곡관 </v>
          </cell>
          <cell r="C532" t="str">
            <v>25*90</v>
          </cell>
          <cell r="D532">
            <v>5</v>
          </cell>
          <cell r="E532" t="str">
            <v>본</v>
          </cell>
        </row>
        <row r="533">
          <cell r="B533" t="str">
            <v xml:space="preserve">PE곡관 </v>
          </cell>
          <cell r="C533" t="str">
            <v>40*90</v>
          </cell>
          <cell r="D533">
            <v>7</v>
          </cell>
          <cell r="E533" t="str">
            <v>본</v>
          </cell>
        </row>
        <row r="534">
          <cell r="B534" t="str">
            <v xml:space="preserve">PE곡관 </v>
          </cell>
          <cell r="C534" t="str">
            <v>50*90</v>
          </cell>
          <cell r="D534">
            <v>2</v>
          </cell>
          <cell r="E534" t="str">
            <v>본</v>
          </cell>
        </row>
        <row r="535">
          <cell r="B535" t="str">
            <v>수도용 PE 관</v>
          </cell>
          <cell r="C535" t="str">
            <v>D=16M/M</v>
          </cell>
          <cell r="D535">
            <v>18</v>
          </cell>
          <cell r="E535" t="str">
            <v>m</v>
          </cell>
        </row>
        <row r="536">
          <cell r="B536" t="str">
            <v>수도용 PE 관</v>
          </cell>
          <cell r="C536" t="str">
            <v>D=25M/M</v>
          </cell>
          <cell r="D536">
            <v>123</v>
          </cell>
          <cell r="E536" t="str">
            <v>m</v>
          </cell>
        </row>
        <row r="537">
          <cell r="B537" t="str">
            <v>수도용 PE 관</v>
          </cell>
          <cell r="C537" t="str">
            <v>D=40M/M</v>
          </cell>
          <cell r="D537">
            <v>76</v>
          </cell>
          <cell r="E537" t="str">
            <v>m</v>
          </cell>
        </row>
        <row r="538">
          <cell r="B538" t="str">
            <v>수도용 PE 관</v>
          </cell>
          <cell r="C538" t="str">
            <v>D=50M/M</v>
          </cell>
          <cell r="D538">
            <v>77</v>
          </cell>
          <cell r="E538" t="str">
            <v>m</v>
          </cell>
        </row>
        <row r="539">
          <cell r="B539" t="str">
            <v>PE 이경티</v>
          </cell>
          <cell r="C539" t="str">
            <v>D=40*25M/M</v>
          </cell>
          <cell r="D539">
            <v>1</v>
          </cell>
          <cell r="E539" t="str">
            <v>EA</v>
          </cell>
        </row>
        <row r="540">
          <cell r="B540" t="str">
            <v>콘크리트뚜껑</v>
          </cell>
          <cell r="C540" t="str">
            <v>550*620*80</v>
          </cell>
          <cell r="D540">
            <v>16</v>
          </cell>
          <cell r="E540" t="str">
            <v>EA</v>
          </cell>
        </row>
        <row r="541">
          <cell r="B541" t="str">
            <v>콘크리트뚜껑</v>
          </cell>
          <cell r="C541" t="str">
            <v>500*440*80</v>
          </cell>
          <cell r="D541">
            <v>90</v>
          </cell>
          <cell r="E541" t="str">
            <v>EA</v>
          </cell>
        </row>
        <row r="542">
          <cell r="B542" t="str">
            <v>스틸그레이팅</v>
          </cell>
          <cell r="C542" t="str">
            <v>400*500*50</v>
          </cell>
          <cell r="D542">
            <v>43</v>
          </cell>
          <cell r="E542" t="str">
            <v>조</v>
          </cell>
        </row>
        <row r="543">
          <cell r="B543" t="str">
            <v>PE차단식홈통받이</v>
          </cell>
          <cell r="C543" t="str">
            <v>D=500,H=600</v>
          </cell>
          <cell r="D543">
            <v>7</v>
          </cell>
          <cell r="E543" t="str">
            <v>EA</v>
          </cell>
        </row>
        <row r="544">
          <cell r="B544" t="str">
            <v>맨홀뚜껑</v>
          </cell>
          <cell r="C544" t="str">
            <v>D=648M/M</v>
          </cell>
          <cell r="D544">
            <v>38</v>
          </cell>
          <cell r="E544" t="str">
            <v>조</v>
          </cell>
        </row>
        <row r="545">
          <cell r="B545" t="str">
            <v>STS PIPE</v>
          </cell>
          <cell r="C545" t="str">
            <v>D=50M/M</v>
          </cell>
          <cell r="D545">
            <v>0.5</v>
          </cell>
          <cell r="E545" t="str">
            <v>m</v>
          </cell>
        </row>
        <row r="546">
          <cell r="B546" t="str">
            <v>STS 곡관</v>
          </cell>
          <cell r="C546" t="str">
            <v>50*90</v>
          </cell>
          <cell r="D546">
            <v>2</v>
          </cell>
          <cell r="E546" t="str">
            <v>EA</v>
          </cell>
        </row>
        <row r="547">
          <cell r="B547" t="str">
            <v>도로경계블럭</v>
          </cell>
          <cell r="C547" t="str">
            <v>120*120</v>
          </cell>
          <cell r="D547">
            <v>17</v>
          </cell>
          <cell r="E547" t="str">
            <v>m</v>
          </cell>
        </row>
        <row r="548">
          <cell r="B548" t="str">
            <v>ILP고압블럭설치</v>
          </cell>
          <cell r="C548" t="str">
            <v>T=6cm</v>
          </cell>
          <cell r="D548">
            <v>20.440000000000001</v>
          </cell>
          <cell r="E548" t="str">
            <v>m2</v>
          </cell>
        </row>
        <row r="549">
          <cell r="B549" t="str">
            <v>플랜지단관</v>
          </cell>
          <cell r="C549" t="str">
            <v>D=100,L=1.00</v>
          </cell>
          <cell r="D549">
            <v>10</v>
          </cell>
          <cell r="E549" t="str">
            <v>EA</v>
          </cell>
        </row>
        <row r="550">
          <cell r="B550" t="str">
            <v>플랜지단관</v>
          </cell>
          <cell r="C550" t="str">
            <v>D=100,L=0.31</v>
          </cell>
          <cell r="D550">
            <v>2</v>
          </cell>
          <cell r="E550" t="str">
            <v>EA</v>
          </cell>
        </row>
        <row r="551">
          <cell r="B551" t="str">
            <v>플랜지단관</v>
          </cell>
          <cell r="C551" t="str">
            <v>D=100,L=0.399</v>
          </cell>
          <cell r="D551">
            <v>2</v>
          </cell>
          <cell r="E551" t="str">
            <v>EA</v>
          </cell>
        </row>
        <row r="552">
          <cell r="B552" t="str">
            <v>플랜지단관</v>
          </cell>
          <cell r="C552" t="str">
            <v>D=100,L=0.75</v>
          </cell>
          <cell r="D552">
            <v>2</v>
          </cell>
          <cell r="E552" t="str">
            <v>EA</v>
          </cell>
        </row>
        <row r="553">
          <cell r="B553" t="str">
            <v>플랜지단관</v>
          </cell>
          <cell r="C553" t="str">
            <v>D=150,L=0.755</v>
          </cell>
          <cell r="D553">
            <v>2</v>
          </cell>
          <cell r="E553" t="str">
            <v>EA</v>
          </cell>
        </row>
        <row r="554">
          <cell r="B554" t="str">
            <v>플랜지단관</v>
          </cell>
          <cell r="C554" t="str">
            <v>D=200,L=1.00</v>
          </cell>
          <cell r="D554">
            <v>6</v>
          </cell>
          <cell r="E554" t="str">
            <v>EA</v>
          </cell>
        </row>
        <row r="555">
          <cell r="B555" t="str">
            <v>플랜지단관</v>
          </cell>
          <cell r="C555" t="str">
            <v>D=250,L=1.00</v>
          </cell>
          <cell r="D555">
            <v>10</v>
          </cell>
          <cell r="E555" t="str">
            <v>EA</v>
          </cell>
        </row>
        <row r="556">
          <cell r="B556" t="str">
            <v>플랜지단관</v>
          </cell>
          <cell r="C556" t="str">
            <v>D=250,L=1.245</v>
          </cell>
          <cell r="D556">
            <v>2</v>
          </cell>
          <cell r="E556" t="str">
            <v>EA</v>
          </cell>
        </row>
        <row r="557">
          <cell r="B557" t="str">
            <v>플랜지단관</v>
          </cell>
          <cell r="C557" t="str">
            <v>D=250,L=3.145</v>
          </cell>
          <cell r="D557">
            <v>2</v>
          </cell>
          <cell r="E557" t="str">
            <v>EA</v>
          </cell>
        </row>
        <row r="558">
          <cell r="B558" t="str">
            <v>플랜지단관</v>
          </cell>
          <cell r="C558" t="str">
            <v>D=300,L=0.875</v>
          </cell>
          <cell r="D558">
            <v>2</v>
          </cell>
          <cell r="E558" t="str">
            <v>EA</v>
          </cell>
        </row>
        <row r="559">
          <cell r="B559" t="str">
            <v>플랜지단관</v>
          </cell>
          <cell r="C559" t="str">
            <v>D=300,L=0.605</v>
          </cell>
          <cell r="D559">
            <v>1</v>
          </cell>
          <cell r="E559" t="str">
            <v>EA</v>
          </cell>
        </row>
        <row r="560">
          <cell r="B560" t="str">
            <v>플랜지단관</v>
          </cell>
          <cell r="C560" t="str">
            <v>D=350,L=1.00</v>
          </cell>
          <cell r="D560">
            <v>1</v>
          </cell>
          <cell r="E560" t="str">
            <v>EA</v>
          </cell>
        </row>
        <row r="561">
          <cell r="B561" t="str">
            <v>플랜지단관</v>
          </cell>
          <cell r="C561" t="str">
            <v>D=350,L=0.74</v>
          </cell>
          <cell r="D561">
            <v>1</v>
          </cell>
          <cell r="E561" t="str">
            <v>EA</v>
          </cell>
        </row>
        <row r="562">
          <cell r="B562" t="str">
            <v>플랜지단관</v>
          </cell>
          <cell r="C562" t="str">
            <v>D=400,L=1.00</v>
          </cell>
          <cell r="D562">
            <v>6</v>
          </cell>
          <cell r="E562" t="str">
            <v>EA</v>
          </cell>
        </row>
        <row r="563">
          <cell r="A563">
            <v>39</v>
          </cell>
          <cell r="B563" t="str">
            <v>플랜지단관</v>
          </cell>
          <cell r="C563" t="str">
            <v>D=400,L=2.58</v>
          </cell>
          <cell r="D563">
            <v>2</v>
          </cell>
          <cell r="E563" t="str">
            <v>EA</v>
          </cell>
        </row>
        <row r="564">
          <cell r="B564" t="str">
            <v>플랜지관</v>
          </cell>
          <cell r="C564" t="str">
            <v>D=350</v>
          </cell>
          <cell r="D564">
            <v>1</v>
          </cell>
          <cell r="E564" t="str">
            <v>EA</v>
          </cell>
        </row>
        <row r="565">
          <cell r="B565" t="str">
            <v>플랜지관</v>
          </cell>
          <cell r="C565" t="str">
            <v>D=400</v>
          </cell>
          <cell r="D565">
            <v>4</v>
          </cell>
          <cell r="E565" t="str">
            <v>EA</v>
          </cell>
        </row>
        <row r="566">
          <cell r="B566" t="str">
            <v>플랜지관</v>
          </cell>
          <cell r="C566" t="str">
            <v>D=500</v>
          </cell>
          <cell r="D566">
            <v>2</v>
          </cell>
          <cell r="E566" t="str">
            <v>EA</v>
          </cell>
        </row>
        <row r="567">
          <cell r="B567" t="str">
            <v>플랜지관</v>
          </cell>
          <cell r="C567" t="str">
            <v>D=600</v>
          </cell>
          <cell r="D567">
            <v>2</v>
          </cell>
          <cell r="E567" t="str">
            <v>EA</v>
          </cell>
        </row>
        <row r="568">
          <cell r="B568" t="str">
            <v>소켓단관</v>
          </cell>
          <cell r="C568" t="str">
            <v>D=100,L=2.61</v>
          </cell>
          <cell r="D568">
            <v>1</v>
          </cell>
          <cell r="E568" t="str">
            <v>EA</v>
          </cell>
        </row>
        <row r="569">
          <cell r="B569" t="str">
            <v>소켓단관</v>
          </cell>
          <cell r="C569" t="str">
            <v>D=100,L=1.61</v>
          </cell>
          <cell r="D569">
            <v>1</v>
          </cell>
          <cell r="E569" t="str">
            <v>EA</v>
          </cell>
        </row>
        <row r="570">
          <cell r="B570" t="str">
            <v>소켓단관</v>
          </cell>
          <cell r="C570" t="str">
            <v>D=100,L=1.839</v>
          </cell>
          <cell r="D570">
            <v>2</v>
          </cell>
          <cell r="E570" t="str">
            <v>EA</v>
          </cell>
        </row>
        <row r="571">
          <cell r="B571" t="str">
            <v>소켓단관</v>
          </cell>
          <cell r="C571" t="str">
            <v>D=100,L=2.77</v>
          </cell>
          <cell r="D571">
            <v>2</v>
          </cell>
          <cell r="E571" t="str">
            <v>EA</v>
          </cell>
        </row>
        <row r="572">
          <cell r="B572" t="str">
            <v>소켓단관</v>
          </cell>
          <cell r="C572" t="str">
            <v>D=150,L=1.00</v>
          </cell>
          <cell r="D572">
            <v>1</v>
          </cell>
          <cell r="E572" t="str">
            <v>EA</v>
          </cell>
        </row>
        <row r="573">
          <cell r="B573" t="str">
            <v>소켓단관</v>
          </cell>
          <cell r="C573" t="str">
            <v>D=150,L=4.21</v>
          </cell>
          <cell r="D573">
            <v>1</v>
          </cell>
          <cell r="E573" t="str">
            <v>EA</v>
          </cell>
        </row>
        <row r="574">
          <cell r="B574" t="str">
            <v>소켓단관</v>
          </cell>
          <cell r="C574" t="str">
            <v>D=150,L=1.851</v>
          </cell>
          <cell r="D574">
            <v>1</v>
          </cell>
          <cell r="E574" t="str">
            <v>EA</v>
          </cell>
        </row>
        <row r="575">
          <cell r="B575" t="str">
            <v>소켓단관</v>
          </cell>
          <cell r="C575" t="str">
            <v>D=150,L=4.4</v>
          </cell>
          <cell r="D575">
            <v>1</v>
          </cell>
          <cell r="E575" t="str">
            <v>EA</v>
          </cell>
        </row>
        <row r="576">
          <cell r="B576" t="str">
            <v>소켓단관</v>
          </cell>
          <cell r="C576" t="str">
            <v>D=200,L=3.797</v>
          </cell>
          <cell r="D576">
            <v>2</v>
          </cell>
          <cell r="E576" t="str">
            <v>EA</v>
          </cell>
        </row>
        <row r="577">
          <cell r="B577" t="str">
            <v>소켓단관</v>
          </cell>
          <cell r="C577" t="str">
            <v>D=250,L=1.00</v>
          </cell>
          <cell r="D577">
            <v>2</v>
          </cell>
          <cell r="E577" t="str">
            <v>EA</v>
          </cell>
        </row>
        <row r="578">
          <cell r="B578" t="str">
            <v>소켓단관</v>
          </cell>
          <cell r="C578" t="str">
            <v>D=250,L=0.365</v>
          </cell>
          <cell r="D578">
            <v>2</v>
          </cell>
          <cell r="E578" t="str">
            <v>EA</v>
          </cell>
        </row>
        <row r="579">
          <cell r="B579" t="str">
            <v>소켓단관</v>
          </cell>
          <cell r="C579" t="str">
            <v>D=250,L=0.832</v>
          </cell>
          <cell r="D579">
            <v>2</v>
          </cell>
          <cell r="E579" t="str">
            <v>EA</v>
          </cell>
        </row>
        <row r="580">
          <cell r="A580">
            <v>40</v>
          </cell>
          <cell r="B580" t="str">
            <v>소켓단관</v>
          </cell>
          <cell r="C580" t="str">
            <v>D=250,L=1.775</v>
          </cell>
          <cell r="D580">
            <v>2</v>
          </cell>
          <cell r="E580" t="str">
            <v>EA</v>
          </cell>
        </row>
        <row r="581">
          <cell r="B581" t="str">
            <v>소켓단관</v>
          </cell>
          <cell r="C581" t="str">
            <v>D=250,L=4.88</v>
          </cell>
          <cell r="D581">
            <v>2</v>
          </cell>
          <cell r="E581" t="str">
            <v>EA</v>
          </cell>
        </row>
        <row r="582">
          <cell r="B582" t="str">
            <v>소켓단관</v>
          </cell>
          <cell r="C582" t="str">
            <v>D=250,L=2.722</v>
          </cell>
          <cell r="D582">
            <v>2</v>
          </cell>
          <cell r="E582" t="str">
            <v>EA</v>
          </cell>
        </row>
        <row r="583">
          <cell r="B583" t="str">
            <v>소켓단관</v>
          </cell>
          <cell r="C583" t="str">
            <v>D=300,L=3.603</v>
          </cell>
          <cell r="D583">
            <v>1</v>
          </cell>
          <cell r="E583" t="str">
            <v>EA</v>
          </cell>
        </row>
        <row r="584">
          <cell r="B584" t="str">
            <v>소켓단관</v>
          </cell>
          <cell r="C584" t="str">
            <v>D=350,L=3.14</v>
          </cell>
          <cell r="D584">
            <v>1</v>
          </cell>
          <cell r="E584" t="str">
            <v>EA</v>
          </cell>
        </row>
        <row r="585">
          <cell r="B585" t="str">
            <v>소켓단관</v>
          </cell>
          <cell r="C585" t="str">
            <v>D=400,L=1.932</v>
          </cell>
          <cell r="D585">
            <v>2</v>
          </cell>
          <cell r="E585" t="str">
            <v>EA</v>
          </cell>
        </row>
        <row r="586">
          <cell r="B586" t="str">
            <v>소켓단관</v>
          </cell>
          <cell r="C586" t="str">
            <v>D=400,L=3.916</v>
          </cell>
          <cell r="D586">
            <v>1</v>
          </cell>
          <cell r="E586" t="str">
            <v>EA</v>
          </cell>
        </row>
        <row r="587">
          <cell r="B587" t="str">
            <v>소켓단관</v>
          </cell>
          <cell r="C587" t="str">
            <v>D=400,L=5.879</v>
          </cell>
          <cell r="D587">
            <v>1</v>
          </cell>
          <cell r="E587" t="str">
            <v>EA</v>
          </cell>
        </row>
        <row r="588">
          <cell r="B588" t="str">
            <v>소켓단관</v>
          </cell>
          <cell r="C588" t="str">
            <v>D=400,L=4.700</v>
          </cell>
          <cell r="D588">
            <v>2</v>
          </cell>
          <cell r="E588" t="str">
            <v>EA</v>
          </cell>
        </row>
        <row r="589">
          <cell r="B589" t="str">
            <v>소켓단관</v>
          </cell>
          <cell r="C589" t="str">
            <v>D=400,L=5.12</v>
          </cell>
          <cell r="D589">
            <v>2</v>
          </cell>
          <cell r="E589" t="str">
            <v>EA</v>
          </cell>
        </row>
        <row r="590">
          <cell r="B590" t="str">
            <v>소켓단관</v>
          </cell>
          <cell r="C590" t="str">
            <v>D=500,L=5.565</v>
          </cell>
          <cell r="D590">
            <v>1</v>
          </cell>
          <cell r="E590" t="str">
            <v>EA</v>
          </cell>
        </row>
        <row r="591">
          <cell r="B591" t="str">
            <v>소켓단관</v>
          </cell>
          <cell r="C591" t="str">
            <v>D=500,L=1.995</v>
          </cell>
          <cell r="D591">
            <v>1</v>
          </cell>
          <cell r="E591" t="str">
            <v>EA</v>
          </cell>
        </row>
        <row r="592">
          <cell r="B592" t="str">
            <v>소켓단관</v>
          </cell>
          <cell r="C592" t="str">
            <v>D=500,L=5.115</v>
          </cell>
          <cell r="D592">
            <v>1</v>
          </cell>
          <cell r="E592" t="str">
            <v>EA</v>
          </cell>
        </row>
        <row r="593">
          <cell r="B593" t="str">
            <v>소켓단관</v>
          </cell>
          <cell r="C593" t="str">
            <v>D=600,L=0.82</v>
          </cell>
          <cell r="D593">
            <v>1</v>
          </cell>
          <cell r="E593" t="str">
            <v>EA</v>
          </cell>
        </row>
        <row r="594">
          <cell r="B594" t="str">
            <v>소켓단관</v>
          </cell>
          <cell r="C594" t="str">
            <v>D=600,L=0.56</v>
          </cell>
          <cell r="D594">
            <v>1</v>
          </cell>
          <cell r="E594" t="str">
            <v>EA</v>
          </cell>
        </row>
        <row r="595">
          <cell r="B595" t="str">
            <v>소켓단관</v>
          </cell>
          <cell r="C595" t="str">
            <v>D=600,L=1.78</v>
          </cell>
          <cell r="D595">
            <v>1</v>
          </cell>
          <cell r="E595" t="str">
            <v>EA</v>
          </cell>
        </row>
        <row r="596">
          <cell r="B596" t="str">
            <v>소켓단관</v>
          </cell>
          <cell r="C596" t="str">
            <v>D=600,L=5.31</v>
          </cell>
          <cell r="D596">
            <v>1</v>
          </cell>
          <cell r="E596" t="str">
            <v>EA</v>
          </cell>
        </row>
        <row r="597">
          <cell r="A597">
            <v>41</v>
          </cell>
          <cell r="B597" t="str">
            <v>소켓단관</v>
          </cell>
          <cell r="C597" t="str">
            <v>D=600,L=1.16</v>
          </cell>
          <cell r="D597">
            <v>1</v>
          </cell>
          <cell r="E597" t="str">
            <v>EA</v>
          </cell>
        </row>
        <row r="598">
          <cell r="B598" t="str">
            <v>45도소켓곡관</v>
          </cell>
          <cell r="C598" t="str">
            <v>D=100m/m,M+A형</v>
          </cell>
          <cell r="D598">
            <v>6</v>
          </cell>
          <cell r="E598" t="str">
            <v>EA</v>
          </cell>
        </row>
        <row r="599">
          <cell r="B599" t="str">
            <v>45도소켓곡관</v>
          </cell>
          <cell r="C599" t="str">
            <v>D=150m/m,M+A형</v>
          </cell>
          <cell r="D599">
            <v>4</v>
          </cell>
          <cell r="E599" t="str">
            <v>EA</v>
          </cell>
        </row>
        <row r="600">
          <cell r="B600" t="str">
            <v>45도소켓곡관</v>
          </cell>
          <cell r="C600" t="str">
            <v>D=250m/m,M+A형</v>
          </cell>
          <cell r="D600">
            <v>4</v>
          </cell>
          <cell r="E600" t="str">
            <v>EA</v>
          </cell>
        </row>
        <row r="601">
          <cell r="B601" t="str">
            <v>45도소켓곡관</v>
          </cell>
          <cell r="C601" t="str">
            <v>D=300m/m,M+A형</v>
          </cell>
          <cell r="D601">
            <v>3</v>
          </cell>
          <cell r="E601" t="str">
            <v>EA</v>
          </cell>
        </row>
        <row r="602">
          <cell r="B602" t="str">
            <v>45도소켓곡관</v>
          </cell>
          <cell r="C602" t="str">
            <v>D=350m/m,M+A형</v>
          </cell>
          <cell r="D602">
            <v>1</v>
          </cell>
          <cell r="E602" t="str">
            <v>EA</v>
          </cell>
        </row>
        <row r="603">
          <cell r="B603" t="str">
            <v>45도소켓곡관</v>
          </cell>
          <cell r="C603" t="str">
            <v>D=400m/m,M+A형</v>
          </cell>
          <cell r="D603">
            <v>4</v>
          </cell>
          <cell r="E603" t="str">
            <v>EA</v>
          </cell>
        </row>
        <row r="604">
          <cell r="B604" t="str">
            <v>45도소켓곡관</v>
          </cell>
          <cell r="C604" t="str">
            <v>D=500m/m,M+A형</v>
          </cell>
          <cell r="D604">
            <v>2</v>
          </cell>
          <cell r="E604" t="str">
            <v>EA</v>
          </cell>
        </row>
        <row r="605">
          <cell r="B605" t="str">
            <v>45도소켓곡관</v>
          </cell>
          <cell r="C605" t="str">
            <v>D=600m/m,M+A형</v>
          </cell>
          <cell r="D605">
            <v>1</v>
          </cell>
          <cell r="E605" t="str">
            <v>EA</v>
          </cell>
        </row>
        <row r="606">
          <cell r="B606" t="str">
            <v>45도소켓곡관</v>
          </cell>
          <cell r="C606" t="str">
            <v>D=100m/m,M+B형</v>
          </cell>
          <cell r="D606">
            <v>4</v>
          </cell>
          <cell r="E606" t="str">
            <v>EA</v>
          </cell>
        </row>
        <row r="607">
          <cell r="B607" t="str">
            <v>45도소켓곡관</v>
          </cell>
          <cell r="C607" t="str">
            <v>D=150m/m,M+B형</v>
          </cell>
          <cell r="D607">
            <v>6</v>
          </cell>
          <cell r="E607" t="str">
            <v>EA</v>
          </cell>
        </row>
        <row r="608">
          <cell r="B608" t="str">
            <v>45도소켓곡관</v>
          </cell>
          <cell r="C608" t="str">
            <v>D=250m/m,M+B형</v>
          </cell>
          <cell r="D608">
            <v>14</v>
          </cell>
          <cell r="E608" t="str">
            <v>EA</v>
          </cell>
        </row>
        <row r="609">
          <cell r="B609" t="str">
            <v>45도소켓곡관</v>
          </cell>
          <cell r="C609" t="str">
            <v>D=300m/m,M+B형</v>
          </cell>
          <cell r="D609">
            <v>2</v>
          </cell>
          <cell r="E609" t="str">
            <v>EA</v>
          </cell>
        </row>
        <row r="610">
          <cell r="B610" t="str">
            <v>45도소켓곡관</v>
          </cell>
          <cell r="C610" t="str">
            <v>D=350m/m,M+B형</v>
          </cell>
          <cell r="D610">
            <v>1</v>
          </cell>
          <cell r="E610" t="str">
            <v>EA</v>
          </cell>
        </row>
        <row r="611">
          <cell r="B611" t="str">
            <v>45도소켓곡관</v>
          </cell>
          <cell r="C611" t="str">
            <v>D=400m/m,M+B형</v>
          </cell>
          <cell r="D611">
            <v>8</v>
          </cell>
          <cell r="E611" t="str">
            <v>EA</v>
          </cell>
        </row>
        <row r="612">
          <cell r="B612" t="str">
            <v>45도소켓곡관</v>
          </cell>
          <cell r="C612" t="str">
            <v>D=500m/m,M+B형</v>
          </cell>
          <cell r="D612">
            <v>2</v>
          </cell>
          <cell r="E612" t="str">
            <v>EA</v>
          </cell>
        </row>
        <row r="613">
          <cell r="B613" t="str">
            <v>45도소켓곡관</v>
          </cell>
          <cell r="C613" t="str">
            <v>D=600m/m,M+B형</v>
          </cell>
          <cell r="D613">
            <v>1</v>
          </cell>
          <cell r="E613" t="str">
            <v>EA</v>
          </cell>
        </row>
        <row r="614">
          <cell r="A614">
            <v>42</v>
          </cell>
          <cell r="B614" t="str">
            <v>90도소켓곡관</v>
          </cell>
          <cell r="C614" t="str">
            <v>D=400m/m,M+A형</v>
          </cell>
          <cell r="D614">
            <v>1</v>
          </cell>
          <cell r="E614" t="str">
            <v>EA</v>
          </cell>
        </row>
        <row r="615">
          <cell r="B615" t="str">
            <v>90도소켓곡관</v>
          </cell>
          <cell r="C615" t="str">
            <v>D=400m/m,M+B형</v>
          </cell>
          <cell r="D615">
            <v>2</v>
          </cell>
          <cell r="E615" t="str">
            <v>EA</v>
          </cell>
        </row>
        <row r="616">
          <cell r="B616" t="str">
            <v>90도소켓곡관</v>
          </cell>
          <cell r="C616" t="str">
            <v>D=250m/m,M+B형</v>
          </cell>
          <cell r="D616">
            <v>2</v>
          </cell>
          <cell r="E616" t="str">
            <v>EA</v>
          </cell>
        </row>
        <row r="617">
          <cell r="B617" t="str">
            <v>1125도소켓곡관</v>
          </cell>
          <cell r="C617" t="str">
            <v>D=100m/m,M+B형</v>
          </cell>
          <cell r="D617">
            <v>2</v>
          </cell>
          <cell r="E617" t="str">
            <v>EA</v>
          </cell>
        </row>
        <row r="618">
          <cell r="B618" t="str">
            <v>Y형관</v>
          </cell>
          <cell r="C618" t="str">
            <v>D=300m/m,M+A형</v>
          </cell>
          <cell r="D618">
            <v>1</v>
          </cell>
          <cell r="E618" t="str">
            <v>EA</v>
          </cell>
        </row>
        <row r="619">
          <cell r="B619" t="str">
            <v>무수단관</v>
          </cell>
          <cell r="C619" t="str">
            <v>D=100,L=3.78</v>
          </cell>
          <cell r="D619">
            <v>2</v>
          </cell>
          <cell r="E619" t="str">
            <v>EA</v>
          </cell>
        </row>
        <row r="620">
          <cell r="B620" t="str">
            <v>무수단관</v>
          </cell>
          <cell r="C620" t="str">
            <v>D=100,L=0.669</v>
          </cell>
          <cell r="D620">
            <v>2</v>
          </cell>
          <cell r="E620" t="str">
            <v>EA</v>
          </cell>
        </row>
        <row r="621">
          <cell r="B621" t="str">
            <v>무수단관</v>
          </cell>
          <cell r="C621" t="str">
            <v>D=150,L=1.194</v>
          </cell>
          <cell r="D621">
            <v>1</v>
          </cell>
          <cell r="E621" t="str">
            <v>EA</v>
          </cell>
        </row>
        <row r="622">
          <cell r="B622" t="str">
            <v>무수단관</v>
          </cell>
          <cell r="C622" t="str">
            <v>D=150,L=3.025</v>
          </cell>
          <cell r="D622">
            <v>1</v>
          </cell>
          <cell r="E622" t="str">
            <v>EA</v>
          </cell>
        </row>
        <row r="623">
          <cell r="B623" t="str">
            <v>무수단관</v>
          </cell>
          <cell r="C623" t="str">
            <v>D=150,L=2.608</v>
          </cell>
          <cell r="D623">
            <v>1</v>
          </cell>
          <cell r="E623" t="str">
            <v>EA</v>
          </cell>
        </row>
        <row r="624">
          <cell r="B624" t="str">
            <v>무수단관</v>
          </cell>
          <cell r="C624" t="str">
            <v>D=150,L=2.58</v>
          </cell>
          <cell r="D624">
            <v>1</v>
          </cell>
          <cell r="E624" t="str">
            <v>EA</v>
          </cell>
        </row>
        <row r="625">
          <cell r="B625" t="str">
            <v>무수단관</v>
          </cell>
          <cell r="C625" t="str">
            <v>D=150,L=1.194</v>
          </cell>
          <cell r="D625">
            <v>1</v>
          </cell>
          <cell r="E625" t="str">
            <v>EA</v>
          </cell>
        </row>
        <row r="626">
          <cell r="B626" t="str">
            <v>무수단관</v>
          </cell>
          <cell r="C626" t="str">
            <v>D=250,L=0.291</v>
          </cell>
          <cell r="D626">
            <v>2</v>
          </cell>
          <cell r="E626" t="str">
            <v>EA</v>
          </cell>
        </row>
        <row r="627">
          <cell r="B627" t="str">
            <v>무수단관</v>
          </cell>
          <cell r="C627" t="str">
            <v>D=250,L=3.225</v>
          </cell>
          <cell r="D627">
            <v>2</v>
          </cell>
          <cell r="E627" t="str">
            <v>EA</v>
          </cell>
        </row>
        <row r="628">
          <cell r="B628" t="str">
            <v>무수단관</v>
          </cell>
          <cell r="C628" t="str">
            <v>D=250,L=1.00</v>
          </cell>
          <cell r="D628">
            <v>2</v>
          </cell>
          <cell r="E628" t="str">
            <v>EA</v>
          </cell>
        </row>
        <row r="629">
          <cell r="B629" t="str">
            <v>무수단관</v>
          </cell>
          <cell r="C629" t="str">
            <v>D=300,L=1.064</v>
          </cell>
          <cell r="D629">
            <v>2</v>
          </cell>
          <cell r="E629" t="str">
            <v>EA</v>
          </cell>
        </row>
        <row r="630">
          <cell r="B630" t="str">
            <v>무수단관</v>
          </cell>
          <cell r="C630" t="str">
            <v>D=300,L=1.00</v>
          </cell>
          <cell r="D630">
            <v>1</v>
          </cell>
          <cell r="E630" t="str">
            <v>EA</v>
          </cell>
        </row>
        <row r="631">
          <cell r="A631">
            <v>43</v>
          </cell>
          <cell r="B631" t="str">
            <v>무수단관</v>
          </cell>
          <cell r="C631" t="str">
            <v>D=300,L=0.617</v>
          </cell>
          <cell r="D631">
            <v>1</v>
          </cell>
          <cell r="E631" t="str">
            <v>EA</v>
          </cell>
        </row>
        <row r="632">
          <cell r="B632" t="str">
            <v>무수단관</v>
          </cell>
          <cell r="C632" t="str">
            <v>D=300,L=3.055</v>
          </cell>
          <cell r="D632">
            <v>1</v>
          </cell>
          <cell r="E632" t="str">
            <v>EA</v>
          </cell>
        </row>
        <row r="633">
          <cell r="B633" t="str">
            <v>무수단관</v>
          </cell>
          <cell r="C633" t="str">
            <v>D=350,L=1.975</v>
          </cell>
          <cell r="D633">
            <v>1</v>
          </cell>
          <cell r="E633" t="str">
            <v>EA</v>
          </cell>
        </row>
        <row r="634">
          <cell r="B634" t="str">
            <v>무수단관</v>
          </cell>
          <cell r="C634" t="str">
            <v>D=100,L=3.47</v>
          </cell>
          <cell r="D634">
            <v>2</v>
          </cell>
          <cell r="E634" t="str">
            <v>EA</v>
          </cell>
        </row>
        <row r="635">
          <cell r="B635" t="str">
            <v>무수단관</v>
          </cell>
          <cell r="C635" t="str">
            <v>D=400,L=3.352</v>
          </cell>
          <cell r="D635">
            <v>2</v>
          </cell>
          <cell r="E635" t="str">
            <v>EA</v>
          </cell>
        </row>
        <row r="636">
          <cell r="B636" t="str">
            <v>무수단관</v>
          </cell>
          <cell r="C636" t="str">
            <v>D=400,L=1.045</v>
          </cell>
          <cell r="D636">
            <v>2</v>
          </cell>
          <cell r="E636" t="str">
            <v>EA</v>
          </cell>
        </row>
        <row r="637">
          <cell r="B637" t="str">
            <v>무수단관</v>
          </cell>
          <cell r="C637" t="str">
            <v>D=400,L=0.50</v>
          </cell>
          <cell r="D637">
            <v>2</v>
          </cell>
          <cell r="E637" t="str">
            <v>EA</v>
          </cell>
        </row>
        <row r="638">
          <cell r="B638" t="str">
            <v>무수단관</v>
          </cell>
          <cell r="C638" t="str">
            <v>D=500,L=3.642</v>
          </cell>
          <cell r="D638">
            <v>1</v>
          </cell>
          <cell r="E638" t="str">
            <v>EA</v>
          </cell>
        </row>
        <row r="639">
          <cell r="B639" t="str">
            <v>무수단관</v>
          </cell>
          <cell r="C639" t="str">
            <v>D=500,L=1.167</v>
          </cell>
          <cell r="D639">
            <v>1</v>
          </cell>
          <cell r="E639" t="str">
            <v>EA</v>
          </cell>
        </row>
        <row r="640">
          <cell r="B640" t="str">
            <v>무수단관</v>
          </cell>
          <cell r="C640" t="str">
            <v>D=600,L=0.794</v>
          </cell>
          <cell r="D640">
            <v>1</v>
          </cell>
          <cell r="E640" t="str">
            <v>EA</v>
          </cell>
        </row>
        <row r="641">
          <cell r="B641" t="str">
            <v>직관</v>
          </cell>
          <cell r="C641" t="str">
            <v>D=100,L=5.00</v>
          </cell>
          <cell r="D641">
            <v>5</v>
          </cell>
          <cell r="E641" t="str">
            <v>EA</v>
          </cell>
        </row>
        <row r="642">
          <cell r="B642" t="str">
            <v>직관</v>
          </cell>
          <cell r="C642" t="str">
            <v>D=150,L=5.00</v>
          </cell>
          <cell r="D642">
            <v>3</v>
          </cell>
          <cell r="E642" t="str">
            <v>EA</v>
          </cell>
        </row>
        <row r="643">
          <cell r="B643" t="str">
            <v>직관</v>
          </cell>
          <cell r="C643" t="str">
            <v>D=250,L=6.00</v>
          </cell>
          <cell r="D643">
            <v>6</v>
          </cell>
          <cell r="E643" t="str">
            <v>EA</v>
          </cell>
        </row>
        <row r="644">
          <cell r="B644" t="str">
            <v>직관</v>
          </cell>
          <cell r="C644" t="str">
            <v>D=300,L=6.00</v>
          </cell>
          <cell r="D644">
            <v>3</v>
          </cell>
          <cell r="E644" t="str">
            <v>EA</v>
          </cell>
        </row>
        <row r="645">
          <cell r="B645" t="str">
            <v>직관</v>
          </cell>
          <cell r="C645" t="str">
            <v>D=350,L=6.00</v>
          </cell>
          <cell r="D645">
            <v>5</v>
          </cell>
          <cell r="E645" t="str">
            <v>EA</v>
          </cell>
        </row>
        <row r="646">
          <cell r="B646" t="str">
            <v>직관</v>
          </cell>
          <cell r="C646" t="str">
            <v>D=400,L=6.00</v>
          </cell>
          <cell r="D646">
            <v>15</v>
          </cell>
          <cell r="E646" t="str">
            <v>EA</v>
          </cell>
        </row>
        <row r="647">
          <cell r="B647" t="str">
            <v>직관</v>
          </cell>
          <cell r="C647" t="str">
            <v>D=500,L=6.00</v>
          </cell>
          <cell r="D647">
            <v>2</v>
          </cell>
          <cell r="E647" t="str">
            <v>EA</v>
          </cell>
        </row>
        <row r="648">
          <cell r="A648">
            <v>44</v>
          </cell>
          <cell r="B648" t="str">
            <v>직관</v>
          </cell>
          <cell r="C648" t="str">
            <v>D=600,L=6.00</v>
          </cell>
          <cell r="D648">
            <v>4</v>
          </cell>
          <cell r="E648" t="str">
            <v>EA</v>
          </cell>
        </row>
        <row r="649">
          <cell r="B649" t="str">
            <v>STS플랜지단관</v>
          </cell>
          <cell r="C649" t="str">
            <v>D=200,L=0.80</v>
          </cell>
          <cell r="D649">
            <v>2</v>
          </cell>
          <cell r="E649" t="str">
            <v>EA</v>
          </cell>
        </row>
        <row r="650">
          <cell r="B650" t="str">
            <v>STS곡관</v>
          </cell>
          <cell r="C650" t="str">
            <v>200*90</v>
          </cell>
          <cell r="D650">
            <v>4</v>
          </cell>
          <cell r="E650" t="str">
            <v>EA</v>
          </cell>
        </row>
        <row r="651">
          <cell r="B651" t="str">
            <v>소켓단관</v>
          </cell>
          <cell r="C651" t="str">
            <v>D=250,L=0.250</v>
          </cell>
          <cell r="D651">
            <v>2</v>
          </cell>
          <cell r="E651" t="str">
            <v>EA</v>
          </cell>
        </row>
        <row r="652">
          <cell r="B652" t="str">
            <v>소켓단관</v>
          </cell>
          <cell r="C652" t="str">
            <v>D=250,L=3.065</v>
          </cell>
          <cell r="D652">
            <v>2</v>
          </cell>
          <cell r="E652" t="str">
            <v>EA</v>
          </cell>
        </row>
        <row r="653">
          <cell r="B653" t="str">
            <v>소켓단관</v>
          </cell>
          <cell r="C653" t="str">
            <v>D=250,L=5.847</v>
          </cell>
          <cell r="D653">
            <v>1</v>
          </cell>
          <cell r="E653" t="str">
            <v>EA</v>
          </cell>
        </row>
        <row r="654">
          <cell r="B654" t="str">
            <v>무수단관</v>
          </cell>
          <cell r="C654" t="str">
            <v>D=250,L=5.847</v>
          </cell>
          <cell r="E654" t="str">
            <v>EA</v>
          </cell>
        </row>
        <row r="655">
          <cell r="B655" t="str">
            <v>양플렌지단관</v>
          </cell>
          <cell r="C655" t="str">
            <v>D=250,L=5.847</v>
          </cell>
          <cell r="E655" t="str">
            <v>EA</v>
          </cell>
        </row>
        <row r="656">
          <cell r="B656" t="str">
            <v>무수단관</v>
          </cell>
          <cell r="C656" t="str">
            <v>D=250,L=5.847</v>
          </cell>
          <cell r="E656" t="str">
            <v>EA</v>
          </cell>
        </row>
        <row r="657">
          <cell r="B657" t="str">
            <v>소켓단관</v>
          </cell>
          <cell r="C657" t="str">
            <v>D=250,L=5.847</v>
          </cell>
          <cell r="E657" t="str">
            <v>EA</v>
          </cell>
        </row>
        <row r="658">
          <cell r="B658" t="str">
            <v>소켓단관</v>
          </cell>
          <cell r="C658" t="str">
            <v>D=250,L=5.847</v>
          </cell>
          <cell r="E658" t="str">
            <v>EA</v>
          </cell>
        </row>
        <row r="659">
          <cell r="B659" t="str">
            <v>양플렌지단관</v>
          </cell>
          <cell r="C659" t="str">
            <v>D=250,L=5.847</v>
          </cell>
          <cell r="E659" t="str">
            <v>EA</v>
          </cell>
        </row>
        <row r="660">
          <cell r="B660" t="str">
            <v>소켓단관</v>
          </cell>
          <cell r="C660" t="str">
            <v>D=250,L=5.847</v>
          </cell>
          <cell r="E660" t="str">
            <v>EA</v>
          </cell>
        </row>
        <row r="661">
          <cell r="B661" t="str">
            <v>1125도소켓곡관</v>
          </cell>
          <cell r="C661" t="str">
            <v>D=250,L=5.847</v>
          </cell>
          <cell r="E661" t="str">
            <v>EA</v>
          </cell>
        </row>
        <row r="662">
          <cell r="B662" t="str">
            <v>*관급자재비</v>
          </cell>
        </row>
        <row r="663">
          <cell r="B663" t="str">
            <v>시멘트</v>
          </cell>
          <cell r="D663">
            <v>323</v>
          </cell>
          <cell r="E663" t="str">
            <v>대</v>
          </cell>
        </row>
        <row r="664">
          <cell r="B664" t="str">
            <v>철근</v>
          </cell>
          <cell r="C664" t="str">
            <v>D13</v>
          </cell>
          <cell r="D664">
            <v>62.883000000000003</v>
          </cell>
          <cell r="E664" t="str">
            <v>TON</v>
          </cell>
        </row>
        <row r="665">
          <cell r="B665" t="str">
            <v>철근</v>
          </cell>
          <cell r="C665" t="str">
            <v>D16</v>
          </cell>
          <cell r="D665">
            <v>147.05099999999999</v>
          </cell>
          <cell r="E665" t="str">
            <v>TON</v>
          </cell>
        </row>
        <row r="666">
          <cell r="B666" t="str">
            <v>철근</v>
          </cell>
          <cell r="C666" t="str">
            <v>D19</v>
          </cell>
          <cell r="D666">
            <v>153.059</v>
          </cell>
          <cell r="E666" t="str">
            <v>TON</v>
          </cell>
        </row>
        <row r="667">
          <cell r="B667" t="str">
            <v>철근</v>
          </cell>
          <cell r="C667" t="str">
            <v>D22</v>
          </cell>
          <cell r="D667">
            <v>70.275000000000006</v>
          </cell>
          <cell r="E667" t="str">
            <v>TON</v>
          </cell>
        </row>
        <row r="668">
          <cell r="B668" t="str">
            <v>철근</v>
          </cell>
          <cell r="C668" t="str">
            <v>D25</v>
          </cell>
          <cell r="D668">
            <v>6.6689999999999996</v>
          </cell>
          <cell r="E668" t="str">
            <v>TON</v>
          </cell>
        </row>
        <row r="669">
          <cell r="B669" t="str">
            <v>레미콘</v>
          </cell>
          <cell r="C669" t="str">
            <v>40-135-8</v>
          </cell>
          <cell r="D669">
            <v>381</v>
          </cell>
          <cell r="E669" t="str">
            <v>m3</v>
          </cell>
        </row>
        <row r="670">
          <cell r="B670" t="str">
            <v>레미콘</v>
          </cell>
          <cell r="C670" t="str">
            <v>25-180-8</v>
          </cell>
          <cell r="D670">
            <v>280</v>
          </cell>
          <cell r="E670" t="str">
            <v>m3</v>
          </cell>
        </row>
        <row r="671">
          <cell r="B671" t="str">
            <v>레미콘</v>
          </cell>
          <cell r="C671" t="str">
            <v>25-210-8</v>
          </cell>
          <cell r="D671">
            <v>16</v>
          </cell>
          <cell r="E671" t="str">
            <v>m3</v>
          </cell>
        </row>
        <row r="672">
          <cell r="B672" t="str">
            <v>레미콘</v>
          </cell>
          <cell r="C672" t="str">
            <v>40-210-8</v>
          </cell>
          <cell r="D672">
            <v>71</v>
          </cell>
          <cell r="E672" t="str">
            <v>m3</v>
          </cell>
        </row>
        <row r="673">
          <cell r="B673" t="str">
            <v>레미콘</v>
          </cell>
          <cell r="C673" t="str">
            <v>25-240-8</v>
          </cell>
          <cell r="D673">
            <v>4044</v>
          </cell>
          <cell r="E673" t="str">
            <v>m3</v>
          </cell>
        </row>
        <row r="674">
          <cell r="B674" t="str">
            <v>흄관(칼라제외)</v>
          </cell>
          <cell r="C674" t="str">
            <v>D=250M/M</v>
          </cell>
          <cell r="D674">
            <v>62</v>
          </cell>
          <cell r="E674" t="str">
            <v>본</v>
          </cell>
        </row>
        <row r="675">
          <cell r="B675" t="str">
            <v>흄관(칼라제외)</v>
          </cell>
          <cell r="C675" t="str">
            <v>D=300M/M</v>
          </cell>
          <cell r="D675">
            <v>15</v>
          </cell>
          <cell r="E675" t="str">
            <v>본</v>
          </cell>
        </row>
        <row r="676">
          <cell r="B676" t="str">
            <v>흄관(칼라제외)</v>
          </cell>
          <cell r="C676" t="str">
            <v>D=450M/M</v>
          </cell>
          <cell r="D676">
            <v>229</v>
          </cell>
          <cell r="E676" t="str">
            <v>본</v>
          </cell>
        </row>
        <row r="677">
          <cell r="B677" t="str">
            <v>흄관(칼라제외)</v>
          </cell>
          <cell r="C677" t="str">
            <v>D=600M/M</v>
          </cell>
          <cell r="D677">
            <v>38</v>
          </cell>
          <cell r="E677" t="str">
            <v>본</v>
          </cell>
        </row>
        <row r="678">
          <cell r="B678" t="str">
            <v>아스콘</v>
          </cell>
          <cell r="C678" t="str">
            <v>#467</v>
          </cell>
          <cell r="D678">
            <v>1414</v>
          </cell>
          <cell r="E678" t="str">
            <v>TON</v>
          </cell>
        </row>
        <row r="679">
          <cell r="B679" t="str">
            <v>아스콘</v>
          </cell>
          <cell r="C679" t="str">
            <v>#78</v>
          </cell>
          <cell r="D679">
            <v>738</v>
          </cell>
          <cell r="E679" t="str">
            <v>TON</v>
          </cell>
        </row>
        <row r="680">
          <cell r="B680" t="str">
            <v>아스팔트</v>
          </cell>
          <cell r="C680" t="str">
            <v>MC-3</v>
          </cell>
          <cell r="D680">
            <v>25</v>
          </cell>
          <cell r="E680" t="str">
            <v>TON</v>
          </cell>
        </row>
        <row r="681">
          <cell r="B681" t="str">
            <v>아스팔트</v>
          </cell>
          <cell r="C681" t="str">
            <v>RSC-4</v>
          </cell>
          <cell r="D681">
            <v>9</v>
          </cell>
          <cell r="E681" t="str">
            <v>TON</v>
          </cell>
        </row>
        <row r="682">
          <cell r="A682">
            <v>46</v>
          </cell>
          <cell r="B682" t="str">
            <v>보차도경계블럭</v>
          </cell>
          <cell r="C682" t="str">
            <v>180*205*250</v>
          </cell>
          <cell r="D682">
            <v>800</v>
          </cell>
          <cell r="E682" t="str">
            <v>m</v>
          </cell>
        </row>
        <row r="683">
          <cell r="B683" t="str">
            <v>조달수수료</v>
          </cell>
          <cell r="D683">
            <v>1.4</v>
          </cell>
          <cell r="E683" t="str">
            <v>%</v>
          </cell>
        </row>
        <row r="684">
          <cell r="B684" t="str">
            <v>*토취장사용료</v>
          </cell>
          <cell r="C684" t="str">
            <v>토사</v>
          </cell>
          <cell r="D684">
            <v>15625</v>
          </cell>
          <cell r="E684" t="str">
            <v>m3</v>
          </cell>
        </row>
        <row r="699">
          <cell r="A699">
            <v>47</v>
          </cell>
        </row>
        <row r="700">
          <cell r="A700" t="str">
            <v>조경</v>
          </cell>
          <cell r="B700" t="str">
            <v>무안하수종말처리장</v>
          </cell>
        </row>
        <row r="701">
          <cell r="B701" t="str">
            <v>1)식재공사</v>
          </cell>
        </row>
        <row r="702">
          <cell r="B702" t="str">
            <v>2)시설물공사</v>
          </cell>
        </row>
        <row r="703">
          <cell r="B703" t="str">
            <v>3)부대공사</v>
          </cell>
        </row>
        <row r="705">
          <cell r="B705" t="str">
            <v>계</v>
          </cell>
        </row>
        <row r="716">
          <cell r="A716">
            <v>49</v>
          </cell>
        </row>
        <row r="717">
          <cell r="B717" t="str">
            <v>무안하수종말처리장</v>
          </cell>
        </row>
        <row r="720">
          <cell r="B720" t="str">
            <v>1)식재공사</v>
          </cell>
        </row>
        <row r="721">
          <cell r="B721" t="str">
            <v>소나무</v>
          </cell>
          <cell r="C721" t="str">
            <v>H 4.0 X R 15</v>
          </cell>
          <cell r="D721">
            <v>10</v>
          </cell>
          <cell r="E721" t="str">
            <v>주</v>
          </cell>
        </row>
        <row r="722">
          <cell r="B722" t="str">
            <v>소나무</v>
          </cell>
          <cell r="C722" t="str">
            <v>H 3.0 X R 10</v>
          </cell>
          <cell r="D722">
            <v>16</v>
          </cell>
          <cell r="E722" t="str">
            <v>주</v>
          </cell>
        </row>
        <row r="723">
          <cell r="B723" t="str">
            <v>스트로브잣</v>
          </cell>
          <cell r="C723" t="str">
            <v>H 3.0 X W 1.0</v>
          </cell>
          <cell r="D723">
            <v>115</v>
          </cell>
          <cell r="E723" t="str">
            <v>주</v>
          </cell>
        </row>
        <row r="724">
          <cell r="B724" t="str">
            <v>측백나무</v>
          </cell>
          <cell r="C724" t="str">
            <v>H 3.0 X W 1.0</v>
          </cell>
          <cell r="D724">
            <v>127</v>
          </cell>
          <cell r="E724" t="str">
            <v>주</v>
          </cell>
        </row>
        <row r="725">
          <cell r="B725" t="str">
            <v>해 송</v>
          </cell>
          <cell r="C725" t="str">
            <v>H 3.0 X W 1.0</v>
          </cell>
          <cell r="D725">
            <v>129</v>
          </cell>
          <cell r="E725" t="str">
            <v>주</v>
          </cell>
        </row>
        <row r="726">
          <cell r="B726" t="str">
            <v>후박나무</v>
          </cell>
          <cell r="C726" t="str">
            <v>H 2.5 X R 4</v>
          </cell>
          <cell r="D726">
            <v>27</v>
          </cell>
          <cell r="E726" t="str">
            <v>주</v>
          </cell>
        </row>
        <row r="727">
          <cell r="B727" t="str">
            <v>가시나무</v>
          </cell>
          <cell r="C727" t="str">
            <v>H 2.0 X R 4</v>
          </cell>
          <cell r="D727">
            <v>40</v>
          </cell>
          <cell r="E727" t="str">
            <v>주</v>
          </cell>
        </row>
        <row r="728">
          <cell r="B728" t="str">
            <v>동백나무</v>
          </cell>
          <cell r="C728" t="str">
            <v>H 1.5 X W 0.6</v>
          </cell>
          <cell r="D728">
            <v>64</v>
          </cell>
          <cell r="E728" t="str">
            <v>주</v>
          </cell>
        </row>
        <row r="729">
          <cell r="B729" t="str">
            <v>느티나무</v>
          </cell>
          <cell r="C729" t="str">
            <v>H 4.0 X R 12</v>
          </cell>
          <cell r="D729">
            <v>32</v>
          </cell>
          <cell r="E729" t="str">
            <v>주</v>
          </cell>
        </row>
        <row r="730">
          <cell r="B730" t="str">
            <v>청단풍</v>
          </cell>
          <cell r="C730" t="str">
            <v>H 2.0 X R 6</v>
          </cell>
          <cell r="D730">
            <v>24</v>
          </cell>
          <cell r="E730" t="str">
            <v>주</v>
          </cell>
        </row>
        <row r="731">
          <cell r="B731" t="str">
            <v>매타세콰이어</v>
          </cell>
          <cell r="C731" t="str">
            <v>H 3.0 X R 6</v>
          </cell>
          <cell r="D731">
            <v>55</v>
          </cell>
          <cell r="E731" t="str">
            <v>주</v>
          </cell>
        </row>
        <row r="732">
          <cell r="B732" t="str">
            <v>목련</v>
          </cell>
          <cell r="C732" t="str">
            <v>H 3.0 X R 10</v>
          </cell>
          <cell r="D732">
            <v>10</v>
          </cell>
          <cell r="E732" t="str">
            <v>주</v>
          </cell>
        </row>
        <row r="733">
          <cell r="B733" t="str">
            <v>모과나무</v>
          </cell>
          <cell r="C733" t="str">
            <v>H 3.0 X R 8</v>
          </cell>
          <cell r="D733">
            <v>9</v>
          </cell>
          <cell r="E733" t="str">
            <v>주</v>
          </cell>
        </row>
        <row r="734">
          <cell r="B734" t="str">
            <v>배롱나무</v>
          </cell>
          <cell r="C734" t="str">
            <v>H 2.5 X R 7</v>
          </cell>
          <cell r="D734">
            <v>21</v>
          </cell>
          <cell r="E734" t="str">
            <v>주</v>
          </cell>
        </row>
        <row r="735">
          <cell r="B735" t="str">
            <v>광나무</v>
          </cell>
          <cell r="C735" t="str">
            <v>H 1.0 X W 0.3</v>
          </cell>
          <cell r="D735">
            <v>1120</v>
          </cell>
          <cell r="E735" t="str">
            <v>주</v>
          </cell>
        </row>
        <row r="736">
          <cell r="B736" t="str">
            <v>회양목</v>
          </cell>
          <cell r="C736" t="str">
            <v>H 0.3 X W 0.3</v>
          </cell>
          <cell r="D736">
            <v>952</v>
          </cell>
          <cell r="E736" t="str">
            <v>주</v>
          </cell>
        </row>
        <row r="737">
          <cell r="B737" t="str">
            <v>수수꽂다리</v>
          </cell>
          <cell r="C737" t="str">
            <v>H 2.0 X W 1.0</v>
          </cell>
          <cell r="D737">
            <v>51</v>
          </cell>
          <cell r="E737" t="str">
            <v>주</v>
          </cell>
        </row>
        <row r="738">
          <cell r="B738" t="str">
            <v>산철쭉</v>
          </cell>
          <cell r="C738" t="str">
            <v>H 0.4 X W 0.3</v>
          </cell>
          <cell r="D738">
            <v>1180</v>
          </cell>
          <cell r="E738" t="str">
            <v>주</v>
          </cell>
        </row>
        <row r="739">
          <cell r="B739" t="str">
            <v>잔 듸</v>
          </cell>
          <cell r="C739" t="str">
            <v>0.3x0.3x0.03</v>
          </cell>
          <cell r="D739">
            <v>10331</v>
          </cell>
          <cell r="E739" t="str">
            <v>m2</v>
          </cell>
        </row>
        <row r="740">
          <cell r="B740" t="str">
            <v>지주목(이각)</v>
          </cell>
          <cell r="D740">
            <v>40</v>
          </cell>
          <cell r="E740" t="str">
            <v>조</v>
          </cell>
        </row>
        <row r="741">
          <cell r="B741" t="str">
            <v>지주목(삼발이)</v>
          </cell>
          <cell r="C741" t="str">
            <v>소형</v>
          </cell>
          <cell r="D741">
            <v>533</v>
          </cell>
          <cell r="E741" t="str">
            <v>조</v>
          </cell>
        </row>
        <row r="742">
          <cell r="B742" t="str">
            <v>지주목(삼발이)</v>
          </cell>
          <cell r="C742" t="str">
            <v>대형</v>
          </cell>
          <cell r="D742">
            <v>46</v>
          </cell>
          <cell r="E742" t="str">
            <v>조</v>
          </cell>
        </row>
        <row r="743">
          <cell r="B743" t="str">
            <v>소  계</v>
          </cell>
        </row>
        <row r="750">
          <cell r="A750">
            <v>51</v>
          </cell>
        </row>
        <row r="751">
          <cell r="B751" t="str">
            <v>2)시설물공사</v>
          </cell>
        </row>
        <row r="752">
          <cell r="B752" t="str">
            <v>파고라</v>
          </cell>
          <cell r="C752" t="str">
            <v>5,200 x 5,200</v>
          </cell>
          <cell r="D752">
            <v>3</v>
          </cell>
          <cell r="E752" t="str">
            <v>개소</v>
          </cell>
        </row>
        <row r="753">
          <cell r="B753" t="str">
            <v>팽의자</v>
          </cell>
          <cell r="C753" t="str">
            <v>HW 2-2-1</v>
          </cell>
          <cell r="D753">
            <v>12</v>
          </cell>
          <cell r="E753" t="str">
            <v>개소</v>
          </cell>
        </row>
        <row r="754">
          <cell r="B754" t="str">
            <v>등의자</v>
          </cell>
          <cell r="C754" t="str">
            <v>HW 3-1-1</v>
          </cell>
          <cell r="D754">
            <v>4</v>
          </cell>
          <cell r="E754" t="str">
            <v>개소</v>
          </cell>
        </row>
        <row r="755">
          <cell r="B755" t="str">
            <v>휴지통</v>
          </cell>
          <cell r="D755">
            <v>2</v>
          </cell>
          <cell r="E755" t="str">
            <v>개소</v>
          </cell>
        </row>
        <row r="756">
          <cell r="B756" t="str">
            <v>소  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 refreshError="1"/>
      <sheetData sheetId="718"/>
      <sheetData sheetId="719" refreshError="1"/>
      <sheetData sheetId="720" refreshError="1"/>
      <sheetData sheetId="721" refreshError="1"/>
      <sheetData sheetId="722"/>
      <sheetData sheetId="723" refreshError="1"/>
      <sheetData sheetId="724"/>
      <sheetData sheetId="725" refreshError="1"/>
      <sheetData sheetId="726"/>
      <sheetData sheetId="727"/>
      <sheetData sheetId="728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>
        <row r="21">
          <cell r="A21">
            <v>0</v>
          </cell>
        </row>
      </sheetData>
      <sheetData sheetId="1259">
        <row r="21">
          <cell r="A21">
            <v>0</v>
          </cell>
        </row>
      </sheetData>
      <sheetData sheetId="1260" refreshError="1"/>
      <sheetData sheetId="1261">
        <row r="21">
          <cell r="A21">
            <v>0</v>
          </cell>
        </row>
      </sheetData>
      <sheetData sheetId="1262" refreshError="1"/>
      <sheetData sheetId="1263">
        <row r="21">
          <cell r="A21">
            <v>0</v>
          </cell>
        </row>
      </sheetData>
      <sheetData sheetId="1264">
        <row r="21">
          <cell r="A21">
            <v>0</v>
          </cell>
        </row>
      </sheetData>
      <sheetData sheetId="1265">
        <row r="21">
          <cell r="A21">
            <v>0</v>
          </cell>
        </row>
      </sheetData>
      <sheetData sheetId="1266" refreshError="1"/>
      <sheetData sheetId="1267" refreshError="1"/>
      <sheetData sheetId="1268">
        <row r="21">
          <cell r="A21">
            <v>0</v>
          </cell>
        </row>
      </sheetData>
      <sheetData sheetId="1269">
        <row r="21">
          <cell r="A21">
            <v>0</v>
          </cell>
        </row>
      </sheetData>
      <sheetData sheetId="1270">
        <row r="21">
          <cell r="A21">
            <v>0</v>
          </cell>
        </row>
      </sheetData>
      <sheetData sheetId="1271">
        <row r="21">
          <cell r="A21">
            <v>0</v>
          </cell>
        </row>
      </sheetData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>
        <row r="21">
          <cell r="A21">
            <v>0</v>
          </cell>
        </row>
      </sheetData>
      <sheetData sheetId="1362" refreshError="1"/>
      <sheetData sheetId="1363" refreshError="1"/>
      <sheetData sheetId="1364" refreshError="1"/>
      <sheetData sheetId="1365" refreshError="1"/>
      <sheetData sheetId="1366">
        <row r="21">
          <cell r="A21">
            <v>0</v>
          </cell>
        </row>
      </sheetData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>
        <row r="21">
          <cell r="A21">
            <v>0</v>
          </cell>
        </row>
      </sheetData>
      <sheetData sheetId="1405">
        <row r="21">
          <cell r="A21">
            <v>0</v>
          </cell>
        </row>
      </sheetData>
      <sheetData sheetId="1406">
        <row r="21">
          <cell r="A21">
            <v>0</v>
          </cell>
        </row>
      </sheetData>
      <sheetData sheetId="1407">
        <row r="21">
          <cell r="A21">
            <v>0</v>
          </cell>
        </row>
      </sheetData>
      <sheetData sheetId="1408">
        <row r="21">
          <cell r="A21">
            <v>0</v>
          </cell>
        </row>
      </sheetData>
      <sheetData sheetId="1409">
        <row r="21">
          <cell r="A21">
            <v>0</v>
          </cell>
        </row>
      </sheetData>
      <sheetData sheetId="1410">
        <row r="21">
          <cell r="A21">
            <v>0</v>
          </cell>
        </row>
      </sheetData>
      <sheetData sheetId="1411">
        <row r="21">
          <cell r="A21">
            <v>0</v>
          </cell>
        </row>
      </sheetData>
      <sheetData sheetId="1412">
        <row r="21">
          <cell r="A21">
            <v>0</v>
          </cell>
        </row>
      </sheetData>
      <sheetData sheetId="1413">
        <row r="21">
          <cell r="A21">
            <v>0</v>
          </cell>
        </row>
      </sheetData>
      <sheetData sheetId="1414">
        <row r="21">
          <cell r="A21">
            <v>0</v>
          </cell>
        </row>
      </sheetData>
      <sheetData sheetId="1415">
        <row r="21">
          <cell r="A21">
            <v>0</v>
          </cell>
        </row>
      </sheetData>
      <sheetData sheetId="1416">
        <row r="21">
          <cell r="A21">
            <v>0</v>
          </cell>
        </row>
      </sheetData>
      <sheetData sheetId="1417">
        <row r="21">
          <cell r="A21">
            <v>0</v>
          </cell>
        </row>
      </sheetData>
      <sheetData sheetId="1418">
        <row r="21">
          <cell r="A21">
            <v>0</v>
          </cell>
        </row>
      </sheetData>
      <sheetData sheetId="1419">
        <row r="21">
          <cell r="A21">
            <v>0</v>
          </cell>
        </row>
      </sheetData>
      <sheetData sheetId="1420">
        <row r="21">
          <cell r="A21">
            <v>0</v>
          </cell>
        </row>
      </sheetData>
      <sheetData sheetId="1421">
        <row r="21">
          <cell r="A21">
            <v>0</v>
          </cell>
        </row>
      </sheetData>
      <sheetData sheetId="1422">
        <row r="21">
          <cell r="A21">
            <v>0</v>
          </cell>
        </row>
      </sheetData>
      <sheetData sheetId="1423">
        <row r="21">
          <cell r="A21">
            <v>0</v>
          </cell>
        </row>
      </sheetData>
      <sheetData sheetId="1424">
        <row r="21">
          <cell r="A21">
            <v>0</v>
          </cell>
        </row>
      </sheetData>
      <sheetData sheetId="1425">
        <row r="21">
          <cell r="A21">
            <v>0</v>
          </cell>
        </row>
      </sheetData>
      <sheetData sheetId="1426">
        <row r="21">
          <cell r="A21">
            <v>0</v>
          </cell>
        </row>
      </sheetData>
      <sheetData sheetId="1427">
        <row r="21">
          <cell r="A21">
            <v>0</v>
          </cell>
        </row>
      </sheetData>
      <sheetData sheetId="1428">
        <row r="21">
          <cell r="A21">
            <v>0</v>
          </cell>
        </row>
      </sheetData>
      <sheetData sheetId="1429">
        <row r="21">
          <cell r="A21">
            <v>0</v>
          </cell>
        </row>
      </sheetData>
      <sheetData sheetId="1430">
        <row r="21">
          <cell r="A21">
            <v>0</v>
          </cell>
        </row>
      </sheetData>
      <sheetData sheetId="1431">
        <row r="21">
          <cell r="A21">
            <v>0</v>
          </cell>
        </row>
      </sheetData>
      <sheetData sheetId="1432">
        <row r="21">
          <cell r="A21">
            <v>0</v>
          </cell>
        </row>
      </sheetData>
      <sheetData sheetId="1433">
        <row r="21">
          <cell r="A21">
            <v>0</v>
          </cell>
        </row>
      </sheetData>
      <sheetData sheetId="1434">
        <row r="21">
          <cell r="A21">
            <v>0</v>
          </cell>
        </row>
      </sheetData>
      <sheetData sheetId="1435">
        <row r="21">
          <cell r="A21">
            <v>0</v>
          </cell>
        </row>
      </sheetData>
      <sheetData sheetId="1436">
        <row r="21">
          <cell r="A21">
            <v>0</v>
          </cell>
        </row>
      </sheetData>
      <sheetData sheetId="1437">
        <row r="21">
          <cell r="A21">
            <v>0</v>
          </cell>
        </row>
      </sheetData>
      <sheetData sheetId="1438">
        <row r="21">
          <cell r="A21">
            <v>0</v>
          </cell>
        </row>
      </sheetData>
      <sheetData sheetId="1439">
        <row r="21">
          <cell r="A21">
            <v>0</v>
          </cell>
        </row>
      </sheetData>
      <sheetData sheetId="1440">
        <row r="21">
          <cell r="A21">
            <v>0</v>
          </cell>
        </row>
      </sheetData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>
        <row r="21">
          <cell r="A21">
            <v>0</v>
          </cell>
        </row>
      </sheetData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>
        <row r="21">
          <cell r="A21">
            <v>0</v>
          </cell>
        </row>
      </sheetData>
      <sheetData sheetId="1585">
        <row r="21">
          <cell r="A21">
            <v>0</v>
          </cell>
        </row>
      </sheetData>
      <sheetData sheetId="1586">
        <row r="21">
          <cell r="A21">
            <v>0</v>
          </cell>
        </row>
      </sheetData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>
        <row r="21">
          <cell r="A21">
            <v>0</v>
          </cell>
        </row>
      </sheetData>
      <sheetData sheetId="1593">
        <row r="21">
          <cell r="A21">
            <v>0</v>
          </cell>
        </row>
      </sheetData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>
        <row r="21">
          <cell r="A21">
            <v>0</v>
          </cell>
        </row>
      </sheetData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 refreshError="1"/>
      <sheetData sheetId="1661">
        <row r="21">
          <cell r="A21">
            <v>0</v>
          </cell>
        </row>
      </sheetData>
      <sheetData sheetId="1662" refreshError="1"/>
      <sheetData sheetId="1663" refreshError="1"/>
      <sheetData sheetId="1664">
        <row r="21">
          <cell r="A21">
            <v>0</v>
          </cell>
        </row>
      </sheetData>
      <sheetData sheetId="1665" refreshError="1"/>
      <sheetData sheetId="1666" refreshError="1"/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 refreshError="1"/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>
        <row r="21">
          <cell r="A21">
            <v>0</v>
          </cell>
        </row>
      </sheetData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>
        <row r="21">
          <cell r="A21">
            <v>0</v>
          </cell>
        </row>
      </sheetData>
      <sheetData sheetId="2040">
        <row r="21">
          <cell r="A21">
            <v>0</v>
          </cell>
        </row>
      </sheetData>
      <sheetData sheetId="2041">
        <row r="21">
          <cell r="A21">
            <v>0</v>
          </cell>
        </row>
      </sheetData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>
        <row r="21">
          <cell r="A21">
            <v>0</v>
          </cell>
        </row>
      </sheetData>
      <sheetData sheetId="2049">
        <row r="21">
          <cell r="A21">
            <v>0</v>
          </cell>
        </row>
      </sheetData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/>
      <sheetData sheetId="2056">
        <row r="21">
          <cell r="A21">
            <v>0</v>
          </cell>
        </row>
      </sheetData>
      <sheetData sheetId="2057">
        <row r="21">
          <cell r="A21">
            <v>0</v>
          </cell>
        </row>
      </sheetData>
      <sheetData sheetId="2058">
        <row r="21">
          <cell r="A21">
            <v>0</v>
          </cell>
        </row>
      </sheetData>
      <sheetData sheetId="2059">
        <row r="21">
          <cell r="A21">
            <v>0</v>
          </cell>
        </row>
      </sheetData>
      <sheetData sheetId="2060" refreshError="1"/>
      <sheetData sheetId="2061">
        <row r="21">
          <cell r="A21">
            <v>0</v>
          </cell>
        </row>
      </sheetData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 refreshError="1"/>
      <sheetData sheetId="2082" refreshError="1"/>
      <sheetData sheetId="2083" refreshError="1"/>
      <sheetData sheetId="2084" refreshError="1"/>
      <sheetData sheetId="2085">
        <row r="21">
          <cell r="A21">
            <v>0</v>
          </cell>
        </row>
      </sheetData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>
        <row r="21">
          <cell r="A21">
            <v>0</v>
          </cell>
        </row>
      </sheetData>
      <sheetData sheetId="2093">
        <row r="21">
          <cell r="A21">
            <v>0</v>
          </cell>
        </row>
      </sheetData>
      <sheetData sheetId="2094">
        <row r="21">
          <cell r="A21">
            <v>0</v>
          </cell>
        </row>
      </sheetData>
      <sheetData sheetId="2095">
        <row r="21">
          <cell r="A21">
            <v>0</v>
          </cell>
        </row>
      </sheetData>
      <sheetData sheetId="2096">
        <row r="21">
          <cell r="A21">
            <v>0</v>
          </cell>
        </row>
      </sheetData>
      <sheetData sheetId="2097">
        <row r="21">
          <cell r="A21">
            <v>0</v>
          </cell>
        </row>
      </sheetData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>
        <row r="21">
          <cell r="A21">
            <v>0</v>
          </cell>
        </row>
      </sheetData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>
        <row r="21">
          <cell r="A21">
            <v>0</v>
          </cell>
        </row>
      </sheetData>
      <sheetData sheetId="2116" refreshError="1"/>
      <sheetData sheetId="2117">
        <row r="21">
          <cell r="A21">
            <v>0</v>
          </cell>
        </row>
      </sheetData>
      <sheetData sheetId="2118">
        <row r="21">
          <cell r="A21">
            <v>0</v>
          </cell>
        </row>
      </sheetData>
      <sheetData sheetId="2119">
        <row r="21">
          <cell r="A21">
            <v>0</v>
          </cell>
        </row>
      </sheetData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>
        <row r="21">
          <cell r="A21">
            <v>0</v>
          </cell>
        </row>
      </sheetData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>
        <row r="21">
          <cell r="A21">
            <v>0</v>
          </cell>
        </row>
      </sheetData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>
        <row r="21">
          <cell r="A21">
            <v>0</v>
          </cell>
        </row>
      </sheetData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>
        <row r="21">
          <cell r="A21">
            <v>0</v>
          </cell>
        </row>
      </sheetData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>
        <row r="21">
          <cell r="A21">
            <v>0</v>
          </cell>
        </row>
      </sheetData>
      <sheetData sheetId="2207">
        <row r="21">
          <cell r="A21">
            <v>0</v>
          </cell>
        </row>
      </sheetData>
      <sheetData sheetId="2208">
        <row r="21">
          <cell r="A21">
            <v>0</v>
          </cell>
        </row>
      </sheetData>
      <sheetData sheetId="2209">
        <row r="21">
          <cell r="A21">
            <v>0</v>
          </cell>
        </row>
      </sheetData>
      <sheetData sheetId="2210">
        <row r="21">
          <cell r="A21">
            <v>0</v>
          </cell>
        </row>
      </sheetData>
      <sheetData sheetId="2211">
        <row r="21">
          <cell r="A21">
            <v>0</v>
          </cell>
        </row>
      </sheetData>
      <sheetData sheetId="2212">
        <row r="21">
          <cell r="A21">
            <v>0</v>
          </cell>
        </row>
      </sheetData>
      <sheetData sheetId="2213">
        <row r="21">
          <cell r="A21">
            <v>0</v>
          </cell>
        </row>
      </sheetData>
      <sheetData sheetId="2214">
        <row r="21">
          <cell r="A21">
            <v>0</v>
          </cell>
        </row>
      </sheetData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>
        <row r="21">
          <cell r="A21">
            <v>0</v>
          </cell>
        </row>
      </sheetData>
      <sheetData sheetId="2231">
        <row r="21">
          <cell r="A21">
            <v>0</v>
          </cell>
        </row>
      </sheetData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>
        <row r="21">
          <cell r="A21">
            <v>0</v>
          </cell>
        </row>
      </sheetData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>
        <row r="21">
          <cell r="A21">
            <v>0</v>
          </cell>
        </row>
      </sheetData>
      <sheetData sheetId="2345">
        <row r="21">
          <cell r="A21">
            <v>0</v>
          </cell>
        </row>
      </sheetData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>
        <row r="21">
          <cell r="A21">
            <v>0</v>
          </cell>
        </row>
      </sheetData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>
        <row r="21">
          <cell r="A21">
            <v>0</v>
          </cell>
        </row>
      </sheetData>
      <sheetData sheetId="2363">
        <row r="21">
          <cell r="A21">
            <v>0</v>
          </cell>
        </row>
      </sheetData>
      <sheetData sheetId="2364">
        <row r="21">
          <cell r="A21">
            <v>0</v>
          </cell>
        </row>
      </sheetData>
      <sheetData sheetId="2365">
        <row r="21">
          <cell r="A21">
            <v>0</v>
          </cell>
        </row>
      </sheetData>
      <sheetData sheetId="2366">
        <row r="21">
          <cell r="A21">
            <v>0</v>
          </cell>
        </row>
      </sheetData>
      <sheetData sheetId="2367" refreshError="1"/>
      <sheetData sheetId="2368">
        <row r="21">
          <cell r="A21">
            <v>0</v>
          </cell>
        </row>
      </sheetData>
      <sheetData sheetId="2369">
        <row r="21">
          <cell r="A21">
            <v>0</v>
          </cell>
        </row>
      </sheetData>
      <sheetData sheetId="2370">
        <row r="21">
          <cell r="A21">
            <v>0</v>
          </cell>
        </row>
      </sheetData>
      <sheetData sheetId="2371">
        <row r="21">
          <cell r="A21">
            <v>0</v>
          </cell>
        </row>
      </sheetData>
      <sheetData sheetId="2372">
        <row r="21">
          <cell r="A21">
            <v>0</v>
          </cell>
        </row>
      </sheetData>
      <sheetData sheetId="2373">
        <row r="21">
          <cell r="A21">
            <v>0</v>
          </cell>
        </row>
      </sheetData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>
        <row r="21">
          <cell r="A21">
            <v>0</v>
          </cell>
        </row>
      </sheetData>
      <sheetData sheetId="2382" refreshError="1"/>
      <sheetData sheetId="2383">
        <row r="21">
          <cell r="A21">
            <v>0</v>
          </cell>
        </row>
      </sheetData>
      <sheetData sheetId="2384">
        <row r="21">
          <cell r="A21">
            <v>0</v>
          </cell>
        </row>
      </sheetData>
      <sheetData sheetId="2385">
        <row r="21">
          <cell r="A21">
            <v>0</v>
          </cell>
        </row>
      </sheetData>
      <sheetData sheetId="2386">
        <row r="21">
          <cell r="A21">
            <v>0</v>
          </cell>
        </row>
      </sheetData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>
        <row r="21">
          <cell r="A21">
            <v>0</v>
          </cell>
        </row>
      </sheetData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>
        <row r="21">
          <cell r="A21">
            <v>0</v>
          </cell>
        </row>
      </sheetData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>
        <row r="21">
          <cell r="A21">
            <v>0</v>
          </cell>
        </row>
      </sheetData>
      <sheetData sheetId="2419">
        <row r="21">
          <cell r="A21">
            <v>0</v>
          </cell>
        </row>
      </sheetData>
      <sheetData sheetId="2420">
        <row r="21">
          <cell r="A21">
            <v>0</v>
          </cell>
        </row>
      </sheetData>
      <sheetData sheetId="2421" refreshError="1"/>
      <sheetData sheetId="2422" refreshError="1"/>
      <sheetData sheetId="2423" refreshError="1"/>
      <sheetData sheetId="2424" refreshError="1"/>
      <sheetData sheetId="2425">
        <row r="21">
          <cell r="A21">
            <v>0</v>
          </cell>
        </row>
      </sheetData>
      <sheetData sheetId="2426">
        <row r="21">
          <cell r="A21">
            <v>0</v>
          </cell>
        </row>
      </sheetData>
      <sheetData sheetId="2427">
        <row r="21">
          <cell r="A21">
            <v>0</v>
          </cell>
        </row>
      </sheetData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>
        <row r="21">
          <cell r="A21">
            <v>0</v>
          </cell>
        </row>
      </sheetData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>
        <row r="21">
          <cell r="A21">
            <v>0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>
        <row r="21">
          <cell r="C21">
            <v>22.680000000000003</v>
          </cell>
        </row>
      </sheetData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/>
      <sheetData sheetId="2510"/>
      <sheetData sheetId="2511" refreshError="1"/>
      <sheetData sheetId="2512" refreshError="1"/>
      <sheetData sheetId="2513" refreshError="1"/>
      <sheetData sheetId="2514" refreshError="1"/>
      <sheetData sheetId="2515"/>
      <sheetData sheetId="2516" refreshError="1"/>
      <sheetData sheetId="2517" refreshError="1"/>
      <sheetData sheetId="2518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>
        <row r="21">
          <cell r="A21">
            <v>0</v>
          </cell>
        </row>
      </sheetData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>
        <row r="21">
          <cell r="A21">
            <v>0</v>
          </cell>
        </row>
      </sheetData>
      <sheetData sheetId="2624">
        <row r="21">
          <cell r="A21">
            <v>0</v>
          </cell>
        </row>
      </sheetData>
      <sheetData sheetId="2625">
        <row r="21">
          <cell r="A21">
            <v>0</v>
          </cell>
        </row>
      </sheetData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>
        <row r="21">
          <cell r="A21">
            <v>0</v>
          </cell>
        </row>
      </sheetData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>
        <row r="21">
          <cell r="A21">
            <v>0</v>
          </cell>
        </row>
      </sheetData>
      <sheetData sheetId="2669">
        <row r="21">
          <cell r="A21">
            <v>0</v>
          </cell>
        </row>
      </sheetData>
      <sheetData sheetId="2670">
        <row r="21">
          <cell r="A21">
            <v>0</v>
          </cell>
        </row>
      </sheetData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>
        <row r="21">
          <cell r="A21">
            <v>0</v>
          </cell>
        </row>
      </sheetData>
      <sheetData sheetId="2678" refreshError="1"/>
      <sheetData sheetId="2679" refreshError="1"/>
      <sheetData sheetId="2680" refreshError="1"/>
      <sheetData sheetId="2681">
        <row r="21">
          <cell r="A21">
            <v>0</v>
          </cell>
        </row>
      </sheetData>
      <sheetData sheetId="2682" refreshError="1"/>
      <sheetData sheetId="2683" refreshError="1"/>
      <sheetData sheetId="2684" refreshError="1"/>
      <sheetData sheetId="2685">
        <row r="21">
          <cell r="A21">
            <v>0</v>
          </cell>
        </row>
      </sheetData>
      <sheetData sheetId="2686" refreshError="1"/>
      <sheetData sheetId="2687" refreshError="1"/>
      <sheetData sheetId="2688">
        <row r="21">
          <cell r="A21">
            <v>0</v>
          </cell>
        </row>
      </sheetData>
      <sheetData sheetId="2689" refreshError="1"/>
      <sheetData sheetId="2690" refreshError="1"/>
      <sheetData sheetId="2691">
        <row r="21">
          <cell r="A21">
            <v>0</v>
          </cell>
        </row>
      </sheetData>
      <sheetData sheetId="2692">
        <row r="21">
          <cell r="A21">
            <v>0</v>
          </cell>
        </row>
      </sheetData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>
        <row r="21">
          <cell r="A21">
            <v>0</v>
          </cell>
        </row>
      </sheetData>
      <sheetData sheetId="2732">
        <row r="21">
          <cell r="A21">
            <v>0</v>
          </cell>
        </row>
      </sheetData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>
        <row r="21">
          <cell r="A21">
            <v>0</v>
          </cell>
        </row>
      </sheetData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 refreshError="1"/>
      <sheetData sheetId="2882" refreshError="1"/>
      <sheetData sheetId="2883" refreshError="1"/>
      <sheetData sheetId="2884" refreshError="1"/>
      <sheetData sheetId="2885">
        <row r="21">
          <cell r="A21">
            <v>0</v>
          </cell>
        </row>
      </sheetData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>
        <row r="21">
          <cell r="A21">
            <v>0</v>
          </cell>
        </row>
      </sheetData>
      <sheetData sheetId="2892" refreshError="1"/>
      <sheetData sheetId="2893" refreshError="1"/>
      <sheetData sheetId="2894" refreshError="1"/>
      <sheetData sheetId="2895" refreshError="1"/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 refreshError="1"/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 refreshError="1"/>
      <sheetData sheetId="2934" refreshError="1"/>
      <sheetData sheetId="2935" refreshError="1"/>
      <sheetData sheetId="2936" refreshError="1"/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 refreshError="1"/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 refreshError="1"/>
      <sheetData sheetId="2974" refreshError="1"/>
      <sheetData sheetId="2975" refreshError="1"/>
      <sheetData sheetId="2976" refreshError="1"/>
      <sheetData sheetId="2977">
        <row r="21">
          <cell r="A21">
            <v>0</v>
          </cell>
        </row>
      </sheetData>
      <sheetData sheetId="2978" refreshError="1"/>
      <sheetData sheetId="2979" refreshError="1"/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 refreshError="1"/>
      <sheetData sheetId="3009" refreshError="1"/>
      <sheetData sheetId="3010" refreshError="1"/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 refreshError="1"/>
      <sheetData sheetId="3020" refreshError="1"/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 refreshError="1"/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 refreshError="1"/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>
        <row r="21">
          <cell r="A21">
            <v>0</v>
          </cell>
        </row>
      </sheetData>
      <sheetData sheetId="3061">
        <row r="21">
          <cell r="A21">
            <v>0</v>
          </cell>
        </row>
      </sheetData>
      <sheetData sheetId="3062">
        <row r="21">
          <cell r="A21">
            <v>0</v>
          </cell>
        </row>
      </sheetData>
      <sheetData sheetId="3063">
        <row r="21">
          <cell r="A21">
            <v>0</v>
          </cell>
        </row>
      </sheetData>
      <sheetData sheetId="3064">
        <row r="21">
          <cell r="A21">
            <v>0</v>
          </cell>
        </row>
      </sheetData>
      <sheetData sheetId="3065">
        <row r="21">
          <cell r="A21">
            <v>0</v>
          </cell>
        </row>
      </sheetData>
      <sheetData sheetId="3066">
        <row r="21">
          <cell r="A21">
            <v>0</v>
          </cell>
        </row>
      </sheetData>
      <sheetData sheetId="3067">
        <row r="21">
          <cell r="A21">
            <v>0</v>
          </cell>
        </row>
      </sheetData>
      <sheetData sheetId="3068">
        <row r="21">
          <cell r="A21">
            <v>0</v>
          </cell>
        </row>
      </sheetData>
      <sheetData sheetId="3069">
        <row r="21">
          <cell r="A21">
            <v>0</v>
          </cell>
        </row>
      </sheetData>
      <sheetData sheetId="3070">
        <row r="21">
          <cell r="A21">
            <v>0</v>
          </cell>
        </row>
      </sheetData>
      <sheetData sheetId="3071">
        <row r="21">
          <cell r="A21">
            <v>0</v>
          </cell>
        </row>
      </sheetData>
      <sheetData sheetId="3072">
        <row r="21">
          <cell r="A21">
            <v>0</v>
          </cell>
        </row>
      </sheetData>
      <sheetData sheetId="3073">
        <row r="21">
          <cell r="A21">
            <v>0</v>
          </cell>
        </row>
      </sheetData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 refreshError="1"/>
      <sheetData sheetId="3110" refreshError="1"/>
      <sheetData sheetId="3111" refreshError="1"/>
      <sheetData sheetId="3112" refreshError="1"/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 refreshError="1"/>
      <sheetData sheetId="3131">
        <row r="21">
          <cell r="A21">
            <v>0</v>
          </cell>
        </row>
      </sheetData>
      <sheetData sheetId="3132" refreshError="1"/>
      <sheetData sheetId="3133">
        <row r="21">
          <cell r="A21">
            <v>0</v>
          </cell>
        </row>
      </sheetData>
      <sheetData sheetId="3134">
        <row r="21">
          <cell r="A21">
            <v>0</v>
          </cell>
        </row>
      </sheetData>
      <sheetData sheetId="3135">
        <row r="21">
          <cell r="A21">
            <v>0</v>
          </cell>
        </row>
      </sheetData>
      <sheetData sheetId="3136">
        <row r="21">
          <cell r="A21">
            <v>0</v>
          </cell>
        </row>
      </sheetData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>
        <row r="21">
          <cell r="A21">
            <v>0</v>
          </cell>
        </row>
      </sheetData>
      <sheetData sheetId="3144">
        <row r="21">
          <cell r="A21">
            <v>0</v>
          </cell>
        </row>
      </sheetData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>
        <row r="21">
          <cell r="A21">
            <v>0</v>
          </cell>
        </row>
      </sheetData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>
        <row r="21">
          <cell r="A21">
            <v>0</v>
          </cell>
        </row>
      </sheetData>
      <sheetData sheetId="3192">
        <row r="21">
          <cell r="A21">
            <v>0</v>
          </cell>
        </row>
      </sheetData>
      <sheetData sheetId="3193">
        <row r="21">
          <cell r="A21">
            <v>0</v>
          </cell>
        </row>
      </sheetData>
      <sheetData sheetId="3194">
        <row r="21">
          <cell r="A21">
            <v>0</v>
          </cell>
        </row>
      </sheetData>
      <sheetData sheetId="3195">
        <row r="21">
          <cell r="A21">
            <v>0</v>
          </cell>
        </row>
      </sheetData>
      <sheetData sheetId="3196">
        <row r="21">
          <cell r="A21">
            <v>0</v>
          </cell>
        </row>
      </sheetData>
      <sheetData sheetId="3197">
        <row r="21">
          <cell r="A21">
            <v>0</v>
          </cell>
        </row>
      </sheetData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>
        <row r="21">
          <cell r="A21">
            <v>0</v>
          </cell>
        </row>
      </sheetData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>
        <row r="21">
          <cell r="A21">
            <v>0</v>
          </cell>
        </row>
      </sheetData>
      <sheetData sheetId="3218">
        <row r="21">
          <cell r="A21">
            <v>0</v>
          </cell>
        </row>
      </sheetData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>
        <row r="21">
          <cell r="A21">
            <v>0</v>
          </cell>
        </row>
      </sheetData>
      <sheetData sheetId="3258" refreshError="1"/>
      <sheetData sheetId="3259" refreshError="1"/>
      <sheetData sheetId="3260" refreshError="1"/>
      <sheetData sheetId="3261">
        <row r="21">
          <cell r="A21">
            <v>0</v>
          </cell>
        </row>
      </sheetData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>
        <row r="21">
          <cell r="A21">
            <v>0</v>
          </cell>
        </row>
      </sheetData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>
        <row r="21">
          <cell r="A21">
            <v>0</v>
          </cell>
        </row>
      </sheetData>
      <sheetData sheetId="3279">
        <row r="21">
          <cell r="A21">
            <v>0</v>
          </cell>
        </row>
      </sheetData>
      <sheetData sheetId="3280">
        <row r="21">
          <cell r="A21">
            <v>0</v>
          </cell>
        </row>
      </sheetData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>
        <row r="21">
          <cell r="A21">
            <v>0</v>
          </cell>
        </row>
      </sheetData>
      <sheetData sheetId="3311" refreshError="1"/>
      <sheetData sheetId="3312" refreshError="1"/>
      <sheetData sheetId="3313" refreshError="1"/>
      <sheetData sheetId="3314">
        <row r="21">
          <cell r="A21">
            <v>0</v>
          </cell>
        </row>
      </sheetData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>
        <row r="21">
          <cell r="A21">
            <v>0</v>
          </cell>
        </row>
      </sheetData>
      <sheetData sheetId="3337">
        <row r="21">
          <cell r="A21">
            <v>0</v>
          </cell>
        </row>
      </sheetData>
      <sheetData sheetId="3338"/>
      <sheetData sheetId="3339" refreshError="1"/>
      <sheetData sheetId="3340" refreshError="1"/>
      <sheetData sheetId="3341" refreshError="1"/>
      <sheetData sheetId="3342">
        <row r="21">
          <cell r="A21">
            <v>0</v>
          </cell>
        </row>
      </sheetData>
      <sheetData sheetId="3343" refreshError="1"/>
      <sheetData sheetId="3344" refreshError="1"/>
      <sheetData sheetId="3345" refreshError="1"/>
      <sheetData sheetId="3346">
        <row r="21">
          <cell r="A21">
            <v>0</v>
          </cell>
        </row>
      </sheetData>
      <sheetData sheetId="3347">
        <row r="21">
          <cell r="A21">
            <v>0</v>
          </cell>
        </row>
      </sheetData>
      <sheetData sheetId="3348">
        <row r="21">
          <cell r="A21">
            <v>0</v>
          </cell>
        </row>
      </sheetData>
      <sheetData sheetId="3349">
        <row r="21">
          <cell r="A21">
            <v>0</v>
          </cell>
        </row>
      </sheetData>
      <sheetData sheetId="3350">
        <row r="21">
          <cell r="A21">
            <v>0</v>
          </cell>
        </row>
      </sheetData>
      <sheetData sheetId="3351">
        <row r="21">
          <cell r="A21">
            <v>0</v>
          </cell>
        </row>
      </sheetData>
      <sheetData sheetId="3352">
        <row r="21">
          <cell r="A21">
            <v>0</v>
          </cell>
        </row>
      </sheetData>
      <sheetData sheetId="3353" refreshError="1"/>
      <sheetData sheetId="3354" refreshError="1"/>
      <sheetData sheetId="3355" refreshError="1"/>
      <sheetData sheetId="3356">
        <row r="21">
          <cell r="A21">
            <v>0</v>
          </cell>
        </row>
      </sheetData>
      <sheetData sheetId="3357">
        <row r="21">
          <cell r="A21">
            <v>0</v>
          </cell>
        </row>
      </sheetData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>
        <row r="21">
          <cell r="A21">
            <v>0</v>
          </cell>
        </row>
      </sheetData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>
        <row r="21">
          <cell r="A21">
            <v>0</v>
          </cell>
        </row>
      </sheetData>
      <sheetData sheetId="3399">
        <row r="21">
          <cell r="A21">
            <v>0</v>
          </cell>
        </row>
      </sheetData>
      <sheetData sheetId="3400">
        <row r="21">
          <cell r="A21">
            <v>0</v>
          </cell>
        </row>
      </sheetData>
      <sheetData sheetId="3401">
        <row r="21">
          <cell r="A21">
            <v>0</v>
          </cell>
        </row>
      </sheetData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>
        <row r="21">
          <cell r="A21">
            <v>0</v>
          </cell>
        </row>
      </sheetData>
      <sheetData sheetId="3406">
        <row r="21">
          <cell r="A21">
            <v>0</v>
          </cell>
        </row>
      </sheetData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>
        <row r="21">
          <cell r="A21">
            <v>0</v>
          </cell>
        </row>
      </sheetData>
      <sheetData sheetId="3410">
        <row r="21">
          <cell r="A21">
            <v>0</v>
          </cell>
        </row>
      </sheetData>
      <sheetData sheetId="3411">
        <row r="21">
          <cell r="A21">
            <v>0</v>
          </cell>
        </row>
      </sheetData>
      <sheetData sheetId="3412">
        <row r="21">
          <cell r="A21">
            <v>0</v>
          </cell>
        </row>
      </sheetData>
      <sheetData sheetId="3413">
        <row r="21">
          <cell r="A21">
            <v>0</v>
          </cell>
        </row>
      </sheetData>
      <sheetData sheetId="3414">
        <row r="21">
          <cell r="A21">
            <v>0</v>
          </cell>
        </row>
      </sheetData>
      <sheetData sheetId="3415">
        <row r="21">
          <cell r="A21">
            <v>0</v>
          </cell>
        </row>
      </sheetData>
      <sheetData sheetId="3416">
        <row r="21">
          <cell r="A21">
            <v>0</v>
          </cell>
        </row>
      </sheetData>
      <sheetData sheetId="3417">
        <row r="21">
          <cell r="A21">
            <v>0</v>
          </cell>
        </row>
      </sheetData>
      <sheetData sheetId="3418">
        <row r="21">
          <cell r="A21">
            <v>0</v>
          </cell>
        </row>
      </sheetData>
      <sheetData sheetId="3419">
        <row r="21">
          <cell r="A21">
            <v>0</v>
          </cell>
        </row>
      </sheetData>
      <sheetData sheetId="3420">
        <row r="21">
          <cell r="A21">
            <v>0</v>
          </cell>
        </row>
      </sheetData>
      <sheetData sheetId="3421">
        <row r="21">
          <cell r="A21">
            <v>0</v>
          </cell>
        </row>
      </sheetData>
      <sheetData sheetId="3422">
        <row r="21">
          <cell r="A21">
            <v>0</v>
          </cell>
        </row>
      </sheetData>
      <sheetData sheetId="3423">
        <row r="21">
          <cell r="A21">
            <v>0</v>
          </cell>
        </row>
      </sheetData>
      <sheetData sheetId="3424">
        <row r="21">
          <cell r="A21">
            <v>0</v>
          </cell>
        </row>
      </sheetData>
      <sheetData sheetId="3425">
        <row r="21">
          <cell r="A21">
            <v>0</v>
          </cell>
        </row>
      </sheetData>
      <sheetData sheetId="3426">
        <row r="21">
          <cell r="A21">
            <v>0</v>
          </cell>
        </row>
      </sheetData>
      <sheetData sheetId="3427">
        <row r="21">
          <cell r="A21">
            <v>0</v>
          </cell>
        </row>
      </sheetData>
      <sheetData sheetId="3428">
        <row r="21">
          <cell r="A21">
            <v>0</v>
          </cell>
        </row>
      </sheetData>
      <sheetData sheetId="3429">
        <row r="21">
          <cell r="A21">
            <v>0</v>
          </cell>
        </row>
      </sheetData>
      <sheetData sheetId="3430">
        <row r="21">
          <cell r="A21">
            <v>0</v>
          </cell>
        </row>
      </sheetData>
      <sheetData sheetId="3431">
        <row r="21">
          <cell r="A21">
            <v>0</v>
          </cell>
        </row>
      </sheetData>
      <sheetData sheetId="3432">
        <row r="21">
          <cell r="A21">
            <v>0</v>
          </cell>
        </row>
      </sheetData>
      <sheetData sheetId="3433">
        <row r="21">
          <cell r="A21">
            <v>0</v>
          </cell>
        </row>
      </sheetData>
      <sheetData sheetId="3434">
        <row r="21">
          <cell r="A21">
            <v>0</v>
          </cell>
        </row>
      </sheetData>
      <sheetData sheetId="3435">
        <row r="21">
          <cell r="A21">
            <v>0</v>
          </cell>
        </row>
      </sheetData>
      <sheetData sheetId="3436">
        <row r="21">
          <cell r="A21">
            <v>0</v>
          </cell>
        </row>
      </sheetData>
      <sheetData sheetId="3437">
        <row r="21">
          <cell r="A21">
            <v>0</v>
          </cell>
        </row>
      </sheetData>
      <sheetData sheetId="3438">
        <row r="21">
          <cell r="A21">
            <v>0</v>
          </cell>
        </row>
      </sheetData>
      <sheetData sheetId="3439">
        <row r="21">
          <cell r="A21">
            <v>0</v>
          </cell>
        </row>
      </sheetData>
      <sheetData sheetId="3440">
        <row r="21">
          <cell r="A21">
            <v>0</v>
          </cell>
        </row>
      </sheetData>
      <sheetData sheetId="3441">
        <row r="21">
          <cell r="A21">
            <v>0</v>
          </cell>
        </row>
      </sheetData>
      <sheetData sheetId="3442">
        <row r="21">
          <cell r="A21">
            <v>0</v>
          </cell>
        </row>
      </sheetData>
      <sheetData sheetId="3443">
        <row r="21">
          <cell r="A21">
            <v>0</v>
          </cell>
        </row>
      </sheetData>
      <sheetData sheetId="3444">
        <row r="21">
          <cell r="A21">
            <v>0</v>
          </cell>
        </row>
      </sheetData>
      <sheetData sheetId="3445">
        <row r="21">
          <cell r="A21">
            <v>0</v>
          </cell>
        </row>
      </sheetData>
      <sheetData sheetId="3446">
        <row r="21">
          <cell r="A21">
            <v>0</v>
          </cell>
        </row>
      </sheetData>
      <sheetData sheetId="3447">
        <row r="21">
          <cell r="A21">
            <v>0</v>
          </cell>
        </row>
      </sheetData>
      <sheetData sheetId="3448">
        <row r="21">
          <cell r="A21">
            <v>0</v>
          </cell>
        </row>
      </sheetData>
      <sheetData sheetId="3449">
        <row r="21">
          <cell r="A21">
            <v>0</v>
          </cell>
        </row>
      </sheetData>
      <sheetData sheetId="3450">
        <row r="21">
          <cell r="A21">
            <v>0</v>
          </cell>
        </row>
      </sheetData>
      <sheetData sheetId="3451">
        <row r="21">
          <cell r="A21">
            <v>0</v>
          </cell>
        </row>
      </sheetData>
      <sheetData sheetId="3452">
        <row r="21">
          <cell r="A21">
            <v>0</v>
          </cell>
        </row>
      </sheetData>
      <sheetData sheetId="3453">
        <row r="21">
          <cell r="A21">
            <v>0</v>
          </cell>
        </row>
      </sheetData>
      <sheetData sheetId="3454">
        <row r="21">
          <cell r="A21">
            <v>0</v>
          </cell>
        </row>
      </sheetData>
      <sheetData sheetId="3455">
        <row r="21">
          <cell r="A21">
            <v>0</v>
          </cell>
        </row>
      </sheetData>
      <sheetData sheetId="3456">
        <row r="21">
          <cell r="A21">
            <v>0</v>
          </cell>
        </row>
      </sheetData>
      <sheetData sheetId="3457">
        <row r="21">
          <cell r="A21">
            <v>0</v>
          </cell>
        </row>
      </sheetData>
      <sheetData sheetId="3458">
        <row r="21">
          <cell r="A21">
            <v>0</v>
          </cell>
        </row>
      </sheetData>
      <sheetData sheetId="3459">
        <row r="21">
          <cell r="A21">
            <v>0</v>
          </cell>
        </row>
      </sheetData>
      <sheetData sheetId="3460">
        <row r="21">
          <cell r="A21">
            <v>0</v>
          </cell>
        </row>
      </sheetData>
      <sheetData sheetId="3461">
        <row r="21">
          <cell r="A21">
            <v>0</v>
          </cell>
        </row>
      </sheetData>
      <sheetData sheetId="3462">
        <row r="21">
          <cell r="A21">
            <v>0</v>
          </cell>
        </row>
      </sheetData>
      <sheetData sheetId="3463">
        <row r="21">
          <cell r="A21">
            <v>0</v>
          </cell>
        </row>
      </sheetData>
      <sheetData sheetId="3464">
        <row r="21">
          <cell r="A21">
            <v>0</v>
          </cell>
        </row>
      </sheetData>
      <sheetData sheetId="3465">
        <row r="21">
          <cell r="A21">
            <v>0</v>
          </cell>
        </row>
      </sheetData>
      <sheetData sheetId="3466">
        <row r="21">
          <cell r="A21">
            <v>0</v>
          </cell>
        </row>
      </sheetData>
      <sheetData sheetId="3467">
        <row r="21">
          <cell r="A21">
            <v>0</v>
          </cell>
        </row>
      </sheetData>
      <sheetData sheetId="3468">
        <row r="21">
          <cell r="A21">
            <v>0</v>
          </cell>
        </row>
      </sheetData>
      <sheetData sheetId="3469">
        <row r="21">
          <cell r="A21">
            <v>0</v>
          </cell>
        </row>
      </sheetData>
      <sheetData sheetId="3470">
        <row r="21">
          <cell r="A21">
            <v>0</v>
          </cell>
        </row>
      </sheetData>
      <sheetData sheetId="3471">
        <row r="21">
          <cell r="A21">
            <v>0</v>
          </cell>
        </row>
      </sheetData>
      <sheetData sheetId="3472">
        <row r="21">
          <cell r="A21">
            <v>0</v>
          </cell>
        </row>
      </sheetData>
      <sheetData sheetId="3473">
        <row r="21">
          <cell r="A21">
            <v>0</v>
          </cell>
        </row>
      </sheetData>
      <sheetData sheetId="3474">
        <row r="21">
          <cell r="A21">
            <v>0</v>
          </cell>
        </row>
      </sheetData>
      <sheetData sheetId="3475">
        <row r="21">
          <cell r="A21">
            <v>0</v>
          </cell>
        </row>
      </sheetData>
      <sheetData sheetId="3476">
        <row r="21">
          <cell r="A21">
            <v>0</v>
          </cell>
        </row>
      </sheetData>
      <sheetData sheetId="3477">
        <row r="21">
          <cell r="A21">
            <v>0</v>
          </cell>
        </row>
      </sheetData>
      <sheetData sheetId="3478">
        <row r="21">
          <cell r="A21">
            <v>0</v>
          </cell>
        </row>
      </sheetData>
      <sheetData sheetId="3479">
        <row r="21">
          <cell r="A21">
            <v>0</v>
          </cell>
        </row>
      </sheetData>
      <sheetData sheetId="3480">
        <row r="21">
          <cell r="A21">
            <v>0</v>
          </cell>
        </row>
      </sheetData>
      <sheetData sheetId="3481">
        <row r="21">
          <cell r="A21">
            <v>0</v>
          </cell>
        </row>
      </sheetData>
      <sheetData sheetId="3482">
        <row r="21">
          <cell r="A21">
            <v>0</v>
          </cell>
        </row>
      </sheetData>
      <sheetData sheetId="3483">
        <row r="21">
          <cell r="A21">
            <v>0</v>
          </cell>
        </row>
      </sheetData>
      <sheetData sheetId="3484">
        <row r="21">
          <cell r="A21">
            <v>0</v>
          </cell>
        </row>
      </sheetData>
      <sheetData sheetId="3485">
        <row r="21">
          <cell r="A21">
            <v>0</v>
          </cell>
        </row>
      </sheetData>
      <sheetData sheetId="3486">
        <row r="21">
          <cell r="A21">
            <v>0</v>
          </cell>
        </row>
      </sheetData>
      <sheetData sheetId="3487">
        <row r="21">
          <cell r="A21">
            <v>0</v>
          </cell>
        </row>
      </sheetData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>
        <row r="21">
          <cell r="A21">
            <v>0</v>
          </cell>
        </row>
      </sheetData>
      <sheetData sheetId="3491">
        <row r="21">
          <cell r="A21">
            <v>0</v>
          </cell>
        </row>
      </sheetData>
      <sheetData sheetId="3492">
        <row r="21">
          <cell r="A21">
            <v>0</v>
          </cell>
        </row>
      </sheetData>
      <sheetData sheetId="3493">
        <row r="21">
          <cell r="A21">
            <v>0</v>
          </cell>
        </row>
      </sheetData>
      <sheetData sheetId="3494">
        <row r="21">
          <cell r="A21">
            <v>0</v>
          </cell>
        </row>
      </sheetData>
      <sheetData sheetId="3495">
        <row r="21">
          <cell r="A21">
            <v>0</v>
          </cell>
        </row>
      </sheetData>
      <sheetData sheetId="3496">
        <row r="21">
          <cell r="A21">
            <v>0</v>
          </cell>
        </row>
      </sheetData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>
        <row r="21">
          <cell r="A21">
            <v>0</v>
          </cell>
        </row>
      </sheetData>
      <sheetData sheetId="3500">
        <row r="21">
          <cell r="A21">
            <v>0</v>
          </cell>
        </row>
      </sheetData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>
        <row r="21">
          <cell r="A21">
            <v>0</v>
          </cell>
        </row>
      </sheetData>
      <sheetData sheetId="3504">
        <row r="21">
          <cell r="A21">
            <v>0</v>
          </cell>
        </row>
      </sheetData>
      <sheetData sheetId="3505">
        <row r="21">
          <cell r="A21">
            <v>0</v>
          </cell>
        </row>
      </sheetData>
      <sheetData sheetId="3506">
        <row r="21">
          <cell r="A21">
            <v>0</v>
          </cell>
        </row>
      </sheetData>
      <sheetData sheetId="3507">
        <row r="21">
          <cell r="A21">
            <v>0</v>
          </cell>
        </row>
      </sheetData>
      <sheetData sheetId="3508">
        <row r="21">
          <cell r="A21">
            <v>0</v>
          </cell>
        </row>
      </sheetData>
      <sheetData sheetId="3509">
        <row r="21">
          <cell r="A21">
            <v>0</v>
          </cell>
        </row>
      </sheetData>
      <sheetData sheetId="3510">
        <row r="21">
          <cell r="A21">
            <v>0</v>
          </cell>
        </row>
      </sheetData>
      <sheetData sheetId="3511">
        <row r="21">
          <cell r="A21">
            <v>0</v>
          </cell>
        </row>
      </sheetData>
      <sheetData sheetId="3512">
        <row r="21">
          <cell r="A21">
            <v>0</v>
          </cell>
        </row>
      </sheetData>
      <sheetData sheetId="3513">
        <row r="21">
          <cell r="A21">
            <v>0</v>
          </cell>
        </row>
      </sheetData>
      <sheetData sheetId="3514">
        <row r="21">
          <cell r="A21">
            <v>0</v>
          </cell>
        </row>
      </sheetData>
      <sheetData sheetId="3515">
        <row r="21">
          <cell r="A21">
            <v>0</v>
          </cell>
        </row>
      </sheetData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>
        <row r="21">
          <cell r="A21">
            <v>0</v>
          </cell>
        </row>
      </sheetData>
      <sheetData sheetId="3519">
        <row r="21">
          <cell r="A21">
            <v>0</v>
          </cell>
        </row>
      </sheetData>
      <sheetData sheetId="3520">
        <row r="21">
          <cell r="A21">
            <v>0</v>
          </cell>
        </row>
      </sheetData>
      <sheetData sheetId="3521">
        <row r="21">
          <cell r="A21">
            <v>0</v>
          </cell>
        </row>
      </sheetData>
      <sheetData sheetId="3522">
        <row r="21">
          <cell r="A21">
            <v>0</v>
          </cell>
        </row>
      </sheetData>
      <sheetData sheetId="3523">
        <row r="21">
          <cell r="A21">
            <v>0</v>
          </cell>
        </row>
      </sheetData>
      <sheetData sheetId="3524">
        <row r="21">
          <cell r="A21">
            <v>0</v>
          </cell>
        </row>
      </sheetData>
      <sheetData sheetId="3525">
        <row r="21">
          <cell r="A21">
            <v>0</v>
          </cell>
        </row>
      </sheetData>
      <sheetData sheetId="3526">
        <row r="21">
          <cell r="A21">
            <v>0</v>
          </cell>
        </row>
      </sheetData>
      <sheetData sheetId="3527">
        <row r="21">
          <cell r="A21">
            <v>0</v>
          </cell>
        </row>
      </sheetData>
      <sheetData sheetId="3528">
        <row r="21">
          <cell r="A21">
            <v>0</v>
          </cell>
        </row>
      </sheetData>
      <sheetData sheetId="3529">
        <row r="21">
          <cell r="A21">
            <v>0</v>
          </cell>
        </row>
      </sheetData>
      <sheetData sheetId="3530">
        <row r="21">
          <cell r="A21">
            <v>0</v>
          </cell>
        </row>
      </sheetData>
      <sheetData sheetId="3531">
        <row r="21">
          <cell r="A21">
            <v>0</v>
          </cell>
        </row>
      </sheetData>
      <sheetData sheetId="3532">
        <row r="21">
          <cell r="A21">
            <v>0</v>
          </cell>
        </row>
      </sheetData>
      <sheetData sheetId="3533">
        <row r="21">
          <cell r="A21">
            <v>0</v>
          </cell>
        </row>
      </sheetData>
      <sheetData sheetId="3534">
        <row r="21">
          <cell r="A21">
            <v>0</v>
          </cell>
        </row>
      </sheetData>
      <sheetData sheetId="3535">
        <row r="21">
          <cell r="A21">
            <v>0</v>
          </cell>
        </row>
      </sheetData>
      <sheetData sheetId="3536">
        <row r="21">
          <cell r="A21">
            <v>0</v>
          </cell>
        </row>
      </sheetData>
      <sheetData sheetId="3537">
        <row r="21">
          <cell r="A21">
            <v>0</v>
          </cell>
        </row>
      </sheetData>
      <sheetData sheetId="3538">
        <row r="21">
          <cell r="A21">
            <v>0</v>
          </cell>
        </row>
      </sheetData>
      <sheetData sheetId="3539">
        <row r="21">
          <cell r="A21">
            <v>0</v>
          </cell>
        </row>
      </sheetData>
      <sheetData sheetId="3540">
        <row r="21">
          <cell r="A21">
            <v>0</v>
          </cell>
        </row>
      </sheetData>
      <sheetData sheetId="3541">
        <row r="21">
          <cell r="A21">
            <v>0</v>
          </cell>
        </row>
      </sheetData>
      <sheetData sheetId="3542">
        <row r="21">
          <cell r="A21">
            <v>0</v>
          </cell>
        </row>
      </sheetData>
      <sheetData sheetId="3543">
        <row r="21">
          <cell r="A21">
            <v>0</v>
          </cell>
        </row>
      </sheetData>
      <sheetData sheetId="3544">
        <row r="21">
          <cell r="A21">
            <v>0</v>
          </cell>
        </row>
      </sheetData>
      <sheetData sheetId="3545">
        <row r="21">
          <cell r="A21">
            <v>0</v>
          </cell>
        </row>
      </sheetData>
      <sheetData sheetId="3546">
        <row r="21">
          <cell r="A21">
            <v>0</v>
          </cell>
        </row>
      </sheetData>
      <sheetData sheetId="3547">
        <row r="21">
          <cell r="A21">
            <v>0</v>
          </cell>
        </row>
      </sheetData>
      <sheetData sheetId="3548">
        <row r="21">
          <cell r="A21">
            <v>0</v>
          </cell>
        </row>
      </sheetData>
      <sheetData sheetId="3549">
        <row r="21">
          <cell r="A21">
            <v>0</v>
          </cell>
        </row>
      </sheetData>
      <sheetData sheetId="3550">
        <row r="21">
          <cell r="A21">
            <v>0</v>
          </cell>
        </row>
      </sheetData>
      <sheetData sheetId="3551">
        <row r="21">
          <cell r="A21">
            <v>0</v>
          </cell>
        </row>
      </sheetData>
      <sheetData sheetId="3552">
        <row r="21">
          <cell r="A21">
            <v>0</v>
          </cell>
        </row>
      </sheetData>
      <sheetData sheetId="3553">
        <row r="21">
          <cell r="A21">
            <v>0</v>
          </cell>
        </row>
      </sheetData>
      <sheetData sheetId="3554">
        <row r="21">
          <cell r="A21">
            <v>0</v>
          </cell>
        </row>
      </sheetData>
      <sheetData sheetId="3555">
        <row r="21">
          <cell r="A21">
            <v>0</v>
          </cell>
        </row>
      </sheetData>
      <sheetData sheetId="3556">
        <row r="21">
          <cell r="A21">
            <v>0</v>
          </cell>
        </row>
      </sheetData>
      <sheetData sheetId="3557">
        <row r="21">
          <cell r="A21">
            <v>0</v>
          </cell>
        </row>
      </sheetData>
      <sheetData sheetId="3558">
        <row r="21">
          <cell r="A21">
            <v>0</v>
          </cell>
        </row>
      </sheetData>
      <sheetData sheetId="3559">
        <row r="21">
          <cell r="A21">
            <v>0</v>
          </cell>
        </row>
      </sheetData>
      <sheetData sheetId="3560">
        <row r="21">
          <cell r="A21">
            <v>0</v>
          </cell>
        </row>
      </sheetData>
      <sheetData sheetId="3561">
        <row r="21">
          <cell r="A21">
            <v>0</v>
          </cell>
        </row>
      </sheetData>
      <sheetData sheetId="3562">
        <row r="21">
          <cell r="A21">
            <v>0</v>
          </cell>
        </row>
      </sheetData>
      <sheetData sheetId="3563">
        <row r="21">
          <cell r="A21">
            <v>0</v>
          </cell>
        </row>
      </sheetData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A21">
            <v>0</v>
          </cell>
        </row>
      </sheetData>
      <sheetData sheetId="3568">
        <row r="21">
          <cell r="A21">
            <v>0</v>
          </cell>
        </row>
      </sheetData>
      <sheetData sheetId="3569">
        <row r="21">
          <cell r="A21">
            <v>0</v>
          </cell>
        </row>
      </sheetData>
      <sheetData sheetId="3570">
        <row r="21">
          <cell r="A21">
            <v>0</v>
          </cell>
        </row>
      </sheetData>
      <sheetData sheetId="3571">
        <row r="21">
          <cell r="A21">
            <v>0</v>
          </cell>
        </row>
      </sheetData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>
        <row r="21">
          <cell r="A21">
            <v>0</v>
          </cell>
        </row>
      </sheetData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>
        <row r="21">
          <cell r="A21">
            <v>0</v>
          </cell>
        </row>
      </sheetData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C21">
            <v>22.680000000000003</v>
          </cell>
        </row>
      </sheetData>
      <sheetData sheetId="3586">
        <row r="21">
          <cell r="A21">
            <v>0</v>
          </cell>
        </row>
      </sheetData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>
        <row r="21">
          <cell r="A21">
            <v>0</v>
          </cell>
        </row>
      </sheetData>
      <sheetData sheetId="3591">
        <row r="21">
          <cell r="A21">
            <v>0</v>
          </cell>
        </row>
      </sheetData>
      <sheetData sheetId="3592">
        <row r="21">
          <cell r="A21">
            <v>0</v>
          </cell>
        </row>
      </sheetData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>
        <row r="21">
          <cell r="A21">
            <v>0</v>
          </cell>
        </row>
      </sheetData>
      <sheetData sheetId="3598">
        <row r="21">
          <cell r="A21">
            <v>0</v>
          </cell>
        </row>
      </sheetData>
      <sheetData sheetId="3599">
        <row r="21">
          <cell r="A21">
            <v>0</v>
          </cell>
        </row>
      </sheetData>
      <sheetData sheetId="3600">
        <row r="21">
          <cell r="A21">
            <v>0</v>
          </cell>
        </row>
      </sheetData>
      <sheetData sheetId="3601">
        <row r="21">
          <cell r="A21">
            <v>0</v>
          </cell>
        </row>
      </sheetData>
      <sheetData sheetId="3602">
        <row r="21">
          <cell r="A21">
            <v>0</v>
          </cell>
        </row>
      </sheetData>
      <sheetData sheetId="3603">
        <row r="21">
          <cell r="A21">
            <v>0</v>
          </cell>
        </row>
      </sheetData>
      <sheetData sheetId="3604">
        <row r="21">
          <cell r="A21">
            <v>0</v>
          </cell>
        </row>
      </sheetData>
      <sheetData sheetId="3605">
        <row r="21">
          <cell r="A21">
            <v>0</v>
          </cell>
        </row>
      </sheetData>
      <sheetData sheetId="3606">
        <row r="21">
          <cell r="A21">
            <v>0</v>
          </cell>
        </row>
      </sheetData>
      <sheetData sheetId="3607">
        <row r="21">
          <cell r="A21">
            <v>0</v>
          </cell>
        </row>
      </sheetData>
      <sheetData sheetId="3608">
        <row r="21">
          <cell r="A21">
            <v>0</v>
          </cell>
        </row>
      </sheetData>
      <sheetData sheetId="3609">
        <row r="21">
          <cell r="A21">
            <v>0</v>
          </cell>
        </row>
      </sheetData>
      <sheetData sheetId="3610">
        <row r="21">
          <cell r="A21">
            <v>0</v>
          </cell>
        </row>
      </sheetData>
      <sheetData sheetId="3611">
        <row r="21">
          <cell r="A21">
            <v>0</v>
          </cell>
        </row>
      </sheetData>
      <sheetData sheetId="3612">
        <row r="21">
          <cell r="A21">
            <v>0</v>
          </cell>
        </row>
      </sheetData>
      <sheetData sheetId="3613">
        <row r="21">
          <cell r="A21">
            <v>0</v>
          </cell>
        </row>
      </sheetData>
      <sheetData sheetId="3614">
        <row r="21">
          <cell r="A21">
            <v>0</v>
          </cell>
        </row>
      </sheetData>
      <sheetData sheetId="3615"/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>
        <row r="21">
          <cell r="A21">
            <v>0</v>
          </cell>
        </row>
      </sheetData>
      <sheetData sheetId="3619">
        <row r="21">
          <cell r="A21">
            <v>0</v>
          </cell>
        </row>
      </sheetData>
      <sheetData sheetId="3620">
        <row r="21">
          <cell r="A21">
            <v>0</v>
          </cell>
        </row>
      </sheetData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>
        <row r="21">
          <cell r="A21">
            <v>0</v>
          </cell>
        </row>
      </sheetData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>
        <row r="21">
          <cell r="A21">
            <v>0</v>
          </cell>
        </row>
      </sheetData>
      <sheetData sheetId="3721">
        <row r="21">
          <cell r="A21">
            <v>0</v>
          </cell>
        </row>
      </sheetData>
      <sheetData sheetId="3722">
        <row r="21">
          <cell r="A21">
            <v>0</v>
          </cell>
        </row>
      </sheetData>
      <sheetData sheetId="3723">
        <row r="21">
          <cell r="A21">
            <v>0</v>
          </cell>
        </row>
      </sheetData>
      <sheetData sheetId="3724">
        <row r="21">
          <cell r="A21">
            <v>0</v>
          </cell>
        </row>
      </sheetData>
      <sheetData sheetId="3725">
        <row r="21">
          <cell r="A21">
            <v>0</v>
          </cell>
        </row>
      </sheetData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/>
      <sheetData sheetId="3935" refreshError="1"/>
      <sheetData sheetId="3936"/>
      <sheetData sheetId="3937"/>
      <sheetData sheetId="3938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/>
      <sheetData sheetId="4068" refreshError="1"/>
      <sheetData sheetId="4069" refreshError="1"/>
      <sheetData sheetId="4070"/>
      <sheetData sheetId="4071" refreshError="1"/>
      <sheetData sheetId="4072" refreshError="1"/>
      <sheetData sheetId="4073">
        <row r="21">
          <cell r="A21">
            <v>0</v>
          </cell>
        </row>
      </sheetData>
      <sheetData sheetId="4074">
        <row r="21">
          <cell r="C21">
            <v>22.680000000000003</v>
          </cell>
        </row>
      </sheetData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/>
      <sheetData sheetId="4129"/>
      <sheetData sheetId="4130"/>
      <sheetData sheetId="4131">
        <row r="21">
          <cell r="A21">
            <v>0</v>
          </cell>
        </row>
      </sheetData>
      <sheetData sheetId="4132"/>
      <sheetData sheetId="4133"/>
      <sheetData sheetId="4134"/>
      <sheetData sheetId="4135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>
        <row r="21">
          <cell r="A21">
            <v>0</v>
          </cell>
        </row>
      </sheetData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>
        <row r="21">
          <cell r="A21">
            <v>0</v>
          </cell>
        </row>
      </sheetData>
      <sheetData sheetId="4220">
        <row r="21">
          <cell r="C21">
            <v>22.680000000000003</v>
          </cell>
        </row>
      </sheetData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>
        <row r="21">
          <cell r="A21">
            <v>0</v>
          </cell>
        </row>
      </sheetData>
      <sheetData sheetId="4258">
        <row r="21">
          <cell r="A21">
            <v>0</v>
          </cell>
        </row>
      </sheetData>
      <sheetData sheetId="4259">
        <row r="21">
          <cell r="A21">
            <v>0</v>
          </cell>
        </row>
      </sheetData>
      <sheetData sheetId="4260">
        <row r="21">
          <cell r="A21">
            <v>0</v>
          </cell>
        </row>
      </sheetData>
      <sheetData sheetId="4261">
        <row r="21">
          <cell r="A21">
            <v>0</v>
          </cell>
        </row>
      </sheetData>
      <sheetData sheetId="4262">
        <row r="21">
          <cell r="A21">
            <v>0</v>
          </cell>
        </row>
      </sheetData>
      <sheetData sheetId="4263">
        <row r="21">
          <cell r="A21">
            <v>0</v>
          </cell>
        </row>
      </sheetData>
      <sheetData sheetId="4264">
        <row r="21">
          <cell r="A21">
            <v>0</v>
          </cell>
        </row>
      </sheetData>
      <sheetData sheetId="4265">
        <row r="21">
          <cell r="A21">
            <v>0</v>
          </cell>
        </row>
      </sheetData>
      <sheetData sheetId="4266">
        <row r="21">
          <cell r="A21">
            <v>0</v>
          </cell>
        </row>
      </sheetData>
      <sheetData sheetId="4267">
        <row r="21">
          <cell r="A21">
            <v>0</v>
          </cell>
        </row>
      </sheetData>
      <sheetData sheetId="4268">
        <row r="21">
          <cell r="A21">
            <v>0</v>
          </cell>
        </row>
      </sheetData>
      <sheetData sheetId="4269">
        <row r="21">
          <cell r="A21">
            <v>0</v>
          </cell>
        </row>
      </sheetData>
      <sheetData sheetId="4270">
        <row r="21">
          <cell r="A21">
            <v>0</v>
          </cell>
        </row>
      </sheetData>
      <sheetData sheetId="4271">
        <row r="21">
          <cell r="A21">
            <v>0</v>
          </cell>
        </row>
      </sheetData>
      <sheetData sheetId="4272"/>
      <sheetData sheetId="4273"/>
      <sheetData sheetId="4274">
        <row r="21">
          <cell r="A21">
            <v>0</v>
          </cell>
        </row>
      </sheetData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1">
          <cell r="A21">
            <v>0</v>
          </cell>
        </row>
      </sheetData>
      <sheetData sheetId="4303">
        <row r="21">
          <cell r="C21">
            <v>22.680000000000003</v>
          </cell>
        </row>
      </sheetData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>
        <row r="21">
          <cell r="A21">
            <v>0</v>
          </cell>
        </row>
      </sheetData>
      <sheetData sheetId="4327"/>
      <sheetData sheetId="4328">
        <row r="21">
          <cell r="A21">
            <v>0</v>
          </cell>
        </row>
      </sheetData>
      <sheetData sheetId="4329"/>
      <sheetData sheetId="4330"/>
      <sheetData sheetId="4331"/>
      <sheetData sheetId="4332" refreshError="1"/>
      <sheetData sheetId="4333" refreshError="1"/>
      <sheetData sheetId="4334" refreshError="1"/>
      <sheetData sheetId="4335"/>
      <sheetData sheetId="4336" refreshError="1"/>
      <sheetData sheetId="4337" refreshError="1"/>
      <sheetData sheetId="4338"/>
      <sheetData sheetId="4339"/>
      <sheetData sheetId="4340"/>
      <sheetData sheetId="434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4">
          <cell r="O4">
            <v>254.73739999999992</v>
          </cell>
        </row>
      </sheetData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/>
      <sheetData sheetId="4598"/>
      <sheetData sheetId="4599"/>
      <sheetData sheetId="4600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골공사"/>
      <sheetName val="구성비"/>
      <sheetName val="공내역"/>
      <sheetName val="저"/>
      <sheetName val="danga"/>
      <sheetName val="ilch"/>
      <sheetName val="#REF"/>
      <sheetName val="차액보증"/>
      <sheetName val="부하계산서"/>
      <sheetName val="수량명세서"/>
      <sheetName val="내역서"/>
      <sheetName val="01"/>
      <sheetName val="부하(성남)"/>
      <sheetName val="조도계산서 (도서)"/>
      <sheetName val="프랜트면허"/>
      <sheetName val="인사자료총집계"/>
      <sheetName val="인건비"/>
      <sheetName val="일위대가(가설)"/>
      <sheetName val="Sheet3"/>
      <sheetName val="자료"/>
      <sheetName val="찍기"/>
      <sheetName val="수로단위수량"/>
      <sheetName val="매립"/>
      <sheetName val="기성내역"/>
      <sheetName val="주식"/>
      <sheetName val="일위대가"/>
      <sheetName val="음료실행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토공 갑지"/>
      <sheetName val="설계내역서"/>
      <sheetName val="영동(D)"/>
      <sheetName val="토목주소"/>
      <sheetName val="을 2"/>
      <sheetName val="을 1"/>
      <sheetName val="9GNG운반"/>
      <sheetName val="EQUIP LIST"/>
      <sheetName val="CTEMCOST"/>
      <sheetName val="자재코드_분류표"/>
      <sheetName val="MRO및도급전환자재"/>
      <sheetName val="낙찰율적용표"/>
      <sheetName val="눈관리"/>
      <sheetName val="자동화재탐지"/>
      <sheetName val="집계표"/>
      <sheetName val="집계표_CM"/>
      <sheetName val="MR"/>
      <sheetName val="MR_CM"/>
      <sheetName val="CR"/>
      <sheetName val="CR_CM"/>
      <sheetName val="베스다"/>
      <sheetName val="베스다_CM"/>
      <sheetName val="HOOK UP"/>
      <sheetName val="HOOK UP_CM"/>
      <sheetName val="금액내역서"/>
      <sheetName val="조명시설"/>
      <sheetName val="1ST"/>
      <sheetName val="품셈TABLE"/>
      <sheetName val="개요"/>
      <sheetName val="공종목록표"/>
      <sheetName val="Sheet17"/>
      <sheetName val="INPUT"/>
      <sheetName val="노임단가"/>
      <sheetName val="출입자명단"/>
      <sheetName val="바닥판"/>
      <sheetName val="세부을지"/>
      <sheetName val="물량표"/>
      <sheetName val="2.대외공문"/>
      <sheetName val="건축공사실행"/>
      <sheetName val="종배수관면벽신"/>
      <sheetName val="실행내역"/>
      <sheetName val="경비"/>
      <sheetName val="뚝토공"/>
      <sheetName val="원가계산서"/>
      <sheetName val="자재표"/>
      <sheetName val="추가예산"/>
      <sheetName val="GAEYO"/>
      <sheetName val="확인서"/>
      <sheetName val="공량산출서"/>
      <sheetName val="배명(단가)"/>
      <sheetName val="예산대비"/>
      <sheetName val="Total"/>
      <sheetName val="도급"/>
      <sheetName val="노무비계"/>
      <sheetName val="순복음"/>
      <sheetName val="0226"/>
      <sheetName val="단면 (2)"/>
      <sheetName val="방배동내역(리라)"/>
      <sheetName val="부대공사총괄"/>
      <sheetName val="건축공사집계표"/>
      <sheetName val="U-TYPE(1)"/>
      <sheetName val="결과조달"/>
      <sheetName val="B053 (990701)공정실적PP%계산"/>
      <sheetName val="B053 (990701)공정능력PC%계산"/>
      <sheetName val="CC Down load 0716"/>
      <sheetName val="MP2006 data"/>
      <sheetName val="AREA"/>
      <sheetName val="현장경비"/>
      <sheetName val="노임이"/>
      <sheetName val="계약"/>
      <sheetName val="1.설계조건"/>
      <sheetName val="설계조건"/>
      <sheetName val="토목"/>
      <sheetName val="현황"/>
      <sheetName val="소요량"/>
      <sheetName val="1.수인터널"/>
      <sheetName val="낙찰표"/>
      <sheetName val="Config"/>
      <sheetName val="배수통관(좌)"/>
      <sheetName val="내역조적"/>
      <sheetName val="자판실행"/>
      <sheetName val="SRC-B3U2"/>
      <sheetName val="조도계산서_(도서)"/>
      <sheetName val="PUMP"/>
      <sheetName val="정부노임단가"/>
      <sheetName val="명단원자료(이전)"/>
      <sheetName val="토공_갑지"/>
      <sheetName val="을_2"/>
      <sheetName val="을_1"/>
      <sheetName val="단면_(2)"/>
      <sheetName val="2_대외공문"/>
      <sheetName val="EQUIP_LIST"/>
      <sheetName val="HOOK_UP"/>
      <sheetName val="HOOK_UP_CM"/>
      <sheetName val="품규단"/>
      <sheetName val="내역"/>
      <sheetName val="Sheet4"/>
      <sheetName val="COVER-P"/>
      <sheetName val="전력"/>
      <sheetName val="물량집계"/>
      <sheetName val="PKG2 BOQ(내역서)"/>
      <sheetName val="금융비용"/>
      <sheetName val="95D"/>
      <sheetName val="94D"/>
      <sheetName val="L-type"/>
      <sheetName val="F4-F7"/>
      <sheetName val="PROCURE"/>
      <sheetName val="102동"/>
      <sheetName val="총괄표"/>
      <sheetName val="1TL종점(1)"/>
      <sheetName val="Code"/>
      <sheetName val="Default"/>
      <sheetName val="대운산출"/>
    </sheetNames>
    <sheetDataSet>
      <sheetData sheetId="0"/>
      <sheetData sheetId="1" refreshError="1">
        <row r="1">
          <cell r="A1" t="str">
            <v>구성비</v>
          </cell>
          <cell r="B1" t="str">
            <v>R.C조 기준</v>
          </cell>
        </row>
        <row r="2">
          <cell r="A2" t="str">
            <v>품  명</v>
          </cell>
          <cell r="B2" t="str">
            <v>재료비</v>
          </cell>
          <cell r="C2" t="str">
            <v>노무비</v>
          </cell>
          <cell r="D2" t="str">
            <v>경비</v>
          </cell>
          <cell r="E2" t="str">
            <v>간접노무</v>
          </cell>
          <cell r="F2" t="str">
            <v>산재보험료</v>
          </cell>
          <cell r="G2" t="str">
            <v>안전관리</v>
          </cell>
          <cell r="H2" t="str">
            <v>일반관리</v>
          </cell>
          <cell r="I2" t="str">
            <v>이윤</v>
          </cell>
          <cell r="J2" t="str">
            <v>총원가</v>
          </cell>
          <cell r="K2" t="str">
            <v>부가세</v>
          </cell>
          <cell r="L2" t="str">
            <v>총액</v>
          </cell>
          <cell r="M2" t="str">
            <v>구성비</v>
          </cell>
          <cell r="N2" t="str">
            <v>평단단가</v>
          </cell>
        </row>
        <row r="5">
          <cell r="A5" t="str">
            <v>1.가설공사</v>
          </cell>
          <cell r="B5">
            <v>874337</v>
          </cell>
          <cell r="C5">
            <v>5575658</v>
          </cell>
          <cell r="E5">
            <v>771113.50140000007</v>
          </cell>
          <cell r="F5">
            <v>215790.23104760004</v>
          </cell>
          <cell r="G5">
            <v>159959.87599999999</v>
          </cell>
          <cell r="H5">
            <v>455811.51650685602</v>
          </cell>
          <cell r="I5">
            <v>1076749.9687431685</v>
          </cell>
          <cell r="J5">
            <v>9129420.0936976243</v>
          </cell>
          <cell r="K5">
            <v>912942.0093697625</v>
          </cell>
          <cell r="L5">
            <v>10042362.103067387</v>
          </cell>
          <cell r="M5">
            <v>15.002057370719674</v>
          </cell>
          <cell r="N5">
            <v>167372.70171778978</v>
          </cell>
        </row>
        <row r="6">
          <cell r="A6" t="str">
            <v>2.철근공사</v>
          </cell>
          <cell r="B6">
            <v>10524315.9</v>
          </cell>
          <cell r="C6">
            <v>10248792.65</v>
          </cell>
          <cell r="D6">
            <v>435041.6</v>
          </cell>
          <cell r="E6">
            <v>1417408.0234950001</v>
          </cell>
          <cell r="F6">
            <v>396650.82289883005</v>
          </cell>
          <cell r="G6">
            <v>525962.12372000003</v>
          </cell>
          <cell r="H6">
            <v>1412890.26720683</v>
          </cell>
          <cell r="I6">
            <v>2165511.8230980984</v>
          </cell>
          <cell r="J6">
            <v>27126573.210418761</v>
          </cell>
          <cell r="K6">
            <v>2712657.3210418765</v>
          </cell>
          <cell r="L6">
            <v>29839230.531460635</v>
          </cell>
          <cell r="M6">
            <v>44.576150883303669</v>
          </cell>
          <cell r="N6">
            <v>497320.50885767728</v>
          </cell>
        </row>
        <row r="7">
          <cell r="A7" t="str">
            <v>3.미장공사</v>
          </cell>
          <cell r="B7">
            <v>161568</v>
          </cell>
          <cell r="C7">
            <v>2215338</v>
          </cell>
          <cell r="E7">
            <v>306381.24540000001</v>
          </cell>
          <cell r="F7">
            <v>85738.454343600009</v>
          </cell>
          <cell r="G7">
            <v>58947.268799999998</v>
          </cell>
          <cell r="H7">
            <v>169678.37811261602</v>
          </cell>
          <cell r="I7">
            <v>425412.50199843245</v>
          </cell>
          <cell r="J7">
            <v>3423063.8486546488</v>
          </cell>
          <cell r="K7">
            <v>342306.38486546488</v>
          </cell>
          <cell r="L7">
            <v>3765370.2335201139</v>
          </cell>
          <cell r="M7">
            <v>5.6250013378839263</v>
          </cell>
          <cell r="N7">
            <v>62756.170558668564</v>
          </cell>
        </row>
        <row r="8">
          <cell r="A8" t="str">
            <v>4.목공사</v>
          </cell>
          <cell r="B8">
            <v>2961754</v>
          </cell>
          <cell r="C8">
            <v>2352280</v>
          </cell>
          <cell r="E8">
            <v>325320.32400000002</v>
          </cell>
          <cell r="F8">
            <v>91038.411016000013</v>
          </cell>
          <cell r="G8">
            <v>131788.04319999999</v>
          </cell>
          <cell r="H8">
            <v>351730.84669296001</v>
          </cell>
          <cell r="I8">
            <v>487823.64373634406</v>
          </cell>
          <cell r="J8">
            <v>6701735.2686453043</v>
          </cell>
          <cell r="K8">
            <v>670173.52686453052</v>
          </cell>
          <cell r="L8">
            <v>7371908.7955098348</v>
          </cell>
          <cell r="M8">
            <v>11.012727637870299</v>
          </cell>
          <cell r="N8">
            <v>122865.14659183058</v>
          </cell>
        </row>
        <row r="9">
          <cell r="A9" t="str">
            <v>5.철골공사</v>
          </cell>
          <cell r="B9">
            <v>5639174.6439999994</v>
          </cell>
          <cell r="C9">
            <v>5419302.5759999994</v>
          </cell>
          <cell r="D9">
            <v>268680</v>
          </cell>
          <cell r="E9">
            <v>749489.54626079998</v>
          </cell>
          <cell r="F9">
            <v>209738.9321568672</v>
          </cell>
          <cell r="G9">
            <v>280913.49905599997</v>
          </cell>
          <cell r="H9">
            <v>754037.95184841997</v>
          </cell>
          <cell r="I9">
            <v>1152324.3757983132</v>
          </cell>
          <cell r="J9">
            <v>14473661.525120398</v>
          </cell>
          <cell r="K9">
            <v>1447366.15251204</v>
          </cell>
          <cell r="L9">
            <v>15921027.677632438</v>
          </cell>
          <cell r="M9">
            <v>23.784062770222427</v>
          </cell>
          <cell r="N9">
            <v>265350.46129387396</v>
          </cell>
        </row>
        <row r="19">
          <cell r="A19" t="str">
            <v>TOTAL</v>
          </cell>
          <cell r="B19">
            <v>20161149.544</v>
          </cell>
          <cell r="C19">
            <v>25811371.225999996</v>
          </cell>
          <cell r="D19">
            <v>703721.6</v>
          </cell>
          <cell r="E19">
            <v>3569712.6405557999</v>
          </cell>
          <cell r="F19">
            <v>998956.85146289726</v>
          </cell>
          <cell r="G19">
            <v>1157570.8107759999</v>
          </cell>
          <cell r="H19">
            <v>3144148.9603676819</v>
          </cell>
          <cell r="I19">
            <v>5307822.3133743564</v>
          </cell>
          <cell r="J19">
            <v>60854453.946536735</v>
          </cell>
          <cell r="K19">
            <v>6085445.3946536742</v>
          </cell>
          <cell r="L19">
            <v>66939899.341190413</v>
          </cell>
          <cell r="M19">
            <v>100</v>
          </cell>
          <cell r="N19">
            <v>1115664.9890198403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C1" t="str">
            <v>산출집계표</v>
          </cell>
        </row>
      </sheetData>
      <sheetData sheetId="44">
        <row r="1">
          <cell r="C1" t="str">
            <v>산출집계표</v>
          </cell>
        </row>
      </sheetData>
      <sheetData sheetId="45">
        <row r="1">
          <cell r="C1" t="str">
            <v>산출집계표</v>
          </cell>
        </row>
      </sheetData>
      <sheetData sheetId="46">
        <row r="1">
          <cell r="C1" t="str">
            <v>산출집계표</v>
          </cell>
        </row>
      </sheetData>
      <sheetData sheetId="47">
        <row r="1">
          <cell r="C1" t="str">
            <v>산출집계표</v>
          </cell>
        </row>
      </sheetData>
      <sheetData sheetId="48">
        <row r="1">
          <cell r="C1" t="str">
            <v>산출집계표</v>
          </cell>
        </row>
      </sheetData>
      <sheetData sheetId="49">
        <row r="1">
          <cell r="C1" t="str">
            <v>산출집계표</v>
          </cell>
        </row>
      </sheetData>
      <sheetData sheetId="50">
        <row r="1">
          <cell r="C1" t="str">
            <v>산출집계표</v>
          </cell>
        </row>
      </sheetData>
      <sheetData sheetId="51">
        <row r="1">
          <cell r="C1" t="str">
            <v>산출집계표</v>
          </cell>
        </row>
      </sheetData>
      <sheetData sheetId="52">
        <row r="1">
          <cell r="C1" t="str">
            <v>산출집계표</v>
          </cell>
        </row>
      </sheetData>
      <sheetData sheetId="53">
        <row r="1">
          <cell r="C1" t="str">
            <v>산출집계표</v>
          </cell>
        </row>
      </sheetData>
      <sheetData sheetId="54">
        <row r="1">
          <cell r="C1" t="str">
            <v>산출집계표</v>
          </cell>
        </row>
      </sheetData>
      <sheetData sheetId="55">
        <row r="1">
          <cell r="C1" t="str">
            <v>산출집계표</v>
          </cell>
        </row>
      </sheetData>
      <sheetData sheetId="56">
        <row r="1">
          <cell r="C1" t="str">
            <v>산출집계표</v>
          </cell>
        </row>
      </sheetData>
      <sheetData sheetId="57">
        <row r="1">
          <cell r="C1" t="str">
            <v>산출집계표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목표세부명세"/>
      <sheetName val="입찰안"/>
      <sheetName val="A-4"/>
      <sheetName val="공사비집계"/>
      <sheetName val="45,46"/>
      <sheetName val="현금흐름"/>
      <sheetName val="공통가설"/>
      <sheetName val="시멘트"/>
      <sheetName val="#REF"/>
      <sheetName val="실행철강하도"/>
      <sheetName val="인건비"/>
      <sheetName val="수입"/>
      <sheetName val="base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교각1"/>
      <sheetName val="Sheet5"/>
      <sheetName val="공문"/>
      <sheetName val="인사자료총집계"/>
      <sheetName val="SUMMARY"/>
      <sheetName val="PAINT"/>
      <sheetName val="FURNITURE-01"/>
      <sheetName val="내역"/>
      <sheetName val="업체FIX"/>
      <sheetName val="손익"/>
      <sheetName val="이자율"/>
      <sheetName val="Intro2"/>
      <sheetName val="Id"/>
      <sheetName val="재무가정"/>
      <sheetName val="수정시산표"/>
      <sheetName val="인원계획-미화"/>
      <sheetName val="노무비"/>
      <sheetName val="전체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분양금입금계획"/>
      <sheetName val="투입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IMPEADENCE MAP 취수장"/>
      <sheetName val="SO416"/>
      <sheetName val="토목주소"/>
      <sheetName val="프랜트면허"/>
      <sheetName val="Customer Databas"/>
      <sheetName val="차선도색현황"/>
      <sheetName val="982월원안"/>
      <sheetName val="시산표"/>
      <sheetName val="일반"/>
      <sheetName val="기준및분포(OT)"/>
      <sheetName val="면적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최종"/>
      <sheetName val="choose"/>
      <sheetName val="fs"/>
      <sheetName val="원본"/>
      <sheetName val="공정코드"/>
      <sheetName val="9GNG운반"/>
      <sheetName val="지하시설물작성"/>
      <sheetName val="현금및현금등가물1"/>
      <sheetName val="1공구산출내역서"/>
      <sheetName val="상가지급현황"/>
      <sheetName val="음료실행"/>
      <sheetName val="갑지(추정)"/>
      <sheetName val="ITEM"/>
      <sheetName val="견적공통"/>
      <sheetName val="날1"/>
      <sheetName val="INPUT"/>
      <sheetName val="낙찰표"/>
      <sheetName val="건축집계"/>
      <sheetName val="EACT10"/>
      <sheetName val="일위대가"/>
      <sheetName val="부대공Ⅱ"/>
      <sheetName val="2.주요계수총괄"/>
      <sheetName val="횡배수관토공수량"/>
      <sheetName val="원가"/>
      <sheetName val="단가대비표"/>
      <sheetName val="A (Calcs)"/>
      <sheetName val="B (Controls)"/>
      <sheetName val="Set-Up"/>
      <sheetName val="Multi-Iteration"/>
      <sheetName val="Sheet6"/>
      <sheetName val="1-최종안"/>
      <sheetName val="사업분석-분양가결정"/>
      <sheetName val="편입조서"/>
      <sheetName val="빙장비사양"/>
      <sheetName val="장비사양"/>
      <sheetName val="지장물"/>
      <sheetName val="D1300 자삽"/>
      <sheetName val="목차"/>
      <sheetName val="결산감사"/>
      <sheetName val="선수금(29)"/>
      <sheetName val="01"/>
      <sheetName val="Config"/>
      <sheetName val="잡비"/>
      <sheetName val="BSD (2)"/>
      <sheetName val="출자한도"/>
      <sheetName val="Sheet3"/>
      <sheetName val="6동"/>
      <sheetName val="기본DATA"/>
      <sheetName val="대비"/>
      <sheetName val="조건 (A)"/>
      <sheetName val="차량운반구"/>
      <sheetName val="Dept Upload"/>
      <sheetName val="93상각비"/>
      <sheetName val="갑지1"/>
      <sheetName val="주관사업"/>
      <sheetName val="표지_(3)"/>
      <sheetName val="표지_(2)"/>
      <sheetName val="자재업체(egy)_"/>
      <sheetName val="노임이_(2)"/>
      <sheetName val="토공99-5=2"/>
      <sheetName val="수목표준대가"/>
      <sheetName val="당진1,2호기전선관설치및접지4차공사내역서-을지"/>
      <sheetName val="XZLC004_PART2"/>
      <sheetName val="XZLC003_PART1"/>
      <sheetName val="개요"/>
      <sheetName val="본사공가현황"/>
      <sheetName val="공사내역"/>
      <sheetName val="제출 (2)"/>
      <sheetName val="95년12월말"/>
      <sheetName val="ETC"/>
      <sheetName val="구성비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A"/>
      <sheetName val="자바라1"/>
      <sheetName val="은행"/>
      <sheetName val="노동부"/>
      <sheetName val="간접경상비"/>
      <sheetName val="총괄"/>
      <sheetName val="설비원가"/>
      <sheetName val="갑지"/>
      <sheetName val="EXPENSE"/>
      <sheetName val="증감대비"/>
      <sheetName val="집계표"/>
      <sheetName val="1.설계조건"/>
      <sheetName val="표준대차대조표(갑)"/>
      <sheetName val="Ctrl"/>
      <sheetName val="현장관리비 산출내역"/>
      <sheetName val="물건조서"/>
      <sheetName val="실농조서"/>
      <sheetName val="5.1"/>
      <sheetName val="Index"/>
      <sheetName val="날개벽수량표"/>
      <sheetName val="소요자재"/>
      <sheetName val="노무산출서"/>
      <sheetName val="예산대비"/>
      <sheetName val="2월가격"/>
      <sheetName val="Sheet1_(2)"/>
      <sheetName val="IMPEADENCE_MAP_취수장"/>
      <sheetName val="계수원본(99_2_28)"/>
      <sheetName val="REINF_"/>
      <sheetName val="Customer_Databas"/>
      <sheetName val="SG"/>
      <sheetName val="시설이용권명세서"/>
      <sheetName val="안산기계장치"/>
      <sheetName val="산출근거"/>
      <sheetName val="ABAD"/>
      <sheetName val="A1기성"/>
      <sheetName val="BGT"/>
      <sheetName val="CHAVOSH"/>
      <sheetName val="ZAR SAZ"/>
      <sheetName val="C_d"/>
      <sheetName val="95년간접비"/>
      <sheetName val="발생집계"/>
      <sheetName val="원가계산서"/>
      <sheetName val="2_주요계수총괄"/>
      <sheetName val="b_balju_(2)"/>
      <sheetName val="Book1"/>
      <sheetName val="득점현황"/>
      <sheetName val="해외출자현황(원본틀)"/>
      <sheetName val="토목"/>
      <sheetName val="조건표"/>
      <sheetName val="플랜트 설치"/>
      <sheetName val="일위대가표"/>
      <sheetName val="1.취수장"/>
      <sheetName val="실행내역서 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퇴직금(울산천상)"/>
      <sheetName val="주식"/>
      <sheetName val="체신주조서"/>
      <sheetName val="Control"/>
      <sheetName val="CAT_5"/>
      <sheetName val="산근"/>
      <sheetName val="입출재고현황 (2)"/>
      <sheetName val="증감분석"/>
      <sheetName val="일위대가-1"/>
      <sheetName val="Sheet1"/>
      <sheetName val="Sheet4"/>
      <sheetName val="출입자명단"/>
      <sheetName val="NPV"/>
      <sheetName val="ASP포장"/>
      <sheetName val="영동(D)"/>
      <sheetName val="표지_(3)1"/>
      <sheetName val="표지_(2)1"/>
      <sheetName val="자재업체(egy)_1"/>
      <sheetName val="노임이_(2)1"/>
      <sheetName val="2_주요계수총괄1"/>
      <sheetName val="b_balju_(2)1"/>
      <sheetName val="GAEYO"/>
      <sheetName val="포장공"/>
      <sheetName val="배수공"/>
      <sheetName val="토공"/>
      <sheetName val="본부장"/>
      <sheetName val="업무분장"/>
      <sheetName val="총체"/>
      <sheetName val="제출내역 (2)"/>
      <sheetName val="woo(mac)"/>
      <sheetName val="inter"/>
      <sheetName val="1_취수장"/>
      <sheetName val="실행내역서_"/>
      <sheetName val="현장관리비_산출내역"/>
      <sheetName val="제출내역_(2)"/>
      <sheetName val="영업보증금"/>
      <sheetName val="대치판정"/>
      <sheetName val="NAIL단가산출"/>
      <sheetName val="현장별 계약 상세비교현황"/>
      <sheetName val="DATE"/>
      <sheetName val="완성차 미수금"/>
      <sheetName val="REINF_1"/>
      <sheetName val="Sheet1_(2)1"/>
      <sheetName val="IMPEADENCE_MAP_취수장1"/>
      <sheetName val="Customer_Databas1"/>
      <sheetName val="계수원본(99_2_28)1"/>
      <sheetName val="ZAR_SAZ"/>
      <sheetName val="5_1"/>
      <sheetName val="000000"/>
      <sheetName val="Sheet17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2"/>
      <sheetName val="B2BERP"/>
      <sheetName val="HARDWARE"/>
    </sheetNames>
    <sheetDataSet>
      <sheetData sheetId="0" refreshError="1"/>
      <sheetData sheetId="1">
        <row r="24">
          <cell r="I24">
            <v>19019</v>
          </cell>
        </row>
      </sheetData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101동"/>
      <sheetName val="2000년1차"/>
      <sheetName val="2000전체분"/>
      <sheetName val="현장"/>
      <sheetName val="금액내역서"/>
      <sheetName val="기본일위"/>
      <sheetName val="MAIN_TABLE"/>
      <sheetName val="J直材4"/>
      <sheetName val="3BL공동구 수량"/>
      <sheetName val="예산M11A"/>
      <sheetName val="데이타"/>
      <sheetName val="DATA"/>
      <sheetName val="I一般比"/>
      <sheetName val="백암비스타내역"/>
      <sheetName val="교통대책내역"/>
      <sheetName val="KKK"/>
      <sheetName val="실행"/>
      <sheetName val="출자한도"/>
      <sheetName val="공사비총괄표"/>
      <sheetName val="건축내역"/>
      <sheetName val="일대-1"/>
      <sheetName val="기초자료"/>
      <sheetName val="공사개요(서광주)"/>
      <sheetName val="단가조사"/>
      <sheetName val="재료"/>
      <sheetName val="경산"/>
      <sheetName val="산근"/>
      <sheetName val="철탑공사"/>
      <sheetName val="기본단가표"/>
      <sheetName val="식재인부"/>
      <sheetName val="설직재-1"/>
      <sheetName val="N賃率-職"/>
      <sheetName val="산출근거"/>
      <sheetName val="기초내역서"/>
      <sheetName val="수량산출"/>
      <sheetName val="대가목록표"/>
      <sheetName val="Customer Databas"/>
      <sheetName val="스포회원매출"/>
      <sheetName val="교각별철근수량집계표"/>
      <sheetName val="차수공개요"/>
      <sheetName val="대공종"/>
      <sheetName val="CTEMCOST"/>
      <sheetName val="조명율표"/>
      <sheetName val="적용토목"/>
      <sheetName val="총괄표"/>
      <sheetName val="산출내역서"/>
      <sheetName val="골재산출"/>
      <sheetName val="자료"/>
      <sheetName val="5공철탑검토표"/>
      <sheetName val="4공철탑검토"/>
      <sheetName val="지질조사"/>
      <sheetName val="코드표"/>
      <sheetName val="재료비노무비"/>
      <sheetName val="당초"/>
      <sheetName val="본공사"/>
      <sheetName val="물가자료"/>
      <sheetName val="LF자재단가"/>
      <sheetName val="자재단가"/>
      <sheetName val="본체"/>
      <sheetName val="영창26"/>
      <sheetName val="요율"/>
      <sheetName val="갑지"/>
      <sheetName val="설계서"/>
      <sheetName val="단가산출"/>
      <sheetName val="노임"/>
      <sheetName val="위생설비"/>
      <sheetName val="NYS"/>
      <sheetName val="갑지(추정)"/>
      <sheetName val="asd"/>
      <sheetName val="6PILE  (돌출)"/>
      <sheetName val="토공(우물통,기타) "/>
      <sheetName val="교수설계"/>
      <sheetName val="단중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RE9604"/>
      <sheetName val="COST"/>
      <sheetName val="토공 total"/>
      <sheetName val="조명시설"/>
      <sheetName val="일위대가목차"/>
      <sheetName val="AIR SHOWER(3인용)"/>
      <sheetName val="102역사"/>
      <sheetName val="특외대"/>
      <sheetName val="Sheet5"/>
      <sheetName val="율촌법률사무소2내역"/>
      <sheetName val="예산"/>
      <sheetName val="견적"/>
      <sheetName val="원가 (2)"/>
      <sheetName val="공사직종별노임"/>
      <sheetName val="입찰안"/>
      <sheetName val="내역서2안"/>
      <sheetName val="식생블럭단위수량"/>
      <sheetName val="사다리"/>
      <sheetName val="CIVIL4"/>
      <sheetName val="표지"/>
      <sheetName val="중기"/>
      <sheetName val="노임,재료비"/>
      <sheetName val="목록"/>
      <sheetName val="노무비"/>
      <sheetName val="조경일람"/>
      <sheetName val="1.설계조건"/>
      <sheetName val="지하"/>
      <sheetName val="내역(원안-대안)"/>
      <sheetName val="도급기성"/>
      <sheetName val="설비단가표"/>
      <sheetName val="연부97-1"/>
      <sheetName val="조건표"/>
      <sheetName val="자갈,시멘트,모래산출"/>
      <sheetName val="LEGEND"/>
      <sheetName val="Sheet6"/>
      <sheetName val="오수공수량집계표"/>
      <sheetName val="48전력선로일위"/>
      <sheetName val="단가표"/>
      <sheetName val="시설물기초"/>
      <sheetName val=" 냉각수펌프"/>
      <sheetName val="AHU집계"/>
      <sheetName val=" HIT-&gt;HMC 견적(3900)"/>
      <sheetName val="guard(mac)"/>
      <sheetName val="기계경비(시간당)"/>
      <sheetName val="철거산출근거"/>
      <sheetName val="노무,재료"/>
      <sheetName val="도급견적가"/>
      <sheetName val="일위(철거)"/>
      <sheetName val="아파트건축"/>
      <sheetName val="공통가설공사"/>
      <sheetName val="6호기"/>
      <sheetName val="당진1,2호기전선관설치및접지4차공사내역서-을지"/>
      <sheetName val="001"/>
      <sheetName val="금액집계"/>
      <sheetName val="96정변2"/>
      <sheetName val="설_(3)"/>
      <sheetName val="설_(2)"/>
      <sheetName val="3BL공동구_수량"/>
      <sheetName val="전기일위목록"/>
      <sheetName val="견적서"/>
      <sheetName val="200"/>
      <sheetName val="설계조건"/>
      <sheetName val="배수내역"/>
      <sheetName val="기흥하도용"/>
      <sheetName val="데리네이타현황"/>
      <sheetName val="단위내역서"/>
      <sheetName val="본체철근표"/>
      <sheetName val="공사개요"/>
      <sheetName val="노무비 근거"/>
      <sheetName val="별표"/>
      <sheetName val="공통가설"/>
      <sheetName val="물량입력"/>
      <sheetName val="Baby일위대가"/>
      <sheetName val="소비자가"/>
      <sheetName val="저"/>
      <sheetName val="일위대가목록"/>
      <sheetName val="일위_파일"/>
      <sheetName val="출력은 금물"/>
      <sheetName val="일위대가(건축)"/>
      <sheetName val="단가 "/>
      <sheetName val="직재"/>
      <sheetName val="COVER"/>
      <sheetName val="ESCO개보수공사"/>
      <sheetName val="일위(PANEL)"/>
      <sheetName val="견적업체"/>
      <sheetName val="MOTOR"/>
      <sheetName val="계수시트"/>
      <sheetName val="효성CB 1P기초"/>
      <sheetName val="램머"/>
      <sheetName val="교사기준면적(초등)"/>
      <sheetName val="Y-WORK"/>
      <sheetName val="일위대가 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카메라"/>
      <sheetName val="약품공급2"/>
      <sheetName val="기계공사비집계(원안)"/>
      <sheetName val="원가계산서"/>
      <sheetName val="간접비"/>
      <sheetName val="2공구산출내역"/>
      <sheetName val="적용건축"/>
      <sheetName val="차액보증"/>
      <sheetName val="산출-설비"/>
      <sheetName val="상가분양"/>
      <sheetName val="을지"/>
      <sheetName val="단가비교표_공통1"/>
      <sheetName val="AIR_SHOWER(3인용)"/>
      <sheetName val="Customer_Databas"/>
      <sheetName val="토공(우물통,기타)_"/>
      <sheetName val="원가_(2)"/>
      <sheetName val="_HIT-&gt;HMC_견적(3900)"/>
      <sheetName val="내역서(중수)"/>
      <sheetName val="수주추정"/>
      <sheetName val="내역서1"/>
      <sheetName val="INPUT"/>
      <sheetName val="부대공Ⅱ"/>
      <sheetName val="일위대가1"/>
      <sheetName val="계약서"/>
      <sheetName val="DATE"/>
      <sheetName val="간접1"/>
      <sheetName val="장비가동"/>
      <sheetName val="민감도"/>
      <sheetName val="제작비추산총괄표"/>
      <sheetName val="갑"/>
      <sheetName val="토공"/>
      <sheetName val="터파기및재료"/>
      <sheetName val="단"/>
      <sheetName val="대치판정"/>
      <sheetName val="원가서"/>
      <sheetName val="유림콘도"/>
      <sheetName val="첨부1"/>
      <sheetName val="ELEC"/>
      <sheetName val="9GNG운반"/>
      <sheetName val="공조기휀"/>
      <sheetName val="N賃率_職"/>
      <sheetName val="역공종"/>
      <sheetName val="CAT_5"/>
      <sheetName val="시멘트"/>
      <sheetName val="E총15"/>
      <sheetName val="구천"/>
      <sheetName val="개요"/>
      <sheetName val="노임단가(08.01)"/>
      <sheetName val="내역관리1"/>
      <sheetName val="총수량집계표"/>
      <sheetName val="주beam"/>
      <sheetName val="하도급원가계산총괄표(식재)"/>
      <sheetName val="물량표"/>
      <sheetName val="2000년 공정표"/>
      <sheetName val="통합집계표"/>
      <sheetName val="공사착공계"/>
      <sheetName val="부하자료"/>
      <sheetName val="국내"/>
      <sheetName val="내역서 제출"/>
      <sheetName val="찍기"/>
      <sheetName val="3본사"/>
      <sheetName val="단가일람"/>
      <sheetName val="토공집계표"/>
      <sheetName val="반포2차"/>
      <sheetName val="Sheet7(ㅅ)"/>
      <sheetName val="부대내역"/>
      <sheetName val="세골재  T2 변경 현황"/>
      <sheetName val="내역표지"/>
      <sheetName val="유기공정"/>
      <sheetName val="갑지.을지"/>
      <sheetName val="실행철강하도"/>
      <sheetName val="BID"/>
      <sheetName val="일위대가(1)"/>
      <sheetName val="청주(철골발주의뢰서)"/>
      <sheetName val="sub"/>
      <sheetName val="직접공사비"/>
      <sheetName val="JUCKEYK"/>
      <sheetName val="일위"/>
      <sheetName val="그림"/>
      <sheetName val="그림2"/>
      <sheetName val="봉방동근생"/>
      <sheetName val="예가표"/>
      <sheetName val="노 무 비"/>
      <sheetName val="갑지1"/>
      <sheetName val="전선 및 전선관"/>
      <sheetName val="제-노임"/>
      <sheetName val="제직재"/>
      <sheetName val="내역서 "/>
      <sheetName val="내역(설계)"/>
      <sheetName val="ITEM"/>
      <sheetName val="현장관리비"/>
      <sheetName val="원본"/>
      <sheetName val="백룡교차로"/>
      <sheetName val="산정교차로"/>
      <sheetName val="신영교차로"/>
      <sheetName val="내역서(기성청구)"/>
      <sheetName val="연결관암거"/>
      <sheetName val="경영상태"/>
      <sheetName val="토공_total"/>
      <sheetName val="노(97_1,97_9,98_1)"/>
      <sheetName val="6PILE__(돌출)"/>
      <sheetName val="적용단위길이"/>
      <sheetName val="피벗테이블데이터분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타 정보통신공사"/>
      <sheetName val="현장관리비참조"/>
      <sheetName val="부대"/>
      <sheetName val="일위CODE"/>
      <sheetName val="gyun"/>
      <sheetName val="자재표"/>
      <sheetName val="특별땅고르기"/>
      <sheetName val="Inst."/>
      <sheetName val="지점장"/>
      <sheetName val="1공구산출내역서"/>
      <sheetName val="문학간접"/>
      <sheetName val="간접"/>
      <sheetName val="신우"/>
      <sheetName val="날개벽수량표"/>
      <sheetName val="총괄내역"/>
      <sheetName val="하이테콤직원"/>
      <sheetName val="전기내역"/>
      <sheetName val="품셈"/>
      <sheetName val="#3_일위대가목록"/>
      <sheetName val="포승중환경개선공사(변경)"/>
      <sheetName val="건축원가"/>
      <sheetName val="포장복구집계"/>
      <sheetName val="별표 "/>
      <sheetName val="철근중량"/>
      <sheetName val="ABUT수량-A1"/>
      <sheetName val="단위단가"/>
      <sheetName val="세부내역서(전기)"/>
      <sheetName val="교각1"/>
      <sheetName val="정거장 설계조건"/>
      <sheetName val="단재적표"/>
      <sheetName val="J-EQ"/>
      <sheetName val="전체"/>
      <sheetName val="일반전기C"/>
      <sheetName val="손익분석"/>
      <sheetName val="노무비단가"/>
      <sheetName val="3.2제조설비"/>
      <sheetName val="01상노임"/>
      <sheetName val="입력변수"/>
      <sheetName val="철근량"/>
      <sheetName val="수량산출(생반)"/>
      <sheetName val="2000.05"/>
      <sheetName val="98지급계획"/>
      <sheetName val="터널조도"/>
      <sheetName val="공사추진현황"/>
      <sheetName val="실행대비"/>
      <sheetName val="기초분물량표"/>
      <sheetName val="을"/>
      <sheetName val="접지수량"/>
      <sheetName val="제경비율"/>
      <sheetName val="기본가정"/>
      <sheetName val="16-1"/>
      <sheetName val="일위총괄표"/>
      <sheetName val="구리토평1전기"/>
      <sheetName val="C.전기공사"/>
      <sheetName val="일위목록"/>
      <sheetName val="산출0"/>
      <sheetName val="금융비용"/>
      <sheetName val="콘크리트"/>
      <sheetName val="총괄집계표"/>
      <sheetName val="내역전기"/>
      <sheetName val="Macro1"/>
      <sheetName val="내역서적용수량"/>
      <sheetName val="가도공"/>
      <sheetName val="단가대비표 (3)"/>
      <sheetName val="청곡지선입력"/>
      <sheetName val="DATA테이블1 (2)"/>
      <sheetName val="계측기"/>
      <sheetName val="건축기계설비표선정수장"/>
      <sheetName val="기초일위"/>
      <sheetName val="암거단위"/>
      <sheetName val="원가총괄"/>
      <sheetName val="재집"/>
      <sheetName val="Sheet1 (2)"/>
      <sheetName val="조명율"/>
      <sheetName val="작성"/>
      <sheetName val="청도공장"/>
      <sheetName val="간접비계산"/>
      <sheetName val="유림총괄"/>
      <sheetName val="A 견적"/>
      <sheetName val="s.v"/>
      <sheetName val="PIPING"/>
      <sheetName val="유림골조"/>
      <sheetName val="DB"/>
      <sheetName val="공연,전시"/>
      <sheetName val="20관리비율"/>
      <sheetName val="변경내역(전체)"/>
      <sheetName val="도담구내 개소별 명세"/>
      <sheetName val="바닥판"/>
      <sheetName val="입력DATA"/>
      <sheetName val="(1)본선수량집계"/>
      <sheetName val="보증수수료산출"/>
      <sheetName val="화재 탐지 설비"/>
      <sheetName val="처리단락"/>
      <sheetName val="건축부하"/>
      <sheetName val="약전닥트"/>
      <sheetName val="일지-H"/>
      <sheetName val="김포IO"/>
      <sheetName val="LD"/>
      <sheetName val="FA설치명세"/>
      <sheetName val="Uint보온"/>
      <sheetName val="도급자재"/>
      <sheetName val="0Title"/>
      <sheetName val="추가예산"/>
      <sheetName val="공사입찰정보입력"/>
      <sheetName val="국내조달(통합-1)"/>
      <sheetName val="수량총괄"/>
      <sheetName val="FAX"/>
      <sheetName val="단가대비표"/>
      <sheetName val="b_balju"/>
      <sheetName val="직공비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1000 DB구축 부표"/>
      <sheetName val="CT "/>
      <sheetName val="발신정보"/>
      <sheetName val="기초대가"/>
      <sheetName val="조도계산서 (도서)"/>
      <sheetName val="명세서"/>
      <sheetName val="1차 내역서"/>
      <sheetName val="오동"/>
      <sheetName val="대조"/>
      <sheetName val="나한"/>
      <sheetName val="주요기준"/>
      <sheetName val="맨홀수량산출"/>
      <sheetName val="참조자료"/>
      <sheetName val="설계"/>
      <sheetName val="중기일위대가"/>
      <sheetName val="일위(시설)"/>
      <sheetName val="BSD (2)"/>
      <sheetName val="구성1"/>
      <sheetName val="구성2"/>
      <sheetName val="구성3"/>
      <sheetName val="구성4"/>
      <sheetName val="화의-현금흐름"/>
      <sheetName val="연습"/>
      <sheetName val="구의33고"/>
      <sheetName val="전기"/>
      <sheetName val="인적사항"/>
      <sheetName val="투찰가"/>
      <sheetName val="도급내역서(재노경)"/>
      <sheetName val="인부노임"/>
      <sheetName val="원가계산서(변경)"/>
      <sheetName val="입상내역"/>
      <sheetName val="집수정토공"/>
      <sheetName val="설계명세서"/>
      <sheetName val="남양시작동자105노65기1.3화1.2"/>
      <sheetName val="조정율"/>
      <sheetName val="노임200103"/>
      <sheetName val="공정코드"/>
      <sheetName val="견적(100%)"/>
      <sheetName val="자료입력"/>
      <sheetName val="사전공사"/>
      <sheetName val="물집"/>
      <sheetName val="퍼스트"/>
      <sheetName val="철콘"/>
      <sheetName val="품셈TABLE"/>
      <sheetName val="ELECTRIC"/>
      <sheetName val="상수도토공집계표"/>
      <sheetName val="직접노무"/>
      <sheetName val="직접재료"/>
      <sheetName val="하중계산"/>
      <sheetName val="안정성검토"/>
      <sheetName val="설계기준"/>
      <sheetName val="와동수량"/>
      <sheetName val="특별교실"/>
      <sheetName val="간접(90)"/>
      <sheetName val="현장경비"/>
      <sheetName val="수목표준대가"/>
      <sheetName val="Total"/>
      <sheetName val="예산총괄"/>
      <sheetName val="입력"/>
      <sheetName val="도급내역서"/>
      <sheetName val="내역서(삼호)"/>
      <sheetName val="사업부배부A"/>
      <sheetName val="정부노임단가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부분별수량산출(조합기초)"/>
      <sheetName val="단위중량"/>
      <sheetName val="기자재비"/>
      <sheetName val="출력은_금물"/>
      <sheetName val="단가_"/>
      <sheetName val="소방"/>
      <sheetName val="기초일위대가"/>
      <sheetName val="산출기초"/>
      <sheetName val="기계내역"/>
      <sheetName val="COL"/>
      <sheetName val="2F 회의실견적(5_14 일대)"/>
      <sheetName val="단가조사서"/>
      <sheetName val="부속동"/>
      <sheetName val="1안"/>
      <sheetName val="Sheet38"/>
      <sheetName val="부대공"/>
      <sheetName val="포장공"/>
      <sheetName val="ilch"/>
      <sheetName val="쌍송교"/>
      <sheetName val="예산서"/>
      <sheetName val="전계가"/>
      <sheetName val="작업일보"/>
      <sheetName val="산출금액내역"/>
      <sheetName val="내역서01"/>
      <sheetName val="수배전반"/>
      <sheetName val="토사(PE)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WEIGHT LIST"/>
      <sheetName val="한강운반비"/>
      <sheetName val="공문"/>
      <sheetName val="단가 (2)"/>
      <sheetName val="파일의이용"/>
      <sheetName val="NO.1-NO12(설계예산서)"/>
      <sheetName val="인건비"/>
      <sheetName val="관로공정"/>
      <sheetName val="총내역서"/>
      <sheetName val="설계예시"/>
      <sheetName val="빌딩 안내"/>
      <sheetName val="간지"/>
      <sheetName val="2.고용보험료산출근거"/>
      <sheetName val="ÀÏÀ§(PANEL)"/>
      <sheetName val="자재대"/>
      <sheetName val="산출"/>
      <sheetName val="현장관리비 산출내역"/>
      <sheetName val="토목내역서 (도급단가)"/>
      <sheetName val="골조시행"/>
      <sheetName val="sst,stl창호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대운반(철재)"/>
      <sheetName val="조명일위"/>
      <sheetName val="국도접속 차도부수량"/>
      <sheetName val="직접시공계획서"/>
      <sheetName val="준검 내역서"/>
      <sheetName val="&lt;--"/>
      <sheetName val="내역서중"/>
      <sheetName val="교각계산"/>
      <sheetName val="말뚝지지력산정"/>
      <sheetName val="집"/>
      <sheetName val="유입맨홀산출"/>
      <sheetName val="설계명세"/>
      <sheetName val="옥외계측"/>
      <sheetName val="CODE"/>
      <sheetName val="인공"/>
      <sheetName val="분전반"/>
      <sheetName val="단가비교"/>
      <sheetName val="가설공사"/>
      <sheetName val="전체제잡비"/>
      <sheetName val="실행(1)"/>
      <sheetName val="가락화장을지"/>
      <sheetName val="청곡지거입력"/>
      <sheetName val="참고"/>
      <sheetName val="품셈총괄"/>
      <sheetName val="전기2005"/>
      <sheetName val="통신2005"/>
      <sheetName val="투찰내역"/>
      <sheetName val="청곡간선입력"/>
      <sheetName val="물가시세"/>
      <sheetName val="일반공사"/>
      <sheetName val="외주비"/>
      <sheetName val="양식_자재단가조사표"/>
      <sheetName val="공기압축기실"/>
      <sheetName val="총공사내역서"/>
      <sheetName val="표층포설및다짐"/>
      <sheetName val="99총공사내역서"/>
      <sheetName val="SHEET PILE단가"/>
      <sheetName val="사유서제출현황-2"/>
      <sheetName val="수량산출서"/>
      <sheetName val="항목등록"/>
      <sheetName val="세부내역"/>
      <sheetName val="기성내역"/>
      <sheetName val="집수A"/>
      <sheetName val="B-data"/>
      <sheetName val="천방교접속"/>
      <sheetName val="대포2교접속"/>
      <sheetName val="시운전연료비"/>
      <sheetName val="직원현황"/>
      <sheetName val="Data&amp;Result"/>
      <sheetName val="실행-집행"/>
      <sheetName val="패널"/>
      <sheetName val="표  지"/>
      <sheetName val="부하"/>
      <sheetName val="지급자재"/>
      <sheetName val="工관리비율"/>
      <sheetName val="工완성공사율"/>
      <sheetName val="자재단가비교표"/>
      <sheetName val="인공산출"/>
      <sheetName val="노무단가산정"/>
      <sheetName val="99년하반기"/>
      <sheetName val="철근집계"/>
      <sheetName val="COPING"/>
      <sheetName val="건설기계사용료목록"/>
      <sheetName val="간선계산"/>
      <sheetName val="계화배수"/>
      <sheetName val="예비용"/>
      <sheetName val="상행-교대(A1-A2)"/>
      <sheetName val="전기설계변경"/>
      <sheetName val="기초목록"/>
      <sheetName val="단가(자재)"/>
      <sheetName val="단가 및 재료비"/>
      <sheetName val="담장산출"/>
      <sheetName val="본서하반기"/>
      <sheetName val="하반기(지구대)"/>
      <sheetName val="Sheet4"/>
      <sheetName val="호표"/>
      <sheetName val="직원자료입력"/>
      <sheetName val="BF12-R0"/>
      <sheetName val="앉음벽 (2)"/>
      <sheetName val="직원관리자료"/>
      <sheetName val="기계설비표선정수장"/>
      <sheetName val="샘플표지"/>
      <sheetName val="대보~세기"/>
      <sheetName val="수지예산"/>
      <sheetName val="건축공사"/>
      <sheetName val="신규 수주분(사용자 정의)"/>
      <sheetName val="동해title"/>
      <sheetName val="자재일람"/>
      <sheetName val="3.자재비(총괄)"/>
      <sheetName val="환율change"/>
      <sheetName val="AHU-01"/>
      <sheetName val="주안3차A-A"/>
      <sheetName val="간접경상비"/>
      <sheetName val="Cost bd-&quot;A&quot;"/>
      <sheetName val="기안1"/>
      <sheetName val="골조"/>
      <sheetName val="2.대외공문"/>
      <sheetName val="기초입력"/>
      <sheetName val="Summary Sheets"/>
      <sheetName val="합의경상"/>
      <sheetName val=" 토목 처리장도급내역서 "/>
      <sheetName val="4.고용보험"/>
      <sheetName val="휴가비,급량비"/>
      <sheetName val="예산명세서"/>
      <sheetName val="기초자료입력"/>
      <sheetName val="토목"/>
      <sheetName val="ETC"/>
      <sheetName val="1-1"/>
      <sheetName val="대목"/>
      <sheetName val="5.동별횡주관경"/>
      <sheetName val="준공정산"/>
      <sheetName val="일위단가"/>
      <sheetName val="약품설비"/>
      <sheetName val="1"/>
      <sheetName val="개거재료산출"/>
      <sheetName val="견적내역서"/>
      <sheetName val="95년12월말"/>
      <sheetName val="BOX수량"/>
      <sheetName val="단가산출2"/>
      <sheetName val="97년 추정"/>
      <sheetName val="흥양2교토공집계표"/>
      <sheetName val="공내역"/>
      <sheetName val="관개"/>
      <sheetName val="철콘산출"/>
      <sheetName val="기존단가 (2)"/>
      <sheetName val="토공사"/>
      <sheetName val="SIL98"/>
      <sheetName val="노임변동률"/>
      <sheetName val="잡철물"/>
      <sheetName val="1,2공구원가계산서"/>
      <sheetName val="기성내역서표지"/>
      <sheetName val="산출내력"/>
      <sheetName val="대비"/>
      <sheetName val="조건표 (2)"/>
      <sheetName val="ES조서출력하기"/>
      <sheetName val="일위대가(계측기설치)"/>
      <sheetName val="f산출"/>
      <sheetName val="자재단가리스트"/>
      <sheetName val="견적단가"/>
      <sheetName val="기초작업"/>
      <sheetName val="전신환매도율"/>
      <sheetName val="세부내역서"/>
      <sheetName val="1.토공집계표"/>
      <sheetName val="접속단위"/>
      <sheetName val="Macro(MCC)"/>
      <sheetName val="시점교대"/>
      <sheetName val="건축2"/>
      <sheetName val="LIST"/>
      <sheetName val="토공A1"/>
      <sheetName val="자재테이블"/>
      <sheetName val="일위-1"/>
      <sheetName val="17F MOCKUP B-1,B-2"/>
      <sheetName val="MAT"/>
      <sheetName val="일용노임단가"/>
      <sheetName val="노임단가 (2)"/>
      <sheetName val="조달단가"/>
      <sheetName val="다이꾸"/>
      <sheetName val="ATM기초철가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원가계산서구조조정"/>
      <sheetName val="B부대공"/>
      <sheetName val="참조 (2)"/>
      <sheetName val="본사업"/>
      <sheetName val="제출내역 (3)"/>
      <sheetName val="7.환경"/>
      <sheetName val="하조서"/>
      <sheetName val="품목"/>
      <sheetName val="실행기초"/>
      <sheetName val="관로내역원"/>
      <sheetName val="수토공단위당"/>
      <sheetName val="인건-측정"/>
      <sheetName val="일위목록-기"/>
      <sheetName val="포승중환경개선공사_변경_"/>
      <sheetName val="영외수지"/>
      <sheetName val="폐토수익화 "/>
      <sheetName val="원료"/>
      <sheetName val="산출기초(기계터파기)3열"/>
      <sheetName val="전송망집계"/>
      <sheetName val="철거수량(전송)"/>
      <sheetName val="공사미수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원내역"/>
      <sheetName val="BOQ(전체)"/>
      <sheetName val="주소"/>
      <sheetName val="공사내역"/>
      <sheetName val="산출근거1"/>
      <sheetName val="인수공규격"/>
      <sheetName val="실행간접비용"/>
      <sheetName val="업무분장"/>
      <sheetName val="일 위 목 록 표"/>
      <sheetName val="투찰(하수)"/>
      <sheetName val="어룡"/>
      <sheetName val="부자재 적용비율"/>
      <sheetName val="제잡비"/>
      <sheetName val="WING3"/>
      <sheetName val="전동기"/>
      <sheetName val="2.노임및손료"/>
      <sheetName val="도급"/>
      <sheetName val="기계공사"/>
      <sheetName val="견적조건"/>
      <sheetName val="단가대비"/>
      <sheetName val="공사잡비"/>
      <sheetName val="차수"/>
      <sheetName val="암거 제원표-1단계"/>
      <sheetName val="하수처리장"/>
      <sheetName val="중기사용료산출근거"/>
      <sheetName val="면적표"/>
      <sheetName val="적용률"/>
      <sheetName val="1구간FRP수량산출"/>
      <sheetName val="관리보고"/>
      <sheetName val="결재갑지"/>
      <sheetName val="wall"/>
      <sheetName val="플랜트 설치"/>
      <sheetName val="도로일위대가표"/>
      <sheetName val="상반기손익차2총괄"/>
      <sheetName val="북방3터널"/>
      <sheetName val="선급비용"/>
      <sheetName val="GRACE"/>
      <sheetName val="공동구수량"/>
      <sheetName val="설_(3)2"/>
      <sheetName val="설_(2)2"/>
      <sheetName val="3BL공동구_수량2"/>
      <sheetName val="Customer_Databas1"/>
      <sheetName val="토공(우물통,기타)_1"/>
      <sheetName val="_HIT-&gt;HMC_견적(3900)1"/>
      <sheetName val="AIR_SHOWER(3인용)1"/>
      <sheetName val="노(97_1,97_9,98_1)1"/>
      <sheetName val="6PILE__(돌출)1"/>
      <sheetName val="토공_total1"/>
      <sheetName val="원가_(2)1"/>
      <sheetName val="내역서_제출1"/>
      <sheetName val="2000년_공정표1"/>
      <sheetName val="1_설계조건1"/>
      <sheetName val="세골재__T2_변경_현황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내역서_"/>
      <sheetName val="전선_및_전선관1"/>
      <sheetName val="노_무_비"/>
      <sheetName val="2000_05"/>
      <sheetName val="Inst_"/>
      <sheetName val="별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3_2제조설비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단가대비표_(3)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업체별기성내역"/>
      <sheetName val="건설성적"/>
      <sheetName val="Front"/>
      <sheetName val="팀업무"/>
      <sheetName val="전기내역서(총계)"/>
      <sheetName val="시중노임"/>
      <sheetName val="CL분석결과"/>
      <sheetName val="형틀공사"/>
      <sheetName val="일위(집)"/>
      <sheetName val="노임이"/>
      <sheetName val="B2BERP"/>
      <sheetName val="1월"/>
      <sheetName val="남양구조시험동"/>
      <sheetName val="전기단가조사서"/>
      <sheetName val="신표지1"/>
      <sheetName val="P-산#1-1(WOWA1)"/>
      <sheetName val="단중표-ST"/>
      <sheetName val="설계내역2"/>
      <sheetName val="점수계산1-2"/>
      <sheetName val="간접비 총괄표"/>
      <sheetName val="수안보-MBR1"/>
      <sheetName val="원형1호맨홀토공수량"/>
      <sheetName val="A1"/>
      <sheetName val="백호우계수"/>
      <sheetName val="평3"/>
      <sheetName val="직접노무비"/>
      <sheetName val="남평내역"/>
      <sheetName val="단조-노임"/>
      <sheetName val="재료집계표"/>
      <sheetName val="PARAMETER"/>
      <sheetName val="10월"/>
      <sheetName val="기초"/>
      <sheetName val="부경"/>
      <sheetName val="전기외주내역"/>
      <sheetName val="database"/>
      <sheetName val="평가데이터"/>
      <sheetName val="S1,3"/>
      <sheetName val="P.M 별"/>
      <sheetName val="노임(1차)"/>
      <sheetName val="담보"/>
      <sheetName val="220 (2)"/>
      <sheetName val="남양내역"/>
      <sheetName val="경비2내역"/>
      <sheetName val="설-원가"/>
      <sheetName val="설치자재"/>
      <sheetName val="단중"/>
      <sheetName val="#2_일위대가목록"/>
      <sheetName val="우수공집계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모래기초"/>
      <sheetName val="본사"/>
      <sheetName val="공장"/>
      <sheetName val="지하시설물작성"/>
      <sheetName val="1Month+Sheet2!"/>
      <sheetName val="샌딩 에폭시 도장"/>
      <sheetName val="일반문틀 설치"/>
      <sheetName val="스텐문틀설치"/>
      <sheetName val="흙쌓기도수로설치현황"/>
      <sheetName val="정산내역서"/>
      <sheetName val="매출채권"/>
      <sheetName val="진흥지역조서(구역밖)"/>
      <sheetName val="B부대0"/>
      <sheetName val="말뚝지/_x0000__x0013_"/>
      <sheetName val="전담운영PM"/>
      <sheetName val="전통건설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청곡지선토공총"/>
      <sheetName val="토공총"/>
      <sheetName val="슬래브(유곡)"/>
      <sheetName val="손익"/>
      <sheetName val="제노임"/>
      <sheetName val="연환"/>
      <sheetName val="통합"/>
      <sheetName val="[KKK.XLS][KKK.XLS]말뚝지/_x0000__x0013_"/>
      <sheetName val="지입자재집계표"/>
      <sheetName val="Sheet15"/>
      <sheetName val="전국현황"/>
      <sheetName val="광장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내역서_᎛⼗"/>
      <sheetName val="P-1"/>
      <sheetName val="itm코드"/>
      <sheetName val="itm기준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각종양식"/>
      <sheetName val="tggwan(mac)"/>
      <sheetName val="예산총괄표"/>
      <sheetName val="공주-교대(A1)"/>
      <sheetName val="일위대가내역"/>
      <sheetName val="C3"/>
      <sheetName val="납부서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기계경비시간당손료목록"/>
      <sheetName val="연결원본-절대지우지말것"/>
      <sheetName val="PROJECT BRIEF(EX.NEW)"/>
      <sheetName val="기준표"/>
      <sheetName val="제안서"/>
      <sheetName val="행정표준(1)"/>
      <sheetName val="행정표준(2)"/>
      <sheetName val="직접경비호표"/>
      <sheetName val="값"/>
      <sheetName val="단면가정"/>
      <sheetName val="부재력정리"/>
      <sheetName val="경비"/>
      <sheetName val="차압계산"/>
      <sheetName val="수량산출목록표"/>
      <sheetName val="자재발주서"/>
      <sheetName val="000000"/>
      <sheetName val="무시"/>
      <sheetName val=" 소방공사 산출근거"/>
      <sheetName val="CABLE SIZE-1"/>
      <sheetName val="주요항목별"/>
      <sheetName val="견적대비 견적서"/>
      <sheetName val="미드수량"/>
      <sheetName val="갑  지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봉양~조차장간고하개명(신설)"/>
      <sheetName val="5"/>
      <sheetName val="98수문일위"/>
      <sheetName val="현장조사"/>
      <sheetName val="일위대가(목록)"/>
      <sheetName val="산근(목록)"/>
      <sheetName val="재료비"/>
      <sheetName val="이형관중량"/>
      <sheetName val="BS(5월-경리과)"/>
      <sheetName val="공정외주"/>
      <sheetName val="채권(하반기)"/>
      <sheetName val="1.검토서"/>
      <sheetName val="여과지동"/>
      <sheetName val="지급자재단가"/>
      <sheetName val="공헾⾵_x0005_"/>
      <sheetName val="준공내역"/>
      <sheetName val="집 계 표"/>
      <sheetName val="BH-1 (2)"/>
      <sheetName val="석축산출서"/>
      <sheetName val="unitpric"/>
      <sheetName val="위치조서"/>
      <sheetName val="상세도(80)"/>
      <sheetName val="공사진행"/>
      <sheetName val="중기조종사 단위단가"/>
      <sheetName val="개요2"/>
      <sheetName val="단가산출(T)"/>
      <sheetName val="총괄표 "/>
      <sheetName val="FAB4생산"/>
      <sheetName val="매립"/>
      <sheetName val="#REF!"/>
      <sheetName val="기계경비산출기준"/>
      <sheetName val="기초단가"/>
      <sheetName val="경영"/>
      <sheetName val="98년"/>
      <sheetName val="실적"/>
      <sheetName val="교대(A1-A2)"/>
      <sheetName val="P1(좌,우)"/>
      <sheetName val="hvac내역서(제어동)"/>
      <sheetName val="9509"/>
      <sheetName val="실행내역 "/>
      <sheetName val="편입토지조서"/>
      <sheetName val="일위대가(비굴착)"/>
      <sheetName val="자재목록"/>
      <sheetName val="계화배수(3대)"/>
      <sheetName val="수량간지"/>
      <sheetName val="15100"/>
      <sheetName val="아파트 "/>
      <sheetName val="강관주휀스"/>
      <sheetName val="통신원가"/>
      <sheetName val="시중노임(공사)"/>
      <sheetName val="3.공통공사대비"/>
      <sheetName val="ELECTR_x0000__x0000_"/>
      <sheetName val="MAT 철근"/>
      <sheetName val="퍼ԯ_x0000_"/>
      <sheetName val="설계예산서"/>
      <sheetName val="폐기물"/>
      <sheetName val="진단세부현황"/>
      <sheetName val="냉온수유니트"/>
      <sheetName val="300XL 세관"/>
      <sheetName val="시화점실행"/>
      <sheetName val="MEMORY"/>
      <sheetName val="식재일위대"/>
      <sheetName val="P3"/>
      <sheetName val="투자-국내2"/>
      <sheetName val="선체-H"/>
      <sheetName val="4.2내역서"/>
      <sheetName val="양식(직판용)"/>
      <sheetName val="동원(3)"/>
      <sheetName val="가감수량"/>
      <sheetName val="설계예/"/>
      <sheetName val="공劰.勼"/>
      <sheetName val="공韛⾶_x0005_"/>
      <sheetName val="공_x0005__x0000_"/>
      <sheetName val="노임단가2004(상)"/>
      <sheetName val="버스운행안내"/>
      <sheetName val="예방접종계획"/>
      <sheetName val="근태계획서"/>
      <sheetName val="1 자원총괄"/>
      <sheetName val="공급집계 (현대-우림)"/>
      <sheetName val="대"/>
      <sheetName val="엔지니어링"/>
      <sheetName val="13LPMCC"/>
      <sheetName val="급수 (LPM)"/>
      <sheetName val="냉천부속동"/>
      <sheetName val="도로정위치부표"/>
      <sheetName val="도로조사부표"/>
      <sheetName val="내역1"/>
      <sheetName val="단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96수출"/>
      <sheetName val="부자재_적용비율"/>
      <sheetName val="일위대가목록_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철집"/>
      <sheetName val="영업.일1"/>
      <sheetName val="XL4Poppy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이름"/>
      <sheetName val="하자접수대장"/>
      <sheetName val="FAB별"/>
      <sheetName val="48평형"/>
      <sheetName val="62평형"/>
      <sheetName val="Macro(전선)"/>
      <sheetName val="미장&amp;수장공사"/>
      <sheetName val="5사남"/>
      <sheetName val="청학계"/>
      <sheetName val="[KKK.XLS]말뚝지/_x0000__x0013_"/>
      <sheetName val="도급실행(본관-주차장)"/>
      <sheetName val="토목주소"/>
      <sheetName val="일위대가(4층원격堘"/>
      <sheetName val="일위대가(4층원격朂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내역(가지)"/>
      <sheetName val="Resource2"/>
      <sheetName val="내역서관리"/>
      <sheetName val="중기단가"/>
      <sheetName val="중기목록"/>
      <sheetName val="수량이동"/>
      <sheetName val="내역1공구"/>
      <sheetName val="sw1"/>
      <sheetName val="NOMUBI"/>
      <sheetName val="하鄘8눰"/>
      <sheetName val="현금예금"/>
      <sheetName val="기안문"/>
      <sheetName val="개별직종노임단가(2002.5)"/>
      <sheetName val="소총괄표1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이형관"/>
      <sheetName val="공종"/>
      <sheetName val="22관계"/>
      <sheetName val="22기타(L,R)"/>
      <sheetName val="22전선계"/>
      <sheetName val="월래"/>
      <sheetName val="횡배수관토공수량"/>
      <sheetName val="총괄내역서"/>
      <sheetName val="코드"/>
      <sheetName val="대가호표"/>
      <sheetName val="ELECT쀀⻰_x0000_"/>
      <sheetName val="통신200헾"/>
      <sheetName val="제경비"/>
      <sheetName val="관급자재"/>
      <sheetName val="수원공사비"/>
      <sheetName val="측량요율"/>
      <sheetName val="1유리"/>
      <sheetName val="BOX단위철근"/>
      <sheetName val="정철호"/>
      <sheetName val="FUEL FILLER"/>
      <sheetName val="기타"/>
      <sheetName val="단가조사-2"/>
      <sheetName val="제1호단위수량"/>
      <sheetName val="2,EXIST 전기실산출"/>
      <sheetName val="집수정(600-700)"/>
      <sheetName val="4.2유효폭의 계산"/>
      <sheetName val="광주주공"/>
      <sheetName val="조업일수"/>
      <sheetName val="B.O.M"/>
      <sheetName val="생산매출 (4)"/>
      <sheetName val="시산표"/>
      <sheetName val="STANDARD (상)-참고"/>
      <sheetName val="일  위  대  가  목  록"/>
      <sheetName val="PSCbeam설계"/>
      <sheetName val="부재리스트"/>
      <sheetName val="구분자"/>
      <sheetName val="48단가"/>
      <sheetName val=" 갑지"/>
      <sheetName val="ysn"/>
      <sheetName val="수주이월"/>
      <sheetName val="1호맨홀토공"/>
      <sheetName val="제안서입력"/>
      <sheetName val="장비선정 "/>
      <sheetName val="명단"/>
      <sheetName val="CP-E2 (품셈표)"/>
      <sheetName val="내역서(사업소)"/>
      <sheetName val="유역면적"/>
      <sheetName val="Tool"/>
      <sheetName val="3.면적&amp;세대(입력)"/>
      <sheetName val="일위산출"/>
      <sheetName val="제안실적sum조회"/>
      <sheetName val="VXXXXXXX"/>
      <sheetName val="SUM"/>
      <sheetName val="경비산출"/>
      <sheetName val="기본정보입력"/>
      <sheetName val="중사"/>
      <sheetName val="배수통관(좌)"/>
      <sheetName val="DATA 입력부"/>
      <sheetName val="실행갑지"/>
      <sheetName val="상하차비용(기계상차)"/>
      <sheetName val="수간보호"/>
      <sheetName val="공내역서"/>
      <sheetName val="2공구내역서"/>
      <sheetName val="분祍⿪"/>
      <sheetName val="변경총괄지(1)"/>
      <sheetName val="(C)원내역"/>
      <sheetName val="관리비"/>
      <sheetName val="전기공사 산출집계"/>
      <sheetName val="전기공사 산출"/>
      <sheetName val="일위대가-1"/>
      <sheetName val="PAC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설계서을"/>
      <sheetName val="예산변경사항"/>
      <sheetName val="중기손료"/>
      <sheetName val="교각토공"/>
      <sheetName val="공사비집계"/>
      <sheetName val="6공구(당초)"/>
      <sheetName val="제출내역 (2)"/>
      <sheetName val="진주방향"/>
      <sheetName val="마산방향"/>
      <sheetName val="마산방향철근집계"/>
      <sheetName val="9811"/>
      <sheetName val="소운반"/>
      <sheetName val="집수정단면도 (2)"/>
      <sheetName val="예정(3)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변경관급자재"/>
      <sheetName val="4.본실행통합내역서"/>
      <sheetName val="★개략견적"/>
      <sheetName val="동원인원"/>
      <sheetName val="일(4)"/>
      <sheetName val="산출내역서집계표"/>
      <sheetName val="1단계"/>
      <sheetName val="구조물공집계"/>
      <sheetName val="갑(전기)"/>
      <sheetName val="밸브설치"/>
      <sheetName val="순공사비"/>
      <sheetName val="노단"/>
      <sheetName val="자단"/>
      <sheetName val="사업분석"/>
      <sheetName val="기본자료 "/>
      <sheetName val=" 총괄표"/>
      <sheetName val="접수부"/>
      <sheetName val="예정공정표"/>
      <sheetName val="수량"/>
      <sheetName val="HWP참조"/>
      <sheetName val="맨홀수량산출(2호)"/>
      <sheetName val="가감수량(2호)"/>
      <sheetName val="작성방법"/>
      <sheetName val="자재(원원+원대)"/>
      <sheetName val="인원계획-미화"/>
      <sheetName val="시중노임단가"/>
      <sheetName val="●수량(침구보관창고-21평)"/>
      <sheetName val="투입내역"/>
      <sheetName val="원"/>
      <sheetName val="SUS(150)"/>
      <sheetName val="광주운남을"/>
      <sheetName val="법면단"/>
      <sheetName val="1단계 (2)"/>
      <sheetName val="수 량 명 세 서 - 1"/>
      <sheetName val="변경내역"/>
      <sheetName val="입찰보고"/>
      <sheetName val="전선(총)"/>
      <sheetName val="철근"/>
      <sheetName val="      "/>
      <sheetName val="I.설계조건"/>
      <sheetName val="토적표(광혁측량)"/>
      <sheetName val="열린교실"/>
      <sheetName val="시설물일위"/>
      <sheetName val="도봉2지구"/>
      <sheetName val="아파트"/>
      <sheetName val="공통비(전체)"/>
      <sheetName val="대덕토공총"/>
      <sheetName val="내역 (2)"/>
      <sheetName val="b_balju-단가단가단가"/>
      <sheetName val="적용단가표"/>
      <sheetName val="H-pile(298x299)"/>
      <sheetName val="H-pile(250x250)"/>
      <sheetName val="소업1교"/>
      <sheetName val="일집"/>
      <sheetName val="8.PILE  (돌출)"/>
      <sheetName val="전기변내역"/>
      <sheetName val="수량집계"/>
      <sheetName val="단가산출서 (2)"/>
      <sheetName val="단가비교용"/>
      <sheetName val="일계표"/>
      <sheetName val="리스(CIF)산출"/>
      <sheetName val="단위수량"/>
      <sheetName val="GI-LIST"/>
      <sheetName val="예총"/>
      <sheetName val="공종별집계"/>
      <sheetName val="환율"/>
      <sheetName val="마포토정"/>
      <sheetName val="동수"/>
      <sheetName val="토공 totൡý"/>
      <sheetName val="A조"/>
      <sheetName val="한전일위"/>
      <sheetName val="덤프트럭계수"/>
      <sheetName val="매입-계약"/>
      <sheetName val="★도급내역"/>
      <sheetName val="단가및재료비"/>
      <sheetName val="기계경비일람"/>
      <sheetName val="노무"/>
      <sheetName val="일위대가(여기까지)"/>
      <sheetName val="초기화면"/>
      <sheetName val="예산내역서"/>
      <sheetName val="물가대비표"/>
      <sheetName val="맨홀조서"/>
      <sheetName val="지주토목내역서"/>
      <sheetName val="일위(설)"/>
      <sheetName val="정산서 "/>
      <sheetName val="적용공정"/>
      <sheetName val="공종구간"/>
      <sheetName val="총계"/>
      <sheetName val="3F"/>
      <sheetName val="수리결과"/>
      <sheetName val="기기리스트"/>
      <sheetName val="OPT7"/>
      <sheetName val="과천MAIN"/>
      <sheetName val="터널대가"/>
      <sheetName val="장애코드"/>
      <sheetName val="관리비비계상"/>
      <sheetName val="재료비집계"/>
      <sheetName val="일위_FILE"/>
      <sheetName val="입력정보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잡비계산"/>
      <sheetName val="사업성"/>
      <sheetName val="10동"/>
      <sheetName val="원본(갑지)"/>
      <sheetName val="우배수"/>
      <sheetName val="Ⅱ1-0타"/>
      <sheetName val="도로횡단-D300"/>
      <sheetName val="참고(3)고정비"/>
      <sheetName val="회사개황최종"/>
      <sheetName val="공_x0005__x0000__x0000_"/>
      <sheetName val="콘크리트타설집계표"/>
      <sheetName val="효동"/>
      <sheetName val="ND"/>
      <sheetName val="도담구내 개소별퇍놲ԯ"/>
      <sheetName val="B"/>
      <sheetName val="sensitivity"/>
      <sheetName val="투찰"/>
      <sheetName val="공사비예산서(토목분)"/>
      <sheetName val="가로등"/>
      <sheetName val="적점"/>
      <sheetName val="원하대비"/>
      <sheetName val="원도급"/>
      <sheetName val="하도급"/>
      <sheetName val="4.전기"/>
      <sheetName val="5.정산서"/>
      <sheetName val="3.면적"/>
      <sheetName val="단가조사-1"/>
      <sheetName val="직원명단"/>
      <sheetName val="copy"/>
      <sheetName val="공㐬ȟⱈ"/>
      <sheetName val="노임자재단가"/>
      <sheetName val="총(신설)"/>
      <sheetName val="제품목록"/>
      <sheetName val="공사비예산서"/>
      <sheetName val="옹벽"/>
      <sheetName val="우수데이터"/>
      <sheetName val="5-(하)설비"/>
      <sheetName val="토피 5m"/>
      <sheetName val="창호"/>
      <sheetName val="가설제외"/>
      <sheetName val="기타공사"/>
      <sheetName val="일위대가표집계표"/>
      <sheetName val="5.지붕"/>
      <sheetName val="철근콘크리트"/>
      <sheetName val="목창호"/>
      <sheetName val="도급내역서(က_x0000_ࠀ돬"/>
      <sheetName val="도급내역서(栀襙܆㦎"/>
      <sheetName val="도급내역서(/_x0000__xd800_Ù"/>
      <sheetName val="도급내역서(/_x0000_⠀D"/>
      <sheetName val="공铌ó_x0000_"/>
      <sheetName val="공_x0000_"/>
      <sheetName val="공䐠"/>
      <sheetName val="공㽐-ૐ"/>
      <sheetName val="공柖7_x0000_"/>
      <sheetName val="인부신상자료"/>
      <sheetName val="합의서"/>
      <sheetName val="성곽공사"/>
      <sheetName val="도시계획인력산정"/>
      <sheetName val="LG제품"/>
      <sheetName val="IW-LIST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기성금내역서"/>
      <sheetName val="공ମ⿩_x0005_"/>
      <sheetName val="설치내역"/>
      <sheetName val="울산자동제어"/>
      <sheetName val="자재"/>
      <sheetName val="마산월령동골조물량변경"/>
      <sheetName val="공비대비"/>
      <sheetName val="환산"/>
      <sheetName val="기계설비"/>
      <sheetName val="우수"/>
      <sheetName val="집수정(1)"/>
      <sheetName val="MECH"/>
      <sheetName val="AS접수관리"/>
      <sheetName val="잔존년수"/>
      <sheetName val="일위산출근거"/>
      <sheetName val="참조"/>
      <sheetName val="견적의뢰"/>
      <sheetName val="경비계산서"/>
      <sheetName val="일위집계(기존)"/>
      <sheetName val="MB5B"/>
      <sheetName val="전말제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견적서1"/>
      <sheetName val="익산"/>
      <sheetName val="Pier 3"/>
      <sheetName val="총체보활공정표"/>
      <sheetName val="항목별진도율"/>
      <sheetName val="상시"/>
      <sheetName val="접속도로1"/>
      <sheetName val="범례표"/>
      <sheetName val="중기 부표"/>
      <sheetName val="자금입금"/>
      <sheetName val="K-16 (실행)"/>
      <sheetName val="7-1노임"/>
      <sheetName val="7-2경비"/>
      <sheetName val="비품"/>
      <sheetName val="단가조정표"/>
      <sheetName val="선급금신청서"/>
      <sheetName val="옥외"/>
      <sheetName val="충주"/>
      <sheetName val="Data(인원)"/>
      <sheetName val="비주거용"/>
      <sheetName val="본내역"/>
      <sheetName val="골막이(야매)"/>
      <sheetName val="기타자료"/>
      <sheetName val="DATA 입력란"/>
      <sheetName val="일위대가집계표"/>
      <sheetName val="교량"/>
      <sheetName val="소포내역 (2)"/>
      <sheetName val="자재운반단가일람표"/>
      <sheetName val="가설공_x0000_"/>
      <sheetName val="말뚝지_x0000__x0000_ﯲ"/>
      <sheetName val="말뚝지怀4Ე"/>
      <sheetName val="날개벽"/>
      <sheetName val="99-0002"/>
      <sheetName val="대림경상68억"/>
      <sheetName val="합계금액"/>
      <sheetName val="견적(100%"/>
      <sheetName val="견적(100%ᓈ"/>
      <sheetName val="견적(100%䃈"/>
      <sheetName val="견적(100%耀"/>
      <sheetName val="견적(100%저"/>
      <sheetName val="견적(100%_x0000_"/>
      <sheetName val="견적(100%"/>
      <sheetName val="견적(100%_x0008_"/>
      <sheetName val="하반기(지구대ო"/>
      <sheetName val="990430_당초"/>
      <sheetName val="표준견적서"/>
      <sheetName val="견적내역"/>
      <sheetName val="급수사용량"/>
      <sheetName val="급,배기팬"/>
      <sheetName val="중계I"/>
      <sheetName val="할증 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7급줄떼"/>
      <sheetName val="명세"/>
      <sheetName val="단산"/>
      <sheetName val="일대"/>
      <sheetName val="덕전리"/>
      <sheetName val="시운전연료"/>
      <sheetName val="산출근거 "/>
      <sheetName val="입찰"/>
      <sheetName val="현경"/>
      <sheetName val="토공집계"/>
      <sheetName val="본실행경비"/>
      <sheetName val="EQUIPMENT -2"/>
      <sheetName val="참조코드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자가"/>
      <sheetName val="암거공"/>
      <sheetName val="DATA-UPS"/>
      <sheetName val="토공집계(rp)"/>
      <sheetName val="기본DATA"/>
      <sheetName val="96"/>
      <sheetName val="가정급수관"/>
      <sheetName val="오억미만"/>
      <sheetName val="10.단가산출"/>
      <sheetName val="직접인건비"/>
      <sheetName val="미익SUB"/>
      <sheetName val="1~69"/>
      <sheetName val="예산조서(전송)"/>
      <sheetName val="코드일람표2001년10월"/>
      <sheetName val="북부"/>
      <sheetName val="EACT10"/>
      <sheetName val="EKOG10건축"/>
      <sheetName val="기준단가현황"/>
      <sheetName val="공사개요(입력)"/>
      <sheetName val="그림모음"/>
      <sheetName val="김민규(휴먼)"/>
      <sheetName val="SUM (EDWARD)"/>
      <sheetName val="건강보험 표준보수월액 조견표(04년도)"/>
      <sheetName val="구조물공1"/>
      <sheetName val="배수및구조물공1"/>
      <sheetName val="지급자재여부"/>
      <sheetName val="흙막이-G"/>
      <sheetName val="고시단가"/>
      <sheetName val="10공구일위"/>
      <sheetName val="말뚝지/"/>
      <sheetName val="일위대가(4_x0005_"/>
      <sheetName val="[KKK.XLS][KKK.XLS]말뚝지/"/>
      <sheetName val="소방사항"/>
      <sheetName val="남양시작동자105노65㠀⺃簀⺃︀쫕ԯ_x0000_"/>
      <sheetName val="남양시작동자105노65︀䋕ԯ_x0000_缀_x0000__x0000__x0000_"/>
      <sheetName val="수목단가"/>
      <sheetName val="시설수량표"/>
      <sheetName val="수습"/>
      <sheetName val="물량산출서"/>
      <sheetName val="투찰금액"/>
      <sheetName val="2공구하도급내역서"/>
      <sheetName val="1공구 건정토건 철콘"/>
      <sheetName val="우수받이"/>
      <sheetName val="관급자재비"/>
      <sheetName val="사급자재비"/>
      <sheetName val="양수장내역"/>
      <sheetName val="전등,DC등 내역서"/>
      <sheetName val="2총괄내역서"/>
      <sheetName val="등록자료"/>
      <sheetName val="국내조달(통㼨«ㅌʖ"/>
      <sheetName val="국내조달(통翈ï헾⽺"/>
      <sheetName val="국내조달(통蕘¯헾『"/>
      <sheetName val="국내조달(통聈O肌O"/>
      <sheetName val="21301동"/>
      <sheetName val="적용"/>
      <sheetName val="지장물_data"/>
      <sheetName val="신규 수주분(사¬_x0000_Ԁ_x0000_耀_xdb73_"/>
      <sheetName val="신규 수주분(사¬_x0000_Ԁ_x0000_쀀檉"/>
      <sheetName val="토공내역서"/>
      <sheetName val=""/>
      <sheetName val="[KKK.XLS]________C____________6"/>
      <sheetName val="[KKK.XLS]________C____________3"/>
      <sheetName val="[KKK.XLS]________C____________2"/>
      <sheetName val="자재 발주서-91"/>
      <sheetName val="[KKK.XLS]________C____________4"/>
      <sheetName val="[KKK.XLS]________C____________5"/>
      <sheetName val="1.수인터널"/>
      <sheetName val="인건비 "/>
      <sheetName val="홍보비디오"/>
      <sheetName val="시약"/>
      <sheetName val="DATA테이블"/>
      <sheetName val="DATA테이블_x0000__x0000_Ԁ_x0000_쀀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직접경비"/>
      <sheetName val="Zip_Code"/>
      <sheetName val="평균터파기고(1-2,ASP)"/>
      <sheetName val="TEL"/>
      <sheetName val="일대목록표"/>
      <sheetName val="일위집계표"/>
      <sheetName val="공ꙭĕ_x0000_"/>
      <sheetName val="공ꙭ_x0017__x0000_"/>
      <sheetName val="공ꙭ"/>
      <sheetName val="공_x0002__x0000_듰"/>
      <sheetName val="noyim"/>
      <sheetName val="지점별강우량"/>
      <sheetName val="배수공 시멘트 및 골재량 산출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이토변실(A3-LINE)"/>
      <sheetName val="로선구조"/>
      <sheetName val="물가시세표"/>
      <sheetName val="소화실적"/>
      <sheetName val="리츠"/>
      <sheetName val="수지차(년)"/>
      <sheetName val="주관사업"/>
      <sheetName val="Tables"/>
      <sheetName val="효율표"/>
      <sheetName val="일위대가(4층원격匸"/>
      <sheetName val="정산"/>
      <sheetName val="공렏_x001d_"/>
      <sheetName val="대림정보통신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부하집계"/>
      <sheetName val="1_통합입력"/>
      <sheetName val="기별(종합)"/>
      <sheetName val="전체도급"/>
      <sheetName val="계약용량(서포)"/>
      <sheetName val="조경"/>
      <sheetName val="[KKK.XLS][KKK.XLS][KKK.XLS]___2"/>
      <sheetName val="0506생활권구적"/>
      <sheetName val="일위목_x0000_"/>
      <sheetName val="총괄-1"/>
      <sheetName val="목표세부명세"/>
      <sheetName val="설비비4"/>
      <sheetName val="설비비2"/>
      <sheetName val="설비비3"/>
      <sheetName val="설비비5"/>
      <sheetName val="설비비6"/>
      <sheetName val="설비비1"/>
      <sheetName val="36신설수량"/>
      <sheetName val="중기명"/>
      <sheetName val="5(철거수량)"/>
      <sheetName val="목록표"/>
      <sheetName val="기성"/>
      <sheetName val="3BL공동구_"/>
      <sheetName val="ELECTR損("/>
      <sheetName val="ELECTR_x0000_ʳ"/>
      <sheetName val="ELECTR⦐᭝"/>
      <sheetName val="ELECTR_x0000_#"/>
      <sheetName val="ELECTR겨₥"/>
      <sheetName val="ELECTRﾈȿ"/>
      <sheetName val="직"/>
      <sheetName val="설_(3)4"/>
      <sheetName val="설_(2)4"/>
      <sheetName val="3BL공동구_수량4"/>
      <sheetName val="Customer_Databas3"/>
      <sheetName val="노(97_1,97_9,98_1)3"/>
      <sheetName val="토공(우물통,기타)_3"/>
      <sheetName val="6PILE__(돌출)3"/>
      <sheetName val="AIR_SHOWER(3인용)3"/>
      <sheetName val="원가_(2)3"/>
      <sheetName val="토공_total3"/>
      <sheetName val="_HIT-&gt;HMC_견적(3900)3"/>
      <sheetName val="1_설계조건3"/>
      <sheetName val="_냉각수펌프3"/>
      <sheetName val="내역서_2"/>
      <sheetName val="전선_및_전선관3"/>
      <sheetName val="2000년_공정표3"/>
      <sheetName val="내역서_제출3"/>
      <sheetName val="별표_2"/>
      <sheetName val="C_전기공사2"/>
      <sheetName val="노_무_비2"/>
      <sheetName val="효성CB_1P기초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기타_정보통신공사2"/>
      <sheetName val="노임단가(08_01)2"/>
      <sheetName val="노무비_근거3"/>
      <sheetName val="세골재__T2_변경_현황2"/>
      <sheetName val="Inst_2"/>
      <sheetName val="갑지_을지2"/>
      <sheetName val="3_2제조설비2"/>
      <sheetName val="단가대비표_(3)2"/>
      <sheetName val="Sheet1_(2)2"/>
      <sheetName val="출력은_금물3"/>
      <sheetName val="단가_3"/>
      <sheetName val="빌딩_안내2"/>
      <sheetName val="화재_탐지_설비2"/>
      <sheetName val="A_견적2"/>
      <sheetName val="s_v2"/>
      <sheetName val="1000_DB구축_부표2"/>
      <sheetName val="CT_2"/>
      <sheetName val="조도계산서_(도서)2"/>
      <sheetName val="1차_내역서2"/>
      <sheetName val="DATA테이블1_(2)2"/>
      <sheetName val="신규_수주분(사용자_정의)2"/>
      <sheetName val="도담구내_개소별_명세2"/>
      <sheetName val="표__지2"/>
      <sheetName val="정거장_설계조건2"/>
      <sheetName val="2000_052"/>
      <sheetName val="BSD_(2)2"/>
      <sheetName val="단가_및_재료비2"/>
      <sheetName val="일위대가_2"/>
      <sheetName val="노임단가_(2)"/>
      <sheetName val="17F_MOCKUP_B-1,B-2"/>
      <sheetName val="기존단가_(2)"/>
      <sheetName val="남양시작동자105노65기1_3화1_22"/>
      <sheetName val="국도접속_차도부수량2"/>
      <sheetName val="일위대가목록_2"/>
      <sheetName val="일_위_목_록_표"/>
      <sheetName val="앉음벽_(2)1"/>
      <sheetName val="7_환경"/>
      <sheetName val="5_동별횡주관경1"/>
      <sheetName val="1_토공집계표1"/>
      <sheetName val="2F_회의실견적(5_14_일대)2"/>
      <sheetName val="MAT_철근"/>
      <sheetName val="샌딩_에폭시_도장"/>
      <sheetName val="일반문틀_설치"/>
      <sheetName val="2F_회의실견적_5_14_일대_2"/>
      <sheetName val="97년_추정1"/>
      <sheetName val="Cost_bd-&quot;A&quot;1"/>
      <sheetName val="Summary_Sheets1"/>
      <sheetName val="2_대외공문1"/>
      <sheetName val="4_고용보험1"/>
      <sheetName val="_토목_처리장도급내역서_1"/>
      <sheetName val="참조_(2)"/>
      <sheetName val="제출내역_(3)"/>
      <sheetName val="공헾⾵"/>
      <sheetName val="기초입력_DATA"/>
      <sheetName val="SHEET_PILE단가1"/>
      <sheetName val="개별직종노임단가(2003_9)"/>
      <sheetName val="실행내역_(2)"/>
      <sheetName val="2_노임및손료"/>
      <sheetName val="간접비_총괄표"/>
      <sheetName val="3_자재비(총괄)1"/>
      <sheetName val="현장관리비_산출내역2"/>
      <sheetName val="WEIGHT_LIST2"/>
      <sheetName val="산#2-1_(2)2"/>
      <sheetName val="토목내역서_(도급단가)2"/>
      <sheetName val="PROJECT_BRIEF(EX_NEW)"/>
      <sheetName val="부자재_적용비율1"/>
      <sheetName val="공급집계_(현대-우림)"/>
      <sheetName val="플랜트_설치1"/>
      <sheetName val="조건표_(2)"/>
      <sheetName val="실행내역_"/>
      <sheetName val="공사예산하조서(O_K)"/>
      <sheetName val="급수_(LPM)"/>
      <sheetName val="2_토목공사"/>
      <sheetName val="총괄갑_"/>
      <sheetName val="2_고용보험료산출근거"/>
      <sheetName val="원가계산_(2)1"/>
      <sheetName val="폐토수익화_"/>
      <sheetName val="준검_내역서1"/>
      <sheetName val="암거_제원표-1단계"/>
      <sheetName val="기본항목_입력"/>
      <sheetName val="CABLE_SIZE-1"/>
      <sheetName val="_소방공사_산출근거"/>
      <sheetName val="단가_(2)"/>
      <sheetName val="NO_1-NO12(설계예산서)"/>
      <sheetName val="노무비_"/>
      <sheetName val="4_2내역서"/>
      <sheetName val="1_자원총괄"/>
      <sheetName val="공劰_勼"/>
      <sheetName val="공韛⾶"/>
      <sheetName val="공"/>
      <sheetName val="[KKK_XLS]설계예/"/>
      <sheetName val="[KKK_XLS][KKK_XLS]설계예/"/>
      <sheetName val="[KKK_XLS][KKK_XLS][KKK_XLS]설계예/"/>
      <sheetName val="일위대가(4"/>
      <sheetName val="일위대가(4獏め"/>
      <sheetName val="AIR_SHOWER_3인용_"/>
      <sheetName val="일위대가(4ꌱ⿪"/>
      <sheetName val="공ମ⿩"/>
      <sheetName val="2,EXIST_전기실산출"/>
      <sheetName val="3_공통공사대비"/>
      <sheetName val="300XL_세관"/>
      <sheetName val="BH-1_(2)"/>
      <sheetName val="총괄표_"/>
      <sheetName val="일위대가(4층원격"/>
      <sheetName val="P_M_별"/>
      <sheetName val="220_(2)"/>
      <sheetName val="말뚝지/"/>
      <sheetName val="[KKK_XLS][KKK_XLS]말뚝지/"/>
      <sheetName val="단가표_(2)"/>
      <sheetName val="중기조종사_단위단가"/>
      <sheetName val="B_O_M"/>
      <sheetName val="생산매출_(4)"/>
      <sheetName val="STANDARD_(상)-참고"/>
      <sheetName val="일__위__대__가__목__록"/>
      <sheetName val="FUEL_FILLER"/>
      <sheetName val="_갑지"/>
      <sheetName val="장비선정_"/>
      <sheetName val="DATA_입력부"/>
      <sheetName val="설_(3)5"/>
      <sheetName val="설_(2)5"/>
      <sheetName val="3BL공동구_수량5"/>
      <sheetName val="Customer_Databas4"/>
      <sheetName val="AIR_SHOWER(3인용)4"/>
      <sheetName val="6PILE__(돌출)4"/>
      <sheetName val="노(97_1,97_9,98_1)4"/>
      <sheetName val="토공(우물통,기타)_4"/>
      <sheetName val="원가_(2)4"/>
      <sheetName val="1_설계조건4"/>
      <sheetName val="_냉각수펌프4"/>
      <sheetName val="토공_total4"/>
      <sheetName val="_HIT-&gt;HMC_견적(3900)4"/>
      <sheetName val="내역서_3"/>
      <sheetName val="전선_및_전선관4"/>
      <sheetName val="노_무_비3"/>
      <sheetName val="별표_3"/>
      <sheetName val="3_2제조설비3"/>
      <sheetName val="Inst_3"/>
      <sheetName val="효성CB_1P기초4"/>
      <sheetName val="노무비_근거4"/>
      <sheetName val="내역서_제출4"/>
      <sheetName val="2000년_공정표4"/>
      <sheetName val="단가대비표_(3)3"/>
      <sheetName val="세골재__T2_변경_현황3"/>
      <sheetName val="갑지_을지3"/>
      <sheetName val="기타_정보통신공사3"/>
      <sheetName val="Sheet1_(2)3"/>
      <sheetName val="1000_DB구축_부표3"/>
      <sheetName val="CT_3"/>
      <sheetName val="조도계산서_(도서)3"/>
      <sheetName val="C_전기공사3"/>
      <sheetName val="노임단가(08_01)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표__지3"/>
      <sheetName val="출력은_금물4"/>
      <sheetName val="단가_4"/>
      <sheetName val="빌딩_안내3"/>
      <sheetName val="화재_탐지_설비3"/>
      <sheetName val="DATA테이블1_(2)3"/>
      <sheetName val="A_견적3"/>
      <sheetName val="s_v3"/>
      <sheetName val="도담구내_개소별_명세3"/>
      <sheetName val="정거장_설계조건3"/>
      <sheetName val="2000_053"/>
      <sheetName val="1차_내역서3"/>
      <sheetName val="신규_수주분(사용자_정의)3"/>
      <sheetName val="BSD_(2)3"/>
      <sheetName val="노임단가_(2)1"/>
      <sheetName val="단가_및_재료비3"/>
      <sheetName val="일위대가_3"/>
      <sheetName val="17F_MOCKUP_B-1,B-21"/>
      <sheetName val="기존단가_(2)1"/>
      <sheetName val="남양시작동자105노65기1_3화1_23"/>
      <sheetName val="국도접속_차도부수량3"/>
      <sheetName val="일위대가목록_3"/>
      <sheetName val="일_위_목_록_표1"/>
      <sheetName val="앉음벽_(2)2"/>
      <sheetName val="7_환경1"/>
      <sheetName val="2F_회의실견적(5_14_일대)3"/>
      <sheetName val="5_동별횡주관경2"/>
      <sheetName val="1_토공집계표2"/>
      <sheetName val="2F_회의실견적_5_14_일대_3"/>
      <sheetName val="97년_추정2"/>
      <sheetName val="샌딩_에폭시_도장1"/>
      <sheetName val="일반문틀_설치1"/>
      <sheetName val="MAT_철근1"/>
      <sheetName val="Cost_bd-&quot;A&quot;2"/>
      <sheetName val="Summary_Sheets2"/>
      <sheetName val="2_대외공문2"/>
      <sheetName val="4_고용보험2"/>
      <sheetName val="_토목_처리장도급내역서_2"/>
      <sheetName val="참조_(2)1"/>
      <sheetName val="제출내역_(3)1"/>
      <sheetName val="기초입력_DATA1"/>
      <sheetName val="SHEET_PILE단가2"/>
      <sheetName val="개별직종노임단가(2003_9)1"/>
      <sheetName val="실행내역_(2)1"/>
      <sheetName val="2_노임및손료1"/>
      <sheetName val="간접비_총괄표1"/>
      <sheetName val="3_자재비(총괄)2"/>
      <sheetName val="현장관리비_산출내역3"/>
      <sheetName val="WEIGHT_LIST3"/>
      <sheetName val="산#2-1_(2)3"/>
      <sheetName val="토목내역서_(도급단가)3"/>
      <sheetName val="PROJECT_BRIEF(EX_NEW)1"/>
      <sheetName val="부자재_적용비율2"/>
      <sheetName val="공급집계_(현대-우림)1"/>
      <sheetName val="플랜트_설치2"/>
      <sheetName val="조건표_(2)1"/>
      <sheetName val="실행내역_1"/>
      <sheetName val="공사예산하조서(O_K)1"/>
      <sheetName val="급수_(LPM)1"/>
      <sheetName val="2_토목공사1"/>
      <sheetName val="총괄갑_1"/>
      <sheetName val="2_고용보험료산출근거1"/>
      <sheetName val="원가계산_(2)2"/>
      <sheetName val="폐토수익화_1"/>
      <sheetName val="준검_내역서2"/>
      <sheetName val="암거_제원표-1단계1"/>
      <sheetName val="기본항목_입력1"/>
      <sheetName val="CABLE_SIZE-11"/>
      <sheetName val="_소방공사_산출근거1"/>
      <sheetName val="단가_(2)1"/>
      <sheetName val="NO_1-NO12(설계예산서)1"/>
      <sheetName val="노무비_1"/>
      <sheetName val="4_2내역서1"/>
      <sheetName val="1_자원총괄1"/>
      <sheetName val="공劰_勼1"/>
      <sheetName val="[KKK_XLS]설계예/1"/>
      <sheetName val="[KKK_XLS][KKK_XLS]설계예/1"/>
      <sheetName val="[KKK_XLS][KKK_XLS][KKK_XLS]설계예1"/>
      <sheetName val="AIR_SHOWER_3인용_1"/>
      <sheetName val="2,EXIST_전기실산출1"/>
      <sheetName val="3_공통공사대비1"/>
      <sheetName val="300XL_세관1"/>
      <sheetName val="BH-1_(2)1"/>
      <sheetName val="총괄표_1"/>
      <sheetName val="P_M_별1"/>
      <sheetName val="220_(2)1"/>
      <sheetName val="단가표_(2)1"/>
      <sheetName val="중기조종사_단위단가1"/>
      <sheetName val="5_지붕"/>
      <sheetName val="개별직종노임단가(2002_5)"/>
      <sheetName val="일위대가(4"/>
      <sheetName val="B_O_M1"/>
      <sheetName val="생산매출_(4)1"/>
      <sheetName val="STANDARD_(상)-참고1"/>
      <sheetName val="일__위__대__가__목__록1"/>
      <sheetName val="FUEL_FILLER1"/>
      <sheetName val="_갑지1"/>
      <sheetName val="장비선정_1"/>
      <sheetName val="DATA_입력부1"/>
      <sheetName val="총괄수량집계표"/>
      <sheetName val="대비표"/>
      <sheetName val="12.일위대가"/>
      <sheetName val="파형강관및곡선부보강및날개벽"/>
      <sheetName val="원가계산서 "/>
      <sheetName val="(포장)BOQ-실적공사"/>
      <sheetName val="내역5"/>
      <sheetName val="구간산출"/>
      <sheetName val="옥외 전력간선공사"/>
      <sheetName val="여수토토적"/>
      <sheetName val="단가1"/>
      <sheetName val="공정집계_국별"/>
      <sheetName val="신고조서"/>
      <sheetName val="경율산정.XLS"/>
      <sheetName val="관지수(STS)"/>
      <sheetName val="공제구간조서"/>
      <sheetName val="A1.스케쥴"/>
      <sheetName val="C1.공사개요"/>
      <sheetName val="2.단면가정"/>
      <sheetName val="인원"/>
      <sheetName val="사업계획"/>
      <sheetName val="도급내역서(재노³_x0000_"/>
      <sheetName val="PAY"/>
      <sheetName val="부대공수량산출"/>
      <sheetName val="기성관리"/>
      <sheetName val="전체손익"/>
      <sheetName val="총투자비"/>
      <sheetName val="방배2E"/>
      <sheetName val="수량분배표"/>
      <sheetName val="공사비산출내역"/>
      <sheetName val="조회서"/>
      <sheetName val="품 셈"/>
      <sheetName val="장비종합부표"/>
      <sheetName val="토적표"/>
      <sheetName val="환경평가"/>
      <sheetName val="내   역"/>
      <sheetName val="개요입력"/>
      <sheetName val="수량기준"/>
      <sheetName val="단가기준"/>
      <sheetName val="gvl"/>
      <sheetName val="설계내역"/>
      <sheetName val="남양시작동자105노65기1.3화1.厨"/>
      <sheetName val="정렬"/>
      <sheetName val="총투입계"/>
      <sheetName val="A LINE"/>
      <sheetName val="다곡2교"/>
      <sheetName val="앨범표지"/>
      <sheetName val="TIE-IN"/>
      <sheetName val="목록2"/>
      <sheetName val="공통자료"/>
      <sheetName val="품셈T_x0010__x0000_⺨ࢠ"/>
      <sheetName val="회사정보"/>
      <sheetName val="점검총괄"/>
      <sheetName val="인구"/>
      <sheetName val="3.창호"/>
      <sheetName val="Sheet13"/>
      <sheetName val="Sheet14"/>
      <sheetName val="Sheet9"/>
      <sheetName val="공사비증감"/>
      <sheetName val="건공요율"/>
      <sheetName val="사진(추락방지)"/>
      <sheetName val="제수문집계"/>
      <sheetName val="2.점검 입력리스트"/>
      <sheetName val="증감내역서"/>
      <sheetName val="이후해당없음"/>
      <sheetName val="등급별 배치기준"/>
      <sheetName val="제품원재"/>
      <sheetName val="견적대비_견적서"/>
      <sheetName val="갑__지"/>
      <sheetName val="1_검토서"/>
      <sheetName val="집_계_표"/>
      <sheetName val="콘크Ô_x0000_"/>
      <sheetName val="경상"/>
      <sheetName val="가설"/>
      <sheetName val="4.일위대가목차"/>
      <sheetName val="단가목록"/>
      <sheetName val="1.우편집중내역서"/>
      <sheetName val="[KKK.XLS]\\김석곤부장\C\시공작업\수니\차주임\"/>
      <sheetName val="도급ၒ_x0000_"/>
      <sheetName val="COPIN_x0005_"/>
      <sheetName val="unit 4"/>
      <sheetName val="철거분"/>
      <sheetName val="공사설계서"/>
      <sheetName val="정공공사"/>
      <sheetName val="결재판"/>
      <sheetName val="일단의 주택지"/>
      <sheetName val="토목공사"/>
      <sheetName val="용수량(생활용수)"/>
      <sheetName val="전차선로 물량표"/>
      <sheetName val="업무"/>
      <sheetName val="청산공사"/>
      <sheetName val="설직재_1"/>
      <sheetName val="토사_PE_"/>
      <sheetName val="한일양산"/>
      <sheetName val="잡비"/>
      <sheetName val="수입"/>
      <sheetName val="내역서1999.8최종"/>
      <sheetName val="건축일위"/>
      <sheetName val="그라우팅일위"/>
      <sheetName val="계정"/>
      <sheetName val="Macro(전기)"/>
      <sheetName val="경율산정_XLS"/>
      <sheetName val="PSM16"/>
      <sheetName val="경율산정"/>
      <sheetName val="부대tu"/>
      <sheetName val="기록장"/>
      <sheetName val="금광1터널"/>
      <sheetName val="기본1"/>
      <sheetName val="수정일위대가"/>
      <sheetName val="세부내역(직접인건비)"/>
      <sheetName val="세부내역(직접경비)"/>
      <sheetName val="소일위대가코드표"/>
      <sheetName val="제원"/>
      <sheetName val="DS-최종"/>
      <sheetName val="Galaxy 소비자가격표"/>
      <sheetName val="간접재료비산출표-27-30"/>
      <sheetName val="방송노임"/>
      <sheetName val="DATA(BAC)"/>
      <sheetName val="가시설수량"/>
      <sheetName val="맨홀"/>
      <sheetName val="1. 설계조건 2.단면가정 3. 하중계산"/>
      <sheetName val="자  재"/>
      <sheetName val="건축외주"/>
      <sheetName val="재료표"/>
      <sheetName val="신규 수주분(사䠆㢂︀諕ԯ_x0000_"/>
      <sheetName val="신규 수주분(사Ԇ_x0000_缀_x0000__x0000__x0000_"/>
      <sheetName val="401"/>
      <sheetName val="견적대비_견적서1"/>
      <sheetName val="5_정산서1"/>
      <sheetName val="갑__지1"/>
      <sheetName val="1_검토서1"/>
      <sheetName val="집_계_표1"/>
      <sheetName val="영업_일11"/>
      <sheetName val="3_면적&amp;세대(입력)1"/>
      <sheetName val="______1"/>
      <sheetName val="개별직종노임단가(2002_5)1"/>
      <sheetName val="4_2유효폭의_계산1"/>
      <sheetName val="1단계_(2)1"/>
      <sheetName val="수_량_명_세_서_-_11"/>
      <sheetName val="산출근거_1"/>
      <sheetName val="EQUIPMENT_-21"/>
      <sheetName val="공사_Scope_표지1"/>
      <sheetName val="공사_Scope1"/>
      <sheetName val="경비_(2)1"/>
      <sheetName val="일반_(2)1"/>
      <sheetName val="이윤_(2)1"/>
      <sheetName val="_총괄표1"/>
      <sheetName val="³ë(97_1,97_9,98_1)1"/>
      <sheetName val="Ãâ·ÂÀº_±Ý¹°1"/>
      <sheetName val="_³Ã°¢¼öÆßÇÁ1"/>
      <sheetName val="´Ü°¡_1"/>
      <sheetName val="2F_È¸ÀÇ½Ç°ßÀû(5_14_ÀÏ´ë)1"/>
      <sheetName val="집수정단면도_(2)1"/>
      <sheetName val="Pier_31"/>
      <sheetName val="5_지붕1"/>
      <sheetName val="중기_부표1"/>
      <sheetName val="전기공사_산출집계1"/>
      <sheetName val="전기공사_산출1"/>
      <sheetName val="기본자료_1"/>
      <sheetName val="1공구_건정토건_철콘"/>
      <sheetName val="할증_"/>
      <sheetName val="전등,DC등_내역서"/>
      <sheetName val="8_PILE__(돌출)"/>
      <sheetName val="토피_5m"/>
      <sheetName val="단가산출서_(2)"/>
      <sheetName val="2003_일위대가"/>
      <sheetName val="AS포장복구_"/>
      <sheetName val="6-1__관개량조서"/>
      <sheetName val="제출내역_(2)"/>
      <sheetName val="수목데이타_"/>
      <sheetName val="2__공원조도"/>
      <sheetName val="7_지층별제원"/>
      <sheetName val="4_본실행통합내역서"/>
      <sheetName val="CP-E2_(품셈표)"/>
      <sheetName val="토공_totൡý"/>
      <sheetName val="도담구내_개소별퇍놲ԯ"/>
      <sheetName val="I_설계조건"/>
      <sheetName val="정산서_"/>
      <sheetName val="4_전기"/>
      <sheetName val="도급내역서(/Ù"/>
      <sheetName val="[KKK_XLS]말뚝지/"/>
      <sheetName val="A1_스케쥴"/>
      <sheetName val="C1_공사개요"/>
      <sheetName val="DATA_입력란"/>
      <sheetName val="5_정산서"/>
      <sheetName val="영업_일1"/>
      <sheetName val="3_면적&amp;세대(입력)"/>
      <sheetName val="4_2유효폭의_계산"/>
      <sheetName val="______"/>
      <sheetName val="1단계_(2)"/>
      <sheetName val="수_량_명_세_서_-_1"/>
      <sheetName val="³ë(97_1,97_9,98_1)"/>
      <sheetName val="Ãâ·ÂÀº_±Ý¹°"/>
      <sheetName val="_³Ã°¢¼öÆßÇÁ"/>
      <sheetName val="´Ü°¡_"/>
      <sheetName val="2F_È¸ÀÇ½Ç°ßÀû(5_14_ÀÏ´ë)"/>
      <sheetName val="집수정단면도_(2)"/>
      <sheetName val="Pier_3"/>
      <sheetName val="공사_Scope_표지"/>
      <sheetName val="공사_Scope"/>
      <sheetName val="중기_부표"/>
      <sheetName val="산출근거_"/>
      <sheetName val="전기공사_산출집계"/>
      <sheetName val="전기공사_산출"/>
      <sheetName val="기본자료_"/>
      <sheetName val="_총괄표"/>
      <sheetName val="EQUIPMENT_-2"/>
      <sheetName val="경비_(2)"/>
      <sheetName val="일반_(2)"/>
      <sheetName val="이윤_(2)"/>
      <sheetName val="폐토수익화_2"/>
      <sheetName val="SHEET_PILE단가3"/>
      <sheetName val="5_동별횡주관경3"/>
      <sheetName val="1_토공집계표3"/>
      <sheetName val="17F_MOCKUP_B-1,B-22"/>
      <sheetName val="원가계산_(2)3"/>
      <sheetName val="부자재_적용비율3"/>
      <sheetName val="3_자재비(총괄)3"/>
      <sheetName val="_토목_처리장도급내역서_3"/>
      <sheetName val="Cost_bd-&quot;A&quot;3"/>
      <sheetName val="Summary_Sheets3"/>
      <sheetName val="2_대외공문3"/>
      <sheetName val="4_고용보험3"/>
      <sheetName val="97년_추정3"/>
      <sheetName val="7_환경2"/>
      <sheetName val="앉음벽_(2)3"/>
      <sheetName val="2_노임및손료2"/>
      <sheetName val="일_위_목_록_표2"/>
      <sheetName val="총괄표_2"/>
      <sheetName val="기존단가_(2)2"/>
      <sheetName val="샌딩_에폭시_도장2"/>
      <sheetName val="일반문틀_설치2"/>
      <sheetName val="기본항목_입력2"/>
      <sheetName val="노임단가_(2)2"/>
      <sheetName val="조건표_(2)2"/>
      <sheetName val="준검_내역서3"/>
      <sheetName val="P_M_별2"/>
      <sheetName val="참조_(2)2"/>
      <sheetName val="플랜트_설치3"/>
      <sheetName val="제출내역_(3)2"/>
      <sheetName val="암거_제원표-1단계2"/>
      <sheetName val="B_O_M2"/>
      <sheetName val="생산매출_(4)2"/>
      <sheetName val="STANDARD_(상)-참고2"/>
      <sheetName val="일__위__대__가__목__록2"/>
      <sheetName val="기초입력_DATA2"/>
      <sheetName val="간접비_총괄표2"/>
      <sheetName val="실행내역_2"/>
      <sheetName val="220_(2)2"/>
      <sheetName val="2_고용보험료산출근거2"/>
      <sheetName val="NO_1-NO12(설계예산서)2"/>
      <sheetName val="FUEL_FILLER2"/>
      <sheetName val="견적대비_견적서2"/>
      <sheetName val="_소방공사_산출근거2"/>
      <sheetName val="개별직종노임단가(2003_9)2"/>
      <sheetName val="실행내역_(2)2"/>
      <sheetName val="5_정산서2"/>
      <sheetName val="_갑지2"/>
      <sheetName val="단가_(2)2"/>
      <sheetName val="노무비_2"/>
      <sheetName val="AIR_SHOWER_3인용_2"/>
      <sheetName val="PROJECT_BRIEF(EX_NEW)2"/>
      <sheetName val="CABLE_SIZE-12"/>
      <sheetName val="갑__지2"/>
      <sheetName val="공사예산하조서(O_K)2"/>
      <sheetName val="1_검토서2"/>
      <sheetName val="집_계_표2"/>
      <sheetName val="BH-1_(2)2"/>
      <sheetName val="단가표_(2)2"/>
      <sheetName val="장비선정_2"/>
      <sheetName val="공급집계_(현대-우림)2"/>
      <sheetName val="3_공통공사대비2"/>
      <sheetName val="중기조종사_단위단가2"/>
      <sheetName val="영업_일12"/>
      <sheetName val="3_면적&amp;세대(입력)2"/>
      <sheetName val="MAT_철근2"/>
      <sheetName val="4_2내역서2"/>
      <sheetName val="1_자원총괄2"/>
      <sheetName val="공劰_勼2"/>
      <sheetName val="______2"/>
      <sheetName val="개별직종노임단가(2002_5)2"/>
      <sheetName val="4_2유효폭의_계산2"/>
      <sheetName val="1단계_(2)2"/>
      <sheetName val="수_량_명_세_서_-_12"/>
      <sheetName val="산출근거_2"/>
      <sheetName val="DATA_입력부2"/>
      <sheetName val="EQUIPMENT_-22"/>
      <sheetName val="공사_Scope_표지2"/>
      <sheetName val="공사_Scope2"/>
      <sheetName val="경비_(2)2"/>
      <sheetName val="일반_(2)2"/>
      <sheetName val="이윤_(2)2"/>
      <sheetName val="_총괄표2"/>
      <sheetName val="³ë(97_1,97_9,98_1)2"/>
      <sheetName val="Ãâ·ÂÀº_±Ý¹°2"/>
      <sheetName val="_³Ã°¢¼öÆßÇÁ2"/>
      <sheetName val="´Ü°¡_2"/>
      <sheetName val="2F_È¸ÀÇ½Ç°ßÀû(5_14_ÀÏ´ë)2"/>
      <sheetName val="집수정단면도_(2)2"/>
      <sheetName val="Pier_32"/>
      <sheetName val="5_지붕2"/>
      <sheetName val="2,EXIST_전기실산출2"/>
      <sheetName val="중기_부표2"/>
      <sheetName val="급수_(LPM)2"/>
      <sheetName val="2_토목공사2"/>
      <sheetName val="총괄갑_2"/>
      <sheetName val="전기공사_산출집계2"/>
      <sheetName val="전기공사_산출2"/>
      <sheetName val="기본자료_2"/>
      <sheetName val="300XL_세관2"/>
      <sheetName val="1공구_건정토건_철콘1"/>
      <sheetName val="[KKK_XLS]설계예/2"/>
      <sheetName val="[KKK_XLS][KKK_XLS]설계예/2"/>
      <sheetName val="[KKK_XLS][KKK_XLS][KKK_XLS]설계예2"/>
      <sheetName val="할증_1"/>
      <sheetName val="전등,DC등_내역서1"/>
      <sheetName val="8_PILE__(돌출)1"/>
      <sheetName val="토피_5m1"/>
      <sheetName val="단가산출서_(2)1"/>
      <sheetName val="2003_일위대가1"/>
      <sheetName val="AS포장복구_1"/>
      <sheetName val="6-1__관개량조서1"/>
      <sheetName val="제출내역_(2)1"/>
      <sheetName val="수목데이타_1"/>
      <sheetName val="2__공원조도1"/>
      <sheetName val="7_지층별제원1"/>
      <sheetName val="4_본실행통합내역서1"/>
      <sheetName val="CP-E2_(품셈표)1"/>
      <sheetName val="토공_totൡý1"/>
      <sheetName val="도담구내_개소별퇍놲ԯ1"/>
      <sheetName val="I_설계조건1"/>
      <sheetName val="정산서_1"/>
      <sheetName val="4_전기1"/>
      <sheetName val="A1_스케쥴1"/>
      <sheetName val="C1_공사개요1"/>
      <sheetName val="DATA_입력란1"/>
      <sheetName val="양식_자惍ᙘ각ᙘ턁岲"/>
      <sheetName val="서산일위대가수정분010603"/>
      <sheetName val="구조물공"/>
      <sheetName val="INFORM"/>
      <sheetName val="종합"/>
      <sheetName val="CF"/>
      <sheetName val="매입부가세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/>
      <sheetData sheetId="943" refreshError="1"/>
      <sheetData sheetId="944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 refreshError="1"/>
      <sheetData sheetId="955"/>
      <sheetData sheetId="956"/>
      <sheetData sheetId="957"/>
      <sheetData sheetId="958"/>
      <sheetData sheetId="959"/>
      <sheetData sheetId="960"/>
      <sheetData sheetId="961" refreshError="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>
        <row r="2">
          <cell r="A2">
            <v>0</v>
          </cell>
        </row>
      </sheetData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/>
      <sheetData sheetId="1703" refreshError="1"/>
      <sheetData sheetId="1704"/>
      <sheetData sheetId="1705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/>
      <sheetData sheetId="2058"/>
      <sheetData sheetId="2059"/>
      <sheetData sheetId="2060"/>
      <sheetData sheetId="2061"/>
      <sheetData sheetId="2062"/>
      <sheetData sheetId="2063"/>
      <sheetData sheetId="2064" refreshError="1"/>
      <sheetData sheetId="2065" refreshError="1"/>
      <sheetData sheetId="2066" refreshError="1"/>
      <sheetData sheetId="2067" refreshError="1"/>
      <sheetData sheetId="2068"/>
      <sheetData sheetId="2069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/>
      <sheetData sheetId="2507"/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통장출금액"/>
      <sheetName val="물가자료"/>
      <sheetName val="1-1"/>
      <sheetName val="직공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1-1"/>
      <sheetName val="내역"/>
      <sheetName val="CPM챠트"/>
      <sheetName val="삼성전기"/>
      <sheetName val="Sheet1 (2)"/>
      <sheetName val="#REF"/>
      <sheetName val="목록"/>
      <sheetName val="Breakdown"/>
      <sheetName val="UnitRate"/>
      <sheetName val="CAT_5"/>
      <sheetName val="Project Brief"/>
      <sheetName val="표준건축비"/>
      <sheetName val="직공비"/>
      <sheetName val="정부노임단가"/>
      <sheetName val="재료집계"/>
      <sheetName val="을"/>
      <sheetName val="FORM-0"/>
      <sheetName val="exchange"/>
      <sheetName val="케이블및전선관규격표"/>
      <sheetName val="내역서"/>
      <sheetName val="전기"/>
      <sheetName val="11월실적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내역1"/>
      <sheetName val="을"/>
      <sheetName val="정부노임단가"/>
      <sheetName val="일위대가목차"/>
      <sheetName val="맨홀수량집계"/>
      <sheetName val="단면가정"/>
      <sheetName val="토목내역"/>
      <sheetName val="공통가설"/>
      <sheetName val="Y-WORK"/>
      <sheetName val="3BL공동구 수량"/>
      <sheetName val="2F 회의실견적(5_14 일대)"/>
      <sheetName val="일위대가"/>
      <sheetName val="내역서"/>
      <sheetName val="code"/>
      <sheetName val="Sheet5"/>
      <sheetName val="INPUT(덕도방향-시점)"/>
      <sheetName val="JUCKEYK"/>
      <sheetName val="내역"/>
      <sheetName val="평가데이터"/>
      <sheetName val="일반물자(한국통신)"/>
      <sheetName val="DATA"/>
      <sheetName val="1-1"/>
      <sheetName val="TABLE"/>
      <sheetName val="LEGEND"/>
      <sheetName val="직공비"/>
      <sheetName val="직노"/>
      <sheetName val="계화배수"/>
      <sheetName val="I一般比"/>
      <sheetName val="1월"/>
      <sheetName val="2F_회의실견적(5_14_일대)"/>
      <sheetName val="토공"/>
      <sheetName val="교각계산"/>
      <sheetName val="Sheet4"/>
      <sheetName val="원형맨홀수량"/>
      <sheetName val="경산"/>
      <sheetName val="일위대가표"/>
      <sheetName val="기둥(원형)"/>
      <sheetName val="3.하중산정4.지지력"/>
      <sheetName val="공통부대비"/>
      <sheetName val="Customer Databas"/>
      <sheetName val="변화치수"/>
      <sheetName val="품셈"/>
      <sheetName val="교각1"/>
      <sheetName val="설계변경원가계산총괄표"/>
      <sheetName val="Sheet1"/>
      <sheetName val="#REF"/>
      <sheetName val="COPING"/>
      <sheetName val="마산방향철근집계"/>
      <sheetName val="진주방향"/>
      <sheetName val="마산방향"/>
      <sheetName val="간선계산"/>
      <sheetName val="b_balju"/>
      <sheetName val="와동25-3(변경)"/>
      <sheetName val="차액보증"/>
      <sheetName val="총괄-1"/>
      <sheetName val="전기"/>
      <sheetName val="연령현황"/>
      <sheetName val="토공(완충)"/>
      <sheetName val="input"/>
      <sheetName val="목록"/>
      <sheetName val="현장"/>
      <sheetName val=" 견적서"/>
      <sheetName val="우배수"/>
      <sheetName val="조건표"/>
      <sheetName val="기본단가표"/>
      <sheetName val="20관리비율"/>
      <sheetName val="날개벽(시점좌측)"/>
      <sheetName val="DATE"/>
      <sheetName val="VXXXXXXX"/>
      <sheetName val="SLAB&quot;1&quot;"/>
      <sheetName val="공사비명세서"/>
      <sheetName val="설산1.나"/>
      <sheetName val="본사S"/>
      <sheetName val="가설건물"/>
      <sheetName val="Total"/>
      <sheetName val="부하(성남)"/>
      <sheetName val="BID"/>
      <sheetName val="정보매체A동"/>
      <sheetName val="기초공"/>
      <sheetName val="열린교실"/>
      <sheetName val="포장절단"/>
      <sheetName val="DATA-1"/>
      <sheetName val="지장물C"/>
      <sheetName val="대비"/>
      <sheetName val="설계조건"/>
      <sheetName val="안정계산"/>
      <sheetName val="쌍송교"/>
      <sheetName val="수량3"/>
      <sheetName val="투찰"/>
      <sheetName val="SLAB"/>
      <sheetName val="단가"/>
      <sheetName val="물량산출근거"/>
      <sheetName val="공사개요"/>
      <sheetName val="3BL공동구_수량"/>
      <sheetName val="제품"/>
      <sheetName val="DATA1"/>
      <sheetName val="금액집계"/>
      <sheetName val="RING WALL"/>
      <sheetName val="모니터"/>
      <sheetName val="부대내역"/>
      <sheetName val="96수출"/>
      <sheetName val="집계표"/>
      <sheetName val="TB-내역서"/>
      <sheetName val="일반맨홀수량집계(A-7 LINE)"/>
      <sheetName val="일반맨홀수량집계"/>
      <sheetName val="LOPCALC"/>
      <sheetName val="가공비"/>
      <sheetName val="작성"/>
      <sheetName val="산출내역"/>
      <sheetName val="공주-교대(A1)"/>
      <sheetName val="Parts"/>
      <sheetName val="Menu A"/>
      <sheetName val="2.가정단면"/>
      <sheetName val="설계"/>
      <sheetName val="입찰안"/>
      <sheetName val="표지"/>
      <sheetName val="공사비예산서(토목분)"/>
      <sheetName val="세부내역"/>
      <sheetName val="총괄"/>
      <sheetName val="Sheet2"/>
      <sheetName val="토목품셈"/>
      <sheetName val="단면검토"/>
      <sheetName val="ITB COST"/>
      <sheetName val="깨기"/>
      <sheetName val="SORCE1"/>
      <sheetName val="가시설단위수량"/>
      <sheetName val="공통가설공사"/>
      <sheetName val="BEND LOSS"/>
      <sheetName val="데이타"/>
      <sheetName val="D-3503"/>
      <sheetName val="전기품산출"/>
      <sheetName val="노임단가"/>
      <sheetName val="품목"/>
      <sheetName val="N賃率-職"/>
      <sheetName val="예산서"/>
      <sheetName val="b_gunmul"/>
      <sheetName val="b_balju (2)"/>
      <sheetName val="공정집계_국별"/>
      <sheetName val="적용률"/>
      <sheetName val="J直材4"/>
      <sheetName val="단위수량"/>
      <sheetName val="연부97-1"/>
      <sheetName val="갑지1"/>
      <sheetName val="guard(mac)"/>
      <sheetName val="자재단가비교표"/>
      <sheetName val="집1"/>
      <sheetName val="남양시작동자105노65기1.3화1.2"/>
      <sheetName val="주경기-오배수"/>
      <sheetName val="기성내역"/>
      <sheetName val="CPM챠트"/>
      <sheetName val="간노_콘"/>
      <sheetName val="단가조사서"/>
      <sheetName val="1.우편집중내역서"/>
      <sheetName val="woo(mac)"/>
      <sheetName val="수량산출"/>
      <sheetName val="공구원가계산"/>
      <sheetName val="식재품셈"/>
      <sheetName val="대치판정"/>
      <sheetName val="내역서(갑)"/>
      <sheetName val="배"/>
      <sheetName val="인건-측정"/>
      <sheetName val="ABUT수량-A1"/>
      <sheetName val="인건비"/>
      <sheetName val="IMPEADENCE MAP 취수장"/>
      <sheetName val="CONCRETE"/>
      <sheetName val="EACT10"/>
      <sheetName val="자재"/>
      <sheetName val="2000.05"/>
      <sheetName val="설계명세서(선로)"/>
      <sheetName val="P.M 별"/>
      <sheetName val="A-4"/>
      <sheetName val="기본일위"/>
      <sheetName val="CABLE SIZE-3"/>
      <sheetName val="기흥하도용"/>
      <sheetName val="TYPE-A"/>
      <sheetName val="소비자가"/>
      <sheetName val="토사(PE)"/>
      <sheetName val="금액"/>
      <sheetName val="1을"/>
      <sheetName val="감시제어"/>
      <sheetName val="목차임시"/>
      <sheetName val="견적대비"/>
      <sheetName val="부표총괄"/>
      <sheetName val="품셈1-17"/>
      <sheetName val="조작대(1연)"/>
      <sheetName val="증감분석"/>
      <sheetName val="cross beam"/>
      <sheetName val="안정검토"/>
      <sheetName val="부속동"/>
      <sheetName val="기계경비"/>
      <sheetName val="인건비(환율)"/>
      <sheetName val="단가표 "/>
      <sheetName val="방송일위대가"/>
      <sheetName val="건축내역"/>
      <sheetName val="CAT_5"/>
      <sheetName val="방송노임"/>
      <sheetName val="공사비"/>
      <sheetName val="백암비스타내역"/>
      <sheetName val="관람석제출"/>
      <sheetName val="케이블"/>
      <sheetName val="목표세부명세"/>
      <sheetName val="공문"/>
      <sheetName val="배수관공"/>
      <sheetName val="DATA(BAC)"/>
      <sheetName val="전압강하계산"/>
      <sheetName val="copy"/>
      <sheetName val="서식"/>
      <sheetName val="금액내역서"/>
      <sheetName val="영업.일1"/>
      <sheetName val="광혁기성"/>
      <sheetName val="설계명세서"/>
      <sheetName val="차수"/>
      <sheetName val="단가조사"/>
      <sheetName val="BLOCK(1)"/>
      <sheetName val="자재단가"/>
      <sheetName val="시설물일위"/>
      <sheetName val="일위대가목록"/>
      <sheetName val="계수시트"/>
      <sheetName val="단면(RW1)"/>
      <sheetName val="Proposal"/>
      <sheetName val="L형옹벽(key)"/>
      <sheetName val="입찰보고"/>
      <sheetName val="SILICATE"/>
      <sheetName val="도급"/>
      <sheetName val="폐토수익화 "/>
      <sheetName val="인테리어세부내역"/>
      <sheetName val="피엘"/>
      <sheetName val="Macro1"/>
      <sheetName val="내역서2안"/>
      <sheetName val="월선수금"/>
      <sheetName val="06-BATCH "/>
      <sheetName val="WORK"/>
      <sheetName val="실행내역"/>
      <sheetName val="Tables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정렬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960318-1"/>
      <sheetName val="설직재-1"/>
      <sheetName val="제직재"/>
      <sheetName val="제-노임"/>
      <sheetName val="부하"/>
      <sheetName val="단중표"/>
      <sheetName val="기계내역"/>
      <sheetName val="CIVIL"/>
      <sheetName val="날개벽"/>
      <sheetName val="삼성전기"/>
      <sheetName val="Sheet1 (2)"/>
      <sheetName val="부재력정리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토공(우물통,기타) "/>
      <sheetName val="XL4Poppy"/>
      <sheetName val="DESIGN"/>
      <sheetName val="을지"/>
      <sheetName val="계산근거"/>
      <sheetName val="물가자료"/>
      <sheetName val="리터팬내장형"/>
      <sheetName val="노임"/>
      <sheetName val="입출재고현황 (2)"/>
      <sheetName val="사급자재"/>
      <sheetName val="일위목록"/>
      <sheetName val="갑지(추정)"/>
      <sheetName val="우각부보강"/>
      <sheetName val="실행내역 "/>
      <sheetName val="출력X"/>
      <sheetName val="총계"/>
      <sheetName val="단면 (2)"/>
      <sheetName val="마감물량3"/>
      <sheetName val="1.설계조건"/>
      <sheetName val="보차도경계석"/>
      <sheetName val="C-직노1"/>
      <sheetName val="FACTOR"/>
      <sheetName val="빙장비사양"/>
      <sheetName val="장비사양"/>
      <sheetName val="재료집계"/>
      <sheetName val="원형1호맨홀토공수량"/>
      <sheetName val="조명시설"/>
      <sheetName val="손익분석"/>
      <sheetName val="적용기준"/>
      <sheetName val="수량산출서"/>
      <sheetName val="특2호하천산근"/>
      <sheetName val="특2호부관하천산근"/>
      <sheetName val="산근(PE,300)"/>
      <sheetName val="치수표"/>
      <sheetName val="경비_원본"/>
      <sheetName val="토공연장"/>
      <sheetName val="설비내역서"/>
      <sheetName val="건축내역서"/>
      <sheetName val="전기내역서"/>
      <sheetName val="6PILE  (돌출)"/>
      <sheetName val="산출근거"/>
      <sheetName val="슬래브"/>
      <sheetName val="일위"/>
      <sheetName val="SANTOGO"/>
      <sheetName val="SANBAISU"/>
      <sheetName val="현장관리비집계표"/>
      <sheetName val="기계경비일람"/>
      <sheetName val="근고 블록 유형별 수량"/>
      <sheetName val="전체"/>
      <sheetName val="점수계산1-2"/>
      <sheetName val="내역(입찰)"/>
      <sheetName val="TEL"/>
      <sheetName val="1공구 건정토건 토공"/>
      <sheetName val="예산M12A"/>
      <sheetName val="준검 내역서"/>
      <sheetName val="5지구단위"/>
      <sheetName val="월별수입"/>
      <sheetName val="샘플표지"/>
      <sheetName val="합천내역"/>
      <sheetName val="내외국인총괄"/>
      <sheetName val="항목별"/>
      <sheetName val="개요"/>
      <sheetName val="매장-시행견적"/>
      <sheetName val="공사비내역서"/>
      <sheetName val="조직"/>
      <sheetName val="수리결과"/>
      <sheetName val="BS Prior"/>
      <sheetName val="Threshold Table"/>
      <sheetName val="기초자료"/>
      <sheetName val="견적집계표"/>
      <sheetName val="파일의이용"/>
      <sheetName val="Baby일위대가"/>
      <sheetName val="wall"/>
      <sheetName val="Mc1"/>
      <sheetName val="횡배수관토공수량"/>
      <sheetName val="SE-611"/>
      <sheetName val="ACDIM6D"/>
      <sheetName val="특별교실"/>
      <sheetName val="FRT_O"/>
      <sheetName val="FAB_I"/>
      <sheetName val="공사요율"/>
      <sheetName val="단가견적조사표"/>
      <sheetName val="원가"/>
      <sheetName val="실행"/>
      <sheetName val="대전21토목내역서"/>
      <sheetName val="조명율표"/>
      <sheetName val="말뚝지지력산정"/>
      <sheetName val="B부대공"/>
      <sheetName val="배수공"/>
      <sheetName val="자재대"/>
      <sheetName val="설비"/>
      <sheetName val="협조전"/>
      <sheetName val="기본"/>
      <sheetName val="제원.설계조건"/>
      <sheetName val="기초1"/>
      <sheetName val="별표집계"/>
      <sheetName val="ITEM"/>
      <sheetName val="견적대비표"/>
      <sheetName val="터파기및재료"/>
      <sheetName val="CALCULATION"/>
      <sheetName val="dg"/>
      <sheetName val="말뚝물량"/>
      <sheetName val="COPING-1"/>
      <sheetName val="역T형교대-2수량"/>
      <sheetName val="공사비 내역 (가)"/>
      <sheetName val="11.자재단가"/>
      <sheetName val="기본DATA"/>
      <sheetName val="재집"/>
      <sheetName val="각종양식"/>
      <sheetName val="현장지지물물량"/>
      <sheetName val="재료비"/>
      <sheetName val="PRE"/>
      <sheetName val="PLCAL"/>
      <sheetName val="보도경계블럭"/>
      <sheetName val="대,유,램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동관마찰손실표"/>
      <sheetName val="FAB별"/>
      <sheetName val="선로정수계산"/>
      <sheetName val="입력시트"/>
      <sheetName val="내역서form"/>
      <sheetName val="주관사업"/>
      <sheetName val="Sheet6"/>
      <sheetName val="지중자재단가"/>
      <sheetName val="환율"/>
      <sheetName val="CP-E2 (품셈표)"/>
      <sheetName val="보합"/>
      <sheetName val="단"/>
      <sheetName val="단가일람"/>
      <sheetName val="UserData"/>
      <sheetName val="11.단가비교표_"/>
      <sheetName val="16.기계경비산출내역_"/>
      <sheetName val="상부하중"/>
      <sheetName val="풍하중1"/>
      <sheetName val="HW"/>
      <sheetName val="DS-최종"/>
      <sheetName val="한강운반비"/>
      <sheetName val="4.2유효폭의 계산"/>
      <sheetName val="종합일지"/>
      <sheetName val=" HIT-&gt;HMC 견적(3900)"/>
      <sheetName val="조도계산서 (도서)"/>
      <sheetName val="기별"/>
      <sheetName val="갑지"/>
      <sheetName val="PAINT"/>
      <sheetName val="98수문일위"/>
      <sheetName val="공사비집계표(서해안고속도로)"/>
      <sheetName val="70%"/>
      <sheetName val="부대공"/>
      <sheetName val="지급자재"/>
      <sheetName val="자료입력"/>
      <sheetName val="1.취수장"/>
      <sheetName val="토공대가"/>
      <sheetName val="구조대가"/>
      <sheetName val="포설대가1"/>
      <sheetName val="부대대가"/>
      <sheetName val="내역서1"/>
      <sheetName val="NNV"/>
      <sheetName val="부대공Ⅱ"/>
      <sheetName val="index"/>
      <sheetName val="대전월평내역"/>
      <sheetName val="해외법인"/>
      <sheetName val="공통자료"/>
      <sheetName val="약품공급2"/>
      <sheetName val="단가표"/>
      <sheetName val="UNIT"/>
      <sheetName val="비교표"/>
      <sheetName val="Macro(전선)"/>
      <sheetName val="암거공"/>
      <sheetName val="터널조도"/>
      <sheetName val="ML"/>
      <sheetName val="5공철탑검토표"/>
      <sheetName val="4공철탑검토"/>
      <sheetName val="도장수량(하1)"/>
      <sheetName val="주형"/>
      <sheetName val="방음벽기초-수량"/>
      <sheetName val="archi(본사)"/>
      <sheetName val="F-Assump"/>
      <sheetName val="재1"/>
      <sheetName val="MATRLDATA"/>
      <sheetName val="견적"/>
      <sheetName val="회사99"/>
      <sheetName val="인건비 "/>
      <sheetName val="물량표"/>
      <sheetName val="식재인부"/>
      <sheetName val="흄관기초"/>
      <sheetName val="골재산출"/>
      <sheetName val="_산근2_"/>
      <sheetName val="_산근4_"/>
      <sheetName val="_산근5_"/>
      <sheetName val="OCT.FDN"/>
      <sheetName val="노단"/>
      <sheetName val="member design"/>
      <sheetName val="design criteria"/>
      <sheetName val="working load at the btm ft."/>
      <sheetName val="plan&amp;section of foundation"/>
      <sheetName val="soil bearing check"/>
      <sheetName val="단가대비표"/>
      <sheetName val="CABdata"/>
      <sheetName val="이토변실제원"/>
      <sheetName val="수목데이타 "/>
      <sheetName val="인공LIST"/>
      <sheetName val="사통"/>
      <sheetName val="전신환매도율"/>
      <sheetName val="내역서_1.(3)"/>
      <sheetName val="송라터널총괄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집수정"/>
      <sheetName val="노무산출서"/>
      <sheetName val="일위대가(가설)"/>
      <sheetName val="부하계산서"/>
      <sheetName val="0"/>
      <sheetName val="8.PILE  (돌출)"/>
      <sheetName val="3.하중산정"/>
      <sheetName val="MOTOR"/>
      <sheetName val="단면치수"/>
      <sheetName val="공종별 집계"/>
      <sheetName val="총집계표"/>
      <sheetName val="가시설수량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06 일위대가목록"/>
      <sheetName val="기둥(하중)"/>
      <sheetName val="CAL."/>
      <sheetName val="건설노임"/>
      <sheetName val="토공총괄표"/>
      <sheetName val="심사계산"/>
      <sheetName val="심사물량"/>
      <sheetName val="관리비"/>
      <sheetName val="sum"/>
      <sheetName val="횡분배정리(DB)"/>
      <sheetName val="가설공사"/>
      <sheetName val="단가결정"/>
      <sheetName val="내역아"/>
      <sheetName val="울타리"/>
      <sheetName val="모래운반"/>
      <sheetName val="타공종이기"/>
      <sheetName val="대전-교대(A1-A2)"/>
      <sheetName val="수량산출내역1115"/>
      <sheetName val="6.수량산출서(설치공사)"/>
      <sheetName val="기별(종합)"/>
      <sheetName val="국별인원"/>
      <sheetName val="품셈TABLE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자재집계표"/>
      <sheetName val="Project Information In-Out"/>
      <sheetName val="재료-CODE"/>
      <sheetName val="내역_FILE"/>
      <sheetName val="9.2단가산출서"/>
      <sheetName val="손료"/>
      <sheetName val="케이블(6)"/>
      <sheetName val="구조물"/>
      <sheetName val="c_balju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포장수량집계"/>
      <sheetName val="토공사"/>
      <sheetName val="기타 정보통신공사"/>
      <sheetName val="암거단위"/>
      <sheetName val="주beam"/>
      <sheetName val="견적서"/>
      <sheetName val="3련 BOX"/>
      <sheetName val="제수"/>
      <sheetName val="공기"/>
      <sheetName val="요율"/>
      <sheetName val="단가산출"/>
      <sheetName val="버스운행안내"/>
      <sheetName val="예방접종계획"/>
      <sheetName val="근태계획서"/>
      <sheetName val="참조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하수실행"/>
      <sheetName val="XXXXXXXX"/>
      <sheetName val="음료실행"/>
      <sheetName val="노임이"/>
      <sheetName val="type-F"/>
      <sheetName val="일위(시설)"/>
      <sheetName val="비용"/>
      <sheetName val="산출내역서"/>
      <sheetName val="중기일위대가"/>
      <sheetName val="견"/>
      <sheetName val="FB25JN"/>
      <sheetName val="수량산출기초(케블등)"/>
      <sheetName val="간접비내역-1"/>
      <sheetName val="위치조서"/>
      <sheetName val="중기조종사 단위단가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LABTOTAL"/>
      <sheetName val="원가입력"/>
      <sheetName val="간접비계산"/>
      <sheetName val="교통대책내역"/>
      <sheetName val="소모"/>
      <sheetName val="석축단"/>
      <sheetName val="법면수집"/>
      <sheetName val="석축설면"/>
      <sheetName val="법면단"/>
      <sheetName val="교각1(좌)"/>
      <sheetName val="가정단면"/>
      <sheetName val="OPT손익 내수"/>
      <sheetName val="OPT손익 수출"/>
      <sheetName val="화산경계"/>
      <sheetName val="뚝토공"/>
      <sheetName val="표준차도부연장조서-ASP"/>
      <sheetName val="품질 및 특성 보정계수"/>
      <sheetName val="기기리스트"/>
      <sheetName val="내역색인"/>
      <sheetName val="표준내역"/>
      <sheetName val="단락전류-A"/>
      <sheetName val="cable"/>
      <sheetName val="ATS단가"/>
      <sheetName val="2000전체분"/>
      <sheetName val="1. 설계조건 2.단면가정 3. 하중계산"/>
      <sheetName val="DATA 입력란"/>
      <sheetName val="B2BERP"/>
      <sheetName val="세부내역(직접인건비)"/>
      <sheetName val="일위대가(목록)"/>
      <sheetName val="산근(목록)"/>
      <sheetName val="이형관중량"/>
      <sheetName val="견적서세부내용"/>
      <sheetName val="견적내용입력"/>
      <sheetName val="RAHMEN"/>
      <sheetName val="일위집계표"/>
      <sheetName val="신호등일위대가"/>
      <sheetName val="Macro(차단기)"/>
      <sheetName val="참조 (2)"/>
      <sheetName val="공사비증감"/>
      <sheetName val="인사자료총집계"/>
      <sheetName val="공사비총괄표"/>
      <sheetName val="배수내역"/>
      <sheetName val="노무비"/>
      <sheetName val="setup"/>
      <sheetName val="비열TABLE"/>
      <sheetName val="직접인건비"/>
      <sheetName val="교통시설 표지판"/>
      <sheetName val="물량"/>
      <sheetName val="투찰내역"/>
      <sheetName val="환률"/>
      <sheetName val="대로근거"/>
      <sheetName val="당초"/>
      <sheetName val="BASIC (2)"/>
      <sheetName val="SG"/>
      <sheetName val="gvl"/>
      <sheetName val="Sheet17"/>
      <sheetName val="I.설계조건"/>
      <sheetName val="계화배수(3대)"/>
      <sheetName val="1.설계기준"/>
      <sheetName val="공사원가계산서"/>
      <sheetName val="Y_WORK"/>
      <sheetName val="설계내역"/>
      <sheetName val="42 고급화검토"/>
      <sheetName val="입면고급화단가표"/>
      <sheetName val="국공유지및사유지"/>
      <sheetName val="기초입력 DATA"/>
      <sheetName val="COST"/>
      <sheetName val="MCC제원"/>
      <sheetName val="가압장(토목)"/>
      <sheetName val="#1,2"/>
      <sheetName val="예산분석"/>
      <sheetName val="IMP(MAIN)"/>
      <sheetName val="IMP (REACTOR)"/>
      <sheetName val="NOMUBI"/>
      <sheetName val="sw1"/>
      <sheetName val="B탱크"/>
      <sheetName val="견적990322"/>
      <sheetName val="L형옹벽"/>
      <sheetName val="Breakdown"/>
      <sheetName val="UnitRate"/>
      <sheetName val="Project Brief"/>
      <sheetName val="운동장 (2)"/>
      <sheetName val="건축총괄원가"/>
      <sheetName val="연습"/>
      <sheetName val="변경총괄지(1)"/>
      <sheetName val="J"/>
      <sheetName val="토공정보"/>
      <sheetName val="고정단포트구조계산서"/>
      <sheetName val="소각로"/>
      <sheetName val="가로내역"/>
      <sheetName val="데리네이타현황"/>
      <sheetName val="적용건축"/>
      <sheetName val="가정급수관"/>
      <sheetName val="가로수분설치현황"/>
      <sheetName val="지열설계-1"/>
      <sheetName val="공조유량"/>
      <sheetName val="1차증가원가계산"/>
      <sheetName val="Sheet1(X)"/>
      <sheetName val="가격정보"/>
      <sheetName val="자판실행"/>
      <sheetName val="사용자정의"/>
      <sheetName val="제품표준규격"/>
      <sheetName val="견적의뢰"/>
      <sheetName val="BM"/>
      <sheetName val="마-2.전화"/>
      <sheetName val="토적표"/>
      <sheetName val="집계"/>
      <sheetName val="계단수량집계"/>
      <sheetName val="Imp-Data"/>
      <sheetName val="도급철콘내역"/>
      <sheetName val="토목검측서"/>
      <sheetName val="간접재료비산출표-27-30"/>
      <sheetName val="기초자료입력"/>
      <sheetName val="9."/>
      <sheetName val="06_BATCH "/>
      <sheetName val="1.물가시세표"/>
      <sheetName val="5.노임단가"/>
      <sheetName val="4.중기단가산출"/>
      <sheetName val="부표총괄표"/>
      <sheetName val="예산"/>
      <sheetName val="주요가정"/>
      <sheetName val="단가_및_재료비"/>
      <sheetName val="1_설계조건"/>
      <sheetName val="단면_(2)"/>
      <sheetName val="토공(우물통,기타)_"/>
      <sheetName val="CABLE_SIZE-3"/>
      <sheetName val="cross_beam"/>
      <sheetName val="실행내역_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Macro2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물량표S"/>
      <sheetName val="산업"/>
      <sheetName val="NAI"/>
      <sheetName val="부대대비"/>
      <sheetName val="냉연집계"/>
      <sheetName val="TONG HOP VL-NC"/>
      <sheetName val="DON GIA"/>
      <sheetName val="교량전기"/>
      <sheetName val="개산공사비"/>
      <sheetName val="기안"/>
      <sheetName val="산근"/>
      <sheetName val="stability check"/>
      <sheetName val="부재치수입력"/>
      <sheetName val="2.내역서"/>
      <sheetName val="CostData"/>
      <sheetName val="IncomeData"/>
      <sheetName val="PropertyData"/>
      <sheetName val="BQ"/>
      <sheetName val="1.관로"/>
      <sheetName val="목차"/>
      <sheetName val="수량"/>
      <sheetName val="D040416"/>
      <sheetName val="11.우각부 보강"/>
      <sheetName val="하중"/>
      <sheetName val="통합"/>
      <sheetName val="외주가공"/>
      <sheetName val="교량data"/>
      <sheetName val="적용토목"/>
      <sheetName val="내역서(건축)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한강운반비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내역"/>
      <sheetName val="6호기"/>
      <sheetName val="견적을지"/>
      <sheetName val="조직"/>
      <sheetName val="내역을"/>
      <sheetName val="최종총괄"/>
      <sheetName val="세부산출내역서"/>
      <sheetName val="재정비직인"/>
      <sheetName val="재정비내역"/>
      <sheetName val="지적고시내역"/>
      <sheetName val="데이타"/>
      <sheetName val="식재인부"/>
      <sheetName val="경율산정.XLS"/>
      <sheetName val="을"/>
      <sheetName val="총괄내역서"/>
      <sheetName val="수량산출(모형)"/>
      <sheetName val="수량산출(공수)"/>
      <sheetName val="모형단가"/>
      <sheetName val="금액내역서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약품공급2"/>
      <sheetName val="설계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날개수량1.5"/>
      <sheetName val="DATE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원본(갑지)"/>
      <sheetName val="세부내역"/>
      <sheetName val="인사자료총집계"/>
      <sheetName val="제경비율"/>
      <sheetName val="Customer Databas"/>
      <sheetName val="차액보증"/>
      <sheetName val="건축내역"/>
      <sheetName val="설비단가표"/>
      <sheetName val="건축일위"/>
      <sheetName val="그라우팅일위"/>
      <sheetName val="Baby일위대가"/>
      <sheetName val="비탈면보호공수량산출"/>
      <sheetName val="주요공정"/>
      <sheetName val="입력변수"/>
      <sheetName val="C-직노1"/>
      <sheetName val="PROJECT BRIEF(EX.NEW)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GAEYO"/>
      <sheetName val="소비자가"/>
      <sheetName val="공사현황"/>
      <sheetName val="원가계산서"/>
      <sheetName val="설계내역서"/>
      <sheetName val="Sheet5"/>
      <sheetName val="원가 (2)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기공정"/>
      <sheetName val="중기손료"/>
      <sheetName val="공통가설(기준안)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전선 및 전선관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22전선(P)"/>
      <sheetName val="22전선(L)"/>
      <sheetName val="22전선(R)"/>
      <sheetName val="FitOutConfCentre"/>
      <sheetName val="FAB별"/>
      <sheetName val="연결임시"/>
      <sheetName val="가로등내역서"/>
      <sheetName val="내역서(교량)전체"/>
      <sheetName val="일위대가(계측기설치)"/>
      <sheetName val="6PILE  (돌출)"/>
      <sheetName val="에어샵공사"/>
      <sheetName val="Macro(ST)"/>
      <sheetName val="DB구축"/>
      <sheetName val="공비대비"/>
      <sheetName val="000000"/>
      <sheetName val="심사물량"/>
      <sheetName val="심사계산"/>
      <sheetName val="수지예산"/>
      <sheetName val="조건입력"/>
      <sheetName val="조건입력(2)"/>
      <sheetName val="장비선정"/>
      <sheetName val="내역서-CCTV"/>
      <sheetName val="copy"/>
      <sheetName val="서식"/>
      <sheetName val="실행"/>
      <sheetName val="I.설계조건"/>
      <sheetName val="감가상각"/>
      <sheetName val="단위중량"/>
      <sheetName val="_REF"/>
      <sheetName val="설직재_1"/>
      <sheetName val="BOQ건축"/>
      <sheetName val="danga"/>
      <sheetName val="ilch"/>
      <sheetName val="부대비율"/>
      <sheetName val="KCS-CA"/>
      <sheetName val="본공사"/>
      <sheetName val="94"/>
      <sheetName val="수량집계1"/>
      <sheetName val="수량집계2"/>
      <sheetName val="중기사용료"/>
      <sheetName val="INPUT"/>
      <sheetName val="5.연간운전비계산서"/>
      <sheetName val="G.R300경비"/>
      <sheetName val="회사정보"/>
      <sheetName val="산출내역서"/>
      <sheetName val="작업시작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Sheet1_(2)"/>
      <sheetName val="간접"/>
      <sheetName val="하중계산"/>
      <sheetName val="대조표(0108)"/>
      <sheetName val="식재"/>
      <sheetName val="시설물"/>
      <sheetName val="식재출력용"/>
      <sheetName val="유지관리"/>
      <sheetName val="말뚝지지력산정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원열병합  건축공사기성내역서"/>
      <sheetName val="하도급 기성고 신청서(13회)"/>
      <sheetName val="노원열병합 기성내역서갑지"/>
      <sheetName val="노원열병합  토목공사기성내역서"/>
      <sheetName val="변경내역"/>
      <sheetName val="자재변경"/>
      <sheetName val="실행견적서"/>
      <sheetName val="내역서"/>
      <sheetName val="견적서"/>
      <sheetName val="laroux"/>
      <sheetName val="아파트동총괄표"/>
      <sheetName val="부속동 보할"/>
      <sheetName val="아파트동보할"/>
      <sheetName val="아파트가설총괄"/>
      <sheetName val="부속동 가설보할 "/>
      <sheetName val="아파트가설층별보할"/>
      <sheetName val="집계표"/>
      <sheetName val="입찰안"/>
      <sheetName val="내역"/>
      <sheetName val="#REF"/>
      <sheetName val="손익분석"/>
      <sheetName val="현장지지물물량"/>
      <sheetName val="통장출금액"/>
      <sheetName val="건축공사실행"/>
      <sheetName val="전체"/>
      <sheetName val="소비자가"/>
      <sheetName val="말뚝지지력산정"/>
      <sheetName val="예적금"/>
      <sheetName val="갑지(추정)"/>
      <sheetName val="6PILE  (돌출)"/>
      <sheetName val="일위대가"/>
      <sheetName val="점수계산1-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표지"/>
      <sheetName val="갑지 "/>
      <sheetName val="원가계산서(1차) "/>
      <sheetName val="원가계산서 (2차)"/>
      <sheetName val="총괄집계"/>
      <sheetName val="건축집계표"/>
      <sheetName val="공통가설"/>
      <sheetName val="건축집계(공종별)"/>
      <sheetName val="건축공사(청)"/>
      <sheetName val="건축공사(의)"/>
      <sheetName val="건축공사(경)"/>
      <sheetName val="품질시험비"/>
      <sheetName val="토목공사"/>
      <sheetName val="조경"/>
      <sheetName val="기계집계표 "/>
      <sheetName val="현장관리비"/>
      <sheetName val="조직도"/>
      <sheetName val="인력계획"/>
      <sheetName val="간지"/>
      <sheetName val="갑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총괄갑지"/>
      <sheetName val="A갑지"/>
      <sheetName val="0001"/>
      <sheetName val="0002"/>
      <sheetName val="B갑지"/>
      <sheetName val="0003"/>
      <sheetName val="0004"/>
      <sheetName val="001"/>
      <sheetName val="b_balju"/>
      <sheetName val="#REF"/>
      <sheetName val="노임단가"/>
      <sheetName val="단가조사서"/>
      <sheetName val="ITB COST"/>
      <sheetName val="자재co"/>
      <sheetName val="CM 1"/>
      <sheetName val="98지급계획"/>
      <sheetName val="일위대가목록"/>
      <sheetName val="산출내역서"/>
      <sheetName val="실행(1)"/>
      <sheetName val="집계표"/>
      <sheetName val="1유리"/>
      <sheetName val="원가계산서"/>
      <sheetName val="Y-WORK"/>
      <sheetName val="일위대가"/>
      <sheetName val="플랜트 설치"/>
      <sheetName val="토목내역"/>
      <sheetName val="퍼스트"/>
      <sheetName val="UR2-Calcul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352"/>
      <sheetName val="Sheet1"/>
      <sheetName val="부하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TEL"/>
      <sheetName val="일위대가"/>
      <sheetName val="부대대비"/>
      <sheetName val="냉연집계"/>
      <sheetName val="Sheet3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DATE"/>
      <sheetName val="sheets"/>
      <sheetName val="예산M12A"/>
      <sheetName val="일위대가목차"/>
      <sheetName val="노임단가"/>
      <sheetName val="경비_원본"/>
      <sheetName val="직재"/>
      <sheetName val="FANDBS"/>
      <sheetName val="GRDATA"/>
      <sheetName val="SHAFTDBSE"/>
      <sheetName val="감가상각"/>
      <sheetName val="J直材4"/>
      <sheetName val="자재단가비교표"/>
      <sheetName val="N賃率-職"/>
      <sheetName val="주소록"/>
      <sheetName val="설계조건"/>
      <sheetName val="직노"/>
      <sheetName val="20관리비율"/>
      <sheetName val="TOTAL"/>
      <sheetName val="전기일위대가"/>
      <sheetName val="DATA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화재 탐지 설비"/>
      <sheetName val="工완성공사율"/>
      <sheetName val="공사원가계산서"/>
      <sheetName val="Y-WORK"/>
      <sheetName val="을지"/>
      <sheetName val="도체종-상수표"/>
      <sheetName val="건축내역"/>
      <sheetName val="DB"/>
      <sheetName val="견적서"/>
      <sheetName val="개요"/>
      <sheetName val="기성금내역서"/>
      <sheetName val="일위단가"/>
      <sheetName val="합천내역"/>
      <sheetName val="1안"/>
      <sheetName val="음료실행"/>
      <sheetName val="APT내역"/>
      <sheetName val="부대시설"/>
      <sheetName val="기둥(원형)"/>
      <sheetName val="Sheet1"/>
      <sheetName val="설직재-1"/>
      <sheetName val="내역"/>
      <sheetName val="단가표"/>
      <sheetName val="내역서1999.8최종"/>
      <sheetName val="밸브설치"/>
      <sheetName val="사통"/>
      <sheetName val="을"/>
      <sheetName val="재집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터파기및재료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계산서(곡선부)"/>
      <sheetName val="-치수표(곡선부)"/>
      <sheetName val="타견적1"/>
      <sheetName val="타견적2"/>
      <sheetName val="타견적3"/>
      <sheetName val="본체"/>
      <sheetName val="설계내역(2001)"/>
      <sheetName val="sub"/>
      <sheetName val="단가산출(변경없음)"/>
      <sheetName val="견적대비 견적서"/>
      <sheetName val="EACT10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신규 수주분(사용자 정의)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Sheet9"/>
      <sheetName val="통신원가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dt0301"/>
      <sheetName val="dtt0301"/>
      <sheetName val="7.1 자재단가표(케이블)"/>
      <sheetName val="목록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가로등기초"/>
      <sheetName val="백암비스타내역"/>
      <sheetName val="기계내역"/>
      <sheetName val="화재_탐지_설비"/>
      <sheetName val="소상_&quot;1&quot;"/>
      <sheetName val="LOAD-46"/>
      <sheetName val="부하(성남)"/>
      <sheetName val="토공계산서(부체도로)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전기"/>
      <sheetName val="날개벽수량표"/>
      <sheetName val="BASIC (2)"/>
      <sheetName val="심사계산"/>
      <sheetName val="심사물량"/>
      <sheetName val="첨부파일"/>
      <sheetName val="단면가정"/>
      <sheetName val="내부부하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실행"/>
      <sheetName val="계약내력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토목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7내역"/>
      <sheetName val="건축원가계산서"/>
      <sheetName val="DRUM"/>
      <sheetName val="표지판단위"/>
      <sheetName val="설계"/>
      <sheetName val="BUS제원1"/>
      <sheetName val="품산출서"/>
      <sheetName val="dtxl"/>
      <sheetName val="협조전"/>
      <sheetName val="간지"/>
      <sheetName val="단가조사서"/>
      <sheetName val="목차"/>
      <sheetName val="간선계산"/>
      <sheetName val="담장산출"/>
      <sheetName val="말뚝지지력산정"/>
      <sheetName val="예산대비"/>
      <sheetName val="공문"/>
      <sheetName val="NEYOK"/>
      <sheetName val="견내"/>
      <sheetName val="매립"/>
      <sheetName val="외주가공"/>
      <sheetName val="7단가"/>
      <sheetName val="건축내역서"/>
      <sheetName val="소업1교"/>
      <sheetName val="BOX"/>
      <sheetName val="1-1"/>
      <sheetName val="차도조도계산"/>
      <sheetName val="실정공사비단가표"/>
      <sheetName val="PROCESS"/>
      <sheetName val="일위대가(계측기설치)"/>
      <sheetName val=" HIT-&gt;HMC 견적(3900)"/>
      <sheetName val="자판실행"/>
      <sheetName val="자료"/>
      <sheetName val="우각부보강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FACTOR"/>
      <sheetName val="Cost bd-&quot;A&quot;"/>
      <sheetName val="도근좌표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입상내역"/>
      <sheetName val="FAB별"/>
      <sheetName val="견적(갑지)"/>
      <sheetName val="Baby일위대가"/>
      <sheetName val="DLA"/>
      <sheetName val=" 견적서"/>
      <sheetName val="변경갑지"/>
      <sheetName val="증감(갑지)"/>
      <sheetName val="손익차9월2"/>
      <sheetName val="단가"/>
      <sheetName val="토사(PE)"/>
      <sheetName val="Ekog10"/>
      <sheetName val="코드표"/>
      <sheetName val="기초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재1"/>
      <sheetName val="I.설계조건"/>
      <sheetName val="기초자료입력"/>
      <sheetName val="건축집계표"/>
      <sheetName val="노무비 근거"/>
      <sheetName val="배수내역 (2)"/>
      <sheetName val="CB"/>
      <sheetName val="단위수량"/>
      <sheetName val="11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위중량"/>
      <sheetName val="공주-교대(A1)"/>
      <sheetName val="자재조사표(참고용)"/>
      <sheetName val="품셈집계표"/>
      <sheetName val="일반부표집계표"/>
      <sheetName val="공종별내역서"/>
      <sheetName val="상승노임"/>
      <sheetName val="변화치수"/>
      <sheetName val="cost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샘플표지"/>
      <sheetName val="물가연동제"/>
      <sheetName val="1. 설계조건 2.단면가정 3. 하중계산"/>
      <sheetName val="DATA 입력란"/>
      <sheetName val="자재"/>
      <sheetName val="시행예산"/>
      <sheetName val="CAL"/>
      <sheetName val="COVER-P"/>
      <sheetName val="7.경제성결과"/>
      <sheetName val="암거공"/>
      <sheetName val="수량산출서 갑지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FRP내역서"/>
      <sheetName val="부대내역"/>
      <sheetName val="실행내역서_"/>
      <sheetName val="DHEQSUPT"/>
      <sheetName val="DATA1"/>
      <sheetName val="원가입력"/>
      <sheetName val="교통대책내역"/>
      <sheetName val="집계"/>
      <sheetName val="TYPE-A"/>
      <sheetName val="전체현황"/>
      <sheetName val="설계예산서(2016년 보안등 신설공사 단가계약-).xls"/>
      <sheetName val="주요측점"/>
      <sheetName val="수량집계"/>
      <sheetName val="수량산출서 (2)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배수통관(좌)"/>
      <sheetName val="우수"/>
      <sheetName val="가격표"/>
      <sheetName val="Customer Databas"/>
      <sheetName val="물량산출근거"/>
      <sheetName val="원계약서"/>
      <sheetName val="총괄내역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화점실행"/>
      <sheetName val="토적표"/>
      <sheetName val="Front"/>
      <sheetName val="소운반"/>
      <sheetName val="관급"/>
      <sheetName val="CALCULATION"/>
      <sheetName val="교차구"/>
      <sheetName val="월말"/>
      <sheetName val="Controls"/>
      <sheetName val="CATV"/>
      <sheetName val="금융비용"/>
      <sheetName val="주안3차A-A"/>
      <sheetName val="원형맨홀수량"/>
      <sheetName val="기기리스트"/>
      <sheetName val="01"/>
      <sheetName val="연돌일위집계"/>
      <sheetName val="9호관로"/>
      <sheetName val="__MAIN"/>
      <sheetName val="회로내역(승인)"/>
      <sheetName val="안정검토(온1)"/>
      <sheetName val="투찰(하수)"/>
      <sheetName val="Site Expenses"/>
      <sheetName val="분류작업"/>
      <sheetName val="기본자료"/>
      <sheetName val="2002상반기노임기준"/>
      <sheetName val="매크로"/>
      <sheetName val="AHU집계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  <sheetName val="해상PCB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유림총괄"/>
      <sheetName val="몰탈재료산출"/>
      <sheetName val="G.R300경비"/>
      <sheetName val="예시 (수정 및 삭제금지)"/>
      <sheetName val="3.공통공사대비"/>
      <sheetName val="COVER"/>
      <sheetName val="예산내역서"/>
      <sheetName val="구조물터파기수량집계"/>
      <sheetName val="배수공 시멘트 및 골재량 산출"/>
      <sheetName val="출입자명단"/>
      <sheetName val="기초안정검토"/>
      <sheetName val="8-1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guard(mac)"/>
      <sheetName val="기초공"/>
      <sheetName val="물가"/>
      <sheetName val="BOQ(전체)"/>
      <sheetName val="1-3.조건,바닥판 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지주목시비량산출서"/>
      <sheetName val="1,2공구원가계산서"/>
      <sheetName val="2공구산출내역"/>
      <sheetName val="1공구산출내역서"/>
      <sheetName val="견적보고(총액)"/>
      <sheetName val="Proposal"/>
      <sheetName val="마산방향"/>
      <sheetName val="사리부설"/>
      <sheetName val="식재가격"/>
      <sheetName val="식재총괄"/>
      <sheetName val="일위목록"/>
      <sheetName val="요율"/>
      <sheetName val="재료비"/>
      <sheetName val="일위집계(기존)"/>
      <sheetName val="제경비"/>
      <sheetName val="TYPE1"/>
      <sheetName val="사전공사"/>
      <sheetName val="추가예산"/>
      <sheetName val="Sheet4"/>
      <sheetName val="현장지지물물량"/>
      <sheetName val="15100"/>
      <sheetName val="보온자재단가표"/>
      <sheetName val="두앙"/>
      <sheetName val="옹벽1"/>
      <sheetName val="BSD (2)"/>
      <sheetName val="단위수량산출"/>
      <sheetName val="위치조서"/>
      <sheetName val=""/>
      <sheetName val="공사손익실적"/>
      <sheetName val="TABLE DB"/>
      <sheetName val="쌍용 data base"/>
      <sheetName val="역T형교대(말뚝기초)"/>
      <sheetName val="2000시행"/>
      <sheetName val="05년"/>
      <sheetName val="물량표"/>
      <sheetName val="설계명세서"/>
      <sheetName val="C.배수관공"/>
      <sheetName val="비용"/>
      <sheetName val="4.2.1 마루높이 검토"/>
      <sheetName val="타견적(을)"/>
      <sheetName val="종합단가표"/>
      <sheetName val="기성내역서"/>
      <sheetName val="Macro(전선)"/>
      <sheetName val="구천"/>
      <sheetName val="AS포장복구 "/>
      <sheetName val="근생APT-신마감"/>
      <sheetName val="복지관_FIART"/>
      <sheetName val="근생APT-FIART"/>
      <sheetName val="근생-FIART"/>
      <sheetName val="빗물받이(910-510-410)"/>
      <sheetName val="원가계산하도"/>
      <sheetName val="98지급계획"/>
      <sheetName val="실행예산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토공(우물통,기타)_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뚝토공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1을"/>
      <sheetName val="기력고압전동기"/>
      <sheetName val="일보"/>
      <sheetName val="PIPE"/>
      <sheetName val="FLANGE"/>
      <sheetName val="VALVE"/>
      <sheetName val="OH공량old"/>
      <sheetName val="1.개요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단가_1_"/>
      <sheetName val="골재집계"/>
      <sheetName val="공종별 집계"/>
      <sheetName val="호안공"/>
      <sheetName val="단가대비표 표지"/>
      <sheetName val="관로공표지"/>
      <sheetName val="산근1"/>
      <sheetName val="장비"/>
      <sheetName val="노무"/>
      <sheetName val="SANTOGO"/>
      <sheetName val="SANBAISU"/>
      <sheetName val="3.현장배치"/>
      <sheetName val="단면치수"/>
      <sheetName val="사  업  비  수  지  예  산  서"/>
      <sheetName val="암거(내역)"/>
      <sheetName val="VENDOR LIST"/>
      <sheetName val="9.1지하2층하부보"/>
      <sheetName val="anchor"/>
      <sheetName val="서울대규장각_가시설흙막이_"/>
      <sheetName val="오존실배관내역"/>
      <sheetName val="EPro"/>
      <sheetName val="특별교실"/>
      <sheetName val="각종양식"/>
      <sheetName val="대로근거"/>
      <sheetName val="첨부1-1"/>
      <sheetName val="시설물일위"/>
      <sheetName val="직접인건비"/>
      <sheetName val="직접경비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총요약서"/>
      <sheetName val="감액총괄표"/>
      <sheetName val="총집계표"/>
      <sheetName val="공양식"/>
      <sheetName val="우수공"/>
      <sheetName val="양수장"/>
      <sheetName val="양수장내역"/>
      <sheetName val="기본DATA"/>
      <sheetName val="보험료산출"/>
      <sheetName val="맨홀수량산출"/>
      <sheetName val="E.P.T수량산출서"/>
      <sheetName val="교각별수량"/>
      <sheetName val="단가적용기준"/>
      <sheetName val="단가일람"/>
      <sheetName val="6공구(당초)"/>
      <sheetName val="일위목차"/>
      <sheetName val="돈암사업"/>
      <sheetName val="이름정의"/>
      <sheetName val="STEEL BOX 단면설계(SEC.8)"/>
      <sheetName val="통합"/>
      <sheetName val="우棌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4.보증금(전신전화가입권)"/>
      <sheetName val="계정code"/>
      <sheetName val="시산표"/>
      <sheetName val="비교1"/>
      <sheetName val="계수시트"/>
      <sheetName val="물가자료"/>
      <sheetName val="부대집계1"/>
      <sheetName val="가도단위"/>
      <sheetName val="11.자재단가"/>
      <sheetName val="NEGO"/>
      <sheetName val="본사공가현황"/>
      <sheetName val="범례표"/>
      <sheetName val="증감내역서"/>
      <sheetName val="교량data"/>
      <sheetName val="전기자료"/>
      <sheetName val="투찰"/>
      <sheetName val="Calcs"/>
      <sheetName val="c_balju"/>
      <sheetName val="woo(mac)"/>
      <sheetName val="sheet10"/>
      <sheetName val="단면 (2)"/>
      <sheetName val="basic_info"/>
      <sheetName val="기계경비일람"/>
      <sheetName val="사용성검토"/>
      <sheetName val="F4-F7"/>
      <sheetName val="FOOTING단면력"/>
      <sheetName val="TEST1"/>
      <sheetName val="잔공사현황"/>
      <sheetName val="지급자재조서"/>
      <sheetName val="식재품셈"/>
      <sheetName val="95년12월말"/>
      <sheetName val="설계내역"/>
      <sheetName val="8-3기계경비"/>
      <sheetName val="토공"/>
      <sheetName val="일반수량총괄집계"/>
      <sheetName val="CVT산정"/>
      <sheetName val="건축공사 집계표"/>
      <sheetName val="골조"/>
      <sheetName val="외천교"/>
      <sheetName val="조작대(1연)"/>
      <sheetName val="차선도색수량집계"/>
      <sheetName val="원가서"/>
      <sheetName val="사업수지"/>
      <sheetName val="제안서입력"/>
      <sheetName val="절감계산"/>
      <sheetName val="단 box"/>
      <sheetName val="표지 (2)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단락전류-A"/>
      <sheetName val="수량산출서-2"/>
      <sheetName val="PIPE내역(FCN)"/>
      <sheetName val="아파트 "/>
      <sheetName val="금융"/>
      <sheetName val="평가데이터"/>
      <sheetName val="현장식당(1)"/>
      <sheetName val="TARGET"/>
      <sheetName val="유지관_x0000_"/>
      <sheetName val="설계산출기초"/>
      <sheetName val="C_DATA"/>
      <sheetName val="내역서01"/>
      <sheetName val="설비내역서"/>
      <sheetName val="전기내역서"/>
      <sheetName val="공통부대비"/>
      <sheetName val="총蚨ϖ"/>
      <sheetName val="총蓨ώ"/>
      <sheetName val="총벝l"/>
      <sheetName val="총벝ê"/>
      <sheetName val="총_x0000_ϭ"/>
      <sheetName val="우륀"/>
      <sheetName val="식재ط"/>
      <sheetName val="총_x0002__x0000_"/>
      <sheetName val="3.CCTV설비공사"/>
      <sheetName val="40총괄"/>
      <sheetName val="40집계"/>
      <sheetName val="회로내역(승인䠎"/>
      <sheetName val="회로내역(승인Ԉ"/>
      <sheetName val="tower 10ton"/>
      <sheetName val="가시설단위수량"/>
      <sheetName val="참조"/>
      <sheetName val="회사기초자료"/>
      <sheetName val="교량"/>
      <sheetName val="설계조정율"/>
      <sheetName val="rpcc"/>
      <sheetName val="2001년 건설노임"/>
      <sheetName val="설계서을"/>
      <sheetName val="설계내역서"/>
      <sheetName val="EQ-R1"/>
      <sheetName val="내역_ver1.0"/>
      <sheetName val="일위총괄표"/>
      <sheetName val="깨기수량"/>
      <sheetName val="SW개발대상목록(기능점수)"/>
      <sheetName val="부적합유형"/>
      <sheetName val="부적합 유형"/>
      <sheetName val="연습"/>
      <sheetName val="7 th"/>
      <sheetName val="eq. mobilization"/>
      <sheetName val="업무처리전"/>
      <sheetName val="Trans"/>
      <sheetName val="노무비(전지2기)"/>
      <sheetName val="노임단가표"/>
      <sheetName val="소일위대가코드표"/>
      <sheetName val="INFO"/>
      <sheetName val="지장물C"/>
      <sheetName val="분양가표"/>
      <sheetName val="품셈TABLE"/>
      <sheetName val="시점교대"/>
      <sheetName val="총괄BOQ"/>
      <sheetName val="내역(전체)"/>
      <sheetName val="설비_(FAB)"/>
      <sheetName val="일위내역"/>
      <sheetName val="VS P-Q"/>
      <sheetName val="H-PILE수량집계"/>
      <sheetName val="수목단가"/>
      <sheetName val="시설수량표"/>
      <sheetName val="식재수량표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전체내역 (2)"/>
      <sheetName val="단漰_x001d_潼"/>
      <sheetName val="군자4교하부-Ö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하도관리"/>
      <sheetName val="확약서"/>
      <sheetName val="석축설면"/>
      <sheetName val="초기화면"/>
      <sheetName val="중기단가목록"/>
      <sheetName val="1.2.1 마루높이결정"/>
      <sheetName val="암거날개벽"/>
      <sheetName val="Bill 2.2 Villa 2 beds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옹벽"/>
      <sheetName val="입력"/>
      <sheetName val="경비2내역"/>
      <sheetName val="DOGI"/>
      <sheetName val="원본"/>
      <sheetName val="진행 DATA (2)"/>
      <sheetName val="품의양"/>
      <sheetName val="eq_data"/>
      <sheetName val="현장관리비"/>
      <sheetName val="물가시세표"/>
      <sheetName val="내역(영일)"/>
      <sheetName val="골조시행"/>
      <sheetName val="BOX1"/>
      <sheetName val="인건비 "/>
      <sheetName val="총ꊐ˕"/>
      <sheetName val="총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입찰내역 발주처 양식"/>
      <sheetName val="안_x0000__x0000_"/>
      <sheetName val="REINF."/>
      <sheetName val="SKETCH"/>
      <sheetName val="LOADS"/>
      <sheetName val="design criteria"/>
      <sheetName val="CHECK1"/>
      <sheetName val="유화"/>
      <sheetName val="견적내역서"/>
      <sheetName val="一発シート"/>
      <sheetName val="공내역"/>
      <sheetName val="2.재료비"/>
      <sheetName val="1.인건비"/>
      <sheetName val="예가표"/>
      <sheetName val="工관리비율"/>
      <sheetName val="토적"/>
      <sheetName val="주식"/>
      <sheetName val="철근량"/>
      <sheetName val="총 괄 표"/>
      <sheetName val="집수정(600-700)"/>
      <sheetName val="간접"/>
      <sheetName val="대상공사(조_x0011__x0000__x0000_"/>
      <sheetName val="제품별"/>
      <sheetName val="금주1교"/>
      <sheetName val="신림자금"/>
      <sheetName val=" 총괄표"/>
      <sheetName val="[TOTAL.xls]___________________2"/>
      <sheetName val="TOTAL.xls"/>
      <sheetName val="지사인원사무실"/>
      <sheetName val="b"/>
      <sheetName val="기계공사"/>
      <sheetName val="anaysis_sheet"/>
      <sheetName val="재무가정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1"/>
      <sheetName val="개산공사비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관람석제출"/>
      <sheetName val="Prices"/>
      <sheetName val="대비표"/>
      <sheetName val="P-J"/>
      <sheetName val="고객리스트 담당자"/>
      <sheetName val="암거단위-1련"/>
      <sheetName val="순공사비"/>
      <sheetName val="배수장공사비"/>
      <sheetName val="노무단가"/>
      <sheetName val="costing_ESDV"/>
      <sheetName val="costing_FE"/>
      <sheetName val="costing_MOV"/>
      <sheetName val="costing_Press"/>
      <sheetName val="인부노임"/>
      <sheetName val="데이터"/>
      <sheetName val=" 내역"/>
      <sheetName val="물가대비표"/>
      <sheetName val="자  재"/>
      <sheetName val="건축외주"/>
      <sheetName val="가설"/>
      <sheetName val="경상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날개벽(시점좌측)"/>
      <sheetName val="시중노임단가"/>
      <sheetName val="평균H"/>
      <sheetName val="견적 (2)"/>
      <sheetName val="9811"/>
      <sheetName val="쌍송교"/>
      <sheetName val="횡배수관"/>
      <sheetName val="중간부"/>
      <sheetName val="내역(2000년)"/>
      <sheetName val="일집"/>
      <sheetName val="입찰"/>
      <sheetName val="본공사"/>
      <sheetName val="현경"/>
      <sheetName val="산출내역서"/>
      <sheetName val="전기일위목록"/>
      <sheetName val="설계예산서"/>
      <sheetName val="음봉방향"/>
      <sheetName val="GI-LIST"/>
      <sheetName val="인부신상자료"/>
      <sheetName val="가도공"/>
      <sheetName val="입찰보고"/>
      <sheetName val="투찰금액"/>
      <sheetName val="BOX날개벽"/>
      <sheetName val="98NS-N"/>
      <sheetName val="가설건물"/>
      <sheetName val="1차 내역서"/>
      <sheetName val="토적계산서"/>
      <sheetName val="조건 (A)"/>
      <sheetName val="취합표"/>
      <sheetName val="물량산출"/>
      <sheetName val="가설개략"/>
      <sheetName val="hvac(제어동)"/>
      <sheetName val="일위대가(목록)"/>
      <sheetName val="도급자재"/>
      <sheetName val="실행(표지,갑,을)"/>
      <sheetName val="의정부문예회관변경내역"/>
      <sheetName val="변경증감내역서"/>
      <sheetName val="제잡비계산"/>
      <sheetName val="지불내역(장비비)"/>
      <sheetName val="실행예산"/>
      <sheetName val="특수선일위대가"/>
      <sheetName val="공문(신)"/>
      <sheetName val="급수공사"/>
      <sheetName val="공통비"/>
      <sheetName val="총焘ʒ"/>
      <sheetName val="총̉"/>
      <sheetName val="우_xdb4a_"/>
      <sheetName val="3BL공동구 수_x0000_"/>
      <sheetName val="3BL공동구 수嚠"/>
      <sheetName val="3BL공동구 수吐"/>
      <sheetName val="내역(입찰)"/>
      <sheetName val="흄관기초"/>
      <sheetName val="공사요율"/>
      <sheetName val="산근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5.모델링"/>
      <sheetName val="식재인부"/>
      <sheetName val="조도계산"/>
      <sheetName val="J형측구단위수량"/>
      <sheetName val="샘플표⃨"/>
      <sheetName val="샘플표⣨"/>
      <sheetName val="샘플표쁑"/>
      <sheetName val="샘플표샨"/>
      <sheetName val="_______________2021______2021_2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일반부표"/>
      <sheetName val="일위산출"/>
      <sheetName val="소요자재명세서2"/>
      <sheetName val="횡배수관집현황_2공구_"/>
      <sheetName val="Bill_2_2_Villa_2_beds"/>
      <sheetName val="조정금액결과표 (차수별)"/>
      <sheetName val="견적3"/>
      <sheetName val="매입세"/>
      <sheetName val="_Users_USER_Downloads_________2"/>
      <sheetName val="MEMORY"/>
      <sheetName val="(포장)BOQ-실적공사"/>
      <sheetName val="ITB COST"/>
      <sheetName val="충주"/>
      <sheetName val="건축2"/>
      <sheetName val="TTL"/>
      <sheetName val="BREAKDOWN(철거설치_x0011_"/>
      <sheetName val="BREAKDOWN(철거설치Æ"/>
      <sheetName val="인천제철"/>
      <sheetName val="일위집계표"/>
      <sheetName val="토사聢ἂ堃ꊐ"/>
      <sheetName val="1.설계기준 "/>
      <sheetName val="연령_x0000__x0000_"/>
      <sheetName val="1호인버트수량"/>
      <sheetName val="CPM챠트"/>
      <sheetName val="교각토공"/>
      <sheetName val="각형맨홀"/>
      <sheetName val="DAN"/>
      <sheetName val="백호우계수"/>
      <sheetName val="노무비단가"/>
      <sheetName val="GEN"/>
      <sheetName val="배수내역"/>
      <sheetName val="집 계 표"/>
      <sheetName val="업무분장"/>
      <sheetName val="설계명세"/>
      <sheetName val="CAT_5"/>
      <sheetName val="b_balju_cho"/>
      <sheetName val="샘플표⁑"/>
      <sheetName val="남춘천IC접속_x0000__x0000__x0005__x0000_"/>
      <sheetName val="94"/>
      <sheetName val="[TOTAL.xls]______D_2001_______3"/>
      <sheetName val="[TOTAL.xls]______D_2001_______2"/>
      <sheetName val="[TOTAL.xls]______D_2001_______4"/>
      <sheetName val="예산계획"/>
      <sheetName val="2.1  노무비 평균단가산출"/>
      <sheetName val="TARG＠ͷ"/>
      <sheetName val="설䨕쟛ꀀ"/>
      <sheetName val="예산조서"/>
      <sheetName val="안정검토(온1ȕ"/>
      <sheetName val="DHEQSU_x0000__x0000_"/>
      <sheetName val="1.설계기준"/>
      <sheetName val="계측-정부노임단가"/>
      <sheetName val="보차도경계석"/>
      <sheetName val="pile bearing capa &amp; arrenge"/>
      <sheetName val="design load"/>
      <sheetName val="working load at the btm ft."/>
      <sheetName val="stability check"/>
      <sheetName val="안"/>
      <sheetName val="노임단가명세표"/>
      <sheetName val="단중표"/>
      <sheetName val="초기화면1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7.PILE  (돌출)"/>
      <sheetName val="지원5월"/>
      <sheetName val="[TOTAL.xls]______D_2001_______5"/>
      <sheetName val="[TOTAL.xls]______D_2001_______6"/>
      <sheetName val="[TOTAL.xls]______D_2001_______7"/>
      <sheetName val="인사자료총집계"/>
      <sheetName val="[TOTAL.xls]__4_c_1_________TO_2"/>
      <sheetName val="현장경비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CAPVC"/>
      <sheetName val="총?"/>
      <sheetName val="간접비"/>
      <sheetName val="수량산출서 (ૐƴ"/>
      <sheetName val="수량산출서 (柖"/>
      <sheetName val="수량산출서 (_x0000__x0000_"/>
      <sheetName val="수량산출서 (葔ǯ"/>
      <sheetName val="본댐설계"/>
      <sheetName val="원가계산(샷시포함총괄ESC)"/>
      <sheetName val="장비가동"/>
      <sheetName val="설계예산"/>
      <sheetName val="총Ć_x0000_"/>
      <sheetName val="최적단면"/>
      <sheetName val="연락처"/>
      <sheetName val="Sheet16"/>
      <sheetName val="군자4교하부-ז_x0000_"/>
      <sheetName val="차량구입"/>
      <sheetName val="VVVVVVVa"/>
      <sheetName val="2-1. 경관조명 내역총괄표"/>
      <sheetName val="법면단"/>
      <sheetName val="지명 안내게시판"/>
      <sheetName val="경계석수량집계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총괄뀀"/>
      <sheetName val="kich thuoc"/>
      <sheetName val="DTHH"/>
      <sheetName val="WEON"/>
      <sheetName val="작업일ၒ"/>
      <sheetName val="양식"/>
      <sheetName val="계산DATA입력"/>
      <sheetName val="상세 계산 내역"/>
      <sheetName val="계산정보"/>
      <sheetName val="적용토목"/>
      <sheetName val="지하"/>
      <sheetName val="cash"/>
      <sheetName val="파일"/>
      <sheetName val="h-013211-2"/>
      <sheetName val="실내건축일위대가"/>
      <sheetName val="교육계획"/>
      <sheetName val="문서처리전"/>
      <sheetName val="토목내역"/>
      <sheetName val=" 갑  지 "/>
      <sheetName val="BM"/>
      <sheetName val="토류Y_x0000_"/>
      <sheetName val="공사대장"/>
      <sheetName val="Adimi bldg"/>
      <sheetName val="Pump House"/>
      <sheetName val="Fuel Regu Station"/>
      <sheetName val="database"/>
      <sheetName val="방배동내역 (총괄)"/>
      <sheetName val="cost9702"/>
      <sheetName val="3.하중산정4.지지력"/>
      <sheetName val="지수적용공사비내역서"/>
      <sheetName val="시멘트"/>
      <sheetName val="투자효율분석"/>
      <sheetName val="G.R300경颳"/>
      <sheetName val="0226"/>
      <sheetName val="상세내역서"/>
      <sheetName val="#2-3 일위대가"/>
      <sheetName val="#2-4 단가대비표"/>
      <sheetName val="PROJECT BRIEF(EX.NEW)"/>
      <sheetName val="3BL공동구 수_x0005_"/>
      <sheetName val="환산TB"/>
      <sheetName val="월별손익"/>
      <sheetName val="SHEET PILE단가"/>
      <sheetName val="SCH"/>
      <sheetName val="CAUDIT"/>
      <sheetName val="적용환율"/>
      <sheetName val="PART_DISCOUNT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제출내역 (2)"/>
      <sheetName val="비탈면보호공수량산출"/>
      <sheetName val="주안3차A-_x0000_"/>
      <sheetName val="계산서(직선부_x0000_"/>
      <sheetName val="G2설비도급"/>
      <sheetName val="DUT-BAT1"/>
      <sheetName val="하중_x0000__x0000_"/>
      <sheetName val="샘플표_xd800_"/>
      <sheetName val="단가조사표"/>
      <sheetName val="일위대가(가설)"/>
      <sheetName val="노면및방향"/>
      <sheetName val="LG제품"/>
      <sheetName val="L형집계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1.우편집중내역서"/>
      <sheetName val="EQT-ESTN"/>
      <sheetName val="B부대공"/>
      <sheetName val="시설장비"/>
      <sheetName val="기준가"/>
      <sheetName val="사기도장"/>
      <sheetName val="기성내역_x0000_"/>
      <sheetName val="동력"/>
      <sheetName val="DESIGN"/>
      <sheetName val="OCT.FDN"/>
      <sheetName val="기계내역서"/>
      <sheetName val="POL6차-PIPING"/>
      <sheetName val="준검_내역_x0000_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C &amp; G RHS"/>
      <sheetName val="용수량(생활용수)"/>
      <sheetName val="경비"/>
      <sheetName val="Summary Sheets"/>
      <sheetName val="구성비"/>
      <sheetName val="1월"/>
      <sheetName val="L형 옹_x0000_"/>
      <sheetName val="양식_자재단가조사표"/>
      <sheetName val="DATASHT2"/>
      <sheetName val="대비2"/>
      <sheetName val="단가총괄표"/>
      <sheetName val="연말 정산"/>
      <sheetName val="예산M1ꃲࡰ"/>
      <sheetName val="잔토반출1월(허길욱)"/>
      <sheetName val="제수"/>
      <sheetName val="배관내역서"/>
      <sheetName val="3.1주형보(수직)"/>
      <sheetName val="유림䳆꽆"/>
      <sheetName val="수자재단위당"/>
      <sheetName val="건축토목내역"/>
      <sheetName val="구의33고"/>
      <sheetName val="DA"/>
      <sheetName val="철콘공사"/>
      <sheetName val="xxxxxx"/>
      <sheetName val="Sheet6"/>
      <sheetName val="Sheet8"/>
      <sheetName val="Sheet11"/>
      <sheetName val="Sheet12"/>
      <sheetName val="Sheet15"/>
      <sheetName val="펌프부하"/>
      <sheetName val="공제구간조서"/>
      <sheetName val="부하집계표"/>
      <sheetName val="단면(1)"/>
      <sheetName val="100만평"/>
      <sheetName val="맨홀토공수량"/>
      <sheetName val="인입관수량총괄"/>
      <sheetName val="폐기물산출"/>
      <sheetName val="DC등"/>
      <sheetName val="원형_x0000__x0000_Ԁ_x0000_"/>
      <sheetName val="유지㐠ͮ"/>
      <sheetName val="유지⠨ᥚ"/>
      <sheetName val="EE-PROP"/>
      <sheetName val="PROJ. DATA"/>
      <sheetName val="SCE_LOG"/>
      <sheetName val=" Beams Sched "/>
      <sheetName val="Home Office"/>
      <sheetName val="BULD.3"/>
      <sheetName val="Breakdown"/>
      <sheetName val="조건_(A)"/>
      <sheetName val="토량산출서"/>
      <sheetName val="교대"/>
      <sheetName val="원형측구(_x0000__x0000__x0000__x0000__x0000__x0000_Ā"/>
      <sheetName val="FCU (2)"/>
      <sheetName val="남양내역"/>
      <sheetName val="수주현황2월"/>
      <sheetName val="판정1교토공"/>
      <sheetName val="2002년도(후)노임단가"/>
      <sheetName val="C__Users_skya1_Desktop________2"/>
      <sheetName val="변수2"/>
      <sheetName val="GRDBS"/>
      <sheetName val="저항"/>
      <sheetName val="자재대"/>
      <sheetName val="ELECTRIC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>
        <row r="1">
          <cell r="A1" t="str">
            <v>단  종</v>
          </cell>
        </row>
      </sheetData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>
        <row r="1">
          <cell r="A1" t="str">
            <v>단  종</v>
          </cell>
        </row>
      </sheetData>
      <sheetData sheetId="666">
        <row r="1">
          <cell r="A1" t="str">
            <v>단  종</v>
          </cell>
        </row>
      </sheetData>
      <sheetData sheetId="667">
        <row r="1">
          <cell r="A1" t="str">
            <v>단  종</v>
          </cell>
        </row>
      </sheetData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>
        <row r="1">
          <cell r="A1" t="str">
            <v>단  종</v>
          </cell>
        </row>
      </sheetData>
      <sheetData sheetId="867">
        <row r="1">
          <cell r="A1" t="str">
            <v>단  종</v>
          </cell>
        </row>
      </sheetData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>
        <row r="1">
          <cell r="A1" t="str">
            <v>단  종</v>
          </cell>
        </row>
      </sheetData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>
        <row r="1">
          <cell r="A1" t="str">
            <v>단  종</v>
          </cell>
        </row>
      </sheetData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>
        <row r="1">
          <cell r="A1" t="str">
            <v>단  종</v>
          </cell>
        </row>
      </sheetData>
      <sheetData sheetId="1360">
        <row r="1">
          <cell r="A1" t="str">
            <v>단  종</v>
          </cell>
        </row>
      </sheetData>
      <sheetData sheetId="1361">
        <row r="1">
          <cell r="A1" t="str">
            <v>단  종</v>
          </cell>
        </row>
      </sheetData>
      <sheetData sheetId="1362">
        <row r="1">
          <cell r="A1" t="str">
            <v>단  종</v>
          </cell>
        </row>
      </sheetData>
      <sheetData sheetId="1363">
        <row r="1">
          <cell r="A1" t="str">
            <v>단  종</v>
          </cell>
        </row>
      </sheetData>
      <sheetData sheetId="1364">
        <row r="1">
          <cell r="A1" t="str">
            <v>단  종</v>
          </cell>
        </row>
      </sheetData>
      <sheetData sheetId="1365">
        <row r="1">
          <cell r="A1" t="str">
            <v>단  종</v>
          </cell>
        </row>
      </sheetData>
      <sheetData sheetId="1366">
        <row r="1">
          <cell r="A1" t="str">
            <v>단  종</v>
          </cell>
        </row>
      </sheetData>
      <sheetData sheetId="1367">
        <row r="1">
          <cell r="A1" t="str">
            <v>단  종</v>
          </cell>
        </row>
      </sheetData>
      <sheetData sheetId="1368">
        <row r="1">
          <cell r="A1" t="str">
            <v>단  종</v>
          </cell>
        </row>
      </sheetData>
      <sheetData sheetId="1369">
        <row r="1">
          <cell r="A1" t="str">
            <v>단  종</v>
          </cell>
        </row>
      </sheetData>
      <sheetData sheetId="1370">
        <row r="1">
          <cell r="A1" t="str">
            <v>단  종</v>
          </cell>
        </row>
      </sheetData>
      <sheetData sheetId="1371">
        <row r="1">
          <cell r="A1" t="str">
            <v>단  종</v>
          </cell>
        </row>
      </sheetData>
      <sheetData sheetId="1372">
        <row r="1">
          <cell r="A1" t="str">
            <v>단  종</v>
          </cell>
        </row>
      </sheetData>
      <sheetData sheetId="1373">
        <row r="1">
          <cell r="A1" t="str">
            <v>단  종</v>
          </cell>
        </row>
      </sheetData>
      <sheetData sheetId="1374">
        <row r="1">
          <cell r="A1" t="str">
            <v>단  종</v>
          </cell>
        </row>
      </sheetData>
      <sheetData sheetId="1375">
        <row r="1">
          <cell r="A1" t="str">
            <v>단  종</v>
          </cell>
        </row>
      </sheetData>
      <sheetData sheetId="1376">
        <row r="1">
          <cell r="A1" t="str">
            <v>단  종</v>
          </cell>
        </row>
      </sheetData>
      <sheetData sheetId="1377">
        <row r="1">
          <cell r="A1" t="str">
            <v>단  종</v>
          </cell>
        </row>
      </sheetData>
      <sheetData sheetId="1378">
        <row r="1">
          <cell r="A1" t="str">
            <v>단  종</v>
          </cell>
        </row>
      </sheetData>
      <sheetData sheetId="1379">
        <row r="1">
          <cell r="A1" t="str">
            <v>단  종</v>
          </cell>
        </row>
      </sheetData>
      <sheetData sheetId="1380">
        <row r="1">
          <cell r="A1" t="str">
            <v>단  종</v>
          </cell>
        </row>
      </sheetData>
      <sheetData sheetId="1381">
        <row r="1">
          <cell r="A1" t="str">
            <v>단  종</v>
          </cell>
        </row>
      </sheetData>
      <sheetData sheetId="1382">
        <row r="1">
          <cell r="A1" t="str">
            <v>단  종</v>
          </cell>
        </row>
      </sheetData>
      <sheetData sheetId="1383">
        <row r="1">
          <cell r="A1" t="str">
            <v>단  종</v>
          </cell>
        </row>
      </sheetData>
      <sheetData sheetId="1384">
        <row r="1">
          <cell r="A1" t="str">
            <v>단  종</v>
          </cell>
        </row>
      </sheetData>
      <sheetData sheetId="1385">
        <row r="1">
          <cell r="A1" t="str">
            <v>단  종</v>
          </cell>
        </row>
      </sheetData>
      <sheetData sheetId="1386">
        <row r="1">
          <cell r="A1" t="str">
            <v>단  종</v>
          </cell>
        </row>
      </sheetData>
      <sheetData sheetId="1387">
        <row r="1">
          <cell r="A1" t="str">
            <v>단  종</v>
          </cell>
        </row>
      </sheetData>
      <sheetData sheetId="1388">
        <row r="1">
          <cell r="A1" t="str">
            <v>단  종</v>
          </cell>
        </row>
      </sheetData>
      <sheetData sheetId="1389">
        <row r="1">
          <cell r="A1" t="str">
            <v>단  종</v>
          </cell>
        </row>
      </sheetData>
      <sheetData sheetId="1390">
        <row r="1">
          <cell r="A1" t="str">
            <v>단  종</v>
          </cell>
        </row>
      </sheetData>
      <sheetData sheetId="1391">
        <row r="1">
          <cell r="A1" t="str">
            <v>단  종</v>
          </cell>
        </row>
      </sheetData>
      <sheetData sheetId="1392">
        <row r="1">
          <cell r="A1" t="str">
            <v>단  종</v>
          </cell>
        </row>
      </sheetData>
      <sheetData sheetId="1393">
        <row r="1">
          <cell r="A1" t="str">
            <v>단  종</v>
          </cell>
        </row>
      </sheetData>
      <sheetData sheetId="1394">
        <row r="1">
          <cell r="A1" t="str">
            <v>단  종</v>
          </cell>
        </row>
      </sheetData>
      <sheetData sheetId="1395">
        <row r="1">
          <cell r="A1" t="str">
            <v>단  종</v>
          </cell>
        </row>
      </sheetData>
      <sheetData sheetId="1396">
        <row r="1">
          <cell r="A1" t="str">
            <v>단  종</v>
          </cell>
        </row>
      </sheetData>
      <sheetData sheetId="1397">
        <row r="1">
          <cell r="A1" t="str">
            <v>단  종</v>
          </cell>
        </row>
      </sheetData>
      <sheetData sheetId="1398">
        <row r="1">
          <cell r="A1" t="str">
            <v>단  종</v>
          </cell>
        </row>
      </sheetData>
      <sheetData sheetId="1399">
        <row r="1">
          <cell r="A1" t="str">
            <v>단  종</v>
          </cell>
        </row>
      </sheetData>
      <sheetData sheetId="1400">
        <row r="1">
          <cell r="A1" t="str">
            <v>단  종</v>
          </cell>
        </row>
      </sheetData>
      <sheetData sheetId="1401">
        <row r="1">
          <cell r="A1" t="str">
            <v>단  종</v>
          </cell>
        </row>
      </sheetData>
      <sheetData sheetId="1402">
        <row r="1">
          <cell r="A1" t="str">
            <v>단  종</v>
          </cell>
        </row>
      </sheetData>
      <sheetData sheetId="1403">
        <row r="1">
          <cell r="A1" t="str">
            <v>단  종</v>
          </cell>
        </row>
      </sheetData>
      <sheetData sheetId="1404">
        <row r="1">
          <cell r="A1" t="str">
            <v>단  종</v>
          </cell>
        </row>
      </sheetData>
      <sheetData sheetId="1405">
        <row r="1">
          <cell r="A1" t="str">
            <v>단  종</v>
          </cell>
        </row>
      </sheetData>
      <sheetData sheetId="1406">
        <row r="1">
          <cell r="A1" t="str">
            <v>단  종</v>
          </cell>
        </row>
      </sheetData>
      <sheetData sheetId="1407">
        <row r="1">
          <cell r="A1" t="str">
            <v>단  종</v>
          </cell>
        </row>
      </sheetData>
      <sheetData sheetId="1408">
        <row r="1">
          <cell r="A1" t="str">
            <v>단  종</v>
          </cell>
        </row>
      </sheetData>
      <sheetData sheetId="1409">
        <row r="1">
          <cell r="A1" t="str">
            <v>단  종</v>
          </cell>
        </row>
      </sheetData>
      <sheetData sheetId="1410">
        <row r="1">
          <cell r="A1" t="str">
            <v>단  종</v>
          </cell>
        </row>
      </sheetData>
      <sheetData sheetId="1411">
        <row r="1">
          <cell r="A1" t="str">
            <v>단  종</v>
          </cell>
        </row>
      </sheetData>
      <sheetData sheetId="1412">
        <row r="1">
          <cell r="A1" t="str">
            <v>단  종</v>
          </cell>
        </row>
      </sheetData>
      <sheetData sheetId="1413">
        <row r="1">
          <cell r="A1" t="str">
            <v>단  종</v>
          </cell>
        </row>
      </sheetData>
      <sheetData sheetId="1414">
        <row r="1">
          <cell r="A1" t="str">
            <v>단  종</v>
          </cell>
        </row>
      </sheetData>
      <sheetData sheetId="1415">
        <row r="1">
          <cell r="A1" t="str">
            <v>단  종</v>
          </cell>
        </row>
      </sheetData>
      <sheetData sheetId="1416">
        <row r="1">
          <cell r="A1" t="str">
            <v>단  종</v>
          </cell>
        </row>
      </sheetData>
      <sheetData sheetId="1417">
        <row r="1">
          <cell r="A1" t="str">
            <v>단  종</v>
          </cell>
        </row>
      </sheetData>
      <sheetData sheetId="1418">
        <row r="1">
          <cell r="A1" t="str">
            <v>단  종</v>
          </cell>
        </row>
      </sheetData>
      <sheetData sheetId="1419">
        <row r="1">
          <cell r="A1" t="str">
            <v>단  종</v>
          </cell>
        </row>
      </sheetData>
      <sheetData sheetId="1420">
        <row r="1">
          <cell r="A1" t="str">
            <v>단  종</v>
          </cell>
        </row>
      </sheetData>
      <sheetData sheetId="1421">
        <row r="1">
          <cell r="A1" t="str">
            <v>단  종</v>
          </cell>
        </row>
      </sheetData>
      <sheetData sheetId="1422">
        <row r="1">
          <cell r="A1" t="str">
            <v>단  종</v>
          </cell>
        </row>
      </sheetData>
      <sheetData sheetId="1423">
        <row r="1">
          <cell r="A1" t="str">
            <v>단  종</v>
          </cell>
        </row>
      </sheetData>
      <sheetData sheetId="1424">
        <row r="1">
          <cell r="A1" t="str">
            <v>단  종</v>
          </cell>
        </row>
      </sheetData>
      <sheetData sheetId="1425">
        <row r="1">
          <cell r="A1" t="str">
            <v>단  종</v>
          </cell>
        </row>
      </sheetData>
      <sheetData sheetId="1426">
        <row r="1">
          <cell r="A1" t="str">
            <v>단  종</v>
          </cell>
        </row>
      </sheetData>
      <sheetData sheetId="1427">
        <row r="1">
          <cell r="A1" t="str">
            <v>단  종</v>
          </cell>
        </row>
      </sheetData>
      <sheetData sheetId="1428">
        <row r="1">
          <cell r="A1" t="str">
            <v>단  종</v>
          </cell>
        </row>
      </sheetData>
      <sheetData sheetId="1429">
        <row r="1">
          <cell r="A1" t="str">
            <v>단  종</v>
          </cell>
        </row>
      </sheetData>
      <sheetData sheetId="1430">
        <row r="1">
          <cell r="A1" t="str">
            <v>단  종</v>
          </cell>
        </row>
      </sheetData>
      <sheetData sheetId="1431">
        <row r="1">
          <cell r="A1" t="str">
            <v>단  종</v>
          </cell>
        </row>
      </sheetData>
      <sheetData sheetId="1432">
        <row r="1">
          <cell r="A1" t="str">
            <v>단  종</v>
          </cell>
        </row>
      </sheetData>
      <sheetData sheetId="1433">
        <row r="1">
          <cell r="A1" t="str">
            <v>단  종</v>
          </cell>
        </row>
      </sheetData>
      <sheetData sheetId="1434">
        <row r="1">
          <cell r="A1" t="str">
            <v>단  종</v>
          </cell>
        </row>
      </sheetData>
      <sheetData sheetId="1435">
        <row r="1">
          <cell r="A1" t="str">
            <v>단  종</v>
          </cell>
        </row>
      </sheetData>
      <sheetData sheetId="1436">
        <row r="1">
          <cell r="A1" t="str">
            <v>단  종</v>
          </cell>
        </row>
      </sheetData>
      <sheetData sheetId="1437" refreshError="1"/>
      <sheetData sheetId="1438" refreshError="1"/>
      <sheetData sheetId="1439" refreshError="1"/>
      <sheetData sheetId="1440" refreshError="1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>
        <row r="1">
          <cell r="A1" t="str">
            <v>단  종</v>
          </cell>
        </row>
      </sheetData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>
        <row r="1">
          <cell r="A1" t="str">
            <v>단  종</v>
          </cell>
        </row>
      </sheetData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/>
      <sheetData sheetId="1538">
        <row r="1">
          <cell r="A1" t="str">
            <v>단  종</v>
          </cell>
        </row>
      </sheetData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>
        <row r="1">
          <cell r="A1" t="str">
            <v>단  종</v>
          </cell>
        </row>
      </sheetData>
      <sheetData sheetId="1548"/>
      <sheetData sheetId="1549">
        <row r="1">
          <cell r="A1" t="str">
            <v>단  종</v>
          </cell>
        </row>
      </sheetData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일위총괄표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</sheetNames>
    <sheetDataSet>
      <sheetData sheetId="0" refreshError="1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#REF"/>
      <sheetName val="샘플표지"/>
      <sheetName val="1안"/>
      <sheetName val="N賃率-職"/>
      <sheetName val="일위"/>
      <sheetName val="매립"/>
      <sheetName val="단가비교표"/>
      <sheetName val="산출내역서"/>
      <sheetName val="copy"/>
      <sheetName val="직공비"/>
      <sheetName val="Piping Design Data"/>
      <sheetName val="I一般比"/>
      <sheetName val="노임"/>
      <sheetName val="부하(성남)"/>
      <sheetName val="조도계산서 (도서)"/>
      <sheetName val="중기사용료"/>
      <sheetName val="정부노임단가"/>
      <sheetName val="부대내역"/>
      <sheetName val="J直材4"/>
      <sheetName val="터널조도"/>
      <sheetName val="실행철강하도"/>
      <sheetName val="COVER"/>
      <sheetName val="원가 (2)"/>
      <sheetName val="ABUT수량-A1"/>
      <sheetName val="과천MAIN"/>
      <sheetName val="2F 회의실견적(5_14 일대)"/>
      <sheetName val="내역서1999.8최종"/>
      <sheetName val="송라초중학교(final)"/>
      <sheetName val="전차선로 물량표"/>
      <sheetName val="Sheet2"/>
      <sheetName val="신우"/>
      <sheetName val="여과지동"/>
      <sheetName val="기초자료"/>
      <sheetName val="예가표"/>
      <sheetName val="일위대가목차"/>
      <sheetName val="품목납기"/>
      <sheetName val="집계표"/>
      <sheetName val="Sheet1"/>
      <sheetName val="실행내역서 "/>
      <sheetName val="제-노임"/>
      <sheetName val="제직재"/>
      <sheetName val="감가상각"/>
      <sheetName val="96갑지"/>
      <sheetName val="Macro1"/>
      <sheetName val="차액보증"/>
      <sheetName val="TOTAL"/>
      <sheetName val="발신정보"/>
      <sheetName val="가설건물"/>
      <sheetName val="JUCK"/>
      <sheetName val="인건-측정"/>
      <sheetName val="S0"/>
      <sheetName val="기본일위"/>
      <sheetName val="노무비"/>
      <sheetName val="PANEL_중량산출"/>
      <sheetName val="원가_(2)"/>
      <sheetName val="sw1"/>
      <sheetName val="NOMUBI"/>
      <sheetName val="자재단가"/>
      <sheetName val="동원(3)"/>
      <sheetName val="예정(3)"/>
      <sheetName val="6PILE  (돌출)"/>
      <sheetName val="설비"/>
      <sheetName val="부산4"/>
      <sheetName val="대치판정"/>
      <sheetName val="CT "/>
      <sheetName val="SCH"/>
      <sheetName val="저리조양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약품설비"/>
      <sheetName val="부대공Ⅱ"/>
      <sheetName val="이월가격"/>
      <sheetName val="시행후면적"/>
      <sheetName val="수지예산"/>
      <sheetName val="전신환매도율"/>
      <sheetName val="원본(갑지)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LOAD"/>
      <sheetName val="ITEM"/>
      <sheetName val="인건비"/>
      <sheetName val="OPT7"/>
      <sheetName val="외천교"/>
      <sheetName val="종배수관"/>
      <sheetName val="사통"/>
      <sheetName val="공통가설"/>
      <sheetName val="Macro(차단기)"/>
      <sheetName val="순공사비"/>
      <sheetName val="갑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PANEL_중량산출1"/>
      <sheetName val="조도계산서_(도서)"/>
      <sheetName val="원가_(2)1"/>
      <sheetName val="내역서1999_8최종"/>
      <sheetName val="2F_회의실견적(5_14_일대)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K1자재(3차등)"/>
      <sheetName val="인사자료총집계"/>
      <sheetName val="노원열병합  건축공사기성내역서"/>
      <sheetName val="배수공 시멘트 및 골재량 산출"/>
      <sheetName val="WORK"/>
      <sheetName val="DATA"/>
      <sheetName val="SANBAISU"/>
      <sheetName val="SANTOGO"/>
      <sheetName val="DATE"/>
      <sheetName val="한전고리-을"/>
      <sheetName val="유기공정"/>
      <sheetName val="금호"/>
      <sheetName val="원가계산서"/>
      <sheetName val="우각부보강"/>
      <sheetName val="소상 &quot;1&quot;"/>
      <sheetName val="MFAB"/>
      <sheetName val="MFRT"/>
      <sheetName val="MPKG"/>
      <sheetName val="MPRD"/>
      <sheetName val="10월가격"/>
      <sheetName val="기타유틸리티설비"/>
      <sheetName val="명세서"/>
      <sheetName val="일위대가목록"/>
      <sheetName val="List"/>
      <sheetName val="갑지(추정)"/>
      <sheetName val="판매96"/>
      <sheetName val="직재"/>
      <sheetName val="price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Sheet3"/>
      <sheetName val="총괄"/>
      <sheetName val="약품공급2"/>
      <sheetName val="운동장 (2)"/>
      <sheetName val="Sheet4"/>
      <sheetName val="업무분장 "/>
      <sheetName val="공통"/>
      <sheetName val="물량산출근거"/>
      <sheetName val="단위수량"/>
      <sheetName val="가시설수량"/>
      <sheetName val="관급자재대"/>
      <sheetName val="입찰안"/>
      <sheetName val="도급"/>
      <sheetName val="실행비교"/>
      <sheetName val="Project Brief"/>
      <sheetName val="각형맨홀"/>
      <sheetName val="표지"/>
      <sheetName val="소비자가"/>
      <sheetName val="부하계산서"/>
      <sheetName val="산출근거#2-3"/>
      <sheetName val="일보"/>
      <sheetName val="현장지지물물량"/>
      <sheetName val="사업장공제"/>
      <sheetName val="001"/>
      <sheetName val="YES-T"/>
      <sheetName val="단면치수"/>
      <sheetName val="PROCESS"/>
      <sheetName val="WIND"/>
      <sheetName val="견적3"/>
      <sheetName val="산근"/>
      <sheetName val="공통(20-91)"/>
      <sheetName val="구조물철거타공정이월"/>
      <sheetName val="cost"/>
      <sheetName val="A-4"/>
      <sheetName val="기판현황  "/>
      <sheetName val="OH공량old"/>
      <sheetName val="MOTOR"/>
      <sheetName val="PROJECT BRIEF(EX.NEW)"/>
      <sheetName val="재무가정"/>
      <sheetName val="anaysis_sheet"/>
      <sheetName val="6호기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공사개요"/>
      <sheetName val="참고"/>
      <sheetName val="pbs_lambda"/>
      <sheetName val="Matériel embarqué PVC"/>
      <sheetName val="대비"/>
      <sheetName val="배수내역 (2)"/>
      <sheetName val="8.PILE  (돌출)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투찰"/>
      <sheetName val="해체"/>
      <sheetName val="danga"/>
      <sheetName val="ilch"/>
      <sheetName val="날개벽수량표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맨홀"/>
      <sheetName val="견적내용입력"/>
      <sheetName val="분석"/>
      <sheetName val="시나리오2"/>
      <sheetName val="1기 비용"/>
      <sheetName val="시나리오"/>
      <sheetName val="평3"/>
      <sheetName val="CONCRETE"/>
      <sheetName val="경산"/>
      <sheetName val="공비대비"/>
      <sheetName val="노원열병합__건축공사기성내역서"/>
      <sheetName val="Tool"/>
      <sheetName val="대로근거"/>
      <sheetName val="1을"/>
      <sheetName val="xxxxxx"/>
      <sheetName val="일위_파일"/>
      <sheetName val="을"/>
      <sheetName val="일위대가표"/>
      <sheetName val="H PILE수량"/>
      <sheetName val="공사원가계산서"/>
      <sheetName val="철집"/>
      <sheetName val="합의경상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VXXXXXXX"/>
      <sheetName val="ASP"/>
      <sheetName val="자압1"/>
      <sheetName val="설계"/>
      <sheetName val="기술자료 (연수)"/>
      <sheetName val="와동25-3(변경)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고창방향"/>
      <sheetName val="플랜트 설치"/>
      <sheetName val="배관단가조사서"/>
      <sheetName val="소야공정계획표"/>
      <sheetName val="위치조서"/>
      <sheetName val="부속동"/>
      <sheetName val="덕전리"/>
      <sheetName val="자료"/>
      <sheetName val="취합표"/>
      <sheetName val="물량산출"/>
      <sheetName val="TIE-INS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음료실행"/>
      <sheetName val="평균단가"/>
      <sheetName val="전체내역 (2)"/>
      <sheetName val="조명시설"/>
      <sheetName val="자압"/>
      <sheetName val="견적내역서"/>
      <sheetName val="입적표"/>
      <sheetName val="토적집계"/>
      <sheetName val="거래처등록"/>
      <sheetName val="참고자료"/>
      <sheetName val="내역(포장)"/>
      <sheetName val="품셈TABLE"/>
      <sheetName val="Sheet13"/>
      <sheetName val="Sheet14"/>
      <sheetName val="P-J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사업성분석"/>
      <sheetName val="요율"/>
      <sheetName val="기안"/>
      <sheetName val="개산공사비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Piping Cost"/>
      <sheetName val="PipWT"/>
      <sheetName val="단"/>
      <sheetName val="본관동"/>
      <sheetName val="후관동"/>
      <sheetName val="양식"/>
      <sheetName val="E.P.T수량산출서"/>
      <sheetName val="우수"/>
      <sheetName val="주현(해보)"/>
      <sheetName val="주현(영광)"/>
      <sheetName val="설계조건"/>
      <sheetName val="안정계산"/>
      <sheetName val="단면검토"/>
      <sheetName val="IN"/>
      <sheetName val="수량산출서"/>
      <sheetName val="견적을"/>
      <sheetName val="전력구구조물산근"/>
      <sheetName val="CP-E2 (품셈표)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노임이"/>
      <sheetName val="코드"/>
      <sheetName val="수안보-MBR1"/>
      <sheetName val="1.설계조건"/>
      <sheetName val="Front"/>
      <sheetName val="wall"/>
      <sheetName val="간접재료비산출표-27-30"/>
      <sheetName val="20관리비율"/>
      <sheetName val="현금및현금등가물"/>
      <sheetName val="매입세율"/>
      <sheetName val="아파트 "/>
      <sheetName val="BID"/>
      <sheetName val="cash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강교(Sub)"/>
      <sheetName val="입고장부 (4)"/>
      <sheetName val="을부담운반비"/>
      <sheetName val="일위1"/>
      <sheetName val="화재 탐지 설비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건축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Sheet5"/>
      <sheetName val="횡배수관토공수량"/>
      <sheetName val="옥외"/>
      <sheetName val="공사"/>
      <sheetName val="지급자재"/>
      <sheetName val="Macro2"/>
      <sheetName val="6공구(당초)"/>
      <sheetName val="골조"/>
      <sheetName val="상승노임"/>
      <sheetName val="집수A"/>
      <sheetName val="일반공사"/>
      <sheetName val="일반토공견적"/>
      <sheetName val="토공"/>
      <sheetName val="TB-내역서"/>
      <sheetName val="SILICATE"/>
      <sheetName val="Option"/>
      <sheetName val="BLR-S"/>
      <sheetName val="가설"/>
      <sheetName val="용수량_생활용수_"/>
      <sheetName val="공종"/>
      <sheetName val="h-013211-2"/>
      <sheetName val="장비경비"/>
      <sheetName val="제원및배치"/>
      <sheetName val="단면A-A(TR)"/>
      <sheetName val="신청서"/>
      <sheetName val="건축집계"/>
      <sheetName val="제경비율"/>
      <sheetName val="자재대"/>
      <sheetName val="2-2.매출분석"/>
      <sheetName val="입력1"/>
      <sheetName val="60명당사(총괄)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설계예산서"/>
      <sheetName val="총계"/>
      <sheetName val="예산내역서"/>
      <sheetName val="Sheet1_(2)"/>
      <sheetName val="건설사업관리_공제요율"/>
      <sheetName val="건설공사_감리원_배치기준"/>
      <sheetName val="책임감리_공제요율"/>
      <sheetName val="인월수_산정"/>
      <sheetName val="배수통관(좌)"/>
      <sheetName val="______D_Program_Files_AutoCAD_2"/>
      <sheetName val="전기자료"/>
      <sheetName val="CHITIET VL-NC"/>
      <sheetName val="DON GIA"/>
      <sheetName val="배수내역"/>
      <sheetName val="증감내역서"/>
      <sheetName val="추가예산"/>
      <sheetName val="집 계 표"/>
      <sheetName val="OFF_NIS"/>
      <sheetName val="노원열병합__건축공사기성내역서1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98지급계획"/>
      <sheetName val="TEL"/>
      <sheetName val="입력"/>
      <sheetName val="HARDWARE  견적서"/>
      <sheetName val="Tables"/>
      <sheetName val="예산서"/>
      <sheetName val="조건표"/>
      <sheetName val="FAB별"/>
      <sheetName val="013199"/>
      <sheetName val="용소리교"/>
      <sheetName val="Sheet7"/>
      <sheetName val="내역서(실)"/>
      <sheetName val="Y-WORK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>
        <row r="3">
          <cell r="A3">
            <v>3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Sheet2"/>
      <sheetName val="소상 &quot;1&quot;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PROJECT BRIEF(EX.NEW)"/>
      <sheetName val="부산제일극장"/>
      <sheetName val="배수장토목공사비"/>
      <sheetName val="Sheet5"/>
      <sheetName val="한화금융비"/>
      <sheetName val="공사별5"/>
      <sheetName val="충주"/>
      <sheetName val="예산총괄"/>
      <sheetName val="48신설단가"/>
      <sheetName val="반포2차"/>
      <sheetName val="대여현황"/>
      <sheetName val="A-4"/>
      <sheetName val="단가파일"/>
      <sheetName val="3.바닥판설계"/>
      <sheetName val="Sheet3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개요"/>
      <sheetName val="지장물조서"/>
      <sheetName val="토지조서"/>
      <sheetName val="공통가설공사"/>
      <sheetName val="TC표지"/>
      <sheetName val="TOT"/>
      <sheetName val="5_경상직원"/>
      <sheetName val="A_견적"/>
      <sheetName val="관람석제출"/>
      <sheetName val="소개"/>
      <sheetName val="유기공정"/>
      <sheetName val="조정금액결과표 (차수별)"/>
      <sheetName val="유림골조"/>
      <sheetName val="평가데이터"/>
      <sheetName val="노임단가표"/>
      <sheetName val="노무산출서"/>
      <sheetName val="물가자료"/>
      <sheetName val="36신설수량"/>
      <sheetName val="40집계"/>
      <sheetName val="STORAGE"/>
      <sheetName val="설계조건"/>
      <sheetName val="공예을"/>
      <sheetName val="원가계산서"/>
      <sheetName val="수량-가로등"/>
      <sheetName val="#REF"/>
      <sheetName val="와동25-3(변경)"/>
      <sheetName val="월별수입"/>
      <sheetName val="월별손익"/>
      <sheetName val="연금기초"/>
      <sheetName val="0000"/>
      <sheetName val="토목"/>
      <sheetName val="정화조동내역"/>
      <sheetName val="01하반기노임"/>
      <sheetName val="기계경비(시간당)"/>
      <sheetName val="램머"/>
      <sheetName val="단가비교표"/>
      <sheetName val="영업소실적"/>
      <sheetName val="6호기"/>
      <sheetName val="기초단가"/>
      <sheetName val="일위대가 "/>
      <sheetName val="단독"/>
      <sheetName val="내역서 제출"/>
      <sheetName val="T6-6(2)"/>
      <sheetName val="철거산출근거"/>
      <sheetName val="2003상반기노임기준"/>
      <sheetName val="청천내"/>
      <sheetName val="TYPE-B 평균H"/>
      <sheetName val="CALCULATION"/>
      <sheetName val="1SPAN"/>
      <sheetName val="공사진행"/>
      <sheetName val="공정표"/>
      <sheetName val="설계명세서"/>
      <sheetName val="PROJECT BRIEF"/>
      <sheetName val="총 원가계산"/>
      <sheetName val="OPT"/>
      <sheetName val="SV"/>
      <sheetName val="기둥(원형)"/>
      <sheetName val="조명율표"/>
      <sheetName val="DATA"/>
      <sheetName val="48일위"/>
      <sheetName val="전체내역 (2)"/>
      <sheetName val="정리"/>
      <sheetName val="산출기준(파견전산실)"/>
      <sheetName val="일위대가표"/>
      <sheetName val="시장성초안camera"/>
      <sheetName val="기준요인별"/>
      <sheetName val="목차"/>
      <sheetName val="손익"/>
      <sheetName val="현금"/>
      <sheetName val="새공통(96임금인상기준)"/>
      <sheetName val="1.4.설계기준"/>
      <sheetName val="wall"/>
      <sheetName val="001"/>
      <sheetName val="정부노임단가"/>
      <sheetName val="1차 내역서"/>
      <sheetName val="토목공사"/>
      <sheetName val="t형"/>
      <sheetName val="주형"/>
      <sheetName val="토공집계표"/>
      <sheetName val="재료비"/>
      <sheetName val="도급당초내역"/>
      <sheetName val="조작대(1연)"/>
      <sheetName val="DATE"/>
      <sheetName val="6PILE  (돌출)"/>
      <sheetName val="실행(ALT1)"/>
      <sheetName val="말뚝지지력산정"/>
      <sheetName val="단위중량"/>
      <sheetName val="견적서"/>
      <sheetName val="BSD (2)"/>
      <sheetName val="대공종"/>
      <sheetName val="품셈"/>
      <sheetName val="PAINT"/>
      <sheetName val="연습장소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일반공사"/>
      <sheetName val="견적서(대외) (2)"/>
      <sheetName val="인건비"/>
      <sheetName val="간접비계산"/>
      <sheetName val="수리결과"/>
      <sheetName val="내역을"/>
      <sheetName val="사업분석"/>
      <sheetName val="실행비교"/>
      <sheetName val="NOMUBI"/>
      <sheetName val="sw1"/>
      <sheetName val="257A1"/>
      <sheetName val="__MAIN"/>
      <sheetName val="노임단가(2000하반기)"/>
      <sheetName val="FOB발"/>
      <sheetName val="원가계산하도"/>
      <sheetName val="변품8-37"/>
      <sheetName val="BID"/>
      <sheetName val="1공구(을)"/>
      <sheetName val="우수받이"/>
      <sheetName val="프랜트면허"/>
      <sheetName val="Sheet6"/>
      <sheetName val="공비대비"/>
      <sheetName val="설정"/>
      <sheetName val="자재단가비교표"/>
      <sheetName val="특판"/>
      <sheetName val="합천내역"/>
      <sheetName val="요율"/>
      <sheetName val="적격심사표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DB구축"/>
      <sheetName val="1"/>
      <sheetName val="노원열병합  건축공사기성내역서"/>
      <sheetName val="수수료율표"/>
      <sheetName val="신설개소별 총집계표(동해-배전)"/>
      <sheetName val="안평역사 총집계"/>
      <sheetName val="조직"/>
      <sheetName val="도로구조공사비"/>
      <sheetName val="단위수량"/>
      <sheetName val="원내역서 그대로"/>
      <sheetName val="변경내역"/>
      <sheetName val="기본일위"/>
      <sheetName val="산정표"/>
      <sheetName val="입력"/>
      <sheetName val="일위산출"/>
      <sheetName val="북제주원가"/>
      <sheetName val="자재단가"/>
      <sheetName val="P.M 별"/>
      <sheetName val="대환취급"/>
      <sheetName val="월간인력"/>
      <sheetName val="인력소요계획"/>
      <sheetName val="연결임시"/>
      <sheetName val="MOTOR"/>
      <sheetName val="갑지(추정)"/>
      <sheetName val="건축-물가변동"/>
      <sheetName val="서울보증기초코드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기구"/>
      <sheetName val="PLT8500"/>
      <sheetName val="工완성공사율"/>
      <sheetName val="Personnaliser..."/>
      <sheetName val="Takt Time"/>
      <sheetName val="단가결정"/>
      <sheetName val="코드"/>
      <sheetName val="산출-설비"/>
      <sheetName val="설비"/>
      <sheetName val="세금자료"/>
      <sheetName val="관접합및부설"/>
      <sheetName val="ABUT수량-A1"/>
      <sheetName val="일위산출근거"/>
      <sheetName val="원가계산 (2)"/>
      <sheetName val="방학"/>
      <sheetName val="안산기계장치"/>
      <sheetName val="입찰안"/>
      <sheetName val="설계서"/>
      <sheetName val="연동내역"/>
      <sheetName val="안전시설"/>
      <sheetName val="3련 BOX"/>
      <sheetName val="실행갑지"/>
      <sheetName val="20_10_100"/>
      <sheetName val="수량산출내역1115"/>
      <sheetName val="교각1"/>
      <sheetName val="조명시설"/>
      <sheetName val="H PILE수량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중기일위대가"/>
      <sheetName val="기준액"/>
      <sheetName val="969910( R)"/>
      <sheetName val="PROCESS"/>
      <sheetName val="49단가"/>
      <sheetName val="도근좌표"/>
      <sheetName val="기본단가"/>
      <sheetName val="비교1"/>
      <sheetName val="재무가정"/>
      <sheetName val="현재"/>
      <sheetName val="단가산출"/>
      <sheetName val="여과지동"/>
      <sheetName val="기초자료"/>
      <sheetName val="사다리"/>
      <sheetName val="9GNG운반"/>
      <sheetName val="원가서"/>
      <sheetName val="새공통"/>
      <sheetName val="96수출"/>
      <sheetName val="전기일위대가"/>
      <sheetName val="I一般比"/>
      <sheetName val="N賃率-職"/>
      <sheetName val="new급여T(4을-운전)"/>
      <sheetName val="남양시작동자105노65기1.3화1.2"/>
      <sheetName val="plan&amp;section of foundation"/>
      <sheetName val="design criteria"/>
      <sheetName val="전문품의"/>
      <sheetName val="제안서"/>
      <sheetName val="행정표준(1)"/>
      <sheetName val="행정표준(2)"/>
      <sheetName val="교통처리우회도로"/>
      <sheetName val="마산월령동골조물량변경"/>
      <sheetName val="4_내역"/>
      <sheetName val="Piping_Design_Data"/>
      <sheetName val="단면가정"/>
      <sheetName val="ELECTRIC"/>
      <sheetName val="CTEMCOST"/>
      <sheetName val="공통가설(기준안)"/>
      <sheetName val="기본DATA Sheet"/>
      <sheetName val="1차배부(JB포함)"/>
      <sheetName val="수량산출"/>
      <sheetName val="장비"/>
      <sheetName val="노무"/>
      <sheetName val="c_balju"/>
      <sheetName val="산출(열차무선)"/>
      <sheetName val="입찰"/>
      <sheetName val="현경"/>
      <sheetName val="분양금할인"/>
      <sheetName val="건축공사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BOJUNGGM"/>
      <sheetName val="이름표"/>
      <sheetName val="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수지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사내공문"/>
      <sheetName val="공기기준"/>
      <sheetName val="공사비비교"/>
      <sheetName val="건축공사비"/>
      <sheetName val="공통가설"/>
      <sheetName val="현관집계"/>
      <sheetName val="현장관리비"/>
      <sheetName val="견적조건"/>
      <sheetName val="현장조직도"/>
      <sheetName val="공문"/>
      <sheetName val="노임이"/>
      <sheetName val="현장별계약현황('98.10.31)"/>
      <sheetName val="내역서"/>
      <sheetName val="집계표"/>
      <sheetName val="실행철강하도"/>
      <sheetName val="은행"/>
      <sheetName val="원가계산 (2)"/>
      <sheetName val="신대방33(적용)"/>
      <sheetName val="2"/>
      <sheetName val="PIS"/>
      <sheetName val="1"/>
      <sheetName val="2(보정)"/>
      <sheetName val="집계"/>
      <sheetName val="변수값"/>
      <sheetName val="중기상차"/>
      <sheetName val="AS복구"/>
      <sheetName val="중기터파기"/>
      <sheetName val="SG"/>
      <sheetName val="96.12"/>
      <sheetName val="천호동(99.9월)"/>
      <sheetName val="정부노임단가"/>
      <sheetName val="건축공사실행"/>
      <sheetName val="중갑지"/>
      <sheetName val="Macro1"/>
      <sheetName val="설계산출표지"/>
      <sheetName val="b_balju (2)"/>
      <sheetName val="b_gunmul"/>
      <sheetName val="내역"/>
      <sheetName val="설계내역서"/>
      <sheetName val="군산공장추가구매"/>
      <sheetName val="건축직영"/>
      <sheetName val="BCPAB"/>
      <sheetName val="RESOURCE"/>
      <sheetName val="플랜트 설치"/>
      <sheetName val="Sheet1"/>
      <sheetName val="MEXICO-C"/>
      <sheetName val="실행(ALT1)"/>
      <sheetName val="여흥"/>
      <sheetName val="현장지지물물량"/>
      <sheetName val="cp-e1"/>
      <sheetName val="을"/>
      <sheetName val="견적의뢰"/>
      <sheetName val="REDUCER"/>
      <sheetName val="WE'T"/>
      <sheetName val="BID"/>
      <sheetName val="화재 탐지 설비"/>
      <sheetName val="수압집계"/>
      <sheetName val="토목주소"/>
      <sheetName val="프랜트면허"/>
      <sheetName val="갑지1"/>
      <sheetName val="DHEQSUPT"/>
      <sheetName val="수량산출"/>
      <sheetName val="갑지(추정)"/>
      <sheetName val="설비2차"/>
      <sheetName val="조직도"/>
      <sheetName val="인사자료총집계"/>
      <sheetName val="차액보증"/>
      <sheetName val="CTEMCOST"/>
      <sheetName val="노임단가"/>
      <sheetName val="8.식재일위"/>
      <sheetName val="B시설가격"/>
      <sheetName val="입력"/>
      <sheetName val="화설내"/>
      <sheetName val="인건비 "/>
      <sheetName val="마산월령동골조물량변경"/>
      <sheetName val="데이타"/>
      <sheetName val="DATE"/>
      <sheetName val="증감내역서"/>
      <sheetName val="청천내"/>
      <sheetName val="SUM (실행원가대비)"/>
      <sheetName val="중기사용료"/>
      <sheetName val="6호기"/>
      <sheetName val="구리토평1전기"/>
      <sheetName val="기초산출"/>
      <sheetName val="기준"/>
      <sheetName val="실행갑지"/>
      <sheetName val="총괄집계"/>
      <sheetName val="공사개요"/>
      <sheetName val="실행내역서 "/>
      <sheetName val="일위대가"/>
      <sheetName val="집계표(공종별)"/>
      <sheetName val="총괄내역서"/>
      <sheetName val="자바라1"/>
      <sheetName val="수입"/>
      <sheetName val="U-TYPE(1)"/>
      <sheetName val="입찰보고"/>
      <sheetName val="#REF"/>
      <sheetName val="남양시작동자105노65기1.3화1.2"/>
      <sheetName val="입찰안"/>
      <sheetName val="물량표"/>
      <sheetName val="BSD (2)"/>
      <sheetName val="참고"/>
      <sheetName val="충주"/>
      <sheetName val="입출재고현황 (2)"/>
      <sheetName val="전체내역 (2)"/>
      <sheetName val="청하배수"/>
      <sheetName val="A"/>
      <sheetName val="터파기및재료"/>
      <sheetName val="위치조서"/>
      <sheetName val="음료실행"/>
      <sheetName val="020114"/>
      <sheetName val="0111월"/>
      <sheetName val="신규일위대가"/>
      <sheetName val="tggwan(mac)"/>
      <sheetName val="2000전체분"/>
      <sheetName val="2000년1차"/>
      <sheetName val="계약내역서"/>
      <sheetName val="FOB발"/>
      <sheetName val="조건"/>
      <sheetName val="일위대가표"/>
      <sheetName val="총괄"/>
      <sheetName val="수출모델별원단위"/>
      <sheetName val="10월상품입고"/>
      <sheetName val="2.대외공문"/>
      <sheetName val="계측"/>
      <sheetName val="Total"/>
      <sheetName val="CAPVC"/>
      <sheetName val="DWG-M101(21)"/>
      <sheetName val="감액총괄표"/>
      <sheetName val="목표세부명세"/>
      <sheetName val="유림골조"/>
      <sheetName val="APT"/>
      <sheetName val="STANDARD (상)-참고"/>
      <sheetName val="G.R300경비"/>
      <sheetName val="갑지"/>
      <sheetName val="산출내역서집계표"/>
      <sheetName val="FAB별"/>
      <sheetName val="ABUT수량-A1"/>
      <sheetName val="부대tu"/>
      <sheetName val="Sheet5"/>
      <sheetName val="7.경제성결과"/>
      <sheetName val="예총"/>
      <sheetName val="마산방향"/>
      <sheetName val="진주방향"/>
      <sheetName val="수자재단위당"/>
      <sheetName val="기초코드"/>
      <sheetName val="사유서제출현황-2"/>
      <sheetName val="임대견적서"/>
      <sheetName val="수량산출서"/>
      <sheetName val="공량산출서"/>
      <sheetName val="일위산출"/>
      <sheetName val="덕전리"/>
      <sheetName val="아파트-가설"/>
      <sheetName val="시운전연료"/>
      <sheetName val="망미"/>
      <sheetName val="1.기초정보"/>
      <sheetName val="설계가"/>
      <sheetName val="내역(한신APT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H-PILE수량집계"/>
      <sheetName val="설계기준"/>
      <sheetName val="내역1"/>
      <sheetName val="2000노임기준"/>
      <sheetName val="식재일위대가"/>
      <sheetName val="COPING-1"/>
      <sheetName val="입찰안"/>
      <sheetName val="요율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  <sheetName val="사업성분석"/>
      <sheetName val="개산공사비"/>
      <sheetName val="기초자료"/>
      <sheetName val="99노임기준"/>
      <sheetName val="사업개요"/>
      <sheetName val="스포회원매출"/>
      <sheetName val="기본단가표"/>
      <sheetName val="건축공사"/>
      <sheetName val="준공조서"/>
      <sheetName val="공사준공계"/>
      <sheetName val="준공검사보고서"/>
      <sheetName val="단중표"/>
      <sheetName val="결재갑지"/>
      <sheetName val="이름표"/>
      <sheetName val="시장성초안camera"/>
      <sheetName val=""/>
      <sheetName val="설계명세서"/>
      <sheetName val="콤보박스와 리스트박스의 연결"/>
      <sheetName val="기안"/>
      <sheetName val="CC16-내역서"/>
      <sheetName val="단가"/>
      <sheetName val="건축내역서"/>
      <sheetName val="설비내역서"/>
      <sheetName val="전기내역서"/>
      <sheetName val="집계표"/>
      <sheetName val="골조시행"/>
      <sheetName val="XREF"/>
      <sheetName val="산출내역서집계표"/>
      <sheetName val="정공공사"/>
      <sheetName val="______C_My_Documents__________2"/>
      <sheetName val="6호기"/>
      <sheetName val="Sheet1"/>
      <sheetName val="______C_My_Documents__________3"/>
      <sheetName val="수지표"/>
      <sheetName val="시작메뉴"/>
      <sheetName val="측량대가표"/>
      <sheetName val="설계요율표"/>
      <sheetName val="목차"/>
      <sheetName val="수량산출"/>
      <sheetName val="인제내역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"/>
      <sheetName val="조합금액"/>
      <sheetName val="계산"/>
      <sheetName val="적격산출"/>
      <sheetName val="보고서"/>
      <sheetName val="업체점수"/>
      <sheetName val="예가비율"/>
      <sheetName val="전신전화가입권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8">
          <cell r="J48" t="str">
            <v>결재</v>
          </cell>
          <cell r="K48" t="str">
            <v>담당</v>
          </cell>
          <cell r="L48" t="str">
            <v>이사</v>
          </cell>
          <cell r="M48" t="str">
            <v>부사장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  <sheetName val="일위대가표"/>
      <sheetName val="Sheet1"/>
      <sheetName val="단가"/>
      <sheetName val="사업개요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직재"/>
      <sheetName val="을"/>
      <sheetName val="입찰안"/>
      <sheetName val="일위대가목록"/>
      <sheetName val="한강운반비"/>
      <sheetName val="공통(20-91)"/>
      <sheetName val="사당"/>
      <sheetName val="차액보증"/>
      <sheetName val="물가"/>
      <sheetName val="6PILE  (돌출)"/>
      <sheetName val="원가 (2)"/>
      <sheetName val="일위대가(4층원격)"/>
      <sheetName val="백암비스타내역"/>
      <sheetName val="현장"/>
      <sheetName val="2공구산출내역"/>
      <sheetName val="내역서2안"/>
      <sheetName val="품셈TABLE"/>
      <sheetName val="#REF"/>
      <sheetName val="철거산출근거"/>
      <sheetName val="견적서"/>
      <sheetName val="J直材4"/>
      <sheetName val="부대공"/>
      <sheetName val="포장공"/>
      <sheetName val="토공"/>
      <sheetName val="기초내역서"/>
      <sheetName val="수량산출"/>
      <sheetName val="대가목록표"/>
      <sheetName val="98지급계획"/>
      <sheetName val="토목공사일반"/>
      <sheetName val="추가대화"/>
      <sheetName val="아파트 내역"/>
      <sheetName val="평내중"/>
      <sheetName val="총괄내역"/>
      <sheetName val="BID"/>
      <sheetName val="관급자재"/>
      <sheetName val="소방사항"/>
      <sheetName val="공통가설"/>
      <sheetName val="교통대책내역"/>
      <sheetName val="금액내역서"/>
      <sheetName val="JUCK"/>
      <sheetName val="DATE"/>
      <sheetName val="단가조사"/>
      <sheetName val="평가데이터"/>
      <sheetName val="계양가시설"/>
      <sheetName val="노무"/>
      <sheetName val="공사개요"/>
      <sheetName val="데이타"/>
      <sheetName val="설계내역서"/>
      <sheetName val="설계서(표지)"/>
      <sheetName val="원가계산서"/>
      <sheetName val="중기조종사 단위단가"/>
      <sheetName val="공사현황"/>
      <sheetName val="인건-측정"/>
      <sheetName val="산출근거"/>
      <sheetName val="청천내"/>
      <sheetName val="BCK3672"/>
      <sheetName val="골조시행"/>
      <sheetName val="첨부1"/>
      <sheetName val="부재리스트"/>
      <sheetName val="전체"/>
      <sheetName val="내역서(설비+소방)"/>
      <sheetName val="실행내역"/>
      <sheetName val="감가상각"/>
      <sheetName val="Sheet4"/>
      <sheetName val="인테리어내역"/>
      <sheetName val="토사(PE)"/>
      <sheetName val="Total"/>
      <sheetName val="16-1"/>
      <sheetName val="현장경비"/>
      <sheetName val="사업부배부A"/>
      <sheetName val="104동"/>
      <sheetName val="제품별단가"/>
      <sheetName val="제품별절단길이-0628"/>
      <sheetName val="갑지(추정)"/>
      <sheetName val="1.설계기준"/>
      <sheetName val="기둥(원형)"/>
      <sheetName val="기초공"/>
      <sheetName val="건축내역(진해석동)"/>
      <sheetName val="동수"/>
      <sheetName val="누계12"/>
      <sheetName val="요율"/>
      <sheetName val="2000.11월설계내역"/>
      <sheetName val="ELECTRIC"/>
      <sheetName val="건축원가"/>
      <sheetName val="자재단가리스트"/>
      <sheetName val="패널"/>
      <sheetName val="NEGO"/>
      <sheetName val="N賃率-職"/>
      <sheetName val="토목"/>
      <sheetName val="별표"/>
      <sheetName val="실행"/>
      <sheetName val="사급자재(1단계)"/>
      <sheetName val="LP-S"/>
      <sheetName val="전체도급"/>
      <sheetName val="도급FORM"/>
      <sheetName val="초기화면"/>
      <sheetName val="TANK견적대지"/>
      <sheetName val="대상공사(조달청)"/>
      <sheetName val="자료(통합)"/>
      <sheetName val="일위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KIM"/>
      <sheetName val="내역서총집계표"/>
      <sheetName val="2공구하도급내역서"/>
      <sheetName val="시설장비부하계산서"/>
      <sheetName val="CT "/>
      <sheetName val="자  재"/>
      <sheetName val="건축외주"/>
      <sheetName val="날개벽"/>
      <sheetName val="2006년일위대가"/>
      <sheetName val="FB25JN"/>
      <sheetName val="원가계산서 "/>
      <sheetName val="설계명세서"/>
      <sheetName val="자료입력"/>
      <sheetName val="직접경비"/>
      <sheetName val="직접인건비"/>
      <sheetName val="저"/>
      <sheetName val="건축공사 분괴표원본데이터(공통+건축)"/>
      <sheetName val="계수시트"/>
      <sheetName val="일위목록-기"/>
      <sheetName val="구천"/>
      <sheetName val="원가_(2)"/>
      <sheetName val="1차_내역서"/>
      <sheetName val="6PILE__(돌출)"/>
      <sheetName val="외삼초"/>
      <sheetName val="서울대규장각(가시설흙막이)"/>
      <sheetName val="설계명세서(a"/>
      <sheetName val="간접"/>
      <sheetName val="갑지"/>
      <sheetName val="개요"/>
      <sheetName val="프랜트면허"/>
      <sheetName val="공사내역"/>
      <sheetName val="일용직내역"/>
      <sheetName val="공통비(전체)"/>
      <sheetName val="예산명세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단가기준"/>
      <sheetName val="주소"/>
      <sheetName val="변수값"/>
      <sheetName val="중기상차"/>
      <sheetName val="AS복구"/>
      <sheetName val="중기터파기"/>
      <sheetName val="단가및재료비"/>
      <sheetName val="A-4"/>
      <sheetName val="연결관암거"/>
      <sheetName val="CP-E2 (품셈표)"/>
      <sheetName val="MIJIBI"/>
      <sheetName val="일위대가표"/>
      <sheetName val="공통가설공사"/>
      <sheetName val="현금"/>
      <sheetName val="도급견적가"/>
      <sheetName val="실행내역서"/>
      <sheetName val="1회 기성내역서"/>
      <sheetName val="Sheet5"/>
      <sheetName val="명세서"/>
      <sheetName val="내역서적용수량"/>
      <sheetName val="99노임기준"/>
      <sheetName val="70%"/>
      <sheetName val="이름정의"/>
      <sheetName val="DATA"/>
      <sheetName val="단가 (2)"/>
      <sheetName val="COST"/>
      <sheetName val="단가 "/>
      <sheetName val="수목표준대가"/>
      <sheetName val="수목데이타 "/>
      <sheetName val="직접수량"/>
      <sheetName val="구조대가"/>
      <sheetName val="포설대가1"/>
      <sheetName val="부대대가"/>
      <sheetName val="6호기"/>
      <sheetName val="총괄내역서"/>
      <sheetName val="pier(각형)"/>
      <sheetName val="총괄표"/>
      <sheetName val="자판실행"/>
      <sheetName val="공구"/>
      <sheetName val="범례표"/>
      <sheetName val="준검 내역서"/>
      <sheetName val="감리원배치기준"/>
      <sheetName val="책임감리공제요율"/>
      <sheetName val="산식3"/>
      <sheetName val="등급별 배치기준"/>
      <sheetName val="입력"/>
      <sheetName val="시설물기초"/>
      <sheetName val="전기혼잡제경비(45)"/>
      <sheetName val="원가계산"/>
      <sheetName val="원가계산 (2)"/>
      <sheetName val="1차설계변경내역"/>
      <sheetName val="토적표"/>
      <sheetName val="외주비"/>
      <sheetName val="건축내역"/>
      <sheetName val="SUMMARY"/>
      <sheetName val="PAINT"/>
      <sheetName val="전기변내역"/>
      <sheetName val="단"/>
      <sheetName val="합천내역"/>
      <sheetName val="식재일위대가"/>
      <sheetName val="연습"/>
      <sheetName val="단중표"/>
      <sheetName val="소각장스케줄"/>
      <sheetName val="구리토평1전기"/>
      <sheetName val="전력"/>
      <sheetName val="연부97-1"/>
      <sheetName val="갑지1"/>
      <sheetName val="기존단가 (2)"/>
      <sheetName val="급수 (LPM)"/>
      <sheetName val="유림골조"/>
      <sheetName val="비교1"/>
      <sheetName val="국별인원"/>
      <sheetName val="TRU"/>
      <sheetName val="부대내역"/>
      <sheetName val="자재표"/>
      <sheetName val="납부서"/>
      <sheetName val="A LINE"/>
      <sheetName val="말뚝물량"/>
      <sheetName val="실행철강하도"/>
      <sheetName val="CODE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분양가"/>
      <sheetName val="업체별기성내역"/>
      <sheetName val="2.대외공문"/>
      <sheetName val="TEL"/>
      <sheetName val="부대대비"/>
      <sheetName val="냉연집계"/>
      <sheetName val="99총공사내역서"/>
      <sheetName val="10월"/>
      <sheetName val="터파기및재료"/>
      <sheetName val="코드표"/>
      <sheetName val="자재대"/>
      <sheetName val="한일양산"/>
      <sheetName val="내   역"/>
      <sheetName val="재공품기초자료"/>
      <sheetName val="PAC"/>
      <sheetName val="출자한도"/>
      <sheetName val="가로등내역서"/>
      <sheetName val="정산서 "/>
      <sheetName val="제직재"/>
      <sheetName val="중강당 내역"/>
      <sheetName val="전차선로 물량표"/>
      <sheetName val="2003 일위대가"/>
      <sheetName val="工관리비율"/>
      <sheetName val="내역서1999.8최종"/>
      <sheetName val="정부노임단가"/>
      <sheetName val="재료비"/>
      <sheetName val="공통(Ȳ_x0000__xd800_䧶_x0000__x0000_"/>
      <sheetName val="설계산출기초"/>
      <sheetName val="수목데이타"/>
      <sheetName val="전선 및 전선관"/>
      <sheetName val="6.일위목록"/>
      <sheetName val="노임이"/>
      <sheetName val="외주"/>
      <sheetName val="덕전리"/>
      <sheetName val="기본자료"/>
      <sheetName val="fursys"/>
      <sheetName val="소비자가"/>
      <sheetName val="중기조종사_단위단가"/>
      <sheetName val="아파트_내역"/>
      <sheetName val="기초자료입력"/>
      <sheetName val="인사자료총집계"/>
      <sheetName val="우수받이"/>
      <sheetName val="제-노임"/>
      <sheetName val="Sheet1 (2)"/>
      <sheetName val="공사기본내용입력"/>
      <sheetName val="중기사용료산출근거"/>
      <sheetName val="단가산출2"/>
      <sheetName val="단가 및 재료비"/>
      <sheetName val="지하"/>
      <sheetName val="식재인부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동원인원"/>
      <sheetName val="기초입력 DATA"/>
      <sheetName val="PSCbeam설계"/>
      <sheetName val="주식"/>
      <sheetName val="현장관리비"/>
      <sheetName val="부대공Ⅱ"/>
      <sheetName val="부안일위"/>
      <sheetName val="값"/>
      <sheetName val="노무비단가"/>
      <sheetName val="총차분(토목)"/>
      <sheetName val="설계서"/>
      <sheetName val="구간별현황"/>
      <sheetName val="기성청구서"/>
      <sheetName val="현장관리"/>
      <sheetName val="5사남"/>
      <sheetName val="명세"/>
      <sheetName val="기초단가"/>
      <sheetName val="03전반노무비"/>
      <sheetName val="시멘트"/>
      <sheetName val="1000 DB구축 부표"/>
      <sheetName val="일위(설)"/>
      <sheetName val="목록"/>
      <sheetName val="공통(Ȳ"/>
      <sheetName val="유기공정"/>
      <sheetName val="60명당사(총괄)"/>
      <sheetName val="손익분석"/>
      <sheetName val="SW개발대상목록(기능점수)"/>
      <sheetName val="증감대비"/>
      <sheetName val="Tool"/>
      <sheetName val="신규DEP"/>
      <sheetName val="단가산출"/>
      <sheetName val="물가자료"/>
      <sheetName val="대비2"/>
      <sheetName val="시화점실행"/>
      <sheetName val="토공사(흙막이)"/>
      <sheetName val="경영"/>
      <sheetName val="98년"/>
      <sheetName val="실적"/>
      <sheetName val="증감내역서"/>
      <sheetName val="1안"/>
      <sheetName val="부하계산서"/>
      <sheetName val="관접합및부설"/>
      <sheetName val="운반비"/>
      <sheetName val="설계예산서"/>
      <sheetName val="FOB발"/>
      <sheetName val="간접비계산"/>
      <sheetName val="입력데이타"/>
      <sheetName val="대가단최종"/>
      <sheetName val="산출내역서"/>
      <sheetName val="1456"/>
      <sheetName val="단가산출목록표"/>
      <sheetName val="토목공사"/>
      <sheetName val="지질조사분석"/>
      <sheetName val="ABUT수량-A1"/>
      <sheetName val="견적내역"/>
      <sheetName val="일위대가표(유단가)"/>
      <sheetName val="실행대비"/>
      <sheetName val="1"/>
      <sheetName val="2"/>
      <sheetName val="3"/>
      <sheetName val="4"/>
      <sheetName val="5"/>
      <sheetName val="6"/>
      <sheetName val="설계내역"/>
      <sheetName val="data table"/>
      <sheetName val="공량산출서"/>
      <sheetName val="전기"/>
      <sheetName val="일위_파일"/>
      <sheetName val="RE9604"/>
      <sheetName val="기초일위대가"/>
      <sheetName val="단가대비표"/>
      <sheetName val="소방"/>
      <sheetName val="원가+내역"/>
      <sheetName val="INPUT"/>
      <sheetName val="2)관접합"/>
      <sheetName val="약품공급2"/>
      <sheetName val="스텐문틀설치"/>
      <sheetName val="샌딩 에폭시 도장"/>
      <sheetName val="세금자료"/>
      <sheetName val="001"/>
      <sheetName val="AIR SHOWER(3인용)"/>
      <sheetName val="Y-WORK"/>
      <sheetName val="공수"/>
      <sheetName val="산근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업무"/>
      <sheetName val="건축설계 대가요율"/>
      <sheetName val="경율산정"/>
      <sheetName val="200"/>
      <sheetName val="열린교실"/>
      <sheetName val="b_balju"/>
      <sheetName val="분전함신설"/>
      <sheetName val="접지1종"/>
      <sheetName val="실행보고서갑지"/>
      <sheetName val="공통(Ȳ?_xd800_䧶??"/>
      <sheetName val="BOX전기내역"/>
      <sheetName val="6-1. 관개량조서"/>
      <sheetName val="3.공통공사대비"/>
      <sheetName val="자재단가"/>
      <sheetName val="산출내역서집계표"/>
      <sheetName val="Base"/>
      <sheetName val="설계명세서(종합)"/>
      <sheetName val="소요자재"/>
      <sheetName val="노무산출서"/>
      <sheetName val="자동차폐수처리장"/>
      <sheetName val="시중노임(공사)"/>
      <sheetName val="을지"/>
      <sheetName val="집수정단위수량 "/>
      <sheetName val="예산총괄"/>
      <sheetName val="기초목"/>
      <sheetName val="기타 정보통신공사"/>
      <sheetName val="공통(Ȳ_x0000_�䧶_x0000__x0000_"/>
      <sheetName val="공통(Ȳ?�䧶??"/>
      <sheetName val="BOX전기_x0010__x0000_"/>
      <sheetName val="VII-2현장경비"/>
      <sheetName val="참조"/>
      <sheetName val="견적"/>
      <sheetName val="특수선일위대가"/>
      <sheetName val="JUCKEYK"/>
      <sheetName val="1TYPE"/>
      <sheetName val="연구동"/>
      <sheetName val="단가비교표"/>
      <sheetName val="A 견적"/>
      <sheetName val="98NS-N"/>
      <sheetName val="산출내역(K2)"/>
      <sheetName val="국영"/>
      <sheetName val="CTEMCOST"/>
      <sheetName val="SCHEDULE"/>
      <sheetName val="개산공사비"/>
      <sheetName val="유림콘도"/>
      <sheetName val="빙축열"/>
      <sheetName val="단가산출서 (2)"/>
      <sheetName val="설계"/>
      <sheetName val="기본사항"/>
      <sheetName val="배관BM(일반)"/>
      <sheetName val="APT"/>
      <sheetName val="wall"/>
      <sheetName val="DATA1"/>
      <sheetName val="일반공사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단가조사(기계)"/>
      <sheetName val="단청공사"/>
      <sheetName val="2000년1차"/>
      <sheetName val="참고"/>
      <sheetName val="데리네이타현황"/>
      <sheetName val="BOX전기_x0010_?"/>
      <sheetName val="공사명입력"/>
      <sheetName val="근로자자료입력"/>
      <sheetName val="참고자료"/>
      <sheetName val="도봉2지구"/>
      <sheetName val="기본자료입력"/>
      <sheetName val="토목검측서"/>
      <sheetName val="0312실기성"/>
      <sheetName val="경율산정.XLS"/>
      <sheetName val="Baby일위대가"/>
      <sheetName val="조명시설"/>
      <sheetName val="진주방향"/>
      <sheetName val="설비2차"/>
      <sheetName val="견적내역서"/>
      <sheetName val="청산공사"/>
      <sheetName val="내역서(삼호)"/>
      <sheetName val="구의동공내역서"/>
      <sheetName val="토건"/>
      <sheetName val="P-1"/>
      <sheetName val="물량산출서"/>
      <sheetName val="기본단가표"/>
      <sheetName val="summary_집계"/>
      <sheetName val="돈암사업"/>
      <sheetName val="조건표"/>
      <sheetName val="5-2.수량산출(A4)"/>
      <sheetName val="6-1.노임단가"/>
      <sheetName val="6-1.단가비교표"/>
      <sheetName val="Total 단위경유량집계"/>
      <sheetName val="교대(A1-A2)"/>
      <sheetName val="구분"/>
      <sheetName val="database"/>
      <sheetName val="기자재비"/>
      <sheetName val="내역서1"/>
      <sheetName val="식재"/>
      <sheetName val="시설물"/>
      <sheetName val="식재출력용"/>
      <sheetName val="유지관리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A갑지"/>
      <sheetName val="물가대비표"/>
      <sheetName val="용역비내역-진짜"/>
      <sheetName val="전등설비"/>
      <sheetName val="ABUT수량-A_x0000_"/>
      <sheetName val="Customer Databas"/>
      <sheetName val="터널조도"/>
      <sheetName val="빌딩 안내"/>
      <sheetName val="20110404_JRL_성수서비스 Specificatio"/>
      <sheetName val="공사비"/>
      <sheetName val="CHECK LIST"/>
      <sheetName val="AV시스템"/>
      <sheetName val="운동장 (2)"/>
      <sheetName val="관급자재대"/>
      <sheetName val="Mc1"/>
      <sheetName val="실행견적"/>
      <sheetName val="1.1서버도입"/>
      <sheetName val="직접경비산출근거"/>
      <sheetName val="2003상반기노임기준"/>
      <sheetName val="수금예정"/>
      <sheetName val="공사내역서"/>
      <sheetName val="설비(제출)"/>
      <sheetName val="산출금액내역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대치판정"/>
      <sheetName val="공사비증감"/>
      <sheetName val="현장경상비"/>
      <sheetName val="원가서"/>
      <sheetName val="사통"/>
      <sheetName val="장비"/>
      <sheetName val="산근1"/>
      <sheetName val="자재"/>
      <sheetName val="경비"/>
      <sheetName val="TYPE-A"/>
      <sheetName val="L_RPTB02_01"/>
      <sheetName val="예산내역"/>
      <sheetName val="총괄수지표"/>
      <sheetName val="danga"/>
      <sheetName val="ilch"/>
      <sheetName val="유수전환공사"/>
      <sheetName val="PI"/>
      <sheetName val="단가일람"/>
      <sheetName val="단가(자재)"/>
      <sheetName val="단가(노임)"/>
      <sheetName val="기초목록"/>
      <sheetName val="Macro1"/>
      <sheetName val="공사원가계산서 "/>
      <sheetName val="인원계획-미화"/>
      <sheetName val="공비대비"/>
      <sheetName val="본체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방배동내역(리라)"/>
      <sheetName val="건축공사집계표"/>
      <sheetName val="방배동내역 (총괄)"/>
      <sheetName val="부대공사총괄"/>
      <sheetName val="실행간접비용"/>
      <sheetName val="노임단가 (2)"/>
      <sheetName val="용수량(생활용수)"/>
      <sheetName val="인건비(VOICE)"/>
      <sheetName val="총공사비"/>
      <sheetName val="3본사"/>
      <sheetName val="자료"/>
      <sheetName val="5정거장"/>
      <sheetName val="1-3길내기"/>
      <sheetName val="간지"/>
      <sheetName val="마산월령동골조물량변경"/>
      <sheetName val="4.2유효폭의 계산"/>
      <sheetName val="을-ATYPE"/>
      <sheetName val="환산"/>
      <sheetName val="기계설비"/>
      <sheetName val="건축공사실행"/>
      <sheetName val="이토변실(A3-LINE)"/>
      <sheetName val="인건비 "/>
      <sheetName val="내역서(기계)"/>
      <sheetName val="단가산출서(기계)"/>
      <sheetName val="토공(우물통,기타) "/>
      <sheetName val="1호인버트수량"/>
      <sheetName val="빙장비사양"/>
      <sheetName val="장비사양"/>
      <sheetName val="신.분"/>
      <sheetName val="토목내역서 (도급단가)"/>
      <sheetName val="빗물받이(910-510-410)"/>
      <sheetName val="일위단위"/>
      <sheetName val="회계코드"/>
      <sheetName val="총무부"/>
      <sheetName val="정산"/>
      <sheetName val="청구분"/>
      <sheetName val="경리부"/>
      <sheetName val="변수"/>
      <sheetName val="조경"/>
      <sheetName val="연결임시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교각계산"/>
      <sheetName val="일위대가 "/>
      <sheetName val="시설일위"/>
      <sheetName val="기초일위"/>
      <sheetName val="조명일위"/>
      <sheetName val="비탈면보호공수량산출"/>
      <sheetName val="말뚝지지력산정"/>
      <sheetName val="산1"/>
      <sheetName val="산업"/>
      <sheetName val="공사요율산출표"/>
      <sheetName val="견적대비"/>
      <sheetName val="퇴직금(울산천상)"/>
      <sheetName val="암거날개벽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1-최종안"/>
      <sheetName val="사업분석-분양가결정"/>
      <sheetName val="모체"/>
      <sheetName val="수공기"/>
      <sheetName val="3BL공동구 수량"/>
      <sheetName val="덤프트럭계수"/>
      <sheetName val="음성방향"/>
      <sheetName val="1차증가원가계산"/>
      <sheetName val="품셈"/>
      <sheetName val="공통(Ȳ_x005f_x0000__x005f_xd800_䧶_x005f_x0000__x000"/>
      <sheetName val="기초해지2"/>
      <sheetName val="고지전심사청구서"/>
      <sheetName val="폐기물내역"/>
      <sheetName val="단위중량"/>
      <sheetName val="중기집계"/>
      <sheetName val="전기일위대가"/>
      <sheetName val="총투자_x0000__x0000_Ԁ"/>
      <sheetName val="총투자⸀ԯ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ABUT수량-A桐"/>
      <sheetName val="Eng'g단가표(050204)"/>
      <sheetName val="실행(ALT1)"/>
      <sheetName val="일위대가목차"/>
      <sheetName val="계정"/>
      <sheetName val="시트"/>
      <sheetName val="금액"/>
      <sheetName val="제출내역"/>
      <sheetName val="내역서-토목"/>
      <sheetName val="시설물일위"/>
      <sheetName val="화순 대리-다지리실행내역"/>
      <sheetName val="단가조정"/>
      <sheetName val="계산서(곡선부)"/>
      <sheetName val="-치수표(곡선부)"/>
      <sheetName val="협력업체"/>
      <sheetName val="b_balju-단가단가단가"/>
      <sheetName val="토목(용인)"/>
      <sheetName val="9811"/>
      <sheetName val="원가_내역"/>
      <sheetName val="소상 &quot;1&quot;"/>
      <sheetName val="상세"/>
      <sheetName val="21301동"/>
      <sheetName val="실행예산"/>
      <sheetName val="초"/>
      <sheetName val="한강傴Ⱚ꜀"/>
      <sheetName val="화재 탐지 설비"/>
      <sheetName val="포장재료집계표"/>
      <sheetName val="전담운영PM"/>
      <sheetName val="면적입력"/>
      <sheetName val="일위산출"/>
      <sheetName val="교각1"/>
      <sheetName val="램프"/>
      <sheetName val="공종목록표"/>
      <sheetName val="일위대가(출입)"/>
      <sheetName val="쌍송교"/>
      <sheetName val="공사설명서"/>
      <sheetName val="원가계산서(남측)"/>
      <sheetName val="당초"/>
      <sheetName val="기준단가현황"/>
      <sheetName val="공사개요(입력)"/>
      <sheetName val="VST재료산출"/>
      <sheetName val="내역표지"/>
      <sheetName val="감액총괄표"/>
      <sheetName val="토목내역"/>
      <sheetName val="ABUT수량-A堰"/>
      <sheetName val="지급어음(일별)"/>
      <sheetName val="b_balju_cho"/>
      <sheetName val="기초입력_DATA"/>
      <sheetName val="6-1__관개량조서"/>
      <sheetName val="단가산출서_(2)"/>
      <sheetName val="단가_및_재료비"/>
      <sheetName val="2_대외공문"/>
      <sheetName val="운동장_(2)"/>
      <sheetName val="3_공통공사대비"/>
      <sheetName val="설명서_"/>
      <sheetName val="08-공사비총괄표"/>
      <sheetName val="17-횡단측량야장"/>
      <sheetName val="예산M11A"/>
      <sheetName val="수지예산"/>
      <sheetName val="입상내역"/>
      <sheetName val="하수급견적대비"/>
      <sheetName val="품셈표"/>
      <sheetName val="부2"/>
      <sheetName val="익산"/>
      <sheetName val="구조물공1"/>
      <sheetName val="배수및구조물공1"/>
      <sheetName val="결재판_삭제하지말아주세요_"/>
      <sheetName val="고가수조"/>
      <sheetName val="수설계"/>
      <sheetName val="내역서 "/>
      <sheetName val="단가표"/>
      <sheetName val="안전시설내역서"/>
      <sheetName val="제잡비계산"/>
      <sheetName val="공사내역(총괄)"/>
      <sheetName val="대보~세기"/>
      <sheetName val="판매시설"/>
      <sheetName val="조직도"/>
      <sheetName val="공정표"/>
      <sheetName val="01-적용기준"/>
      <sheetName val="입찰견적보고서"/>
      <sheetName val="일용노임단가"/>
      <sheetName val="98태백"/>
      <sheetName val="13년 상반기노무비"/>
      <sheetName val="소포내역 (2)"/>
      <sheetName val="건축일위"/>
      <sheetName val="그라우팅일위"/>
      <sheetName val="각형맨홀"/>
      <sheetName val="06 일위대가목록"/>
      <sheetName val="건설기계"/>
      <sheetName val="사급자재"/>
      <sheetName val="수량집"/>
      <sheetName val="별표집계"/>
      <sheetName val=" 냉각수펌프"/>
      <sheetName val="설계서을"/>
      <sheetName val="단가집계"/>
      <sheetName val="금전출납"/>
      <sheetName val="직영명부"/>
      <sheetName val="안전시설"/>
      <sheetName val="수로현황"/>
      <sheetName val="1호맨홀자연토공"/>
      <sheetName val="견적서1"/>
      <sheetName val="설계예시"/>
      <sheetName val="남양시작동자105노65기1.3화1.2"/>
      <sheetName val="수량산출서"/>
      <sheetName val="1.설계조건"/>
      <sheetName val="G2설비도급"/>
      <sheetName val="gyun"/>
      <sheetName val="11-2.아파트내역"/>
      <sheetName val="Sheet1_(2)"/>
      <sheetName val="기타_정보통신공사"/>
      <sheetName val="1Â÷_³»¿ª¼­"/>
      <sheetName val="¿ø°¡_(2)"/>
      <sheetName val="6PILE__(µ¹Ãâ)"/>
      <sheetName val="¾ÆÆÄÆ®_³»¿ª"/>
      <sheetName val="°ø»ç¿¹»êÇÏÁ¶¼­(O_K)"/>
      <sheetName val="¼³°è¸í¼¼¼­_(Àåºñ)"/>
      <sheetName val="Áß±âÁ¶Á¾»ç_´ÜÀ§´Ü°¡"/>
      <sheetName val="2000_11¿ù¼³°è³»¿ª"/>
      <sheetName val="ÀÚ__Àç"/>
      <sheetName val="1회_기성내역서"/>
      <sheetName val="남양시작동자105노65기1_3화1_2"/>
      <sheetName val="20110404_JRL_성수서비스_Specificatio"/>
      <sheetName val="노(97_1,97_9,98_1)"/>
      <sheetName val="계장적용_"/>
      <sheetName val="집수정단위수량_"/>
      <sheetName val="대우단가(풍산)"/>
      <sheetName val="수주추정"/>
      <sheetName val="측구터파기공수량집계"/>
      <sheetName val="구조물터파기수량집계"/>
      <sheetName val="배수공 시멘트 및 골재량 산출"/>
      <sheetName val="작성"/>
      <sheetName val=" 원본"/>
      <sheetName val="세대현황"/>
      <sheetName val="고막원폐기물"/>
      <sheetName val="현황"/>
      <sheetName val="전기BOX내역서"/>
      <sheetName val="D-3109"/>
      <sheetName val="추가예산"/>
      <sheetName val="물량산출"/>
      <sheetName val="공통(Ȳ_x0000_?䧶_x0000__x0000_"/>
      <sheetName val="공통(Ȳ??䧶??"/>
      <sheetName val="asd"/>
      <sheetName val="단가조사서"/>
      <sheetName val="항목"/>
      <sheetName val="MEXICO-C"/>
      <sheetName val="동구분"/>
      <sheetName val="간접비 예산대비표"/>
      <sheetName val="공통가설비"/>
      <sheetName val="품질환경관리비"/>
      <sheetName val="안전관리비"/>
      <sheetName val="투입계획"/>
      <sheetName val="대림급여기준"/>
      <sheetName val="OA&amp;비품"/>
      <sheetName val="Module1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현장관리비"/>
      <sheetName val="투찰금액"/>
      <sheetName val="수선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업무처리전"/>
      <sheetName val="원가계산"/>
      <sheetName val="목표세부명세"/>
      <sheetName val="공문"/>
      <sheetName val="갑지1"/>
      <sheetName val="인원투입현황"/>
      <sheetName val="음료실행"/>
      <sheetName val="날개벽(좌,우=60도-4개)"/>
      <sheetName val="말뚝지지력산정"/>
      <sheetName val="982월원안"/>
      <sheetName val="공통가설"/>
      <sheetName val="BID"/>
      <sheetName val="업체FIX"/>
      <sheetName val="화전내"/>
      <sheetName val="2010"/>
      <sheetName val="시멘트"/>
      <sheetName val="점수계산1-2"/>
      <sheetName val="SG"/>
      <sheetName val="약품설비"/>
      <sheetName val="실행철강하도"/>
      <sheetName val="Total"/>
      <sheetName val="경비"/>
      <sheetName val="내역"/>
      <sheetName val="인사자료총집계"/>
      <sheetName val="TEST1"/>
      <sheetName val="실행(표지,갑,을)"/>
      <sheetName val="원가계산서"/>
      <sheetName val="01"/>
      <sheetName val="1ST"/>
      <sheetName val="수량명세서"/>
      <sheetName val="연결임시"/>
      <sheetName val="참조"/>
      <sheetName val="갑지(추정)"/>
      <sheetName val="을"/>
      <sheetName val="실행내역"/>
      <sheetName val="분양가격표"/>
      <sheetName val="설계"/>
      <sheetName val="2000.11월설계내역"/>
      <sheetName val="합의경상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본입력화면"/>
      <sheetName val="본실행경비"/>
      <sheetName val="환경복리예비"/>
      <sheetName val="APT"/>
      <sheetName val="설계내역서"/>
      <sheetName val="ISU경비prog-2004개정판"/>
      <sheetName val="24_보증금_전신전화가입권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입출금액"/>
      <sheetName val="통장출금액"/>
      <sheetName val="Sheet1"/>
      <sheetName val="대여금회수"/>
      <sheetName val="수금황"/>
      <sheetName val="사업개요"/>
      <sheetName val="당조 손익"/>
      <sheetName val="실제손익"/>
      <sheetName val="CF"/>
      <sheetName val="내역서2안"/>
      <sheetName val="창신보고1"/>
      <sheetName val="보할공정"/>
      <sheetName val="단가일람"/>
      <sheetName val="단위량당중기"/>
      <sheetName val="일위_파일"/>
      <sheetName val="일위대가표"/>
      <sheetName val="Ekog10"/>
      <sheetName val="단가산출"/>
      <sheetName val="단가조사서"/>
      <sheetName val="노임단가"/>
      <sheetName val="코드표"/>
      <sheetName val="ⴭⴭⴭⴭⴭ"/>
      <sheetName val="공량산출근거서"/>
      <sheetName val="현장관리비"/>
      <sheetName val="일위대가목차"/>
      <sheetName val="일위대가(출입)"/>
      <sheetName val="Macro1"/>
      <sheetName val="수목표준대가"/>
      <sheetName val="단가"/>
      <sheetName val="내역"/>
      <sheetName val="설계도1"/>
      <sheetName val="자  재"/>
      <sheetName val="건축외주"/>
      <sheetName val="견적의뢰"/>
      <sheetName val="건축원가"/>
      <sheetName val="단가조사"/>
      <sheetName val="단가표"/>
      <sheetName val="직노"/>
      <sheetName val="CODE"/>
      <sheetName val="건축공사실행"/>
      <sheetName val="일위대가(건축)"/>
      <sheetName val="청주(철골발주의뢰서)"/>
      <sheetName val="CON'C"/>
      <sheetName val="공사개요"/>
      <sheetName val="DATA"/>
      <sheetName val="데이타"/>
      <sheetName val="노원열병합  건축공사기성내역서"/>
      <sheetName val="수지예산"/>
      <sheetName val="물량내역서"/>
      <sheetName val="의왕내역"/>
      <sheetName val="Sheet4"/>
      <sheetName val="을지"/>
      <sheetName val="목표세부명세"/>
      <sheetName val="22단가"/>
      <sheetName val="22인공"/>
      <sheetName val="조경일람"/>
      <sheetName val="노임이"/>
      <sheetName val="관로내역원"/>
      <sheetName val="#REF"/>
      <sheetName val="공통가설"/>
      <sheetName val="49단가"/>
      <sheetName val="일위대가"/>
      <sheetName val="일위대가(4층원격)"/>
      <sheetName val="Mc1"/>
      <sheetName val="난방설비"/>
      <sheetName val="수입"/>
      <sheetName val="배서어음명세서"/>
      <sheetName val="사업수지"/>
    </sheetNames>
    <sheetDataSet>
      <sheetData sheetId="0"/>
      <sheetData sheetId="1" refreshError="1">
        <row r="192">
          <cell r="A192" t="str">
            <v>'95.10.06</v>
          </cell>
          <cell r="B192">
            <v>5000000</v>
          </cell>
          <cell r="E192">
            <v>5000000</v>
          </cell>
          <cell r="G192" t="str">
            <v>#기간('95.10.4 - '95.11.10)</v>
          </cell>
          <cell r="K192" t="str">
            <v>이경희</v>
          </cell>
        </row>
        <row r="193">
          <cell r="A193" t="str">
            <v>'95.10.04</v>
          </cell>
          <cell r="B193">
            <v>110000000</v>
          </cell>
          <cell r="C193">
            <v>100000000</v>
          </cell>
          <cell r="E193">
            <v>10000000</v>
          </cell>
          <cell r="G193" t="str">
            <v>- 5.7억 상환, 두산대여0.3억,원천세1.5억납부</v>
          </cell>
          <cell r="K193" t="str">
            <v>대여금상환,임종헌,황호연</v>
          </cell>
        </row>
        <row r="194">
          <cell r="A194" t="str">
            <v>'95.09.30</v>
          </cell>
          <cell r="B194">
            <v>303000000</v>
          </cell>
          <cell r="C194">
            <v>200000000</v>
          </cell>
          <cell r="E194">
            <v>103000000</v>
          </cell>
          <cell r="K194" t="str">
            <v>대여금상환,김학경,안대환,김이철28,000천원,권윤오10,000천원</v>
          </cell>
        </row>
        <row r="195">
          <cell r="A195" t="str">
            <v>'95.09.29</v>
          </cell>
          <cell r="B195">
            <v>7000000</v>
          </cell>
          <cell r="E195">
            <v>7000000</v>
          </cell>
          <cell r="K195" t="str">
            <v>안귀만</v>
          </cell>
        </row>
        <row r="196">
          <cell r="A196" t="str">
            <v>'95.09.25</v>
          </cell>
          <cell r="B196">
            <v>45000000</v>
          </cell>
          <cell r="E196">
            <v>45000000</v>
          </cell>
          <cell r="K196" t="str">
            <v>안해준</v>
          </cell>
        </row>
        <row r="197">
          <cell r="A197" t="str">
            <v>'95.09.22</v>
          </cell>
          <cell r="B197">
            <v>62000000</v>
          </cell>
          <cell r="E197">
            <v>62000000</v>
          </cell>
          <cell r="J197" t="str">
            <v xml:space="preserve"> </v>
          </cell>
          <cell r="K197" t="str">
            <v>제일은행통장 입금,김이철(농협)</v>
          </cell>
        </row>
        <row r="198">
          <cell r="A198" t="str">
            <v>'95.09.14</v>
          </cell>
          <cell r="B198">
            <v>5000000</v>
          </cell>
          <cell r="E198">
            <v>5000000</v>
          </cell>
          <cell r="K198" t="str">
            <v>임광수</v>
          </cell>
        </row>
        <row r="199">
          <cell r="A199" t="str">
            <v>'95.09.11</v>
          </cell>
          <cell r="B199">
            <v>5000000</v>
          </cell>
          <cell r="E199">
            <v>5000000</v>
          </cell>
          <cell r="K199" t="str">
            <v>차국현</v>
          </cell>
        </row>
        <row r="200">
          <cell r="A200" t="str">
            <v>'95.09.04</v>
          </cell>
          <cell r="B200">
            <v>5000000</v>
          </cell>
          <cell r="E200">
            <v>5000000</v>
          </cell>
          <cell r="K200" t="str">
            <v>김세은</v>
          </cell>
        </row>
        <row r="201">
          <cell r="A201" t="str">
            <v>'95.09.01</v>
          </cell>
          <cell r="B201">
            <v>60000000</v>
          </cell>
          <cell r="E201">
            <v>60000000</v>
          </cell>
          <cell r="K201" t="str">
            <v>황광보</v>
          </cell>
        </row>
        <row r="202">
          <cell r="A202" t="str">
            <v>'95.08.26</v>
          </cell>
          <cell r="B202">
            <v>5000000</v>
          </cell>
          <cell r="E202">
            <v>5000000</v>
          </cell>
          <cell r="K202" t="str">
            <v>이성근</v>
          </cell>
        </row>
        <row r="203">
          <cell r="A203" t="str">
            <v>'95.08.24</v>
          </cell>
          <cell r="B203">
            <v>20000000</v>
          </cell>
          <cell r="E203">
            <v>20000000</v>
          </cell>
          <cell r="K203" t="str">
            <v>김이철</v>
          </cell>
        </row>
        <row r="204">
          <cell r="A204" t="str">
            <v>'95.08.18</v>
          </cell>
          <cell r="B204">
            <v>60000000</v>
          </cell>
          <cell r="E204">
            <v>60000000</v>
          </cell>
          <cell r="K204" t="str">
            <v>김용윤(농협)</v>
          </cell>
        </row>
        <row r="205">
          <cell r="A205" t="str">
            <v>'95.08.10</v>
          </cell>
          <cell r="B205">
            <v>10000000</v>
          </cell>
          <cell r="E205">
            <v>10000000</v>
          </cell>
          <cell r="K205" t="str">
            <v>유동호</v>
          </cell>
        </row>
        <row r="206">
          <cell r="A206" t="str">
            <v>'95.08.01</v>
          </cell>
          <cell r="B206">
            <v>45000000</v>
          </cell>
          <cell r="E206">
            <v>45000000</v>
          </cell>
          <cell r="K206" t="str">
            <v>조명선(제일25,신한20)</v>
          </cell>
        </row>
        <row r="207">
          <cell r="A207" t="str">
            <v>'95.07.28</v>
          </cell>
          <cell r="B207">
            <v>50000000</v>
          </cell>
          <cell r="E207">
            <v>50000000</v>
          </cell>
          <cell r="K207" t="str">
            <v>이상화10,000천원,강만재40,000천원</v>
          </cell>
        </row>
        <row r="208">
          <cell r="A208" t="str">
            <v>'95.07.14</v>
          </cell>
          <cell r="B208">
            <v>30000000</v>
          </cell>
          <cell r="E208">
            <v>30000000</v>
          </cell>
          <cell r="K208" t="str">
            <v>박대용</v>
          </cell>
        </row>
        <row r="209">
          <cell r="A209" t="str">
            <v>'95.07.03</v>
          </cell>
          <cell r="B209">
            <v>60000000</v>
          </cell>
          <cell r="E209">
            <v>60000000</v>
          </cell>
          <cell r="K209" t="str">
            <v>박호용</v>
          </cell>
        </row>
        <row r="210">
          <cell r="A210" t="str">
            <v>'95.06.30</v>
          </cell>
          <cell r="B210">
            <v>40000000</v>
          </cell>
          <cell r="E210">
            <v>40000000</v>
          </cell>
          <cell r="K210" t="str">
            <v>하근철</v>
          </cell>
        </row>
        <row r="211">
          <cell r="A211" t="str">
            <v>'95.06.23</v>
          </cell>
          <cell r="B211">
            <v>10000000</v>
          </cell>
          <cell r="E211">
            <v>10000000</v>
          </cell>
          <cell r="K211" t="str">
            <v>김창민</v>
          </cell>
        </row>
        <row r="212">
          <cell r="A212" t="str">
            <v>'95.06.22</v>
          </cell>
          <cell r="B212">
            <v>10000000</v>
          </cell>
          <cell r="E212">
            <v>10000000</v>
          </cell>
          <cell r="K212" t="str">
            <v>김병석</v>
          </cell>
        </row>
        <row r="213">
          <cell r="A213" t="str">
            <v>'95.06.16</v>
          </cell>
          <cell r="B213">
            <v>13485000</v>
          </cell>
          <cell r="F213">
            <v>46985</v>
          </cell>
          <cell r="H213">
            <v>13485000</v>
          </cell>
          <cell r="K213" t="str">
            <v>컴아트참고(카다로그제작)</v>
          </cell>
        </row>
        <row r="214">
          <cell r="A214" t="str">
            <v>'95.06.08</v>
          </cell>
          <cell r="B214">
            <v>100000000</v>
          </cell>
          <cell r="C214">
            <v>100000000</v>
          </cell>
          <cell r="K214" t="str">
            <v>대여금상환</v>
          </cell>
        </row>
        <row r="215">
          <cell r="A215" t="str">
            <v>'95.06.07</v>
          </cell>
          <cell r="B215">
            <v>33500000</v>
          </cell>
          <cell r="G215">
            <v>33500000</v>
          </cell>
          <cell r="K215" t="str">
            <v>진입도로(곽신지,세입자)</v>
          </cell>
        </row>
        <row r="216">
          <cell r="A216" t="str">
            <v>'95.05.17</v>
          </cell>
          <cell r="B216">
            <v>45000000</v>
          </cell>
          <cell r="E216">
            <v>45000000</v>
          </cell>
          <cell r="F216">
            <v>26500</v>
          </cell>
          <cell r="K216" t="str">
            <v>유태일</v>
          </cell>
        </row>
        <row r="217">
          <cell r="A217" t="str">
            <v>'95.05.13</v>
          </cell>
          <cell r="B217">
            <v>21500000</v>
          </cell>
          <cell r="G217">
            <v>21500000</v>
          </cell>
          <cell r="K217" t="str">
            <v>진입도로(곽신지)</v>
          </cell>
        </row>
        <row r="218">
          <cell r="A218" t="str">
            <v>'95.05.10</v>
          </cell>
          <cell r="B218">
            <v>65000000</v>
          </cell>
          <cell r="E218">
            <v>60000000</v>
          </cell>
          <cell r="G218">
            <v>5000000</v>
          </cell>
          <cell r="K218" t="str">
            <v>진입도로(곽신지),나재환환불</v>
          </cell>
        </row>
        <row r="219">
          <cell r="A219" t="str">
            <v>'95.05.03</v>
          </cell>
          <cell r="B219">
            <v>30000000</v>
          </cell>
          <cell r="E219">
            <v>30000000</v>
          </cell>
          <cell r="K219" t="str">
            <v>김영환</v>
          </cell>
        </row>
        <row r="220">
          <cell r="A220" t="str">
            <v>'95.04.27</v>
          </cell>
          <cell r="B220">
            <v>10000000</v>
          </cell>
          <cell r="F220">
            <v>130885.731</v>
          </cell>
          <cell r="G220">
            <v>10000000</v>
          </cell>
          <cell r="K220" t="str">
            <v>진입도로(김용매)</v>
          </cell>
        </row>
        <row r="221">
          <cell r="A221" t="str">
            <v>'95.04.24</v>
          </cell>
          <cell r="B221">
            <v>60000000</v>
          </cell>
          <cell r="E221">
            <v>60000000</v>
          </cell>
          <cell r="K221" t="str">
            <v>김재혁45,000천원,임형순15,000천원</v>
          </cell>
        </row>
        <row r="222">
          <cell r="A222" t="str">
            <v>'95.04.21</v>
          </cell>
          <cell r="B222">
            <v>50000000</v>
          </cell>
          <cell r="C222">
            <v>50000000</v>
          </cell>
          <cell r="K222" t="str">
            <v>대여금상환</v>
          </cell>
        </row>
        <row r="223">
          <cell r="A223" t="str">
            <v>'95.04.20</v>
          </cell>
          <cell r="B223">
            <v>10000000</v>
          </cell>
          <cell r="E223">
            <v>10000000</v>
          </cell>
          <cell r="K223" t="str">
            <v>박재우</v>
          </cell>
        </row>
        <row r="224">
          <cell r="A224" t="str">
            <v>'95.04.17</v>
          </cell>
          <cell r="B224">
            <v>45000000</v>
          </cell>
          <cell r="E224">
            <v>45000000</v>
          </cell>
          <cell r="K224" t="str">
            <v>신민평</v>
          </cell>
        </row>
        <row r="225">
          <cell r="A225" t="str">
            <v>'95.04.13</v>
          </cell>
          <cell r="B225">
            <v>400000000</v>
          </cell>
          <cell r="C225">
            <v>400000000</v>
          </cell>
          <cell r="K225" t="str">
            <v>대여금상환</v>
          </cell>
        </row>
        <row r="226">
          <cell r="A226" t="str">
            <v>'95.04.07</v>
          </cell>
          <cell r="B226">
            <v>315825</v>
          </cell>
          <cell r="E226">
            <v>315825</v>
          </cell>
          <cell r="K226" t="str">
            <v>안영익      (아래내용)국맹수40,000김재철32,500천원(제일)</v>
          </cell>
        </row>
        <row r="227">
          <cell r="A227" t="str">
            <v>'95.04.06</v>
          </cell>
          <cell r="B227">
            <v>319000000</v>
          </cell>
          <cell r="C227">
            <v>100000000</v>
          </cell>
          <cell r="E227">
            <v>219000000</v>
          </cell>
          <cell r="K227" t="str">
            <v>196,500천중50,000천상환.나머지대출초과자상환/대여상환50,000천</v>
          </cell>
        </row>
        <row r="228">
          <cell r="A228" t="str">
            <v>'95.04.04</v>
          </cell>
          <cell r="B228">
            <v>1670885731</v>
          </cell>
          <cell r="C228">
            <v>1550000000</v>
          </cell>
          <cell r="D228" t="str">
            <v>신한</v>
          </cell>
          <cell r="G228">
            <v>120885731</v>
          </cell>
          <cell r="H228" t="str">
            <v>사학</v>
          </cell>
          <cell r="K228" t="str">
            <v>1,650,000천원중 100,000천사학토지대금/토지대금이자(사학)20,885,731원</v>
          </cell>
        </row>
        <row r="229">
          <cell r="A229" t="str">
            <v>'95.03.29</v>
          </cell>
          <cell r="B229">
            <v>40000000</v>
          </cell>
          <cell r="E229">
            <v>40000000</v>
          </cell>
          <cell r="K229" t="str">
            <v>이홍구</v>
          </cell>
        </row>
        <row r="230">
          <cell r="A230" t="str">
            <v>'95.03.15</v>
          </cell>
          <cell r="B230">
            <v>72500000</v>
          </cell>
          <cell r="E230">
            <v>72500000</v>
          </cell>
          <cell r="K230" t="str">
            <v>조병선40,000천원,박항석32,500천원</v>
          </cell>
        </row>
        <row r="231">
          <cell r="A231" t="str">
            <v>'95.03.14</v>
          </cell>
          <cell r="B231">
            <v>45000000</v>
          </cell>
          <cell r="E231">
            <v>45000000</v>
          </cell>
          <cell r="K231" t="str">
            <v>송종일</v>
          </cell>
        </row>
        <row r="232">
          <cell r="A232" t="str">
            <v>'95.03.03</v>
          </cell>
          <cell r="B232">
            <v>45000000</v>
          </cell>
          <cell r="E232">
            <v>45000000</v>
          </cell>
          <cell r="K232" t="str">
            <v>김종식</v>
          </cell>
        </row>
        <row r="233">
          <cell r="A233" t="str">
            <v>'95.02.27</v>
          </cell>
          <cell r="B233">
            <v>200000000</v>
          </cell>
          <cell r="C233">
            <v>200000000</v>
          </cell>
          <cell r="K233" t="str">
            <v>대여금상환</v>
          </cell>
        </row>
        <row r="234">
          <cell r="A234" t="str">
            <v>'95.02.25</v>
          </cell>
          <cell r="B234">
            <v>44800000</v>
          </cell>
          <cell r="F234">
            <v>44800</v>
          </cell>
          <cell r="G234">
            <v>44800000</v>
          </cell>
          <cell r="K234" t="str">
            <v>진입도로(107-3)</v>
          </cell>
        </row>
        <row r="235">
          <cell r="A235" t="str">
            <v>'95.02.24</v>
          </cell>
          <cell r="B235">
            <v>45000000</v>
          </cell>
          <cell r="E235">
            <v>45000000</v>
          </cell>
          <cell r="K235" t="str">
            <v>장광호</v>
          </cell>
        </row>
        <row r="236">
          <cell r="A236" t="str">
            <v>'95.02.21</v>
          </cell>
          <cell r="B236">
            <v>3700000</v>
          </cell>
          <cell r="E236">
            <v>3700000</v>
          </cell>
          <cell r="K236" t="str">
            <v>심병채</v>
          </cell>
        </row>
        <row r="237">
          <cell r="A237" t="str">
            <v>'95.02.16</v>
          </cell>
          <cell r="B237">
            <v>2800000</v>
          </cell>
          <cell r="E237">
            <v>2800000</v>
          </cell>
          <cell r="K237" t="str">
            <v>곽명영</v>
          </cell>
        </row>
        <row r="238">
          <cell r="A238" t="str">
            <v>'95.02.10</v>
          </cell>
          <cell r="B238">
            <v>30000000</v>
          </cell>
          <cell r="E238">
            <v>30000000</v>
          </cell>
          <cell r="K238" t="str">
            <v>정근호</v>
          </cell>
        </row>
        <row r="239">
          <cell r="A239" t="str">
            <v>'95.01.27</v>
          </cell>
          <cell r="B239">
            <v>26806650</v>
          </cell>
          <cell r="F239">
            <v>50693.85</v>
          </cell>
          <cell r="G239">
            <v>26806650</v>
          </cell>
          <cell r="K239" t="str">
            <v>토지대잔금(사학),윤승로1.3</v>
          </cell>
        </row>
        <row r="240">
          <cell r="A240" t="str">
            <v>'95.01.25</v>
          </cell>
          <cell r="B240">
            <v>48887200</v>
          </cell>
          <cell r="E240">
            <v>45000000</v>
          </cell>
          <cell r="G240">
            <v>3887200</v>
          </cell>
          <cell r="K240" t="str">
            <v>이훈환불, 진입로소유권이전비용</v>
          </cell>
        </row>
        <row r="241">
          <cell r="A241" t="str">
            <v>'95.01.18</v>
          </cell>
          <cell r="B241">
            <v>3700000</v>
          </cell>
          <cell r="E241">
            <v>3700000</v>
          </cell>
          <cell r="K241" t="str">
            <v>고광찬</v>
          </cell>
        </row>
        <row r="242">
          <cell r="A242" t="str">
            <v>'95.01.14</v>
          </cell>
          <cell r="B242">
            <v>20000000</v>
          </cell>
          <cell r="G242">
            <v>20000000</v>
          </cell>
          <cell r="K242" t="str">
            <v>진입로비용(김용매)</v>
          </cell>
        </row>
        <row r="243">
          <cell r="A243" t="str">
            <v>'95.01.12</v>
          </cell>
          <cell r="B243">
            <v>10000000</v>
          </cell>
          <cell r="E243">
            <v>10000000</v>
          </cell>
          <cell r="K243" t="str">
            <v>유호윤</v>
          </cell>
        </row>
        <row r="244">
          <cell r="A244" t="str">
            <v>'95.01.11</v>
          </cell>
          <cell r="B244">
            <v>340000000</v>
          </cell>
          <cell r="C244">
            <v>300000000</v>
          </cell>
          <cell r="E244">
            <v>40000000</v>
          </cell>
          <cell r="K244" t="str">
            <v>대여금상환,김찬옥</v>
          </cell>
        </row>
        <row r="245">
          <cell r="A245" t="str">
            <v>'95.01.10</v>
          </cell>
          <cell r="B245">
            <v>6500000</v>
          </cell>
          <cell r="E245">
            <v>6500000</v>
          </cell>
          <cell r="K245" t="str">
            <v>박형석, 송대용</v>
          </cell>
        </row>
        <row r="246">
          <cell r="A246" t="str">
            <v>'94.12.30</v>
          </cell>
          <cell r="B246">
            <v>122859806</v>
          </cell>
          <cell r="E246">
            <v>6200000</v>
          </cell>
          <cell r="F246">
            <v>2152859.8059999999</v>
          </cell>
          <cell r="G246">
            <v>116659806</v>
          </cell>
          <cell r="K246" t="str">
            <v>박형석,윤덕호,토지대잔금(사학)</v>
          </cell>
        </row>
        <row r="247">
          <cell r="A247" t="str">
            <v>'94.12.28</v>
          </cell>
          <cell r="B247">
            <v>27200000</v>
          </cell>
          <cell r="G247">
            <v>27200000</v>
          </cell>
          <cell r="K247" t="str">
            <v>토지대잔금(불하)</v>
          </cell>
        </row>
        <row r="248">
          <cell r="A248" t="str">
            <v>'94.12.27</v>
          </cell>
          <cell r="B248">
            <v>210000000</v>
          </cell>
          <cell r="G248">
            <v>210000000</v>
          </cell>
          <cell r="K248" t="str">
            <v>진입로 부지</v>
          </cell>
        </row>
        <row r="249">
          <cell r="A249" t="str">
            <v>'94.12.26</v>
          </cell>
          <cell r="B249">
            <v>619000000</v>
          </cell>
          <cell r="E249">
            <v>20000000</v>
          </cell>
          <cell r="G249">
            <v>599000000</v>
          </cell>
          <cell r="K249" t="str">
            <v>진입로 부지, 공삼용환불</v>
          </cell>
        </row>
        <row r="250">
          <cell r="A250" t="str">
            <v>'94.12.20</v>
          </cell>
          <cell r="B250">
            <v>40000000</v>
          </cell>
          <cell r="E250">
            <v>40000000</v>
          </cell>
          <cell r="K250" t="str">
            <v>이기훈</v>
          </cell>
        </row>
        <row r="251">
          <cell r="A251" t="str">
            <v>'94.12.19</v>
          </cell>
          <cell r="B251">
            <v>62500000</v>
          </cell>
          <cell r="E251">
            <v>62500000</v>
          </cell>
          <cell r="K251" t="str">
            <v>최기자, 김원동</v>
          </cell>
        </row>
        <row r="252">
          <cell r="A252" t="str">
            <v>'94.12.15</v>
          </cell>
          <cell r="B252">
            <v>1200000000</v>
          </cell>
          <cell r="G252">
            <v>1200000000</v>
          </cell>
          <cell r="K252" t="str">
            <v>토지대(사학)</v>
          </cell>
        </row>
        <row r="253">
          <cell r="A253" t="str">
            <v>'94.12.08</v>
          </cell>
          <cell r="B253">
            <v>25000000</v>
          </cell>
          <cell r="E253">
            <v>25000000</v>
          </cell>
          <cell r="K253" t="str">
            <v>최정식</v>
          </cell>
        </row>
        <row r="254">
          <cell r="A254" t="str">
            <v>'94.11.30</v>
          </cell>
          <cell r="B254">
            <v>320000000</v>
          </cell>
          <cell r="E254">
            <v>56000000</v>
          </cell>
          <cell r="F254">
            <v>579000</v>
          </cell>
          <cell r="G254">
            <v>264000000</v>
          </cell>
          <cell r="K254" t="str">
            <v>진입도로,이승수,윤광준,김효순,변한숙</v>
          </cell>
        </row>
        <row r="255">
          <cell r="A255" t="str">
            <v>'94.11.29</v>
          </cell>
          <cell r="B255">
            <v>70000000</v>
          </cell>
          <cell r="C255">
            <v>40000000</v>
          </cell>
          <cell r="E255">
            <v>30000000</v>
          </cell>
          <cell r="K255" t="str">
            <v>본사40,000천원, 이재천30,000천원</v>
          </cell>
        </row>
        <row r="256">
          <cell r="A256" t="str">
            <v>'94.11.25</v>
          </cell>
          <cell r="B256">
            <v>315000000</v>
          </cell>
          <cell r="G256">
            <v>315000000</v>
          </cell>
          <cell r="K256" t="str">
            <v>진입도로부지</v>
          </cell>
        </row>
        <row r="257">
          <cell r="A257" t="str">
            <v>'94.11.21</v>
          </cell>
          <cell r="B257">
            <v>47500000</v>
          </cell>
          <cell r="E257">
            <v>47500000</v>
          </cell>
          <cell r="K257" t="str">
            <v>이각순30,000천원,강정애17,500천원</v>
          </cell>
        </row>
        <row r="258">
          <cell r="A258" t="str">
            <v>'94.11.09</v>
          </cell>
          <cell r="B258">
            <v>10000000</v>
          </cell>
          <cell r="E258">
            <v>10000000</v>
          </cell>
          <cell r="K258" t="str">
            <v>이학률</v>
          </cell>
        </row>
        <row r="259">
          <cell r="A259" t="str">
            <v>'94.11.04</v>
          </cell>
          <cell r="B259">
            <v>2500000</v>
          </cell>
          <cell r="E259">
            <v>2500000</v>
          </cell>
          <cell r="K259" t="str">
            <v>우찬제</v>
          </cell>
        </row>
        <row r="260">
          <cell r="A260" t="str">
            <v>'94.10.25</v>
          </cell>
          <cell r="B260">
            <v>120000000</v>
          </cell>
          <cell r="E260">
            <v>30000000</v>
          </cell>
          <cell r="F260">
            <v>90000</v>
          </cell>
          <cell r="G260">
            <v>90000000</v>
          </cell>
          <cell r="K260" t="str">
            <v>우찬제30,000천원,진입로부지</v>
          </cell>
        </row>
        <row r="261">
          <cell r="A261" t="str">
            <v>'94.10.07</v>
          </cell>
          <cell r="B261">
            <v>30000000</v>
          </cell>
          <cell r="E261">
            <v>30000000</v>
          </cell>
          <cell r="K261" t="str">
            <v>최무용</v>
          </cell>
        </row>
        <row r="262">
          <cell r="A262" t="str">
            <v>'94.09.26</v>
          </cell>
          <cell r="B262">
            <v>30000000</v>
          </cell>
          <cell r="E262">
            <v>30000000</v>
          </cell>
          <cell r="K262" t="str">
            <v>최승훈</v>
          </cell>
        </row>
        <row r="263">
          <cell r="A263" t="str">
            <v>'94.09.10</v>
          </cell>
          <cell r="B263">
            <v>40000000</v>
          </cell>
          <cell r="E263">
            <v>40000000</v>
          </cell>
          <cell r="K263" t="str">
            <v>정귀연</v>
          </cell>
        </row>
        <row r="264">
          <cell r="A264" t="str">
            <v>'94.09.08</v>
          </cell>
          <cell r="B264">
            <v>20000000</v>
          </cell>
          <cell r="E264">
            <v>20000000</v>
          </cell>
          <cell r="K264" t="str">
            <v>김창균</v>
          </cell>
        </row>
        <row r="265">
          <cell r="A265" t="str">
            <v>'94.09.07</v>
          </cell>
          <cell r="B265">
            <v>10000000</v>
          </cell>
          <cell r="E265">
            <v>10000000</v>
          </cell>
          <cell r="K265" t="str">
            <v>정명수</v>
          </cell>
        </row>
        <row r="266">
          <cell r="A266" t="str">
            <v>'94.09.06</v>
          </cell>
          <cell r="B266">
            <v>30000000</v>
          </cell>
          <cell r="E266">
            <v>30000000</v>
          </cell>
          <cell r="K266" t="str">
            <v>최병영</v>
          </cell>
        </row>
        <row r="267">
          <cell r="A267" t="str">
            <v>'94.08.25</v>
          </cell>
          <cell r="B267">
            <v>60000000</v>
          </cell>
          <cell r="F267">
            <v>60000</v>
          </cell>
          <cell r="G267">
            <v>60000000</v>
          </cell>
          <cell r="K267" t="str">
            <v>진입도로</v>
          </cell>
        </row>
        <row r="268">
          <cell r="A268" t="str">
            <v>'94.08.22</v>
          </cell>
          <cell r="B268">
            <v>65000000</v>
          </cell>
          <cell r="E268">
            <v>65000000</v>
          </cell>
          <cell r="K268" t="str">
            <v>오병진32,500천원,이수범32,500천원</v>
          </cell>
        </row>
        <row r="269">
          <cell r="A269" t="str">
            <v>'94.08.03</v>
          </cell>
          <cell r="B269">
            <v>330000000</v>
          </cell>
          <cell r="C269">
            <v>300000000</v>
          </cell>
          <cell r="E269">
            <v>30000000</v>
          </cell>
          <cell r="K269" t="str">
            <v>대여금상환,윤영복 환불</v>
          </cell>
        </row>
        <row r="270">
          <cell r="A270" t="str">
            <v>'94.08.02</v>
          </cell>
          <cell r="B270">
            <v>30000000</v>
          </cell>
          <cell r="E270">
            <v>30000000</v>
          </cell>
          <cell r="K270" t="str">
            <v>박우찬</v>
          </cell>
        </row>
        <row r="271">
          <cell r="A271" t="str">
            <v>'94.07.27</v>
          </cell>
          <cell r="B271">
            <v>3000000</v>
          </cell>
          <cell r="E271">
            <v>3000000</v>
          </cell>
          <cell r="K271" t="str">
            <v>구정회</v>
          </cell>
        </row>
        <row r="272">
          <cell r="A272" t="str">
            <v>'94.07.25</v>
          </cell>
          <cell r="B272">
            <v>10000000</v>
          </cell>
          <cell r="E272">
            <v>10000000</v>
          </cell>
          <cell r="K272" t="str">
            <v>안영태</v>
          </cell>
        </row>
        <row r="273">
          <cell r="A273" t="str">
            <v>'94.07.21</v>
          </cell>
          <cell r="B273">
            <v>12700000</v>
          </cell>
          <cell r="E273">
            <v>12700000</v>
          </cell>
          <cell r="K273" t="str">
            <v>김찬식</v>
          </cell>
        </row>
        <row r="274">
          <cell r="A274" t="str">
            <v>'94.07.11</v>
          </cell>
          <cell r="B274">
            <v>31688000</v>
          </cell>
          <cell r="F274">
            <v>31688</v>
          </cell>
          <cell r="J274">
            <v>31688000</v>
          </cell>
          <cell r="K274" t="str">
            <v>감정평가수수료</v>
          </cell>
        </row>
        <row r="275">
          <cell r="A275" t="str">
            <v>'94.07.04</v>
          </cell>
          <cell r="B275">
            <v>28000000</v>
          </cell>
          <cell r="C275" t="str">
            <v xml:space="preserve"> </v>
          </cell>
          <cell r="E275">
            <v>28000000</v>
          </cell>
          <cell r="K275" t="str">
            <v>황기서</v>
          </cell>
        </row>
        <row r="276">
          <cell r="A276" t="str">
            <v>'94.06.28</v>
          </cell>
          <cell r="B276">
            <v>20000000</v>
          </cell>
          <cell r="E276">
            <v>20000000</v>
          </cell>
          <cell r="K276" t="str">
            <v>김이철</v>
          </cell>
        </row>
        <row r="277">
          <cell r="A277" t="str">
            <v>'94.06.23</v>
          </cell>
          <cell r="B277">
            <v>120000000</v>
          </cell>
          <cell r="C277">
            <v>100000000</v>
          </cell>
          <cell r="E277">
            <v>20000000</v>
          </cell>
          <cell r="K277" t="str">
            <v>대여금 상환,김이철</v>
          </cell>
        </row>
        <row r="278">
          <cell r="A278" t="str">
            <v>'94.06.20</v>
          </cell>
          <cell r="B278">
            <v>32500000</v>
          </cell>
          <cell r="E278">
            <v>32500000</v>
          </cell>
          <cell r="K278" t="str">
            <v>반재봉15,000천원,최영길17,500천원</v>
          </cell>
        </row>
        <row r="279">
          <cell r="A279" t="str">
            <v>'94.06.13</v>
          </cell>
          <cell r="B279">
            <v>17500000</v>
          </cell>
          <cell r="E279">
            <v>17500000</v>
          </cell>
          <cell r="K279" t="str">
            <v>서계문</v>
          </cell>
        </row>
        <row r="280">
          <cell r="A280" t="str">
            <v>'94.06.08</v>
          </cell>
          <cell r="B280">
            <v>20000000</v>
          </cell>
          <cell r="E280">
            <v>20000000</v>
          </cell>
          <cell r="K280" t="str">
            <v>최명식</v>
          </cell>
        </row>
        <row r="281">
          <cell r="A281" t="str">
            <v>'94.06.03</v>
          </cell>
          <cell r="B281">
            <v>100000000</v>
          </cell>
          <cell r="C281">
            <v>100000000</v>
          </cell>
          <cell r="K281" t="str">
            <v>대여금상환</v>
          </cell>
        </row>
        <row r="282">
          <cell r="A282" t="str">
            <v>'94.06.02</v>
          </cell>
          <cell r="B282">
            <v>0</v>
          </cell>
          <cell r="E282" t="str">
            <v xml:space="preserve"> </v>
          </cell>
          <cell r="K282" t="str">
            <v xml:space="preserve"> </v>
          </cell>
        </row>
        <row r="283">
          <cell r="A283" t="str">
            <v>'94.05.30</v>
          </cell>
          <cell r="B283">
            <v>30000000</v>
          </cell>
          <cell r="E283">
            <v>30000000</v>
          </cell>
          <cell r="K283" t="str">
            <v>나재환</v>
          </cell>
        </row>
        <row r="284">
          <cell r="A284" t="str">
            <v>'94.05.26</v>
          </cell>
          <cell r="B284">
            <v>2500000</v>
          </cell>
          <cell r="E284">
            <v>2500000</v>
          </cell>
          <cell r="K284" t="str">
            <v>이영주</v>
          </cell>
        </row>
        <row r="285">
          <cell r="A285" t="str">
            <v>'94.05.17</v>
          </cell>
          <cell r="B285">
            <v>30000000</v>
          </cell>
          <cell r="E285">
            <v>30000000</v>
          </cell>
          <cell r="K285" t="str">
            <v>양순봉</v>
          </cell>
        </row>
        <row r="286">
          <cell r="A286" t="str">
            <v>'94.05.11</v>
          </cell>
          <cell r="B286">
            <v>20000000</v>
          </cell>
          <cell r="E286">
            <v>20000000</v>
          </cell>
          <cell r="K286" t="str">
            <v>유향옥(농협)</v>
          </cell>
        </row>
        <row r="287">
          <cell r="A287" t="str">
            <v>'94.05.10</v>
          </cell>
          <cell r="B287">
            <v>100000000</v>
          </cell>
          <cell r="C287">
            <v>100000000</v>
          </cell>
          <cell r="K287" t="str">
            <v>대여금상환</v>
          </cell>
        </row>
        <row r="288">
          <cell r="A288" t="str">
            <v>'94.05.09</v>
          </cell>
          <cell r="B288">
            <v>2500000</v>
          </cell>
          <cell r="E288">
            <v>2500000</v>
          </cell>
          <cell r="K288" t="str">
            <v>차종우</v>
          </cell>
        </row>
        <row r="289">
          <cell r="A289" t="str">
            <v>'94.05.06</v>
          </cell>
          <cell r="B289">
            <v>100000000</v>
          </cell>
          <cell r="C289">
            <v>100000000</v>
          </cell>
          <cell r="K289" t="str">
            <v>대여금상환</v>
          </cell>
        </row>
        <row r="290">
          <cell r="A290" t="str">
            <v>'94.05.04</v>
          </cell>
          <cell r="B290">
            <v>15000000</v>
          </cell>
          <cell r="E290">
            <v>15000000</v>
          </cell>
          <cell r="K290" t="str">
            <v>송영준</v>
          </cell>
        </row>
        <row r="291">
          <cell r="A291" t="str">
            <v>'94.05.02</v>
          </cell>
          <cell r="B291">
            <v>147500000</v>
          </cell>
          <cell r="C291">
            <v>100000000</v>
          </cell>
          <cell r="E291">
            <v>47500000</v>
          </cell>
          <cell r="K291" t="str">
            <v>대여금상환,유용삼,유근숙,김종호,라금욱</v>
          </cell>
        </row>
        <row r="292">
          <cell r="A292" t="str">
            <v>'94.04.30</v>
          </cell>
          <cell r="B292">
            <v>100000000</v>
          </cell>
          <cell r="C292">
            <v>100000000</v>
          </cell>
          <cell r="K292" t="str">
            <v>대여금상환</v>
          </cell>
        </row>
        <row r="293">
          <cell r="A293" t="str">
            <v>'94.04.29</v>
          </cell>
          <cell r="B293">
            <v>152500000</v>
          </cell>
          <cell r="C293">
            <v>100000000</v>
          </cell>
          <cell r="E293">
            <v>52500000</v>
          </cell>
          <cell r="K293" t="str">
            <v>대여금상환,강성훈20,000.심영석32,500천원</v>
          </cell>
        </row>
        <row r="294">
          <cell r="A294" t="str">
            <v>'94.04.27</v>
          </cell>
          <cell r="B294">
            <v>300000000</v>
          </cell>
          <cell r="C294">
            <v>300000000</v>
          </cell>
          <cell r="K294" t="str">
            <v>대여금상환</v>
          </cell>
        </row>
        <row r="295">
          <cell r="A295" t="str">
            <v>'94.04.25</v>
          </cell>
          <cell r="B295">
            <v>102500000</v>
          </cell>
          <cell r="C295">
            <v>100000000</v>
          </cell>
          <cell r="E295">
            <v>2500000</v>
          </cell>
          <cell r="K295" t="str">
            <v>대여금상환, 곽성호</v>
          </cell>
        </row>
        <row r="296">
          <cell r="A296" t="str">
            <v>'94.04.21</v>
          </cell>
          <cell r="B296">
            <v>100000000</v>
          </cell>
          <cell r="C296">
            <v>100000000</v>
          </cell>
          <cell r="K296" t="str">
            <v>대여금상환</v>
          </cell>
        </row>
        <row r="297">
          <cell r="A297" t="str">
            <v>'94.04.20</v>
          </cell>
          <cell r="B297">
            <v>300000000</v>
          </cell>
          <cell r="C297">
            <v>300000000</v>
          </cell>
          <cell r="K297" t="str">
            <v>대여금상환</v>
          </cell>
        </row>
        <row r="298">
          <cell r="A298" t="str">
            <v>'94.04.18</v>
          </cell>
          <cell r="B298">
            <v>180500000</v>
          </cell>
          <cell r="C298">
            <v>100000000</v>
          </cell>
          <cell r="E298">
            <v>80500000</v>
          </cell>
          <cell r="K298" t="str">
            <v>대여금상환,어유선,김석수,김기훈,이동희</v>
          </cell>
        </row>
        <row r="299">
          <cell r="A299" t="str">
            <v>'94.04.11</v>
          </cell>
          <cell r="B299">
            <v>59510000</v>
          </cell>
          <cell r="E299">
            <v>59510000</v>
          </cell>
          <cell r="K299" t="str">
            <v>홍석식,전영주</v>
          </cell>
        </row>
        <row r="300">
          <cell r="A300" t="str">
            <v>'94.04.07</v>
          </cell>
          <cell r="B300">
            <v>117500000</v>
          </cell>
          <cell r="C300">
            <v>100000000</v>
          </cell>
          <cell r="E300">
            <v>17500000</v>
          </cell>
          <cell r="K300" t="str">
            <v>대여금상환,이태종15,000,유성문2,500천원</v>
          </cell>
        </row>
        <row r="301">
          <cell r="A301" t="str">
            <v>'94.04.06</v>
          </cell>
          <cell r="B301">
            <v>265000000</v>
          </cell>
          <cell r="C301">
            <v>250000000</v>
          </cell>
          <cell r="E301">
            <v>15000000</v>
          </cell>
          <cell r="K301" t="str">
            <v>대여금상환,김광호15,000천원</v>
          </cell>
        </row>
        <row r="302">
          <cell r="A302" t="str">
            <v>'94.04.01</v>
          </cell>
          <cell r="B302">
            <v>200000000</v>
          </cell>
          <cell r="C302">
            <v>200000000</v>
          </cell>
          <cell r="K302" t="str">
            <v>대여금상환</v>
          </cell>
        </row>
        <row r="303">
          <cell r="A303" t="str">
            <v>'94.03.31</v>
          </cell>
          <cell r="B303">
            <v>646428464</v>
          </cell>
          <cell r="F303">
            <v>4246428.4639999997</v>
          </cell>
          <cell r="G303">
            <v>646428464</v>
          </cell>
          <cell r="K303" t="str">
            <v>사학</v>
          </cell>
        </row>
        <row r="304">
          <cell r="A304" t="str">
            <v>'94.03.30</v>
          </cell>
          <cell r="B304">
            <v>1400000000</v>
          </cell>
          <cell r="C304" t="str">
            <v xml:space="preserve"> </v>
          </cell>
          <cell r="G304">
            <v>1400000000</v>
          </cell>
          <cell r="K304" t="str">
            <v>사학</v>
          </cell>
        </row>
        <row r="305">
          <cell r="A305" t="str">
            <v>'94.03.29</v>
          </cell>
          <cell r="B305">
            <v>500000000</v>
          </cell>
          <cell r="C305" t="str">
            <v xml:space="preserve"> </v>
          </cell>
          <cell r="G305">
            <v>500000000</v>
          </cell>
          <cell r="K305" t="str">
            <v>사학</v>
          </cell>
        </row>
        <row r="306">
          <cell r="A306" t="str">
            <v>'94.03.28</v>
          </cell>
          <cell r="B306">
            <v>417500000</v>
          </cell>
          <cell r="C306" t="str">
            <v xml:space="preserve"> </v>
          </cell>
          <cell r="E306">
            <v>17500000</v>
          </cell>
          <cell r="G306">
            <v>400000000</v>
          </cell>
          <cell r="K306" t="str">
            <v>사학,김정권17,500천원</v>
          </cell>
        </row>
        <row r="307">
          <cell r="A307" t="str">
            <v>'94.03.22</v>
          </cell>
          <cell r="B307">
            <v>722500000</v>
          </cell>
          <cell r="C307" t="str">
            <v xml:space="preserve"> </v>
          </cell>
          <cell r="E307">
            <v>22500000</v>
          </cell>
          <cell r="G307">
            <v>700000000</v>
          </cell>
          <cell r="K307" t="str">
            <v>사학,박성심.우정희5,000천원,김혜영15,000천원,이필재2,500천원</v>
          </cell>
        </row>
        <row r="308">
          <cell r="A308" t="str">
            <v>'94.03.21</v>
          </cell>
          <cell r="B308">
            <v>25000000</v>
          </cell>
          <cell r="E308">
            <v>25000000</v>
          </cell>
          <cell r="K308" t="str">
            <v>김정욱.유현철5,000천원,유연상20,000천원</v>
          </cell>
        </row>
        <row r="309">
          <cell r="A309" t="str">
            <v>'94.03.16</v>
          </cell>
          <cell r="B309">
            <v>600000000</v>
          </cell>
          <cell r="C309" t="str">
            <v xml:space="preserve"> </v>
          </cell>
          <cell r="G309">
            <v>600000000</v>
          </cell>
          <cell r="K309" t="str">
            <v>사학</v>
          </cell>
        </row>
        <row r="310">
          <cell r="A310" t="str">
            <v>'94.03.14</v>
          </cell>
          <cell r="B310">
            <v>40000000</v>
          </cell>
          <cell r="E310">
            <v>40000000</v>
          </cell>
          <cell r="K310" t="str">
            <v>박복순.김재구20,000천원,구경모17,500천원,이은용2,500천원</v>
          </cell>
        </row>
        <row r="311">
          <cell r="A311" t="str">
            <v>'94.03.08</v>
          </cell>
          <cell r="B311">
            <v>5500000</v>
          </cell>
          <cell r="E311">
            <v>5500000</v>
          </cell>
          <cell r="K311" t="str">
            <v>한상만2,500.정재열3,000천원</v>
          </cell>
        </row>
        <row r="312">
          <cell r="A312" t="str">
            <v>'94.03.07</v>
          </cell>
          <cell r="B312">
            <v>7500000</v>
          </cell>
          <cell r="E312">
            <v>7500000</v>
          </cell>
          <cell r="K312" t="str">
            <v>김유근.김평수5,000천원,홍경모2,500천원</v>
          </cell>
        </row>
        <row r="313">
          <cell r="A313" t="str">
            <v>'94.03.03</v>
          </cell>
          <cell r="B313">
            <v>24000000</v>
          </cell>
          <cell r="E313">
            <v>24000000</v>
          </cell>
          <cell r="K313" t="str">
            <v>박명균,이철재,김동현,조감연</v>
          </cell>
        </row>
        <row r="314">
          <cell r="A314" t="str">
            <v>'94.03.02</v>
          </cell>
          <cell r="B314">
            <v>205500000</v>
          </cell>
          <cell r="C314">
            <v>200000000</v>
          </cell>
          <cell r="E314">
            <v>5500000</v>
          </cell>
          <cell r="K314" t="str">
            <v>대여금상환,이재완,송돈헌</v>
          </cell>
        </row>
        <row r="315">
          <cell r="A315" t="str">
            <v>'94.02.04</v>
          </cell>
          <cell r="B315">
            <v>500000000</v>
          </cell>
          <cell r="C315">
            <v>500000000</v>
          </cell>
          <cell r="K315" t="str">
            <v>대여금상환</v>
          </cell>
        </row>
        <row r="316">
          <cell r="A316" t="str">
            <v>'94.02.02</v>
          </cell>
          <cell r="B316">
            <v>2500000</v>
          </cell>
          <cell r="E316">
            <v>2500000</v>
          </cell>
          <cell r="K316" t="str">
            <v>이효득</v>
          </cell>
        </row>
        <row r="317">
          <cell r="A317" t="str">
            <v>'94.01.31</v>
          </cell>
          <cell r="B317">
            <v>5500000</v>
          </cell>
          <cell r="E317">
            <v>5500000</v>
          </cell>
          <cell r="K317" t="str">
            <v>박은선,이웅수</v>
          </cell>
        </row>
        <row r="318">
          <cell r="A318" t="str">
            <v>'94.01.25</v>
          </cell>
          <cell r="B318">
            <v>10500000</v>
          </cell>
          <cell r="C318">
            <v>5000000</v>
          </cell>
          <cell r="E318">
            <v>5500000</v>
          </cell>
          <cell r="K318" t="str">
            <v>대여금상환,김의호,서인순</v>
          </cell>
        </row>
        <row r="319">
          <cell r="A319" t="str">
            <v>'94.01.24</v>
          </cell>
          <cell r="B319">
            <v>711000000</v>
          </cell>
          <cell r="C319" t="str">
            <v xml:space="preserve"> </v>
          </cell>
          <cell r="E319">
            <v>11000000</v>
          </cell>
          <cell r="F319">
            <v>772079.25</v>
          </cell>
          <cell r="G319">
            <v>700000000</v>
          </cell>
          <cell r="K319" t="str">
            <v>사학,이명우,정종희,황한규,서순예</v>
          </cell>
        </row>
        <row r="320">
          <cell r="A320" t="str">
            <v>'94.01.13</v>
          </cell>
          <cell r="B320">
            <v>3000000</v>
          </cell>
          <cell r="E320">
            <v>3000000</v>
          </cell>
          <cell r="K320" t="str">
            <v>정헌선</v>
          </cell>
        </row>
        <row r="321">
          <cell r="A321" t="str">
            <v>'94.01.12</v>
          </cell>
          <cell r="B321">
            <v>2500000</v>
          </cell>
          <cell r="E321">
            <v>2500000</v>
          </cell>
          <cell r="K321" t="str">
            <v>김정남</v>
          </cell>
        </row>
        <row r="322">
          <cell r="A322" t="str">
            <v>'94.01.11</v>
          </cell>
          <cell r="B322">
            <v>2500000</v>
          </cell>
          <cell r="E322">
            <v>2500000</v>
          </cell>
          <cell r="K322" t="str">
            <v>김정현</v>
          </cell>
        </row>
        <row r="323">
          <cell r="A323" t="str">
            <v>'94.01.07</v>
          </cell>
          <cell r="B323">
            <v>3000000</v>
          </cell>
          <cell r="E323">
            <v>3000000</v>
          </cell>
          <cell r="K323" t="str">
            <v>김봉환</v>
          </cell>
        </row>
        <row r="324">
          <cell r="A324" t="str">
            <v>'94.01.06</v>
          </cell>
          <cell r="B324">
            <v>79579250</v>
          </cell>
          <cell r="C324" t="str">
            <v xml:space="preserve"> </v>
          </cell>
          <cell r="E324">
            <v>7500000</v>
          </cell>
          <cell r="G324">
            <v>72079250</v>
          </cell>
          <cell r="K324" t="str">
            <v>사학(제일47,000천원,동화25,079.250천원),김수일2,500천원,윤덕호2,500천원,허영금2.50천원</v>
          </cell>
        </row>
        <row r="325">
          <cell r="A325" t="str">
            <v>'93.12.30</v>
          </cell>
          <cell r="B325">
            <v>178500000</v>
          </cell>
          <cell r="E325">
            <v>8500000</v>
          </cell>
          <cell r="F325">
            <v>170000</v>
          </cell>
          <cell r="G325">
            <v>170000000</v>
          </cell>
          <cell r="K325" t="str">
            <v>사학,김종철,김일식,허영근</v>
          </cell>
        </row>
        <row r="326">
          <cell r="A326" t="str">
            <v>'93.12.29</v>
          </cell>
          <cell r="B326">
            <v>2500000</v>
          </cell>
          <cell r="E326">
            <v>2500000</v>
          </cell>
          <cell r="K326" t="str">
            <v>이승호</v>
          </cell>
        </row>
        <row r="327">
          <cell r="A327" t="str">
            <v>'93.12.13</v>
          </cell>
          <cell r="B327">
            <v>22000000</v>
          </cell>
          <cell r="C327">
            <v>22000000</v>
          </cell>
          <cell r="E327">
            <v>0</v>
          </cell>
          <cell r="K327" t="str">
            <v>공삼영,백건균</v>
          </cell>
        </row>
        <row r="328">
          <cell r="A328" t="str">
            <v>'93.12.08</v>
          </cell>
          <cell r="B328">
            <v>13000000</v>
          </cell>
          <cell r="C328">
            <v>13000000</v>
          </cell>
          <cell r="E328" t="str">
            <v xml:space="preserve"> </v>
          </cell>
          <cell r="K328" t="str">
            <v>대여금상환</v>
          </cell>
        </row>
        <row r="329">
          <cell r="A329" t="str">
            <v>'93.11.23</v>
          </cell>
          <cell r="B329">
            <v>20000000</v>
          </cell>
          <cell r="E329">
            <v>20000000</v>
          </cell>
          <cell r="K329" t="str">
            <v>이기남</v>
          </cell>
        </row>
        <row r="330">
          <cell r="A330" t="str">
            <v>'93.11.18</v>
          </cell>
          <cell r="B330">
            <v>30000000</v>
          </cell>
          <cell r="E330">
            <v>30000000</v>
          </cell>
          <cell r="K330" t="str">
            <v>은연수,이덕우</v>
          </cell>
        </row>
        <row r="331">
          <cell r="A331" t="str">
            <v>'93.11.10</v>
          </cell>
          <cell r="B331">
            <v>15000000</v>
          </cell>
          <cell r="E331">
            <v>15000000</v>
          </cell>
          <cell r="K331" t="str">
            <v>김재호</v>
          </cell>
        </row>
        <row r="332">
          <cell r="A332" t="str">
            <v>'93.10.14</v>
          </cell>
          <cell r="B332">
            <v>39000000</v>
          </cell>
          <cell r="C332">
            <v>39000000</v>
          </cell>
          <cell r="K332" t="str">
            <v>대여금상환(제일15,000,동아24,000천원)</v>
          </cell>
        </row>
        <row r="333">
          <cell r="A333" t="str">
            <v>'93.10.06</v>
          </cell>
          <cell r="B333">
            <v>56500000</v>
          </cell>
          <cell r="C333">
            <v>26500000</v>
          </cell>
          <cell r="E333">
            <v>30000000</v>
          </cell>
          <cell r="K333" t="str">
            <v>대여금상환,정병찬,송종면</v>
          </cell>
        </row>
        <row r="334">
          <cell r="A334" t="str">
            <v>'93.10.04</v>
          </cell>
          <cell r="B334">
            <v>15000000</v>
          </cell>
          <cell r="E334">
            <v>15000000</v>
          </cell>
          <cell r="K334" t="str">
            <v>민형기</v>
          </cell>
        </row>
        <row r="335">
          <cell r="A335" t="str">
            <v>'93.09.27</v>
          </cell>
          <cell r="B335">
            <v>65000000</v>
          </cell>
          <cell r="C335">
            <v>65000000</v>
          </cell>
          <cell r="K335" t="str">
            <v>대여금상환</v>
          </cell>
        </row>
        <row r="336">
          <cell r="A336" t="str">
            <v>'93.09.16</v>
          </cell>
          <cell r="B336">
            <v>38000000</v>
          </cell>
          <cell r="C336">
            <v>38000000</v>
          </cell>
          <cell r="K336" t="str">
            <v>대여금상환</v>
          </cell>
        </row>
        <row r="337">
          <cell r="A337" t="str">
            <v>'93.09.13</v>
          </cell>
          <cell r="B337">
            <v>50000000</v>
          </cell>
          <cell r="C337">
            <v>50000000</v>
          </cell>
          <cell r="K337" t="str">
            <v>대여금상환</v>
          </cell>
        </row>
        <row r="338">
          <cell r="A338" t="str">
            <v>'93.09.08</v>
          </cell>
          <cell r="B338">
            <v>15000000</v>
          </cell>
          <cell r="C338">
            <v>15000000</v>
          </cell>
          <cell r="K338" t="str">
            <v>대여금상환</v>
          </cell>
        </row>
        <row r="339">
          <cell r="A339" t="str">
            <v>'93.09.03</v>
          </cell>
          <cell r="B339">
            <v>48000000</v>
          </cell>
          <cell r="C339">
            <v>48000000</v>
          </cell>
          <cell r="K339" t="str">
            <v>대여금상환</v>
          </cell>
        </row>
        <row r="340">
          <cell r="A340" t="str">
            <v>'93.09.02</v>
          </cell>
          <cell r="B340">
            <v>47600000</v>
          </cell>
          <cell r="C340">
            <v>42600000</v>
          </cell>
          <cell r="E340">
            <v>5000000</v>
          </cell>
          <cell r="K340" t="str">
            <v>대여금상환(제일34,000천원,축협8,600천원),최금자</v>
          </cell>
        </row>
        <row r="341">
          <cell r="A341" t="str">
            <v>'93.09.01</v>
          </cell>
          <cell r="B341">
            <v>866900000</v>
          </cell>
          <cell r="C341">
            <v>866900000</v>
          </cell>
          <cell r="K341" t="str">
            <v>대여금상환(제일685,000천원,축협181,400천원)</v>
          </cell>
        </row>
        <row r="342">
          <cell r="A342" t="str">
            <v>'93.08.31</v>
          </cell>
          <cell r="B342">
            <v>1248000000</v>
          </cell>
          <cell r="C342">
            <v>1248000000</v>
          </cell>
          <cell r="K342" t="str">
            <v>대여금상환</v>
          </cell>
        </row>
        <row r="343">
          <cell r="A343" t="str">
            <v>'93.08.02</v>
          </cell>
          <cell r="B343">
            <v>20000000</v>
          </cell>
          <cell r="C343">
            <v>20000000</v>
          </cell>
        </row>
        <row r="344">
          <cell r="A344" t="str">
            <v>'93.07.06</v>
          </cell>
          <cell r="B344">
            <v>10000000</v>
          </cell>
          <cell r="C344">
            <v>10000000</v>
          </cell>
        </row>
        <row r="345">
          <cell r="A345" t="str">
            <v>'93.05.14</v>
          </cell>
          <cell r="B345">
            <v>35000000</v>
          </cell>
          <cell r="E345">
            <v>35000000</v>
          </cell>
          <cell r="K345" t="str">
            <v>최금환15,000천원,최성환20,000천원</v>
          </cell>
        </row>
        <row r="346">
          <cell r="A346" t="str">
            <v>'93.04.30</v>
          </cell>
          <cell r="B346">
            <v>15000000</v>
          </cell>
          <cell r="C346">
            <v>15000000</v>
          </cell>
        </row>
        <row r="347">
          <cell r="A347" t="str">
            <v>'93.04.28</v>
          </cell>
          <cell r="B347">
            <v>10000000</v>
          </cell>
          <cell r="C347">
            <v>10000000</v>
          </cell>
        </row>
        <row r="348">
          <cell r="A348" t="str">
            <v>'93.04.22</v>
          </cell>
          <cell r="B348">
            <v>5000000</v>
          </cell>
          <cell r="C348">
            <v>5000000</v>
          </cell>
        </row>
        <row r="349">
          <cell r="A349" t="str">
            <v xml:space="preserve"> </v>
          </cell>
          <cell r="C349">
            <v>26240000000</v>
          </cell>
          <cell r="E349">
            <v>4636877985</v>
          </cell>
          <cell r="F349">
            <v>9757689.7659999989</v>
          </cell>
          <cell r="G349">
            <v>8478100121</v>
          </cell>
          <cell r="H349">
            <v>118861606</v>
          </cell>
          <cell r="I349">
            <v>1064549330</v>
          </cell>
          <cell r="J349">
            <v>96178709</v>
          </cell>
        </row>
        <row r="350">
          <cell r="C350">
            <v>31360811781</v>
          </cell>
          <cell r="G350">
            <v>9757689766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통장출금액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Baby일위대가"/>
      <sheetName val="일반전기C"/>
      <sheetName val="공통가설"/>
      <sheetName val="토목내역"/>
      <sheetName val="연결관암거"/>
      <sheetName val="터파기및재료"/>
      <sheetName val="별표"/>
      <sheetName val="노임단가"/>
      <sheetName val="행당원가"/>
      <sheetName val="Sheet1"/>
      <sheetName val="급수"/>
      <sheetName val="목표세부명세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내역서2안"/>
      <sheetName val="현장관리비"/>
      <sheetName val="1차 내역서"/>
      <sheetName val="골조시행"/>
      <sheetName val="설계도1"/>
      <sheetName val="차액보증"/>
      <sheetName val="Sheeࡴ40"/>
      <sheetName val="금액내역서"/>
      <sheetName val="#REF"/>
      <sheetName val="일위대가(건축)"/>
      <sheetName val="Total"/>
      <sheetName val="부대내역"/>
      <sheetName val="1-1"/>
      <sheetName val="Breakdown"/>
      <sheetName val="UnitRate"/>
      <sheetName val="외주비"/>
      <sheetName val="경산"/>
      <sheetName val="전력"/>
      <sheetName val="Sheet2"/>
      <sheetName val="ELECTRIC"/>
      <sheetName val="CTEMCOST"/>
      <sheetName val="도봉2지구"/>
      <sheetName val="산출-설비"/>
      <sheetName val="설계"/>
      <sheetName val="여흥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노임"/>
      <sheetName val="Mc1"/>
      <sheetName val="총괄집계표"/>
      <sheetName val="구분자"/>
      <sheetName val="Sheet15"/>
      <sheetName val="가로등내역서"/>
      <sheetName val="1안"/>
      <sheetName val="토적계산서"/>
      <sheetName val="일위대가(가설)"/>
      <sheetName val="물량표"/>
      <sheetName val="열린교실"/>
      <sheetName val="공사예산하조서(O.K)"/>
      <sheetName val="증감대비"/>
      <sheetName val="2공구산출내역"/>
      <sheetName val="WEIGHT LIST"/>
      <sheetName val="산#2-1 (2)"/>
      <sheetName val="입력값1"/>
      <sheetName val="적용건축"/>
      <sheetName val="단가조사"/>
      <sheetName val="wall"/>
      <sheetName val="의왕내역"/>
      <sheetName val="BOQ(전체)"/>
      <sheetName val="내역서(삼호)"/>
      <sheetName val="일반공사"/>
      <sheetName val="산출내역서"/>
      <sheetName val="입찰안"/>
      <sheetName val="대전-교대(A1-A2)"/>
      <sheetName val="건축도급단가"/>
      <sheetName val="실행단가"/>
      <sheetName val="22단가"/>
      <sheetName val="22인공"/>
      <sheetName val="기초자료"/>
      <sheetName val="수목표준대가"/>
      <sheetName val="전체"/>
      <sheetName val="1차사업FS"/>
      <sheetName val="내역5"/>
      <sheetName val="사업수지"/>
      <sheetName val="DATA"/>
      <sheetName val="데이타"/>
      <sheetName val="이름"/>
      <sheetName val="급여표"/>
      <sheetName val="직원투입계획"/>
      <sheetName val="5사남"/>
      <sheetName val="(4-2)열관류값-2"/>
      <sheetName val="예산내역"/>
      <sheetName val="총괄수지표"/>
      <sheetName val="_냉각수펌프"/>
      <sheetName val="수입"/>
      <sheetName val="Sheet4"/>
      <sheetName val="기계설비"/>
      <sheetName val="실행내역"/>
      <sheetName val="계측기"/>
      <sheetName val="토목"/>
      <sheetName val="전선 및 전선관"/>
      <sheetName val="COVER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기초부하"/>
      <sheetName val="70%"/>
      <sheetName val="NYS"/>
      <sheetName val="일위대가내역"/>
      <sheetName val="토공집계표"/>
      <sheetName val="예가표"/>
      <sheetName val="교각1"/>
      <sheetName val="Tool"/>
      <sheetName val="견적서"/>
      <sheetName val="데리네이타현황"/>
      <sheetName val="P-1"/>
      <sheetName val="그림"/>
      <sheetName val="구성1"/>
      <sheetName val="구성2"/>
      <sheetName val="구성3"/>
      <sheetName val="구성4"/>
      <sheetName val="그림2"/>
      <sheetName val="분전반"/>
      <sheetName val="투찰가"/>
      <sheetName val="도급FORM"/>
      <sheetName val="쌍송교"/>
      <sheetName val="BSD (2)"/>
      <sheetName val="갑지(추정)"/>
      <sheetName val="Sheet3"/>
      <sheetName val="Sheet5"/>
      <sheetName val="기자재비"/>
      <sheetName val="건축내역"/>
      <sheetName val="유치원내역"/>
      <sheetName val="일위대가단가표"/>
      <sheetName val="unit 4"/>
      <sheetName val="자재목록"/>
      <sheetName val="입력"/>
      <sheetName val="가CP"/>
      <sheetName val="단중표"/>
      <sheetName val="문학간접"/>
      <sheetName val="간접"/>
      <sheetName val="전기변내역"/>
      <sheetName val="교통대책내역"/>
      <sheetName val="도급내역서"/>
      <sheetName val="Base"/>
      <sheetName val="실행철강하도"/>
      <sheetName val="분전함신설"/>
      <sheetName val="접지1종"/>
      <sheetName val="급명"/>
      <sheetName val="일위대가표"/>
      <sheetName val="건장설비"/>
      <sheetName val="원가"/>
      <sheetName val="명단"/>
      <sheetName val="J直材4"/>
      <sheetName val="구리토평1전기"/>
      <sheetName val="공조기휀"/>
      <sheetName val="AHU집계"/>
      <sheetName val="외주"/>
      <sheetName val="목록"/>
      <sheetName val="도시가스현황"/>
      <sheetName val="수목데이타 "/>
      <sheetName val="신공"/>
      <sheetName val="cctv"/>
      <sheetName val="EJ"/>
      <sheetName val="냉천부속동"/>
      <sheetName val="을"/>
      <sheetName val="001"/>
      <sheetName val="연습"/>
      <sheetName val="BEND LOSS"/>
      <sheetName val="asd"/>
      <sheetName val="총괄표"/>
      <sheetName val="기둥(원형)"/>
      <sheetName val="기초공"/>
      <sheetName val="(포장)BOQ-실적공사"/>
      <sheetName val="N賃率-職"/>
      <sheetName val="PAC"/>
      <sheetName val="대전노은1차_조적_집계표"/>
      <sheetName val="공정표"/>
      <sheetName val="수량산출"/>
      <sheetName val="측량노임단가"/>
      <sheetName val="공내역"/>
      <sheetName val="A조"/>
      <sheetName val="토공(도면)"/>
      <sheetName val="BID"/>
      <sheetName val="기성고"/>
      <sheetName val="인부노임"/>
      <sheetName val="기계내역"/>
      <sheetName val="프랜트면허"/>
      <sheetName val="고등학교"/>
      <sheetName val="노임이"/>
      <sheetName val="Macro1"/>
      <sheetName val="오산갈곳"/>
      <sheetName val="산출근거"/>
      <sheetName val="익산"/>
      <sheetName val="돈암사업"/>
      <sheetName val="BOX날개벽"/>
      <sheetName val="램머"/>
      <sheetName val="기계경비(시간당)"/>
      <sheetName val="현장관리비 "/>
      <sheetName val="계약내역(2)"/>
      <sheetName val="환산"/>
      <sheetName val="내역(100%)"/>
      <sheetName val="관로내역원"/>
      <sheetName val="수량산출근거(본선)"/>
      <sheetName val="내   역"/>
      <sheetName val="일위_파일"/>
      <sheetName val="COST"/>
      <sheetName val="노무비"/>
      <sheetName val="납부서"/>
      <sheetName val="rs94"/>
      <sheetName val="분양가"/>
      <sheetName val="을지"/>
      <sheetName val="재집"/>
      <sheetName val="직재"/>
      <sheetName val="수량산출서"/>
      <sheetName val="CON'C"/>
      <sheetName val="배수공"/>
      <sheetName val="아파트건축"/>
      <sheetName val="1차_내역서"/>
      <sheetName val="공사예산하조서(O_K)"/>
      <sheetName val="공통가설공사"/>
      <sheetName val="2002하반기노임기준"/>
      <sheetName val="SUMMARY"/>
      <sheetName val="PAINT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시중노임(공사)"/>
      <sheetName val="전기외주내역"/>
      <sheetName val="전국현황"/>
      <sheetName val="용산1(해보)"/>
      <sheetName val="SILICATE"/>
      <sheetName val="JUCKEYK"/>
      <sheetName val="APT"/>
      <sheetName val="참고"/>
      <sheetName val="RE9604"/>
      <sheetName val="BOX복구단위수량"/>
      <sheetName val="실행갑지"/>
      <sheetName val="조직공사중"/>
      <sheetName val="견적내역"/>
      <sheetName val="건축부하"/>
      <sheetName val="김포IO"/>
      <sheetName val="차수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분류표"/>
      <sheetName val="BSD_(2)"/>
      <sheetName val="unit_4"/>
      <sheetName val="수목데이타_"/>
      <sheetName val="BEND_LOSS"/>
      <sheetName val="현장관리비_"/>
      <sheetName val="내___역"/>
      <sheetName val="A LINE"/>
      <sheetName val="샷시제품"/>
      <sheetName val="실행"/>
      <sheetName val="총괄갑 "/>
      <sheetName val="사업부배부A"/>
      <sheetName val="02.설비등급기준표"/>
      <sheetName val="물건조서"/>
      <sheetName val="설계서"/>
      <sheetName val="설계예시"/>
      <sheetName val="국영"/>
      <sheetName val="단가표"/>
      <sheetName val="ABUT수량-A1"/>
      <sheetName val="토공사(흙막이)"/>
      <sheetName val="배관BM(일반)"/>
      <sheetName val="설비2차"/>
      <sheetName val="기술조건"/>
      <sheetName val="일위(설)"/>
      <sheetName val="단위중량"/>
      <sheetName val="경상직원"/>
      <sheetName val="CONCRETE"/>
      <sheetName val="설계내역서"/>
      <sheetName val="간접비내역-1"/>
      <sheetName val="b_balju"/>
      <sheetName val="2월"/>
      <sheetName val="안산기계장치"/>
      <sheetName val="계정"/>
      <sheetName val="부재리스트"/>
      <sheetName val="덤프트럭계수"/>
      <sheetName val="TANK견적대지"/>
      <sheetName val="sst,stl창호"/>
      <sheetName val="D-3109"/>
      <sheetName val="제2호단위수량"/>
      <sheetName val="토공사"/>
      <sheetName val="1차_내역서1"/>
      <sheetName val="공사예산하조서(O_K)1"/>
      <sheetName val="날개벽수량표"/>
      <sheetName val="COL"/>
      <sheetName val="카렌스센터계량기설치공사"/>
      <sheetName val="대비"/>
      <sheetName val="시설물일위"/>
      <sheetName val="변경내역"/>
      <sheetName val="개요"/>
      <sheetName val="승용"/>
      <sheetName val="소운반"/>
      <sheetName val="집수정단면도 (2)"/>
      <sheetName val="요율"/>
      <sheetName val="자재대"/>
      <sheetName val="예산총괄표"/>
      <sheetName val="횡배수관집현황(2공구)"/>
      <sheetName val="KEY"/>
      <sheetName val="출자한도1031"/>
      <sheetName val="예산명세서"/>
      <sheetName val="하부철근수량"/>
      <sheetName val="96노임기준"/>
      <sheetName val="9811"/>
      <sheetName val="토목내역서 (도급단가)"/>
      <sheetName val="총괄"/>
      <sheetName val="급수 (LPM)"/>
      <sheetName val="원가 (2)"/>
      <sheetName val="토공(우물통,기타) "/>
      <sheetName val="단가산출"/>
      <sheetName val="전기공사일위대가"/>
      <sheetName val="단가산출서"/>
      <sheetName val="건축공사 집계표"/>
      <sheetName val="골조"/>
      <sheetName val="06 일위대가목록"/>
      <sheetName val="1가설캠프"/>
      <sheetName val=""/>
      <sheetName val="돈권명번"/>
      <sheetName val="1.설계조건"/>
      <sheetName val="2.하중산정"/>
      <sheetName val="조직도"/>
      <sheetName val="도급견적가"/>
      <sheetName val="배수량"/>
      <sheetName val="견적가"/>
      <sheetName val="개산공사비"/>
      <sheetName val="내역1공구"/>
      <sheetName val="자  재"/>
      <sheetName val="건축외주"/>
      <sheetName val="출고현황"/>
      <sheetName val="대표자"/>
      <sheetName val="일위대가(1)"/>
      <sheetName val="1,2공구원가계산서"/>
      <sheetName val="1공구산출내역서"/>
      <sheetName val="구조물공1"/>
      <sheetName val="배수및구조물공1"/>
      <sheetName val="일용노임단가"/>
      <sheetName val="Macro3"/>
      <sheetName val="조명시설"/>
      <sheetName val="교각토공"/>
      <sheetName val="직접비"/>
      <sheetName val="코드"/>
      <sheetName val="수공기"/>
      <sheetName val="자료"/>
      <sheetName val="견적갑지"/>
      <sheetName val="계획집계"/>
      <sheetName val="기본자료입력"/>
      <sheetName val="DANGA"/>
      <sheetName val="간접비계산"/>
      <sheetName val="5흙막이"/>
      <sheetName val="공사용침사지집계"/>
      <sheetName val="갈현동"/>
      <sheetName val="연돌일위집계"/>
      <sheetName val="연결임시"/>
      <sheetName val="9509"/>
      <sheetName val="표지"/>
      <sheetName val="내역1"/>
      <sheetName val="일위(시설)"/>
      <sheetName val="캔개발배경"/>
      <sheetName val="시장"/>
      <sheetName val="일정표"/>
      <sheetName val="조도계산서 (도서)"/>
      <sheetName val="견적서1"/>
      <sheetName val="5-2.하현재"/>
      <sheetName val="data2"/>
      <sheetName val="JA8-4"/>
      <sheetName val="금융비용"/>
      <sheetName val="1_종합손익(도급)3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_냉각수펌프2"/>
      <sheetName val="WEIGHT_LIST1"/>
      <sheetName val="산#2-1_(2)1"/>
      <sheetName val="전선_및_전선관1"/>
      <sheetName val="unit_41"/>
      <sheetName val="BSD_(2)1"/>
      <sheetName val="수목데이타_1"/>
      <sheetName val="A_LINE"/>
      <sheetName val="BEND_LOSS1"/>
      <sheetName val="현장관리비_1"/>
      <sheetName val="02_설비등급기준표"/>
      <sheetName val="내___역1"/>
      <sheetName val="Sheet1_(2)"/>
      <sheetName val="총괄갑_"/>
      <sheetName val="집수정단면도_(2)"/>
      <sheetName val="리스(CIF)산출"/>
      <sheetName val="일용노임단가2002하"/>
      <sheetName val="참조자료"/>
      <sheetName val="건축"/>
      <sheetName val="날개벽"/>
      <sheetName val="기초일위"/>
      <sheetName val="시설일위"/>
      <sheetName val="조명일위"/>
      <sheetName val="당사"/>
      <sheetName val="갑지"/>
      <sheetName val="5.공종별예산내역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건축공사실행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대전(세창동)"/>
      <sheetName val="한강운반비"/>
      <sheetName val="입찰안"/>
      <sheetName val="물가시세"/>
      <sheetName val="96노임기준"/>
      <sheetName val="식재"/>
      <sheetName val="시설물"/>
      <sheetName val="식재출력용"/>
      <sheetName val="유지관리"/>
      <sheetName val="단가"/>
      <sheetName val="실행(1)"/>
      <sheetName val="기본단가"/>
      <sheetName val="인건비단가"/>
      <sheetName val="데이타"/>
      <sheetName val="식재인부"/>
      <sheetName val="일지-H"/>
      <sheetName val="Total"/>
      <sheetName val="설계예시"/>
      <sheetName val="견적율"/>
      <sheetName val="GAEYO"/>
      <sheetName val="공사설명서"/>
      <sheetName val="SAM"/>
      <sheetName val="일위대가목차"/>
      <sheetName val="#REF"/>
      <sheetName val="일위대가표"/>
      <sheetName val="백암비스타내역"/>
      <sheetName val="소요자재"/>
      <sheetName val="노무산출서"/>
      <sheetName val="일위대가"/>
      <sheetName val="CTEMCOST"/>
      <sheetName val="unit 4"/>
      <sheetName val="갑지"/>
      <sheetName val="전기일위대가"/>
      <sheetName val="기계공사"/>
      <sheetName val="Y-WORK"/>
      <sheetName val="BID"/>
      <sheetName val="단위단가"/>
      <sheetName val="비교표"/>
      <sheetName val="내역"/>
      <sheetName val="설계내역서"/>
      <sheetName val="대비표"/>
      <sheetName val="D"/>
      <sheetName val="공구원가계산"/>
      <sheetName val="원형1호맨홀토공수량"/>
      <sheetName val="우석문틀"/>
      <sheetName val="내역(설비)"/>
      <sheetName val="수지표"/>
      <sheetName val="셀명"/>
      <sheetName val="교각계산"/>
      <sheetName val="유림골조"/>
      <sheetName val="노임"/>
      <sheetName val="대림경상68억"/>
      <sheetName val="견적"/>
      <sheetName val="노무단가"/>
      <sheetName val="표지"/>
      <sheetName val="간접"/>
      <sheetName val="기본데이타입력"/>
      <sheetName val="3.경비"/>
      <sheetName val="1.급료"/>
      <sheetName val="통신집계표1"/>
      <sheetName val="정부노임단가"/>
      <sheetName val="단가조사서"/>
      <sheetName val="외주"/>
      <sheetName val="노임단가"/>
      <sheetName val="개산공사비"/>
      <sheetName val="전기공사"/>
      <sheetName val="실행"/>
      <sheetName val="부속동"/>
      <sheetName val="단가 (2)"/>
      <sheetName val="소비자가"/>
      <sheetName val="부대내역"/>
      <sheetName val="수량산출서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기별"/>
      <sheetName val="마감사양"/>
      <sheetName val="건축집계"/>
      <sheetName val="JUCKEYK"/>
      <sheetName val="도급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AS포장복구 "/>
      <sheetName val="별표(59~89)"/>
      <sheetName val="공문"/>
      <sheetName val="동해title"/>
      <sheetName val="4.공사별"/>
      <sheetName val="기계내역"/>
      <sheetName val="구의33고"/>
      <sheetName val="투찰(하수)"/>
      <sheetName val="수량산출"/>
      <sheetName val="127동 History"/>
      <sheetName val="공사비산출내역"/>
      <sheetName val="공통가설"/>
      <sheetName val="관접합및부설"/>
      <sheetName val="도급내역"/>
      <sheetName val="공조기휀"/>
      <sheetName val="을지"/>
      <sheetName val="건축공사실행"/>
      <sheetName val="밸브설치"/>
      <sheetName val="교대(A1)"/>
      <sheetName val="대비"/>
      <sheetName val="산출내역서집계표"/>
      <sheetName val="철거 물량 산출서"/>
      <sheetName val="실행내역"/>
      <sheetName val="잡비"/>
      <sheetName val="APT"/>
      <sheetName val="수입"/>
      <sheetName val="일위단위"/>
      <sheetName val="합의경상"/>
      <sheetName val="Sheet4"/>
      <sheetName val="설비"/>
      <sheetName val="Macro1"/>
      <sheetName val="정보"/>
      <sheetName val="증감대비"/>
      <sheetName val="SCHEDULE"/>
      <sheetName val="내역서(총)"/>
      <sheetName val="공사개요"/>
      <sheetName val="전계가"/>
      <sheetName val="준검 내역서"/>
      <sheetName val="INPUT"/>
      <sheetName val="전기"/>
      <sheetName val="직공비"/>
      <sheetName val="여과지동"/>
      <sheetName val="기초자료"/>
      <sheetName val="연동내역"/>
      <sheetName val="변수데이타"/>
      <sheetName val="세금자료"/>
      <sheetName val="잉여처분"/>
      <sheetName val="사급자재"/>
      <sheetName val="단가조사"/>
      <sheetName val="원가계산서"/>
      <sheetName val="차액보증"/>
      <sheetName val="소업1교"/>
      <sheetName val="명단"/>
      <sheetName val="신우"/>
      <sheetName val="골조시행"/>
      <sheetName val="코드"/>
      <sheetName val="보할최종(준공)only"/>
      <sheetName val="UR2-Calculation"/>
      <sheetName val="수목단가"/>
      <sheetName val="시설수량표"/>
      <sheetName val="식재수량표"/>
      <sheetName val="자재단가"/>
      <sheetName val="결재갑지"/>
      <sheetName val="ELECTRIC"/>
      <sheetName val="기자재비"/>
      <sheetName val="내부마감"/>
      <sheetName val="FOB발"/>
      <sheetName val="2000.11월설계내역"/>
      <sheetName val="전기혼잡제경비(45)"/>
      <sheetName val="DB"/>
      <sheetName val="금액집계"/>
      <sheetName val="을"/>
      <sheetName val="총괄내역서"/>
      <sheetName val="기안"/>
      <sheetName val="EACT10"/>
      <sheetName val="기성고려"/>
      <sheetName val="일위목차"/>
      <sheetName val="일반공사"/>
      <sheetName val="Baby일위대가"/>
      <sheetName val="일반부표"/>
      <sheetName val="패널"/>
      <sheetName val="설계명세서"/>
      <sheetName val="실행철강하도"/>
      <sheetName val="개요"/>
      <sheetName val="예가표"/>
      <sheetName val="중동상가"/>
      <sheetName val="TYPE-A"/>
      <sheetName val="토목"/>
      <sheetName val="수목데이타"/>
      <sheetName val="건축개요"/>
      <sheetName val="Macro3"/>
      <sheetName val="plan&amp;section of foundation"/>
      <sheetName val="working load at the btm ft."/>
      <sheetName val="stability check"/>
      <sheetName val="design criteria"/>
      <sheetName val="design load"/>
      <sheetName val="도기류"/>
      <sheetName val="건축원가계산서"/>
      <sheetName val="Sheet5"/>
      <sheetName val="노무비"/>
      <sheetName val="단위수량"/>
      <sheetName val="가시설수량"/>
      <sheetName val="전선관"/>
      <sheetName val="Front"/>
      <sheetName val="wall"/>
      <sheetName val="Requirement(Work Crew)"/>
      <sheetName val="단가표"/>
      <sheetName val="문학간접"/>
      <sheetName val="간접비"/>
      <sheetName val="내역5"/>
      <sheetName val="총괄"/>
      <sheetName val="총물량"/>
      <sheetName val="지급자재"/>
      <sheetName val="DATA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청천내"/>
      <sheetName val="TB-내역서"/>
      <sheetName val="노원열병합  건축공사기성내역서"/>
      <sheetName val="방배동내역(리라)"/>
      <sheetName val="부대공사총괄"/>
      <sheetName val="현장경비"/>
      <sheetName val="건축공사집계표"/>
      <sheetName val="16-1"/>
      <sheetName val="공사내역"/>
      <sheetName val="원가계산하도"/>
      <sheetName val="모래기초"/>
      <sheetName val="현장관리비 산출내역"/>
      <sheetName val="원가data"/>
      <sheetName val="원가서"/>
      <sheetName val="내역(을)"/>
      <sheetName val="기계설비"/>
      <sheetName val="C급보 "/>
      <sheetName val="담당자"/>
      <sheetName val="매각(6)"/>
      <sheetName val="착공계(전체)"/>
      <sheetName val="정공공사"/>
      <sheetName val="자재비"/>
      <sheetName val="교통대책내역"/>
      <sheetName val="중기일위대가"/>
      <sheetName val="안정검토(온1)"/>
      <sheetName val="전체분내역서"/>
      <sheetName val="노임단가 (2)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기성2"/>
      <sheetName val="매원개착터널총괄"/>
      <sheetName val="세부내역"/>
      <sheetName val="손익차9월2"/>
      <sheetName val="2공구산출내역"/>
      <sheetName val="사기도장"/>
      <sheetName val="TIE-IN"/>
      <sheetName val="빌딩 안내"/>
      <sheetName val="조견표"/>
      <sheetName val="준공조서"/>
      <sheetName val="공사준공계"/>
      <sheetName val="준공검사보고서"/>
      <sheetName val="노임이"/>
      <sheetName val="잡비계산"/>
      <sheetName val="에너지동"/>
      <sheetName val="XZLC2"/>
      <sheetName val="부대공Ⅱ"/>
      <sheetName val="MOTOR"/>
      <sheetName val="터파기및재료"/>
      <sheetName val="현장관리비 "/>
      <sheetName val="상반기손익차2총괄"/>
      <sheetName val="환율표"/>
      <sheetName val="내역1"/>
      <sheetName val="H-PILE수량집계"/>
      <sheetName val="단가 및 재료비"/>
      <sheetName val="중기사용료산출근거"/>
      <sheetName val="구간별현황"/>
      <sheetName val="3.골재원검토의견서 갑지"/>
      <sheetName val="시설물일위"/>
      <sheetName val="가설공사"/>
      <sheetName val="내역아"/>
      <sheetName val="울타리"/>
      <sheetName val="토목주소"/>
      <sheetName val="프랜트면허"/>
      <sheetName val="단위세대물량"/>
      <sheetName val="연령현황"/>
      <sheetName val="기초분물량표"/>
      <sheetName val="교대(A1-A2)"/>
      <sheetName val="환산"/>
      <sheetName val="J01"/>
      <sheetName val="B1F"/>
      <sheetName val="인건비"/>
      <sheetName val="2.대외공문"/>
      <sheetName val="장비종합부표"/>
      <sheetName val="집계표_식재"/>
      <sheetName val="부표"/>
      <sheetName val="Customer Databas"/>
      <sheetName val="효성CB 1P기초"/>
      <sheetName val="실행(ALT1)"/>
      <sheetName val="P.M 별"/>
      <sheetName val="설계명세서(장비)"/>
      <sheetName val="화재 탐지 설비"/>
      <sheetName val="ETC"/>
      <sheetName val="예총"/>
      <sheetName val="대가목록"/>
      <sheetName val="자탐"/>
      <sheetName val="평가데이터"/>
      <sheetName val="5.전사투자계획종함안"/>
      <sheetName val="집계장(대목_실행)"/>
      <sheetName val="DATE"/>
      <sheetName val="SAMPLE"/>
      <sheetName val="예산내역"/>
      <sheetName val="총괄수지표"/>
      <sheetName val="SUMMARY"/>
      <sheetName val="PAINT"/>
      <sheetName val="FB25JN"/>
      <sheetName val="건축원가"/>
      <sheetName val="건축-물가변동"/>
      <sheetName val="RFP002"/>
      <sheetName val="카렌스센터계량기설치공사"/>
      <sheetName val="데리네이타현황"/>
      <sheetName val="자판실행"/>
      <sheetName val="물량표S"/>
      <sheetName val="내부부하"/>
      <sheetName val="말고개터널조명전압강하"/>
      <sheetName val="입력"/>
      <sheetName val="신표지1"/>
      <sheetName val="D&amp;P특기사항"/>
      <sheetName val="Sheet6"/>
      <sheetName val="내역서 제출"/>
      <sheetName val="설계내역"/>
      <sheetName val="기본DATA"/>
      <sheetName val="단가조사표"/>
      <sheetName val="피벗테이블데이터분석"/>
      <sheetName val="평균높이산출근거"/>
      <sheetName val="횡배수관위치조서"/>
      <sheetName val="설계"/>
      <sheetName val="1~9 하중계산"/>
      <sheetName val="견"/>
      <sheetName val="조직"/>
      <sheetName val="노임,재료비"/>
      <sheetName val="견적대비표"/>
      <sheetName val="도급FORM"/>
      <sheetName val="천안IP공장자100노100물량110할증"/>
      <sheetName val="물량표"/>
      <sheetName val="중기사용료"/>
      <sheetName val="9.설치품셈"/>
      <sheetName val="품셈총괄"/>
      <sheetName val="기본DATA Sheet"/>
      <sheetName val="수량총괄"/>
      <sheetName val="S0"/>
      <sheetName val=" 견적서"/>
      <sheetName val="추가공사"/>
      <sheetName val="기초일위"/>
      <sheetName val="시설일위"/>
      <sheetName val="조명일위"/>
      <sheetName val="날개벽수량표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전차선로 물량표"/>
      <sheetName val="자재"/>
      <sheetName val="공통(20-91)"/>
      <sheetName val="위치조서"/>
      <sheetName val="ABUT수량-A1"/>
      <sheetName val="01"/>
      <sheetName val=" 냉각수펌프"/>
      <sheetName val="AHU집계"/>
      <sheetName val="EKOG10건축"/>
      <sheetName val="99노임기준"/>
      <sheetName val="단가대비표"/>
      <sheetName val="제잡비"/>
      <sheetName val="금액"/>
      <sheetName val="결재판(삭제하지말아주세요)"/>
      <sheetName val="단가산출"/>
      <sheetName val="저"/>
      <sheetName val="별표"/>
      <sheetName val="자재조사표"/>
      <sheetName val="RE9604"/>
      <sheetName val="본사공가현황"/>
      <sheetName val="날개벽"/>
      <sheetName val="20관리비율"/>
      <sheetName val="3련 BOX"/>
      <sheetName val="type-F"/>
      <sheetName val="건축공사 분괴표원본데이터(공통+건축)"/>
      <sheetName val="1-1"/>
      <sheetName val="Macro(MCC)"/>
      <sheetName val="EQT-ESTN"/>
      <sheetName val="실행내역서 "/>
      <sheetName val="직재"/>
      <sheetName val="재집"/>
      <sheetName val="조건"/>
      <sheetName val="3.공통공사대비"/>
      <sheetName val="1층"/>
      <sheetName val="Y_WORK"/>
      <sheetName val="원가계산"/>
      <sheetName val="9-1차이내역"/>
      <sheetName val="각종양식"/>
      <sheetName val="변경집계표"/>
      <sheetName val="Tender Summary"/>
      <sheetName val="견적990322"/>
      <sheetName val="3-구교-오리지날"/>
      <sheetName val="원가계산서(남측)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양수장(기계)"/>
      <sheetName val="단가일람"/>
      <sheetName val="조경일람"/>
      <sheetName val="갑지(추정)"/>
      <sheetName val="계수시트"/>
      <sheetName val="가로등내역서"/>
      <sheetName val="목록"/>
      <sheetName val="시중노임단가"/>
      <sheetName val="설계조건"/>
      <sheetName val="집수정(600-700)"/>
      <sheetName val="일위대가(계측기설치)"/>
      <sheetName val="가격조사서"/>
      <sheetName val="일위대가(출입)"/>
      <sheetName val="기성내역서"/>
      <sheetName val="연면적대비(12-7)"/>
      <sheetName val="충주"/>
      <sheetName val="수목데이타 "/>
      <sheetName val="건축내역서"/>
      <sheetName val="설비내역서"/>
      <sheetName val="전기내역서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A공구"/>
      <sheetName val="토사(PE)"/>
      <sheetName val="월별수입"/>
      <sheetName val="비용"/>
      <sheetName val="5. 현장관리비(new) "/>
      <sheetName val="남양내역"/>
      <sheetName val="약품공급2"/>
      <sheetName val="1.취수장"/>
      <sheetName val="Regenerator  Concrete Structure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현황CODE"/>
      <sheetName val="손익현황"/>
      <sheetName val="조경내역"/>
      <sheetName val="hvac(제어동)"/>
      <sheetName val="9."/>
      <sheetName val="일위목록"/>
      <sheetName val="1차변경내역"/>
      <sheetName val="갑지1"/>
      <sheetName val="행거,슈,볼트,펌프,잡재"/>
      <sheetName val="건축"/>
      <sheetName val="요율"/>
      <sheetName val="_6호기ࡴ집행"/>
      <sheetName val="c_balju"/>
      <sheetName val="유류대(외주)"/>
      <sheetName val="견적서(토공)"/>
      <sheetName val="설 계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기성내역서표지"/>
      <sheetName val="일위산출"/>
      <sheetName val="BSD (2)"/>
      <sheetName val="건축(충일분)"/>
      <sheetName val="인사자료총집계"/>
      <sheetName val="CATV"/>
      <sheetName val="49-119"/>
      <sheetName val="노무비단가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공사_산출"/>
      <sheetName val="조도계산서 (도서)"/>
      <sheetName val="건축내역"/>
      <sheetName val="과천MAIN"/>
      <sheetName val="가로등"/>
      <sheetName val="설계기준"/>
      <sheetName val="분석"/>
      <sheetName val="공정표"/>
      <sheetName val="Break Down"/>
      <sheetName val="01액티비티코드"/>
      <sheetName val="수배전반"/>
      <sheetName val="통합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LEGEND"/>
      <sheetName val="일위대가목록"/>
      <sheetName val="건축2"/>
      <sheetName val="시방기준(코매트)"/>
      <sheetName val="내역서1"/>
      <sheetName val="직원동원SCH"/>
      <sheetName val="Eq. Mobilization"/>
      <sheetName val="개시대사 (2)"/>
      <sheetName val="투찰가"/>
      <sheetName val="SLAB&quot;1&quot;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10월 중구다동"/>
      <sheetName val="단위가격"/>
      <sheetName val="계정"/>
      <sheetName val="관급자재대"/>
      <sheetName val="직영(비교견적서)"/>
      <sheetName val="Krw"/>
      <sheetName val="단기차입금"/>
      <sheetName val="118.세금과공과"/>
      <sheetName val="은행"/>
      <sheetName val="대목"/>
      <sheetName val="단면 (2)"/>
      <sheetName val="기둥(원형)"/>
      <sheetName val="교각1"/>
      <sheetName val="COPING"/>
      <sheetName val="가도공"/>
      <sheetName val="다곡2교"/>
      <sheetName val="단가명령서"/>
      <sheetName val="토적계산"/>
      <sheetName val="sh1"/>
      <sheetName val="연부97-1"/>
      <sheetName val="_특교단_취사식당_개보수공사_준공내역서 (2009.9.2"/>
      <sheetName val="SAKUB"/>
      <sheetName val="토공사(흙막이)"/>
      <sheetName val="106C0300"/>
      <sheetName val="주공 갑지"/>
      <sheetName val="증감분석"/>
      <sheetName val="별표 "/>
      <sheetName val="말뚝지지력산정"/>
      <sheetName val="sst,stl창호"/>
      <sheetName val="예정(3)"/>
      <sheetName val="4차원가계산서"/>
      <sheetName val="대전-교대(A1-A2)"/>
      <sheetName val="CON'C"/>
      <sheetName val="가정"/>
      <sheetName val="집행현황"/>
      <sheetName val="APT내역"/>
      <sheetName val="부대시설"/>
      <sheetName val="입출재고현황 (2)"/>
      <sheetName val="DONGIA"/>
      <sheetName val="dongia (2)"/>
      <sheetName val="소운반"/>
      <sheetName val="관리자"/>
      <sheetName val="FURNITURE-01"/>
      <sheetName val="건축집계표"/>
      <sheetName val="SE-611"/>
      <sheetName val="8.석축단위(H=1.5M)"/>
      <sheetName val="0.목록1"/>
      <sheetName val="SHL"/>
      <sheetName val="15100"/>
      <sheetName val="97 사업추정(WEKI)"/>
      <sheetName val="실행간접비용"/>
      <sheetName val="별표집계"/>
      <sheetName val="역T형"/>
      <sheetName val="건축토목내역"/>
      <sheetName val="잔여수량예상"/>
      <sheetName val="출력"/>
      <sheetName val="설비06"/>
      <sheetName val="설비03"/>
      <sheetName val="계산(공기)"/>
      <sheetName val="자료1 (목록)"/>
      <sheetName val="정보입력1"/>
      <sheetName val="해외(원화)"/>
      <sheetName val="001"/>
      <sheetName val="일위대가(가설)"/>
      <sheetName val="추천서"/>
      <sheetName val="품셈표"/>
      <sheetName val="예산조서(무선)"/>
      <sheetName val="단면가정"/>
      <sheetName val="유림총괄"/>
      <sheetName val="재료비"/>
      <sheetName val="base"/>
      <sheetName val="계획금액"/>
      <sheetName val="분석대장"/>
      <sheetName val="토공개요"/>
      <sheetName val="적용환율"/>
      <sheetName val="NYS"/>
      <sheetName val="일위총괄표"/>
      <sheetName val="수량-가로등"/>
      <sheetName val="자재단가조사표-수목"/>
      <sheetName val="BOX"/>
      <sheetName val="단면치수"/>
      <sheetName val="북제주원가"/>
      <sheetName val="실행(표지,갑,을)"/>
      <sheetName val="WORK"/>
      <sheetName val="을-ATYPE"/>
      <sheetName val="본사현황"/>
      <sheetName val="청주(철골발주의뢰서)"/>
      <sheetName val="중기"/>
      <sheetName val="인건-측정"/>
      <sheetName val="해평견적"/>
      <sheetName val="적용단위길이"/>
      <sheetName val="특수기호강도거푸집"/>
      <sheetName val="종배수관면벽신"/>
      <sheetName val="종배수관(신)"/>
      <sheetName val="자료입력"/>
      <sheetName val="뚝토공"/>
      <sheetName val="조명시설"/>
      <sheetName val="VAV단가조사"/>
      <sheetName val="수리결과"/>
      <sheetName val="9811"/>
      <sheetName val="기본단가표"/>
      <sheetName val="시화점실행"/>
      <sheetName val="표지 (2)"/>
      <sheetName val="구체"/>
      <sheetName val="좌측날개벽"/>
      <sheetName val="우측날개벽"/>
      <sheetName val="냉천부속동"/>
      <sheetName val="Cost summary"/>
      <sheetName val="산출근거"/>
      <sheetName val="매부산출"/>
      <sheetName val="현관"/>
      <sheetName val="산출내역"/>
      <sheetName val="기초목"/>
      <sheetName val="영업.일1"/>
      <sheetName val="기안지"/>
      <sheetName val="고분전시관"/>
      <sheetName val="건축공사"/>
      <sheetName val="수목표준대가"/>
      <sheetName val="총요약서"/>
      <sheetName val="광혁기성"/>
      <sheetName val="실행비교"/>
      <sheetName val="기준액"/>
      <sheetName val="연결임시"/>
      <sheetName val="프로젝트"/>
      <sheetName val="자재단가표"/>
      <sheetName val="손익분석"/>
      <sheetName val="일위대가 (100%)"/>
      <sheetName val="장비상세내역"/>
      <sheetName val="차수"/>
      <sheetName val="본부소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IBASE"/>
      <sheetName val="일위"/>
      <sheetName val="옹벽"/>
      <sheetName val="Sheet17"/>
      <sheetName val="횡배수관수량집계"/>
      <sheetName val="횡배수관기초"/>
      <sheetName val="1차"/>
      <sheetName val="이토변실(A3-LINE)"/>
      <sheetName val="판정1교토공"/>
      <sheetName val="내역서(사업소)"/>
      <sheetName val="일반수량총괄집계"/>
      <sheetName val="암거공"/>
      <sheetName val="3BL공동구 수량"/>
      <sheetName val="양식"/>
      <sheetName val="우각부보강"/>
      <sheetName val="시공계획"/>
      <sheetName val="본공사"/>
      <sheetName val="고명산업"/>
      <sheetName val="오피스텔 타입별 산출표"/>
      <sheetName val="수정시산표"/>
      <sheetName val="공사완료확인서(임시전력)"/>
      <sheetName val="물가대비표"/>
      <sheetName val="내역(중앙)"/>
      <sheetName val="내역(창신)"/>
      <sheetName val="가스(내역)"/>
      <sheetName val="전체총괄표(제출)"/>
      <sheetName val="2.냉난방설비공사"/>
      <sheetName val="7.자동제어공사"/>
      <sheetName val="적용기준"/>
      <sheetName val="단가산출서"/>
      <sheetName val="현장일보"/>
      <sheetName val="1차 내역서"/>
      <sheetName val="배수내역"/>
      <sheetName val="FRP내역서"/>
      <sheetName val="총괄표1"/>
      <sheetName val="장비집계"/>
      <sheetName val="토공계산서(부체도로)"/>
      <sheetName val="목표세부명세"/>
      <sheetName val="공ʬ_x0000_䠀㎏"/>
      <sheetName val=""/>
      <sheetName val="부하계산서"/>
      <sheetName val="현금"/>
      <sheetName val="98비정기소모"/>
      <sheetName val="횡배수관"/>
      <sheetName val="분양가격표"/>
      <sheetName val="hvac내역서(제어동)"/>
      <sheetName val="하수급견적대비"/>
      <sheetName val="사통"/>
      <sheetName val="부대공"/>
      <sheetName val="장비가동"/>
      <sheetName val="기초입력 DATA"/>
      <sheetName val="SG"/>
      <sheetName val="120"/>
      <sheetName val="130"/>
      <sheetName val="100"/>
      <sheetName val="DATA1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.설계기준"/>
      <sheetName val="연습"/>
      <sheetName val="입력DATA"/>
      <sheetName val="주빔의 설계"/>
      <sheetName val="JOIN(2span)"/>
      <sheetName val="바닥판"/>
      <sheetName val="철근량산정및사용성검토"/>
      <sheetName val="기별(종합)"/>
      <sheetName val="중기조종사 단위단가"/>
      <sheetName val=" - 07 공내역서.xlsx"/>
      <sheetName val="cable산출"/>
      <sheetName val="작성"/>
      <sheetName val="工완성공사율"/>
      <sheetName val="가스내역"/>
      <sheetName val="가감수량"/>
      <sheetName val="맨홀수량산출"/>
      <sheetName val="정산합의서(인감날인본,기본)"/>
      <sheetName val="원도급"/>
      <sheetName val="하도급"/>
      <sheetName val="내역을"/>
      <sheetName val="DI1"/>
      <sheetName val="6PILE  (돌출)"/>
      <sheetName val="Avtivity Define"/>
      <sheetName val="A-4"/>
      <sheetName val="시멘트"/>
      <sheetName val="협조전"/>
      <sheetName val="금액내역서"/>
      <sheetName val="대로근거"/>
      <sheetName val="중로근거"/>
      <sheetName val="오산갈곳"/>
      <sheetName val="아파트 "/>
      <sheetName val="대창(함평)"/>
      <sheetName val="대창(장성)"/>
      <sheetName val="대창(함평)-창열"/>
      <sheetName val="기초자료입력"/>
      <sheetName val="확정조서(총괄)"/>
      <sheetName val="확정조서변경후(세부)"/>
      <sheetName val="수곡내역"/>
      <sheetName val="Ext. Stone-P"/>
      <sheetName val="1차증가원가계산"/>
      <sheetName val="조경"/>
      <sheetName val="단가(자재)"/>
      <sheetName val="단가(노임)"/>
      <sheetName val="기초목록"/>
      <sheetName val="실행대비"/>
      <sheetName val="콘크리트타설입력"/>
      <sheetName val="레미콘입고현황"/>
      <sheetName val="견적갑지"/>
      <sheetName val="재노경"/>
      <sheetName val="3단계"/>
      <sheetName val="단가결정"/>
      <sheetName val="I.설계조건"/>
      <sheetName val="투찰추정"/>
      <sheetName val="EP0618"/>
      <sheetName val="백호우계수"/>
      <sheetName val="COVER"/>
      <sheetName val="터널조도"/>
      <sheetName val="내역(영일)"/>
      <sheetName val="정산내역서"/>
      <sheetName val="FANDBS"/>
      <sheetName val="GRDATA"/>
      <sheetName val="SHAFTDBSE"/>
      <sheetName val="csb(11-12,0820)"/>
      <sheetName val="ITEM"/>
      <sheetName val="준공조서갑지"/>
      <sheetName val="진주방향"/>
      <sheetName val="내역검토"/>
      <sheetName val="파일의이용"/>
      <sheetName val="95신규호표"/>
      <sheetName val="단가명恽ぎ"/>
      <sheetName val="단가명恽な"/>
      <sheetName val="단가명全_x0013_"/>
      <sheetName val="8.주형의 이음"/>
      <sheetName val="예산M6-B"/>
      <sheetName val="공사예산하조서(O.K)"/>
      <sheetName val="IW-LIST"/>
      <sheetName val="전기혼잡제경쁄ꠄ裙v샠"/>
      <sheetName val="단가명氚き"/>
      <sheetName val="하수급업체에 기성지불예정일"/>
      <sheetName val="설명"/>
      <sheetName val="127"/>
      <sheetName val="128"/>
      <sheetName val="129"/>
      <sheetName val="일용노임단가"/>
      <sheetName val="암거단위"/>
      <sheetName val="횡 연장"/>
      <sheetName val="중기손료"/>
      <sheetName val="투찰"/>
      <sheetName val="TC표지"/>
      <sheetName val="경비_원본"/>
      <sheetName val="96보완계획7.12"/>
      <sheetName val="물량"/>
      <sheetName val="균열"/>
      <sheetName val="내역(APT)"/>
      <sheetName val="앵커(3안)"/>
      <sheetName val="별첨1-임식"/>
      <sheetName val="기본자료"/>
      <sheetName val="역T형교대(말뚝기초)"/>
      <sheetName val="플랜트 碭⊅"/>
      <sheetName val="토목관급자재"/>
      <sheetName val="Macro2"/>
      <sheetName val="Summary Sheets"/>
      <sheetName val="ITB COST"/>
      <sheetName val="준공정산"/>
      <sheetName val="식생블럭단위수량"/>
      <sheetName val="단가명䱨*"/>
      <sheetName val="단가명䭈0"/>
      <sheetName val="아파트"/>
      <sheetName val="PI"/>
      <sheetName val="견적공통"/>
      <sheetName val="2002상반기노임기준"/>
      <sheetName val="토목공사"/>
      <sheetName val="편성절차"/>
      <sheetName val="가시설흙막이"/>
      <sheetName val="기존단가 (2)"/>
      <sheetName val="PROJECT BRIEF(EX.NEW)"/>
      <sheetName val="3.3"/>
      <sheetName val="공ʬ"/>
      <sheetName val="장비대"/>
      <sheetName val="현장"/>
      <sheetName val="시뮬레이션2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단가목록"/>
      <sheetName val="제경비율"/>
      <sheetName val="MATRLDATA"/>
      <sheetName val="CODE"/>
      <sheetName val="Table"/>
      <sheetName val="XL4Poppy"/>
      <sheetName val="TARGET"/>
      <sheetName val="Build Up"/>
      <sheetName val="공사_산嘐"/>
      <sheetName val="공사_산_x0000_"/>
      <sheetName val="공사_산ﾈ"/>
      <sheetName val="자재단가비교표"/>
      <sheetName val="Area"/>
      <sheetName val="원본"/>
      <sheetName val="1"/>
      <sheetName val="2"/>
      <sheetName val="3"/>
      <sheetName val="4"/>
      <sheetName val="5"/>
      <sheetName val="POL6차-PIPING"/>
      <sheetName val="기구조직"/>
      <sheetName val="대구-교대(A1)"/>
      <sheetName val="당사"/>
      <sheetName val="세원견적서"/>
      <sheetName val="FORM-0"/>
      <sheetName val="ELEC"/>
      <sheetName val="ET2TOT"/>
      <sheetName val="공사대장"/>
      <sheetName val="증감내역서"/>
      <sheetName val="공사"/>
      <sheetName val="수지표 기본틀"/>
      <sheetName val="계단수"/>
      <sheetName val="판가반영"/>
      <sheetName val="자료"/>
      <sheetName val="예산대비"/>
      <sheetName val="예산명세서"/>
      <sheetName val="산출내역서"/>
      <sheetName val="예산M11A"/>
      <sheetName val="표층포설및다짐"/>
      <sheetName val="단가적용(터널)"/>
      <sheetName val="단위가격_할증"/>
      <sheetName val="간지"/>
      <sheetName val="관급(계)"/>
      <sheetName val="방배동내역 (총괄)"/>
      <sheetName val="총괄내역"/>
      <sheetName val="POOM_MOTO"/>
      <sheetName val="POOM_MOTO2"/>
      <sheetName val="104동"/>
      <sheetName val="지사인원사무실"/>
      <sheetName val="주관사업"/>
      <sheetName val="조도계산서 耈_x0019_职_x0019_"/>
      <sheetName val="조도계산서 _x0005__x0000__x0000_"/>
      <sheetName val="조도계산서 胸F脼F"/>
      <sheetName val="조도계산서 胘B헾⿃"/>
      <sheetName val="조도계산서 蓨+蔬+"/>
      <sheetName val="점수계산1-2"/>
      <sheetName val="fs"/>
      <sheetName val="b_balju_cho"/>
      <sheetName val="2000년 공정표"/>
      <sheetName val="간선계산서"/>
      <sheetName val="대운산출"/>
      <sheetName val="집행품의_(2)"/>
      <sheetName val="가설출입문_(2)"/>
      <sheetName val="Sheet1_(2)"/>
      <sheetName val="unit_4"/>
      <sheetName val="3_경비"/>
      <sheetName val="1_급료"/>
      <sheetName val="단가_(2)"/>
      <sheetName val="0_준공시예정원가갑지"/>
      <sheetName val="1_하도급_계약현황_"/>
      <sheetName val="1-1_하도정산계획"/>
      <sheetName val="2_자재구매계약현황"/>
      <sheetName val="3_직영공사(예상투자)"/>
      <sheetName val="4_지급자재"/>
      <sheetName val="5_업그레이드등"/>
      <sheetName val="6_VE계획"/>
      <sheetName val="7_임차장비현황"/>
      <sheetName val="8_간접비집계(직영)"/>
      <sheetName val="8-1_간접비집계_(직영+하도)"/>
      <sheetName val="9_실행예산서"/>
      <sheetName val="9-1_직영상세조회"/>
      <sheetName val="9-2_하도상세조회"/>
      <sheetName val="AS포장복구_"/>
      <sheetName val="4_공사별"/>
      <sheetName val="2000_11월설계내역"/>
      <sheetName val="철거_물량_산출서"/>
      <sheetName val="127동_History"/>
      <sheetName val="준검_내역서"/>
      <sheetName val="plan&amp;section_of_foundation"/>
      <sheetName val="working_load_at_the_btm_ft_"/>
      <sheetName val="stability_check"/>
      <sheetName val="design_criteria"/>
      <sheetName val="design_load"/>
      <sheetName val="남양시작동자105노65기1_3화1_2"/>
      <sheetName val="현장관리비_산출내역"/>
      <sheetName val="Requirement(Work_Crew)"/>
      <sheetName val="노원열병합__건축공사기성내역서"/>
      <sheetName val="C급보_"/>
      <sheetName val="노임단가_(2)"/>
      <sheetName val="현장별계약현황('98_10_31)"/>
      <sheetName val="화재_탐지_설비"/>
      <sheetName val="현장관리비_"/>
      <sheetName val="빌딩_안내"/>
      <sheetName val="3_골재원검토의견서_갑지"/>
      <sheetName val="Customer_Databas"/>
      <sheetName val="효성CB_1P기초"/>
      <sheetName val="P_M_별"/>
      <sheetName val="단가_및_재료비"/>
      <sheetName val="2_대외공문"/>
      <sheetName val="일위대가_"/>
      <sheetName val="경율산정_XLS"/>
      <sheetName val="5_전사투자계획종함안"/>
      <sheetName val="내역서_제출"/>
      <sheetName val="1~9_하중계산"/>
      <sheetName val="전차선로_물량표"/>
      <sheetName val="_견적서"/>
      <sheetName val="바_한일양산"/>
      <sheetName val="Dinh_nghia"/>
      <sheetName val="3련_BOX"/>
      <sheetName val="건축공사_분괴표원본데이터(공통+건축)"/>
      <sheetName val="실행내역서_"/>
      <sheetName val="9_설치품셈"/>
      <sheetName val="기본DATA_Sheet"/>
      <sheetName val="3_공통공사대비"/>
      <sheetName val="_냉각수펌프"/>
      <sheetName val="Tender_Summary"/>
      <sheetName val="1_우편집중내역서"/>
      <sheetName val="총괄갑_"/>
      <sheetName val="전선_및_전선관"/>
      <sheetName val="1_취수장"/>
      <sheetName val="수목데이타_"/>
      <sheetName val="5__현장관리비(new)_"/>
      <sheetName val="Regenerator__Concrete_Structure"/>
      <sheetName val="9_"/>
      <sheetName val="설_계"/>
      <sheetName val="BSD_(2)"/>
      <sheetName val="플랜트_설치"/>
      <sheetName val="조도계산서_(도서)"/>
      <sheetName val="Break_Down"/>
      <sheetName val="3_하중산정4_지지력"/>
      <sheetName val="1_설계조건"/>
      <sheetName val="Eq__Mobilization"/>
      <sheetName val="개시대사_(2)"/>
      <sheetName val="C1_공사개요"/>
      <sheetName val="10월_중구다동"/>
      <sheetName val="dongia_(2)"/>
      <sheetName val="97_사업추정(WEKI)"/>
      <sheetName val="0_목록1"/>
      <sheetName val="단면_(2)"/>
      <sheetName val="자료1_(목록)"/>
      <sheetName val="주공_갑지"/>
      <sheetName val="별표_"/>
      <sheetName val="8_석축단위(H=1_5M)"/>
      <sheetName val="입출재고현황_(2)"/>
      <sheetName val="_특교단_취사식당_개보수공사_준공내역서_(2009_9_2"/>
      <sheetName val="118_세금과공과"/>
      <sheetName val="표지_(2)"/>
      <sheetName val="Cost_summary"/>
      <sheetName val="영업_일1"/>
      <sheetName val="일위대가_(100%)"/>
      <sheetName val="2_냉난방설비공사"/>
      <sheetName val="7_자동제어공사"/>
      <sheetName val="1차_내역서"/>
      <sheetName val="3BL공동구_수량"/>
      <sheetName val="중기조종사_단위단가"/>
      <sheetName val="기초입력_DATA"/>
      <sheetName val="오피스텔_타입별_산출표"/>
      <sheetName val="1_설계기준"/>
      <sheetName val="6PILE__(돌출)"/>
      <sheetName val="공사예산하조서(O_K)"/>
      <sheetName val="Ext__Stone-P"/>
      <sheetName val="Avtivity_Define"/>
      <sheetName val="Flaer_Area"/>
      <sheetName val="단가명全"/>
      <sheetName val="8_주형의_이음"/>
      <sheetName val="하수급업체에_기성지불예정일"/>
      <sheetName val="횡_연장"/>
      <sheetName val="96보완계획7_12"/>
      <sheetName val="I_설계조건"/>
      <sheetName val="_-_07_공내역서_xlsx"/>
      <sheetName val="플랜트_碭⊅"/>
      <sheetName val="아파트_"/>
      <sheetName val="Summary_Sheets"/>
      <sheetName val="ITB_COST"/>
      <sheetName val="3_3"/>
      <sheetName val="주빔의_설계"/>
      <sheetName val="기존단가_(2)"/>
      <sheetName val="단가명全 "/>
      <sheetName val="3.하중산정_x0000_Ԁ_x0000_䀀"/>
      <sheetName val="TRE TABLE"/>
      <sheetName val="동공용공종"/>
      <sheetName val="REDUCER"/>
      <sheetName val="WE'T"/>
      <sheetName val="5."/>
      <sheetName val="11"/>
      <sheetName val="12."/>
      <sheetName val="14."/>
      <sheetName val="13"/>
      <sheetName val="7."/>
      <sheetName val="8."/>
      <sheetName val="설계예산서"/>
      <sheetName val="총계"/>
      <sheetName val="물량내역서"/>
      <sheetName val="시장성초안camera"/>
      <sheetName val="업무분장 "/>
      <sheetName val="변수"/>
      <sheetName val="ASEM내역"/>
      <sheetName val="Project Brief"/>
      <sheetName val="현장설명서 (2)"/>
      <sheetName val="STAND20"/>
      <sheetName val="작업년월"/>
      <sheetName val="UnitRate"/>
      <sheetName val="95MAKER"/>
      <sheetName val="태화42 "/>
      <sheetName val="캔개발배경"/>
      <sheetName val="캔판매목표"/>
      <sheetName val="시장"/>
      <sheetName val="일정표"/>
      <sheetName val="10현장조직"/>
      <sheetName val="tggwan(mac)"/>
      <sheetName val="득점현황"/>
      <sheetName val="견출갑지"/>
      <sheetName val="시초1교"/>
      <sheetName val="초기화면"/>
      <sheetName val="이름정의"/>
      <sheetName val="초기화면1"/>
      <sheetName val="수배X_x0000_"/>
      <sheetName val="TEL"/>
      <sheetName val="산근"/>
      <sheetName val="물량집계"/>
      <sheetName val="수배ᡘ㢑"/>
      <sheetName val="관로내역원"/>
      <sheetName val="sheets"/>
      <sheetName val="G.R300경비"/>
      <sheetName val="AS복구"/>
      <sheetName val="중기터파기"/>
      <sheetName val="변수값"/>
      <sheetName val="중기상차"/>
      <sheetName val="결과조달"/>
      <sheetName val="7 th"/>
      <sheetName val="콘크리트 기성 월별"/>
      <sheetName val="콘크리트타설집계표"/>
      <sheetName val="콘크리트"/>
      <sheetName val="콘크리트출력"/>
      <sheetName val="출납일보"/>
      <sheetName val="식대"/>
      <sheetName val="신분증"/>
      <sheetName val="8.PILE  (돌출)"/>
      <sheetName val="A-TYPE 단위수량"/>
      <sheetName val="수지예산"/>
      <sheetName val="Mc1"/>
      <sheetName val="2.1  노무비 평균단가산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환율change"/>
      <sheetName val="QandAJunior"/>
      <sheetName val="상행-교대(A1)"/>
      <sheetName val="내역서(총괄)"/>
      <sheetName val="가격Table"/>
      <sheetName val="조건표"/>
      <sheetName val="Cement IS"/>
      <sheetName val="General Data"/>
      <sheetName val="도"/>
      <sheetName val="토공(우물통,기타) "/>
      <sheetName val="정산내역"/>
      <sheetName val="원내역서3"/>
      <sheetName val="급여준비"/>
      <sheetName val="BID9697"/>
      <sheetName val="(포장)BOQ-실적공사"/>
      <sheetName val="FURNITURE-_x0000__x0000_"/>
      <sheetName val="FURNITURE-_x000c__x0000_"/>
      <sheetName val="견적의뢰"/>
      <sheetName val="21회기성"/>
      <sheetName val="미납중도금후납시"/>
      <sheetName val="경로당내역건축"/>
      <sheetName val="재료"/>
      <sheetName val="설치자재"/>
      <sheetName val="관세,통관수수료,운반비"/>
      <sheetName val="Ex-Rate"/>
      <sheetName val="조도계산서 _x0005_"/>
      <sheetName val="3.하중산정"/>
      <sheetName val="인원계획-미화"/>
      <sheetName val="L_RPTA05_목록"/>
      <sheetName val="전기내역1"/>
      <sheetName val="수전기기DATA"/>
      <sheetName val="설계서(7)"/>
      <sheetName val="5회기성 (2)"/>
      <sheetName val="감가상각"/>
      <sheetName val="외화채권"/>
      <sheetName val="급식예산"/>
      <sheetName val="첨부1"/>
      <sheetName val="Sinoma 수지평판시험"/>
      <sheetName val="옹벽1"/>
      <sheetName val="타공종이기"/>
      <sheetName val="적용률"/>
      <sheetName val="guard(mac)"/>
      <sheetName val="OPGW기별"/>
      <sheetName val="현재"/>
      <sheetName val="9612-D2"/>
      <sheetName val="음료실행"/>
      <sheetName val="구耴"/>
      <sheetName val="구耴"/>
      <sheetName val="단가산출2"/>
      <sheetName val="열린교실"/>
      <sheetName val="전체_1설계"/>
      <sheetName val="사업수지"/>
      <sheetName val="타워크레인"/>
      <sheetName val="pile bearing capa &amp; arrenge"/>
      <sheetName val="공사_산述"/>
      <sheetName val="산출금액내역"/>
      <sheetName val="참조"/>
      <sheetName val="링크해지용"/>
      <sheetName val="KLHT"/>
      <sheetName val="DLdauvao"/>
      <sheetName val="SL"/>
      <sheetName val="eq_data"/>
      <sheetName val="단가산출1"/>
      <sheetName val="C3"/>
      <sheetName val="개발실"/>
      <sheetName val="96월별PL"/>
      <sheetName val="9509"/>
      <sheetName val="combi(wall)"/>
      <sheetName val="BQ(실행)"/>
      <sheetName val="수불.요약"/>
      <sheetName val="보유.연령"/>
      <sheetName val="열령別"/>
      <sheetName val="잔여지"/>
      <sheetName val="99지급.요약"/>
      <sheetName val="지사별 현황"/>
      <sheetName val="주택용지내역"/>
      <sheetName val="사업개발용지내역"/>
      <sheetName val="잔여지내역"/>
      <sheetName val="공사비집계표"/>
      <sheetName val="설계내역2"/>
      <sheetName val="일위_파일"/>
      <sheetName val="AILC004"/>
      <sheetName val="card1"/>
      <sheetName val="SUMMARY(S)"/>
      <sheetName val="토목내역"/>
      <sheetName val="CONCRETE"/>
      <sheetName val="빗물받이(910-510-410)"/>
      <sheetName val="00000"/>
      <sheetName val="C.배수관공"/>
      <sheetName val="공退⟟"/>
      <sheetName val="공 ⚎"/>
      <sheetName val="사업부배부A"/>
      <sheetName val="17년전체"/>
      <sheetName val="수주분류표"/>
      <sheetName val="16년 전체 (2)"/>
      <sheetName val="1801"/>
      <sheetName val="18년전체"/>
      <sheetName val="구조물공"/>
      <sheetName val="돈암사업"/>
      <sheetName val="조도계산서׃⽯_x0000__x0000_▰"/>
      <sheetName val="조도계산서嘉°_x0000__x0000_ᒰ"/>
      <sheetName val="Man Power"/>
      <sheetName val="품셈집계표"/>
      <sheetName val="D-3109"/>
      <sheetName val="단가산출내역(노임부분수정)"/>
      <sheetName val="지시서"/>
      <sheetName val="CC16-내역서"/>
      <sheetName val="공틀공사"/>
      <sheetName val="FAB별"/>
      <sheetName val="cable-data"/>
      <sheetName val="장비당단가 (1)"/>
      <sheetName val="계좌번호"/>
      <sheetName val="기성관리"/>
      <sheetName val="대외공문"/>
      <sheetName val="램프"/>
      <sheetName val="CABLE_WIRE"/>
      <sheetName val="단락전류-A"/>
      <sheetName val="침하계"/>
      <sheetName val="OD5000"/>
      <sheetName val="1.개요입력"/>
      <sheetName val="22.경비내역"/>
      <sheetName val="21.경비기본입력"/>
      <sheetName val="3.공기산정"/>
      <sheetName val="34.주택성능등급"/>
      <sheetName val="공何"/>
      <sheetName val="공何"/>
      <sheetName val="조건입력(2)"/>
      <sheetName val="장비선정"/>
      <sheetName val="조건입력"/>
      <sheetName val="J直材4"/>
      <sheetName val="5사남"/>
      <sheetName val="2000전체분"/>
      <sheetName val="2000년1차"/>
      <sheetName val="노무비㠀﹕"/>
      <sheetName val="포장공사"/>
      <sheetName val="6"/>
      <sheetName val="7"/>
      <sheetName val="8"/>
      <sheetName val="실적raw"/>
      <sheetName val="건설기계"/>
      <sheetName val="기초자재"/>
      <sheetName val="대전월평내역"/>
      <sheetName val="TOT"/>
      <sheetName val="전기.소방.통신"/>
      <sheetName val="대손검토"/>
      <sheetName val="C:\Users\Samho64\Desktop\6호기"/>
      <sheetName val="RESOURCE"/>
      <sheetName val="자재(원원+원대)"/>
      <sheetName val="공내역서 - 작업.xlsx"/>
      <sheetName val="전체"/>
      <sheetName val="TB"/>
      <sheetName val="Simulation"/>
      <sheetName val="일반설비내역서"/>
      <sheetName val="관급"/>
      <sheetName val="원내역서 그대로"/>
      <sheetName val="Top 10"/>
      <sheetName val="수_x0000__x0000__x0005_"/>
      <sheetName val="6%ED%98%B8%EA%B8%B0"/>
      <sheetName val="자재표"/>
      <sheetName val="98수문일위"/>
      <sheetName val="토공사"/>
      <sheetName val="XREF"/>
      <sheetName val="공_x0000__x0000_"/>
      <sheetName val="금강견적"/>
      <sheetName val="사랑의교회"/>
      <sheetName val="CON"/>
      <sheetName val="OD운행금액"/>
      <sheetName val="식재일위"/>
      <sheetName val="도체종-상수표"/>
      <sheetName val="1호맨홀_x0000__x0000__x0005__x0000_"/>
      <sheetName val="전익자재"/>
      <sheetName val="양식-컨텍리포트"/>
      <sheetName val="Sheet14"/>
      <sheetName val="Sheet13"/>
      <sheetName val="품셈TAB洂镩"/>
      <sheetName val="주요공사"/>
      <sheetName val="암센터"/>
      <sheetName val="간접비 총괄표"/>
      <sheetName val="참조자료"/>
      <sheetName val="분석항목"/>
      <sheetName val="분양단가"/>
      <sheetName val="Main"/>
      <sheetName val="남양주부대"/>
      <sheetName val="Sensitivity"/>
      <sheetName val="투자비"/>
      <sheetName val="J____________2007_______2007__2"/>
      <sheetName val="_x0000__x0000__x0000_å"/>
      <sheetName val="_x0000__x0000__x0000__x0001__x0000__x0000__x0008_Í_x001c_¬Æ_x0006__x0000__x0000_Sheet5_x0003__x0000__x0001_x±4»D¾"/>
      <sheetName val="공예을"/>
      <sheetName val="공사비"/>
      <sheetName val="옥외외등집계표"/>
      <sheetName val="잡철물"/>
      <sheetName val="POWER"/>
      <sheetName val="[6호기]C__Users_Samho64_Desktop_2"/>
      <sheetName val="도수로현황"/>
      <sheetName val="포장_x0000_"/>
      <sheetName val="조성원가DATA"/>
      <sheetName val="사업비"/>
      <sheetName val="A1.스케쥴"/>
      <sheetName val="분_x0000_"/>
      <sheetName val="노무비단_x0000_"/>
      <sheetName val="표"/>
      <sheetName val="매매"/>
      <sheetName val="FX Rate"/>
      <sheetName val="분양면적표"/>
      <sheetName val="설비0_x0000_"/>
      <sheetName val="_______________________2009_9_2"/>
      <sheetName val="소요자재명세서"/>
      <sheetName val="노무비명세서"/>
      <sheetName val="설계명세서 (장비)"/>
      <sheetName val="관로시설"/>
      <sheetName val="C__Users_samsung_AppData_Loca_2"/>
      <sheetName val="C__Users_samsung_AppData_Loca_3"/>
      <sheetName val="BS"/>
      <sheetName val="플랜트 설湎"/>
      <sheetName val="플랜트 설㚸"/>
      <sheetName val="단가비교표_공통1"/>
      <sheetName val="Data Base"/>
      <sheetName val="Linkage Quote"/>
      <sheetName val="Racking"/>
      <sheetName val="FRP배관단가(만수)"/>
      <sheetName val="만수배관단가"/>
      <sheetName val="NEWDRAW"/>
      <sheetName val="기기리스트"/>
      <sheetName val="변경현황"/>
      <sheetName val="전입"/>
      <sheetName val="미드수량"/>
      <sheetName val="당년매출집계"/>
      <sheetName val="안산기계장치"/>
      <sheetName val="MdBase"/>
      <sheetName val="직영(비교견적서f"/>
      <sheetName val="말뚝물량"/>
      <sheetName val="Sheet2 (2)"/>
      <sheetName val="기본 상수"/>
      <sheetName val="태안9)3-2)원내역"/>
      <sheetName val="전등설비"/>
      <sheetName val="Quantity"/>
      <sheetName val="TONGKE-HT"/>
      <sheetName val="Tong hop vat tu"/>
      <sheetName val="Config"/>
      <sheetName val="Chenh lech vat tu"/>
      <sheetName val="beam"/>
      <sheetName val="QG"/>
      <sheetName val="대공종"/>
      <sheetName val="부하"/>
      <sheetName val="XZLC004_PART2"/>
      <sheetName val="조도계산서 耈 职 "/>
      <sheetName val="조도계산서  _x0000__x0000_"/>
      <sheetName val="조도계산서  "/>
      <sheetName val="FURNITURE- _x0000_"/>
      <sheetName val="수_x0000__x0000_ "/>
      <sheetName val="지수"/>
      <sheetName val="용역비내역-진짜"/>
      <sheetName val="개별직종노임단가(2005.1)"/>
      <sheetName val="주사무실종합"/>
      <sheetName val="설계서(본관)"/>
      <sheetName val="A4"/>
      <sheetName val="노무비단犬"/>
      <sheetName val="노무비단狔"/>
      <sheetName val="단가적용기준"/>
      <sheetName val="노임단가명세표"/>
      <sheetName val="1.외주공사"/>
      <sheetName val="2.직영공사"/>
      <sheetName val="이름"/>
      <sheetName val="Cash Flow"/>
      <sheetName val="건설산출"/>
      <sheetName val="공내역"/>
      <sheetName val="KOR"/>
      <sheetName val="1호맨홀_x0000__x0000__x0005__x0000"/>
      <sheetName val="_x0000__x0000__x0000__x0001__x0"/>
      <sheetName val="정화조방수미장"/>
      <sheetName val="용지매수"/>
      <sheetName val="우배수"/>
      <sheetName val="터널대가"/>
      <sheetName val="철콘공사"/>
      <sheetName val="우수공"/>
      <sheetName val="직접공사비집계표_7"/>
      <sheetName val="공통가설_8"/>
      <sheetName val="기타시설"/>
      <sheetName val="판매시설"/>
      <sheetName val="아파트_9"/>
      <sheetName val="주민복지관"/>
      <sheetName val="지하주차장"/>
      <sheetName val="견적대비 견적서"/>
      <sheetName val="단가비교표"/>
      <sheetName val="부안변전"/>
      <sheetName val="공종별내역서"/>
      <sheetName val="근로소득 세액표"/>
      <sheetName val="건강보험 표준요율표"/>
      <sheetName val="국민연금 표준요율표"/>
      <sheetName val="변경원가서갑"/>
      <sheetName val="중기비"/>
      <sheetName val="무전표"/>
      <sheetName val="E________2010_____________11__2"/>
      <sheetName val="신규품셈목차"/>
      <sheetName val="PumpSpec"/>
      <sheetName val="평가내역"/>
      <sheetName val="송도3현대(갑)"/>
      <sheetName val="02.㈜보경에스아이"/>
      <sheetName val="01.㈜에스엠방염"/>
      <sheetName val="00.(주)0000"/>
      <sheetName val="단중표-ST"/>
      <sheetName val="전문품의"/>
      <sheetName val="unit cost Bauteil 1"/>
      <sheetName val="unit cost Bauteil 2"/>
      <sheetName val="unit cost Bauteil 3"/>
      <sheetName val="unit cost Bauteil 4"/>
      <sheetName val="unit cost Bauteil 5"/>
      <sheetName val="광주운남을"/>
      <sheetName val="SIL98"/>
      <sheetName val="기성내역"/>
      <sheetName val="현장관리비"/>
      <sheetName val="수"/>
      <sheetName val="수_x0000__x0000_쨀"/>
      <sheetName val="수䔭略ૐ"/>
      <sheetName val="설造+_x0000_"/>
      <sheetName val="member design"/>
      <sheetName val="soil bearing check"/>
      <sheetName val="REINF."/>
      <sheetName val="내역분기"/>
      <sheetName val="정렬"/>
      <sheetName val="설턠Ƀ"/>
      <sheetName val="수지분석"/>
      <sheetName val="경비"/>
      <sheetName val="_220929____________________v1_2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>
        <row r="1">
          <cell r="A1" t="str">
            <v xml:space="preserve">    대구내당아파트 현장직원 급여산정 기준표</v>
          </cell>
        </row>
      </sheetData>
      <sheetData sheetId="2">
        <row r="1">
          <cell r="A1" t="str">
            <v xml:space="preserve">    대구내당아파트 현장직원 급여산정 기준표</v>
          </cell>
        </row>
      </sheetData>
      <sheetData sheetId="3" refreshError="1"/>
      <sheetData sheetId="4" refreshError="1"/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 xml:space="preserve">    대구내당아파트 현장직원 급여산정 기준표</v>
          </cell>
        </row>
      </sheetData>
      <sheetData sheetId="12">
        <row r="1">
          <cell r="A1" t="str">
            <v xml:space="preserve">    대구내당아파트 현장직원 급여산정 기준표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 xml:space="preserve">    대구내당아파트 현장직원 급여산정 기준표</v>
          </cell>
        </row>
      </sheetData>
      <sheetData sheetId="16">
        <row r="1">
          <cell r="A1" t="str">
            <v>분류번호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>분류번호</v>
          </cell>
        </row>
      </sheetData>
      <sheetData sheetId="19">
        <row r="1">
          <cell r="A1" t="str">
            <v xml:space="preserve">    대구내당아파트 현장직원 급여산정 기준표</v>
          </cell>
        </row>
      </sheetData>
      <sheetData sheetId="20">
        <row r="1">
          <cell r="A1" t="str">
            <v>분류번호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>
        <row r="1">
          <cell r="A1" t="str">
            <v>분류번호</v>
          </cell>
        </row>
      </sheetData>
      <sheetData sheetId="26">
        <row r="1">
          <cell r="A1" t="str">
            <v xml:space="preserve">    대구내당아파트 현장직원 급여산정 기준표</v>
          </cell>
        </row>
      </sheetData>
      <sheetData sheetId="27">
        <row r="1">
          <cell r="A1" t="str">
            <v>분류번호</v>
          </cell>
        </row>
      </sheetData>
      <sheetData sheetId="28">
        <row r="1">
          <cell r="A1" t="str">
            <v>분류번호</v>
          </cell>
        </row>
      </sheetData>
      <sheetData sheetId="29">
        <row r="1">
          <cell r="A1" t="str">
            <v>분류번호</v>
          </cell>
        </row>
      </sheetData>
      <sheetData sheetId="30">
        <row r="1">
          <cell r="A1" t="str">
            <v>분류번호</v>
          </cell>
        </row>
      </sheetData>
      <sheetData sheetId="31">
        <row r="1">
          <cell r="A1" t="str">
            <v>분류번호</v>
          </cell>
        </row>
      </sheetData>
      <sheetData sheetId="32" refreshError="1"/>
      <sheetData sheetId="33">
        <row r="1">
          <cell r="A1" t="str">
            <v>분류번호</v>
          </cell>
        </row>
      </sheetData>
      <sheetData sheetId="34">
        <row r="1">
          <cell r="A1" t="str">
            <v>분류번호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>
        <row r="1">
          <cell r="A1" t="str">
            <v xml:space="preserve">    대구내당아파트 현장직원 급여산정 기준표</v>
          </cell>
        </row>
      </sheetData>
      <sheetData sheetId="1003">
        <row r="1">
          <cell r="A1" t="str">
            <v>분류번호</v>
          </cell>
        </row>
      </sheetData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>
        <row r="1">
          <cell r="A1" t="str">
            <v xml:space="preserve">    대구내당아파트 현장직원 급여산정 기준표</v>
          </cell>
        </row>
      </sheetData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>
        <row r="1">
          <cell r="A1" t="str">
            <v xml:space="preserve">    대구내당아파트 현장직원 급여산정 기준표</v>
          </cell>
        </row>
      </sheetData>
      <sheetData sheetId="1023">
        <row r="1">
          <cell r="A1" t="str">
            <v>분류번호</v>
          </cell>
        </row>
      </sheetData>
      <sheetData sheetId="1024">
        <row r="1">
          <cell r="A1" t="str">
            <v>분류번호</v>
          </cell>
        </row>
      </sheetData>
      <sheetData sheetId="1025">
        <row r="1">
          <cell r="A1" t="str">
            <v>분류번호</v>
          </cell>
        </row>
      </sheetData>
      <sheetData sheetId="1026">
        <row r="1">
          <cell r="A1" t="str">
            <v xml:space="preserve">    대구내당아파트 현장직원 급여산정 기준표</v>
          </cell>
        </row>
      </sheetData>
      <sheetData sheetId="1027">
        <row r="1">
          <cell r="A1" t="str">
            <v>분류번호</v>
          </cell>
        </row>
      </sheetData>
      <sheetData sheetId="1028">
        <row r="1">
          <cell r="A1" t="str">
            <v>분류번호</v>
          </cell>
        </row>
      </sheetData>
      <sheetData sheetId="1029">
        <row r="1">
          <cell r="A1" t="str">
            <v>분류번호</v>
          </cell>
        </row>
      </sheetData>
      <sheetData sheetId="1030">
        <row r="1">
          <cell r="A1" t="str">
            <v>분류번호</v>
          </cell>
        </row>
      </sheetData>
      <sheetData sheetId="1031">
        <row r="1">
          <cell r="A1" t="str">
            <v>분류번호</v>
          </cell>
        </row>
      </sheetData>
      <sheetData sheetId="1032">
        <row r="1">
          <cell r="A1" t="str">
            <v xml:space="preserve">    대구내당아파트 현장직원 급여산정 기준표</v>
          </cell>
        </row>
      </sheetData>
      <sheetData sheetId="1033">
        <row r="1">
          <cell r="A1" t="str">
            <v>분류번호</v>
          </cell>
        </row>
      </sheetData>
      <sheetData sheetId="1034">
        <row r="1">
          <cell r="A1" t="str">
            <v>분류번호</v>
          </cell>
        </row>
      </sheetData>
      <sheetData sheetId="1035">
        <row r="1">
          <cell r="A1" t="str">
            <v>분류번호</v>
          </cell>
        </row>
      </sheetData>
      <sheetData sheetId="1036">
        <row r="1">
          <cell r="A1" t="str">
            <v>분류번호</v>
          </cell>
        </row>
      </sheetData>
      <sheetData sheetId="1037">
        <row r="1">
          <cell r="A1" t="str">
            <v xml:space="preserve">    대구내당아파트 현장직원 급여산정 기준표</v>
          </cell>
        </row>
      </sheetData>
      <sheetData sheetId="1038">
        <row r="1">
          <cell r="A1" t="str">
            <v>분류번호</v>
          </cell>
        </row>
      </sheetData>
      <sheetData sheetId="1039">
        <row r="1">
          <cell r="A1" t="str">
            <v xml:space="preserve">    대구내당아파트 현장직원 급여산정 기준표</v>
          </cell>
        </row>
      </sheetData>
      <sheetData sheetId="1040">
        <row r="1">
          <cell r="A1" t="str">
            <v>분류번호</v>
          </cell>
        </row>
      </sheetData>
      <sheetData sheetId="1041">
        <row r="1">
          <cell r="A1" t="str">
            <v>분류번호</v>
          </cell>
        </row>
      </sheetData>
      <sheetData sheetId="1042">
        <row r="1">
          <cell r="A1" t="str">
            <v>분류번호</v>
          </cell>
        </row>
      </sheetData>
      <sheetData sheetId="1043">
        <row r="1">
          <cell r="A1" t="str">
            <v>분류번호</v>
          </cell>
        </row>
      </sheetData>
      <sheetData sheetId="1044">
        <row r="1">
          <cell r="A1" t="str">
            <v>분류번호</v>
          </cell>
        </row>
      </sheetData>
      <sheetData sheetId="1045">
        <row r="1">
          <cell r="A1" t="str">
            <v xml:space="preserve">    대구내당아파트 현장직원 급여산정 기준표</v>
          </cell>
        </row>
      </sheetData>
      <sheetData sheetId="1046">
        <row r="1">
          <cell r="A1" t="str">
            <v xml:space="preserve">    대구내당아파트 현장직원 급여산정 기준표</v>
          </cell>
        </row>
      </sheetData>
      <sheetData sheetId="1047">
        <row r="1">
          <cell r="A1" t="str">
            <v>분류번호</v>
          </cell>
        </row>
      </sheetData>
      <sheetData sheetId="1048">
        <row r="1">
          <cell r="A1" t="str">
            <v>분류번호</v>
          </cell>
        </row>
      </sheetData>
      <sheetData sheetId="1049">
        <row r="1">
          <cell r="A1" t="str">
            <v>분류번호</v>
          </cell>
        </row>
      </sheetData>
      <sheetData sheetId="1050">
        <row r="1">
          <cell r="A1" t="str">
            <v>분류번호</v>
          </cell>
        </row>
      </sheetData>
      <sheetData sheetId="1051">
        <row r="1">
          <cell r="A1" t="str">
            <v>분류번호</v>
          </cell>
        </row>
      </sheetData>
      <sheetData sheetId="1052">
        <row r="1">
          <cell r="A1" t="str">
            <v>분류번호</v>
          </cell>
        </row>
      </sheetData>
      <sheetData sheetId="1053">
        <row r="1">
          <cell r="A1" t="str">
            <v>분류번호</v>
          </cell>
        </row>
      </sheetData>
      <sheetData sheetId="1054">
        <row r="1">
          <cell r="A1" t="str">
            <v xml:space="preserve">    대구내당아파트 현장직원 급여산정 기준표</v>
          </cell>
        </row>
      </sheetData>
      <sheetData sheetId="1055">
        <row r="1">
          <cell r="A1" t="str">
            <v>분류번호</v>
          </cell>
        </row>
      </sheetData>
      <sheetData sheetId="1056">
        <row r="1">
          <cell r="A1" t="str">
            <v xml:space="preserve">    대구내당아파트 현장직원 급여산정 기준표</v>
          </cell>
        </row>
      </sheetData>
      <sheetData sheetId="1057">
        <row r="1">
          <cell r="A1" t="str">
            <v>분류번호</v>
          </cell>
        </row>
      </sheetData>
      <sheetData sheetId="1058">
        <row r="1">
          <cell r="A1" t="str">
            <v>분류번호</v>
          </cell>
        </row>
      </sheetData>
      <sheetData sheetId="1059">
        <row r="1">
          <cell r="A1" t="str">
            <v>분류번호</v>
          </cell>
        </row>
      </sheetData>
      <sheetData sheetId="1060">
        <row r="1">
          <cell r="A1" t="str">
            <v>분류번호</v>
          </cell>
        </row>
      </sheetData>
      <sheetData sheetId="1061">
        <row r="1">
          <cell r="A1" t="str">
            <v xml:space="preserve">    대구내당아파트 현장직원 급여산정 기준표</v>
          </cell>
        </row>
      </sheetData>
      <sheetData sheetId="1062">
        <row r="1">
          <cell r="A1" t="str">
            <v>분류번호</v>
          </cell>
        </row>
      </sheetData>
      <sheetData sheetId="1063">
        <row r="1">
          <cell r="A1" t="str">
            <v>분류번호</v>
          </cell>
        </row>
      </sheetData>
      <sheetData sheetId="1064">
        <row r="1">
          <cell r="A1" t="str">
            <v>분류번호</v>
          </cell>
        </row>
      </sheetData>
      <sheetData sheetId="1065">
        <row r="1">
          <cell r="A1" t="str">
            <v>분류번호</v>
          </cell>
        </row>
      </sheetData>
      <sheetData sheetId="1066">
        <row r="1">
          <cell r="A1" t="str">
            <v>분류번호</v>
          </cell>
        </row>
      </sheetData>
      <sheetData sheetId="1067">
        <row r="1">
          <cell r="A1" t="str">
            <v>분류번호</v>
          </cell>
        </row>
      </sheetData>
      <sheetData sheetId="1068">
        <row r="1">
          <cell r="A1" t="str">
            <v>분류번호</v>
          </cell>
        </row>
      </sheetData>
      <sheetData sheetId="1069">
        <row r="1">
          <cell r="A1" t="str">
            <v>분류번호</v>
          </cell>
        </row>
      </sheetData>
      <sheetData sheetId="1070">
        <row r="1">
          <cell r="A1" t="str">
            <v>분류번호</v>
          </cell>
        </row>
      </sheetData>
      <sheetData sheetId="1071">
        <row r="1">
          <cell r="A1" t="str">
            <v xml:space="preserve">    대구내당아파트 현장직원 급여산정 기준표</v>
          </cell>
        </row>
      </sheetData>
      <sheetData sheetId="1072">
        <row r="1">
          <cell r="A1" t="str">
            <v>분류번호</v>
          </cell>
        </row>
      </sheetData>
      <sheetData sheetId="1073">
        <row r="1">
          <cell r="A1" t="str">
            <v>분류번호</v>
          </cell>
        </row>
      </sheetData>
      <sheetData sheetId="1074">
        <row r="1">
          <cell r="A1" t="str">
            <v xml:space="preserve">    대구내당아파트 현장직원 급여산정 기준표</v>
          </cell>
        </row>
      </sheetData>
      <sheetData sheetId="1075">
        <row r="1">
          <cell r="A1" t="str">
            <v>분류번호</v>
          </cell>
        </row>
      </sheetData>
      <sheetData sheetId="1076">
        <row r="1">
          <cell r="A1" t="str">
            <v>분류번호</v>
          </cell>
        </row>
      </sheetData>
      <sheetData sheetId="1077">
        <row r="1">
          <cell r="A1" t="str">
            <v>분류번호</v>
          </cell>
        </row>
      </sheetData>
      <sheetData sheetId="1078">
        <row r="1">
          <cell r="A1" t="str">
            <v xml:space="preserve">    대구내당아파트 현장직원 급여산정 기준표</v>
          </cell>
        </row>
      </sheetData>
      <sheetData sheetId="1079">
        <row r="1">
          <cell r="A1" t="str">
            <v>분류번호</v>
          </cell>
        </row>
      </sheetData>
      <sheetData sheetId="1080">
        <row r="1">
          <cell r="A1" t="str">
            <v>분류번호</v>
          </cell>
        </row>
      </sheetData>
      <sheetData sheetId="1081">
        <row r="1">
          <cell r="A1" t="str">
            <v xml:space="preserve">    대구내당아파트 현장직원 급여산정 기준표</v>
          </cell>
        </row>
      </sheetData>
      <sheetData sheetId="1082">
        <row r="1">
          <cell r="A1" t="str">
            <v>분류번호</v>
          </cell>
        </row>
      </sheetData>
      <sheetData sheetId="1083">
        <row r="1">
          <cell r="A1" t="str">
            <v>분류번호</v>
          </cell>
        </row>
      </sheetData>
      <sheetData sheetId="1084">
        <row r="1">
          <cell r="A1" t="str">
            <v xml:space="preserve">    대구내당아파트 현장직원 급여산정 기준표</v>
          </cell>
        </row>
      </sheetData>
      <sheetData sheetId="1085">
        <row r="1">
          <cell r="A1" t="str">
            <v>분류번호</v>
          </cell>
        </row>
      </sheetData>
      <sheetData sheetId="1086">
        <row r="1">
          <cell r="A1" t="str">
            <v>분류번호</v>
          </cell>
        </row>
      </sheetData>
      <sheetData sheetId="1087">
        <row r="1">
          <cell r="A1" t="str">
            <v>분류번호</v>
          </cell>
        </row>
      </sheetData>
      <sheetData sheetId="1088">
        <row r="1">
          <cell r="A1" t="str">
            <v xml:space="preserve">    대구내당아파트 현장직원 급여산정 기준표</v>
          </cell>
        </row>
      </sheetData>
      <sheetData sheetId="1089">
        <row r="1">
          <cell r="A1" t="str">
            <v>분류번호</v>
          </cell>
        </row>
      </sheetData>
      <sheetData sheetId="1090">
        <row r="1">
          <cell r="A1" t="str">
            <v>분류번호</v>
          </cell>
        </row>
      </sheetData>
      <sheetData sheetId="1091">
        <row r="1">
          <cell r="A1" t="str">
            <v>분류번호</v>
          </cell>
        </row>
      </sheetData>
      <sheetData sheetId="1092">
        <row r="1">
          <cell r="A1" t="str">
            <v>분류번호</v>
          </cell>
        </row>
      </sheetData>
      <sheetData sheetId="1093">
        <row r="1">
          <cell r="A1" t="str">
            <v xml:space="preserve">    대구내당아파트 현장직원 급여산정 기준표</v>
          </cell>
        </row>
      </sheetData>
      <sheetData sheetId="1094">
        <row r="1">
          <cell r="A1" t="str">
            <v xml:space="preserve">    대구내당아파트 현장직원 급여산정 기준표</v>
          </cell>
        </row>
      </sheetData>
      <sheetData sheetId="1095">
        <row r="1">
          <cell r="A1" t="str">
            <v>분류번호</v>
          </cell>
        </row>
      </sheetData>
      <sheetData sheetId="1096">
        <row r="1">
          <cell r="A1" t="str">
            <v>분류번호</v>
          </cell>
        </row>
      </sheetData>
      <sheetData sheetId="1097">
        <row r="1">
          <cell r="A1" t="str">
            <v>분류번호</v>
          </cell>
        </row>
      </sheetData>
      <sheetData sheetId="1098">
        <row r="1">
          <cell r="A1" t="str">
            <v>분류번호</v>
          </cell>
        </row>
      </sheetData>
      <sheetData sheetId="1099">
        <row r="1">
          <cell r="A1" t="str">
            <v>분류번호</v>
          </cell>
        </row>
      </sheetData>
      <sheetData sheetId="1100">
        <row r="1">
          <cell r="A1" t="str">
            <v xml:space="preserve">    대구내당아파트 현장직원 급여산정 기준표</v>
          </cell>
        </row>
      </sheetData>
      <sheetData sheetId="1101">
        <row r="1">
          <cell r="A1" t="str">
            <v>분류번호</v>
          </cell>
        </row>
      </sheetData>
      <sheetData sheetId="1102">
        <row r="1">
          <cell r="A1" t="str">
            <v>분류번호</v>
          </cell>
        </row>
      </sheetData>
      <sheetData sheetId="1103">
        <row r="1">
          <cell r="A1" t="str">
            <v>분류번호</v>
          </cell>
        </row>
      </sheetData>
      <sheetData sheetId="1104">
        <row r="1">
          <cell r="A1" t="str">
            <v>분류번호</v>
          </cell>
        </row>
      </sheetData>
      <sheetData sheetId="1105">
        <row r="1">
          <cell r="A1" t="str">
            <v xml:space="preserve">    대구내당아파트 현장직원 급여산정 기준표</v>
          </cell>
        </row>
      </sheetData>
      <sheetData sheetId="1106">
        <row r="1">
          <cell r="A1" t="str">
            <v>분류번호</v>
          </cell>
        </row>
      </sheetData>
      <sheetData sheetId="1107">
        <row r="1">
          <cell r="A1" t="str">
            <v xml:space="preserve">    대구내당아파트 현장직원 급여산정 기준표</v>
          </cell>
        </row>
      </sheetData>
      <sheetData sheetId="1108">
        <row r="1">
          <cell r="A1" t="str">
            <v>분류번호</v>
          </cell>
        </row>
      </sheetData>
      <sheetData sheetId="1109">
        <row r="1">
          <cell r="A1" t="str">
            <v>분류번호</v>
          </cell>
        </row>
      </sheetData>
      <sheetData sheetId="1110">
        <row r="1">
          <cell r="A1" t="str">
            <v xml:space="preserve">    대구내당아파트 현장직원 급여산정 기준표</v>
          </cell>
        </row>
      </sheetData>
      <sheetData sheetId="1111">
        <row r="1">
          <cell r="A1" t="str">
            <v xml:space="preserve">    대구내당아파트 현장직원 급여산정 기준표</v>
          </cell>
        </row>
      </sheetData>
      <sheetData sheetId="1112">
        <row r="1">
          <cell r="A1" t="str">
            <v>분류번호</v>
          </cell>
        </row>
      </sheetData>
      <sheetData sheetId="1113">
        <row r="1">
          <cell r="A1" t="str">
            <v>분류번호</v>
          </cell>
        </row>
      </sheetData>
      <sheetData sheetId="1114">
        <row r="1">
          <cell r="A1" t="str">
            <v>분류번호</v>
          </cell>
        </row>
      </sheetData>
      <sheetData sheetId="1115">
        <row r="1">
          <cell r="A1" t="str">
            <v xml:space="preserve">    대구내당아파트 현장직원 급여산정 기준표</v>
          </cell>
        </row>
      </sheetData>
      <sheetData sheetId="1116">
        <row r="1">
          <cell r="A1" t="str">
            <v>분류번호</v>
          </cell>
        </row>
      </sheetData>
      <sheetData sheetId="1117">
        <row r="1">
          <cell r="A1" t="str">
            <v>분류번호</v>
          </cell>
        </row>
      </sheetData>
      <sheetData sheetId="1118">
        <row r="1">
          <cell r="A1" t="str">
            <v xml:space="preserve">    대구내당아파트 현장직원 급여산정 기준표</v>
          </cell>
        </row>
      </sheetData>
      <sheetData sheetId="1119">
        <row r="1">
          <cell r="A1" t="str">
            <v xml:space="preserve">    대구내당아파트 현장직원 급여산정 기준표</v>
          </cell>
        </row>
      </sheetData>
      <sheetData sheetId="1120">
        <row r="1">
          <cell r="A1" t="str">
            <v>분류번호</v>
          </cell>
        </row>
      </sheetData>
      <sheetData sheetId="1121">
        <row r="1">
          <cell r="A1" t="str">
            <v xml:space="preserve">    대구내당아파트 현장직원 급여산정 기준표</v>
          </cell>
        </row>
      </sheetData>
      <sheetData sheetId="1122">
        <row r="1">
          <cell r="A1" t="str">
            <v xml:space="preserve">    대구내당아파트 현장직원 급여산정 기준표</v>
          </cell>
        </row>
      </sheetData>
      <sheetData sheetId="1123">
        <row r="1">
          <cell r="A1" t="str">
            <v xml:space="preserve">    대구내당아파트 현장직원 급여산정 기준표</v>
          </cell>
        </row>
      </sheetData>
      <sheetData sheetId="1124">
        <row r="1">
          <cell r="A1" t="str">
            <v xml:space="preserve">    대구내당아파트 현장직원 급여산정 기준표</v>
          </cell>
        </row>
      </sheetData>
      <sheetData sheetId="1125">
        <row r="1">
          <cell r="A1" t="str">
            <v>분류번호</v>
          </cell>
        </row>
      </sheetData>
      <sheetData sheetId="1126">
        <row r="1">
          <cell r="A1" t="str">
            <v>분류번호</v>
          </cell>
        </row>
      </sheetData>
      <sheetData sheetId="1127">
        <row r="1">
          <cell r="A1" t="str">
            <v xml:space="preserve">    대구내당아파트 현장직원 급여산정 기준표</v>
          </cell>
        </row>
      </sheetData>
      <sheetData sheetId="1128">
        <row r="1">
          <cell r="A1" t="str">
            <v xml:space="preserve">    대구내당아파트 현장직원 급여산정 기준표</v>
          </cell>
        </row>
      </sheetData>
      <sheetData sheetId="1129">
        <row r="1">
          <cell r="A1" t="str">
            <v>분류번호</v>
          </cell>
        </row>
      </sheetData>
      <sheetData sheetId="1130">
        <row r="1">
          <cell r="A1" t="str">
            <v>분류번호</v>
          </cell>
        </row>
      </sheetData>
      <sheetData sheetId="1131">
        <row r="1">
          <cell r="A1" t="str">
            <v xml:space="preserve">    대구내당아파트 현장직원 급여산정 기준표</v>
          </cell>
        </row>
      </sheetData>
      <sheetData sheetId="1132">
        <row r="1">
          <cell r="A1" t="str">
            <v>분류번호</v>
          </cell>
        </row>
      </sheetData>
      <sheetData sheetId="1133">
        <row r="1">
          <cell r="A1" t="str">
            <v xml:space="preserve">    대구내당아파트 현장직원 급여산정 기준표</v>
          </cell>
        </row>
      </sheetData>
      <sheetData sheetId="1134">
        <row r="1">
          <cell r="A1" t="str">
            <v xml:space="preserve">    대구내당아파트 현장직원 급여산정 기준표</v>
          </cell>
        </row>
      </sheetData>
      <sheetData sheetId="1135">
        <row r="1">
          <cell r="A1" t="str">
            <v>분류번호</v>
          </cell>
        </row>
      </sheetData>
      <sheetData sheetId="1136">
        <row r="1">
          <cell r="A1" t="str">
            <v>분류번호</v>
          </cell>
        </row>
      </sheetData>
      <sheetData sheetId="1137">
        <row r="1">
          <cell r="A1" t="str">
            <v xml:space="preserve">    대구내당아파트 현장직원 급여산정 기준표</v>
          </cell>
        </row>
      </sheetData>
      <sheetData sheetId="1138">
        <row r="1">
          <cell r="A1" t="str">
            <v xml:space="preserve">    대구내당아파트 현장직원 급여산정 기준표</v>
          </cell>
        </row>
      </sheetData>
      <sheetData sheetId="1139">
        <row r="1">
          <cell r="A1" t="str">
            <v>분류번호</v>
          </cell>
        </row>
      </sheetData>
      <sheetData sheetId="1140">
        <row r="1">
          <cell r="A1" t="str">
            <v xml:space="preserve">    대구내당아파트 현장직원 급여산정 기준표</v>
          </cell>
        </row>
      </sheetData>
      <sheetData sheetId="1141">
        <row r="1">
          <cell r="A1" t="str">
            <v xml:space="preserve">    대구내당아파트 현장직원 급여산정 기준표</v>
          </cell>
        </row>
      </sheetData>
      <sheetData sheetId="1142">
        <row r="1">
          <cell r="A1" t="str">
            <v xml:space="preserve">    대구내당아파트 현장직원 급여산정 기준표</v>
          </cell>
        </row>
      </sheetData>
      <sheetData sheetId="1143">
        <row r="1">
          <cell r="A1" t="str">
            <v xml:space="preserve">    대구내당아파트 현장직원 급여산정 기준표</v>
          </cell>
        </row>
      </sheetData>
      <sheetData sheetId="1144">
        <row r="1">
          <cell r="A1" t="str">
            <v xml:space="preserve">    대구내당아파트 현장직원 급여산정 기준표</v>
          </cell>
        </row>
      </sheetData>
      <sheetData sheetId="1145">
        <row r="1">
          <cell r="A1" t="str">
            <v>분류번호</v>
          </cell>
        </row>
      </sheetData>
      <sheetData sheetId="1146">
        <row r="1">
          <cell r="A1" t="str">
            <v>분류번호</v>
          </cell>
        </row>
      </sheetData>
      <sheetData sheetId="1147">
        <row r="1">
          <cell r="A1" t="str">
            <v xml:space="preserve">    대구내당아파트 현장직원 급여산정 기준표</v>
          </cell>
        </row>
      </sheetData>
      <sheetData sheetId="1148">
        <row r="1">
          <cell r="A1" t="str">
            <v>분류번호</v>
          </cell>
        </row>
      </sheetData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>
        <row r="1">
          <cell r="A1" t="str">
            <v>8월 판교 포스코 - 두리건설</v>
          </cell>
        </row>
      </sheetData>
      <sheetData sheetId="1202">
        <row r="1">
          <cell r="A1" t="str">
            <v>8월 판교 포스코 - 두리건설</v>
          </cell>
        </row>
      </sheetData>
      <sheetData sheetId="1203">
        <row r="1">
          <cell r="A1" t="str">
            <v>8월 판교 포스코 - 두리건설</v>
          </cell>
        </row>
      </sheetData>
      <sheetData sheetId="1204">
        <row r="1">
          <cell r="A1" t="str">
            <v>8월 판교 포스코 - 두리건설</v>
          </cell>
        </row>
      </sheetData>
      <sheetData sheetId="1205">
        <row r="1">
          <cell r="A1" t="str">
            <v>8월 판교 포스코 - 두리건설</v>
          </cell>
        </row>
      </sheetData>
      <sheetData sheetId="1206">
        <row r="1">
          <cell r="A1" t="str">
            <v>8월 판교 포스코 - 두리건설</v>
          </cell>
        </row>
      </sheetData>
      <sheetData sheetId="1207">
        <row r="1">
          <cell r="A1" t="str">
            <v>8월 판교 포스코 - 두리건설</v>
          </cell>
        </row>
      </sheetData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>
        <row r="1">
          <cell r="A1" t="str">
            <v xml:space="preserve">    대구내당아파트 현장직원 급여산정 기준표</v>
          </cell>
        </row>
      </sheetData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내역"/>
      <sheetName val="단위단가"/>
      <sheetName val="KKK"/>
      <sheetName val="직재"/>
      <sheetName val="안산기계장치"/>
      <sheetName val="총괄표"/>
      <sheetName val="기계경비"/>
      <sheetName val="전신환매도율"/>
      <sheetName val="재료"/>
      <sheetName val="설치자재"/>
      <sheetName val="노임"/>
      <sheetName val="단위수량"/>
      <sheetName val="직접경비"/>
      <sheetName val="직접인건비"/>
      <sheetName val="유림골조"/>
      <sheetName val="C.배수관공"/>
      <sheetName val="기계공사"/>
      <sheetName val="매매"/>
      <sheetName val="기본일위"/>
      <sheetName val="건축공사실행"/>
      <sheetName val="예산총괄표"/>
      <sheetName val="TANK견적대지"/>
      <sheetName val="1안"/>
      <sheetName val="소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내역"/>
      <sheetName val="재료"/>
      <sheetName val="설치자재"/>
      <sheetName val="1안"/>
      <sheetName val="을지"/>
      <sheetName val="기초목록"/>
      <sheetName val="단가(자재)"/>
      <sheetName val="일위대가(가설)"/>
      <sheetName val="목차"/>
      <sheetName val="직노"/>
      <sheetName val="건축공사실행"/>
      <sheetName val="건축원가"/>
      <sheetName val=""/>
      <sheetName val="원가,내역,관급,한전,일위"/>
      <sheetName val="데이타"/>
      <sheetName val="식재인부"/>
      <sheetName val="직재"/>
      <sheetName val="재집"/>
      <sheetName val="#REF"/>
      <sheetName val="단위단가"/>
      <sheetName val="교대(A1-A2)"/>
      <sheetName val="노임"/>
      <sheetName val="Sheet2"/>
      <sheetName val="흄관수량D450"/>
      <sheetName val="일위_파일"/>
      <sheetName val="적현로"/>
      <sheetName val="인사자료총집계"/>
      <sheetName val="기계공사"/>
      <sheetName val="자재비"/>
      <sheetName val="유림골조"/>
      <sheetName val="매매"/>
      <sheetName val="45,46"/>
      <sheetName val="일위대가"/>
      <sheetName val="N賃率-職"/>
      <sheetName val="실행내역"/>
      <sheetName val="Sheet1"/>
      <sheetName val="말뚝지지력산정"/>
      <sheetName val="고분"/>
      <sheetName val="전신환매도율"/>
      <sheetName val="일위대가목록"/>
      <sheetName val="PI"/>
      <sheetName val="여과지동"/>
      <sheetName val="자재단가"/>
      <sheetName val="갑지"/>
      <sheetName val="기본일위"/>
      <sheetName val="내역서(토목) 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기구조직"/>
      <sheetName val="신우"/>
      <sheetName val="공사개요"/>
      <sheetName val="총괄표"/>
      <sheetName val="1호맨홀자연토공"/>
      <sheetName val="데리네이타현황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내역1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노임단가"/>
      <sheetName val="집계표(밀)"/>
      <sheetName val="세부산출(밀)"/>
      <sheetName val="건.원"/>
      <sheetName val="토.원"/>
      <sheetName val="설.원"/>
      <sheetName val="내역집계"/>
      <sheetName val="건축"/>
      <sheetName val="설비"/>
      <sheetName val="기계"/>
      <sheetName val="Sheet4"/>
      <sheetName val="Sheet5"/>
      <sheetName val="원가계산서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설계기준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노무비"/>
      <sheetName val="4.2유효폭의 계산"/>
      <sheetName val="노임이"/>
      <sheetName val="경산"/>
      <sheetName val="J直材4"/>
      <sheetName val="기초일위"/>
      <sheetName val="공종별집계표"/>
      <sheetName val="내역서2안"/>
      <sheetName val="철거산출근거"/>
      <sheetName val="XXXX"/>
      <sheetName val="인건비"/>
      <sheetName val="소방"/>
      <sheetName val="제출내역"/>
      <sheetName val="요율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CTEMCOST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실행철강하도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교통대책내역"/>
      <sheetName val="견적"/>
      <sheetName val="견"/>
      <sheetName val="견서"/>
      <sheetName val="서"/>
      <sheetName val="내서"/>
      <sheetName val="예가"/>
      <sheetName val="Exec Summ"/>
      <sheetName val="Item Listings"/>
      <sheetName val="Wt Rpt"/>
      <sheetName val="자료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설계서"/>
      <sheetName val="산출근거"/>
      <sheetName val="부하계산서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토공A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빌딩 안내"/>
      <sheetName val="합천내역"/>
      <sheetName val="가감수량"/>
      <sheetName val="맨홀수량산출"/>
      <sheetName val="건축-물가변동"/>
      <sheetName val="준공정산"/>
      <sheetName val="증감대비"/>
      <sheetName val="코드"/>
      <sheetName val="AS포장복구 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공종별예산조서"/>
      <sheetName val="내역서 "/>
      <sheetName val="Y-WORK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조건"/>
      <sheetName val="수목데이타"/>
      <sheetName val="시설물일위"/>
      <sheetName val="단가결정"/>
      <sheetName val="내역아"/>
      <sheetName val="울타리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내역갑지"/>
      <sheetName val="_x0000_k_x0000_y_x0000__x0000__x0000_£_x0000_±_x0000_¿_x0000_"/>
      <sheetName val="노무,재료"/>
      <sheetName val="간선"/>
      <sheetName val="전압"/>
      <sheetName val="조도"/>
      <sheetName val="동력"/>
      <sheetName val="맨홀수량산출_x0000__x0000__x0000__x0000__x0010_[내역서.xls]건축-물"/>
      <sheetName val="산출근거(복구)"/>
      <sheetName val="단가표"/>
      <sheetName val="연습"/>
      <sheetName val="01.가로등"/>
      <sheetName val="02.펌프장"/>
      <sheetName val="Sheet9"/>
      <sheetName val="입고장부 (4)"/>
      <sheetName val="가스내역"/>
      <sheetName val="_x0000__x0006_Ā嗰"/>
      <sheetName val="sal"/>
      <sheetName val="환율"/>
      <sheetName val="Total"/>
      <sheetName val="b_balju_cho"/>
      <sheetName val="세부내역서"/>
      <sheetName val="DATA"/>
      <sheetName val="Detail"/>
      <sheetName val="본댐설계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자단"/>
      <sheetName val="내역표지"/>
      <sheetName val="자재단가비교표"/>
      <sheetName val="DATA1"/>
      <sheetName val="약품공급2"/>
      <sheetName val="일위집계(기존)"/>
      <sheetName val="기존단가 (2)"/>
      <sheetName val="인건비 "/>
      <sheetName val="정공공사"/>
      <sheetName val="sw1"/>
      <sheetName val="수량산출(출력물)"/>
      <sheetName val="단가대비"/>
      <sheetName val="내역서1"/>
      <sheetName val="준검 내역서"/>
      <sheetName val="F-CV1.5SQ-2C"/>
      <sheetName val="_x0000__x0004_"/>
      <sheetName val="노임(1차)"/>
      <sheetName val="__"/>
      <sheetName val="노임,재료비"/>
      <sheetName val="건축내역"/>
      <sheetName val="내역서집계(도급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工완성공사율"/>
      <sheetName val="실행간접비용"/>
      <sheetName val="9GNG운반"/>
      <sheetName val="가설공사비"/>
      <sheetName val="도로구조공사비"/>
      <sheetName val="도로토공공사비"/>
      <sheetName val="여수토공사비"/>
      <sheetName val="토목단가산출 "/>
      <sheetName val="수용가조서"/>
      <sheetName val="설계명세서"/>
      <sheetName val="견적B"/>
      <sheetName val="시행후면적"/>
      <sheetName val="수지예산"/>
      <sheetName val="3.내역서"/>
      <sheetName val="[내역서.xls]:"/>
      <sheetName val="날개벽수량표"/>
      <sheetName val="교대"/>
      <sheetName val="1.설계조건"/>
      <sheetName val="_x0000_ߐଷॠଷ_x0000_"/>
      <sheetName val="EQT-ESTN"/>
      <sheetName val=":"/>
      <sheetName val="[내역서.xls][내역서.xls]:"/>
      <sheetName val="[내역서.xls][내역서.xls][내역서.xls]:"/>
      <sheetName val="[내역서.xls][내역서.xls][내역서.xls][내역서"/>
      <sheetName val="EP0618"/>
      <sheetName val="사통"/>
      <sheetName val="가로등설치비"/>
      <sheetName val="산출(전기)"/>
      <sheetName val="2016.06.11 가로등 산출조서(백양대로).xls"/>
      <sheetName val="_x000a_검ǀ_x0000__x0000__x0000_庯"/>
      <sheetName val="guard(mac)"/>
      <sheetName val="사업총괄"/>
      <sheetName val="5.모델링"/>
      <sheetName val="2.단면가정"/>
      <sheetName val="문학간접"/>
      <sheetName val="금액내역서"/>
      <sheetName val="가로등"/>
      <sheetName val="카렌스센터계량기설치공사"/>
      <sheetName val="AHU집계"/>
      <sheetName val="공조기휀"/>
      <sheetName val="공조기"/>
      <sheetName val="산#3-2"/>
      <sheetName val="산#3-1"/>
      <sheetName val="산#3-2-2"/>
      <sheetName val="실행예산서"/>
      <sheetName val="1.3 현장계측설비"/>
      <sheetName val="한강운반비"/>
      <sheetName val="단면가정"/>
      <sheetName val="2호맨홀공제수량"/>
      <sheetName val="참조"/>
      <sheetName val="케이블류 OLD"/>
      <sheetName val="1,2공구원가계산서"/>
      <sheetName val="2공구산출내역"/>
      <sheetName val="1공구산출내역서"/>
      <sheetName val="선급금신청서"/>
      <sheetName val="설직재-1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H-PILE수량집계"/>
      <sheetName val="반별DATA"/>
      <sheetName val="00천안(건.구.차)"/>
      <sheetName val="6호기"/>
      <sheetName val="가설개략"/>
      <sheetName val="6. 직접경비"/>
      <sheetName val="담장산출"/>
      <sheetName val="01"/>
      <sheetName val="GAS"/>
      <sheetName val="원가"/>
      <sheetName val="기초근거"/>
      <sheetName val="적용단가"/>
      <sheetName val="96노임기준"/>
      <sheetName val="M-MG1"/>
      <sheetName val="조명율표"/>
      <sheetName val="영창26"/>
      <sheetName val="FAX"/>
      <sheetName val="SIL98"/>
      <sheetName val="조경일람"/>
      <sheetName val="Customer Databas"/>
      <sheetName val="8.식재일위"/>
      <sheetName val="B시설가격"/>
      <sheetName val="시운전연료"/>
      <sheetName val="HVAC"/>
      <sheetName val="위생설비"/>
      <sheetName val="교수설계"/>
      <sheetName val="설계예산내역서"/>
      <sheetName val="요율표"/>
      <sheetName val="인공산출"/>
      <sheetName val="통합배선설비(집계표)"/>
      <sheetName val="통신간선"/>
      <sheetName val="통신설비"/>
      <sheetName val="인터폰설비공사"/>
      <sheetName val="CABLE TRAY"/>
      <sheetName val="수공맨홀기초 "/>
      <sheetName val="방송설비공사(집계표)"/>
      <sheetName val="방송 설비공사"/>
      <sheetName val="TV설비공사(집계표)"/>
      <sheetName val="TV설비공사"/>
      <sheetName val="CCTV"/>
      <sheetName val="행선안내게시기"/>
      <sheetName val="음성유도기"/>
      <sheetName val="무선통신설비"/>
      <sheetName val="역무자동화설비"/>
      <sheetName val="가설사무소"/>
      <sheetName val="통신감리비"/>
      <sheetName val="도급예산내역서봉투"/>
      <sheetName val="설계산출표지"/>
      <sheetName val="도급예산내역서총괄표"/>
      <sheetName val="을부담운반비"/>
      <sheetName val="설계산출기초"/>
      <sheetName val="운반비산출"/>
      <sheetName val="9.1지하2층하부보"/>
      <sheetName val="한성전공 (4)"/>
      <sheetName val="한성전공 (5)"/>
      <sheetName val="Sheet7"/>
      <sheetName val="Sheet8"/>
      <sheetName val="현장경비"/>
      <sheetName val="터파기및재료"/>
      <sheetName val="평가데이터"/>
      <sheetName val="계수시트"/>
      <sheetName val="청소년수련관"/>
      <sheetName val="노무비계"/>
      <sheetName val="가설"/>
      <sheetName val="목재훈증"/>
      <sheetName val="운반"/>
      <sheetName val="지붕(기와)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_x0000_k_x0000_y_x0000__x0000_"/>
      <sheetName val="표지 (2)"/>
      <sheetName val="_x000a_검ǀ"/>
      <sheetName val=" 검ǀ_x0000__x0000__x0000_庯"/>
      <sheetName val="갑지1"/>
      <sheetName val="연부97-1"/>
      <sheetName val="설계서(발주용)"/>
      <sheetName val="8.자재단가표"/>
      <sheetName val="9.운반비산출"/>
      <sheetName val="9.운반비집계표 (관급)"/>
      <sheetName val="9.운반비집계표"/>
      <sheetName val="3.예정공정표"/>
      <sheetName val="6.관급자재조서"/>
      <sheetName val="7.철거발생품"/>
      <sheetName val="7.수량산출서 (2)"/>
      <sheetName val="추가예산"/>
      <sheetName val="건축2"/>
      <sheetName val="Baby일위대가"/>
      <sheetName val="일위목차"/>
      <sheetName val="추천서"/>
      <sheetName val="프로젝트"/>
      <sheetName val="일위대가목차"/>
      <sheetName val="참조자료"/>
      <sheetName val="결재판(삭제하지말아주세요)"/>
      <sheetName val="안양동교 1안"/>
      <sheetName val="공조기(삭제)"/>
      <sheetName val="내역(총괄)"/>
      <sheetName val="내역서(삼호)"/>
      <sheetName val="전등설비"/>
      <sheetName val="예산총괄표"/>
      <sheetName val="단가명령서"/>
      <sheetName val="C.배수관공"/>
      <sheetName val="배수관구체수량(1)"/>
      <sheetName val="TANK견적대지"/>
      <sheetName val="최종총괄"/>
      <sheetName val="세부산출내역서"/>
      <sheetName val="통장출금액"/>
      <sheetName val="직접경비"/>
      <sheetName val="직접인건비"/>
      <sheetName val="관로토공"/>
      <sheetName val="__Kimsanagil_d_backup1_2001___2"/>
      <sheetName val="__Kimsanagil_d_backup1_2001___3"/>
      <sheetName val="총괄갑 "/>
      <sheetName val="몰운대초견적"/>
      <sheetName val="1.변압기용량"/>
      <sheetName val="2.재료비"/>
      <sheetName val="내역을"/>
      <sheetName val="고분전시관"/>
      <sheetName val="감리원배치기준"/>
      <sheetName val="내역서1999.8최종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위수량"/>
      <sheetName val="공수집계"/>
      <sheetName val="인원계획-미화"/>
      <sheetName val="시멘트 및 골재량산출"/>
      <sheetName val="총괄표(세부)"/>
      <sheetName val="총괄표(고용보험료)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000000"/>
      <sheetName val="results"/>
      <sheetName val="내역총괄"/>
      <sheetName val="인력"/>
      <sheetName val="COPING"/>
      <sheetName val="DESIGN CRETERIA"/>
      <sheetName val="우배수"/>
      <sheetName val="별첨2"/>
      <sheetName val="(2)"/>
      <sheetName val="차수"/>
      <sheetName val="투찰가"/>
      <sheetName val="변수"/>
      <sheetName val="내역(대광)"/>
      <sheetName val="원형1호맨홀토공수량"/>
      <sheetName val="설계변경원가계산총괄표(근린,시설,가로,공공)"/>
      <sheetName val="토목목록"/>
      <sheetName val="예산명세서"/>
      <sheetName val="일반문틀 설치"/>
      <sheetName val=" "/>
      <sheetName val="금융자산집계표"/>
      <sheetName val="기타 정보통신공사"/>
      <sheetName val="중기일위대가"/>
      <sheetName val="WORK"/>
      <sheetName val="70%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4.공.기"/>
      <sheetName val="5.동.인"/>
      <sheetName val="주요자재"/>
      <sheetName val="7.공사"/>
      <sheetName val="앞표지"/>
      <sheetName val="앞표지 (2)"/>
      <sheetName val="총괄표 "/>
      <sheetName val="한일양산"/>
      <sheetName val="교량하부공"/>
      <sheetName val=" 검ǀ"/>
      <sheetName val="기안"/>
      <sheetName val="CODE"/>
      <sheetName val="비탈면보호공수량산출"/>
      <sheetName val="시중노임(공사)"/>
      <sheetName val="별표집계"/>
      <sheetName val="1.우편집중내역서"/>
      <sheetName val="9811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  <sheetName val="합계"/>
      <sheetName val="대구은행"/>
      <sheetName val="견적의뢰"/>
      <sheetName val="램머"/>
      <sheetName val="기계경비(시간당)"/>
      <sheetName val="sst,stl창호"/>
      <sheetName val="AL공사(원)"/>
      <sheetName val="할증 "/>
      <sheetName val="CAT_5"/>
      <sheetName val="설계조건"/>
      <sheetName val="중기"/>
      <sheetName val="환율change"/>
      <sheetName val="제1영업소"/>
      <sheetName val="제2영업소"/>
      <sheetName val="제3영업소"/>
      <sheetName val="98지급계획"/>
      <sheetName val="VENDOR LIST"/>
      <sheetName val="공사"/>
      <sheetName val="A-4"/>
      <sheetName val="소요자재"/>
      <sheetName val="정산내역서"/>
      <sheetName val="날개벽"/>
      <sheetName val="암거단위"/>
      <sheetName val="횡 연장"/>
      <sheetName val="공사명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model master"/>
      <sheetName val="실행(표지,갑,을)"/>
      <sheetName val="공량서"/>
      <sheetName val="단가 산출서(산근#1~#102)"/>
      <sheetName val="목공1"/>
      <sheetName val="미장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일(4)"/>
      <sheetName val="자재단가조사표-수목"/>
      <sheetName val="가격"/>
      <sheetName val="계약용"/>
      <sheetName val="설비원가"/>
      <sheetName val="전기일위대가"/>
      <sheetName val="ITEM"/>
      <sheetName val="시설일위"/>
      <sheetName val="조명일위"/>
      <sheetName val="별첨 #1-1. 각기능별개발원가"/>
      <sheetName val="갑지 "/>
      <sheetName val="공종집계"/>
      <sheetName val="5_모델링"/>
      <sheetName val="1_설계조건"/>
      <sheetName val="2_단면가정"/>
      <sheetName val="AS포장복구_"/>
      <sheetName val="copy"/>
      <sheetName val="서식"/>
      <sheetName val="경비산출"/>
      <sheetName val="신청서"/>
      <sheetName val="기본단가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조명시설"/>
      <sheetName val="내역서1-2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rate"/>
      <sheetName val="철거현황"/>
      <sheetName val="PIPE"/>
      <sheetName val="예방정비실적"/>
      <sheetName val="납부내역"/>
      <sheetName val="12월자재"/>
      <sheetName val="가시설공개요"/>
      <sheetName val="2000전체분"/>
      <sheetName val="표지(1)"/>
      <sheetName val="표지(2)"/>
      <sheetName val="실행표지 (2)"/>
      <sheetName val="계약원가"/>
      <sheetName val="계약총집계표"/>
      <sheetName val="입찰서표지"/>
      <sheetName val="신청서표지"/>
      <sheetName val="입찰참가"/>
      <sheetName val="4월"/>
      <sheetName val="FAB별"/>
      <sheetName val="주요자재단가"/>
      <sheetName val="단위중량"/>
      <sheetName val="상반기손익차2총괄"/>
      <sheetName val="토목(대안)"/>
      <sheetName val="일위총괄표"/>
      <sheetName val="물가"/>
      <sheetName val="BQ(실행)"/>
      <sheetName val="잡비계산"/>
      <sheetName val="소총괄표1"/>
      <sheetName val="금액결정"/>
      <sheetName val="10공구일위"/>
      <sheetName val="기흥하도용"/>
      <sheetName val="냉천부속동"/>
      <sheetName val="금리계산"/>
      <sheetName val="배수내역"/>
      <sheetName val="MOKDONG(1)"/>
      <sheetName val="입력"/>
      <sheetName val="명세"/>
      <sheetName val="ETC"/>
      <sheetName val="금액"/>
      <sheetName val="가열로SW"/>
      <sheetName val="수전1차"/>
      <sheetName val="내역서(H700)"/>
      <sheetName val="대가목록"/>
      <sheetName val="품셈TABLE"/>
      <sheetName val="내역서적용수량"/>
      <sheetName val="02주주임원(조전)"/>
      <sheetName val="자재"/>
      <sheetName val="일위단가"/>
      <sheetName val="간접비계산"/>
      <sheetName val="퍼스트"/>
      <sheetName val="임율 Data"/>
      <sheetName val="중기조종사 단위단가"/>
      <sheetName val="현장관리비집계표"/>
      <sheetName val="48일위"/>
      <sheetName val="파이프류"/>
      <sheetName val="원가서"/>
      <sheetName val="목차 "/>
      <sheetName val="unit 4"/>
      <sheetName val="1"/>
      <sheetName val="세부분류"/>
      <sheetName val="분류등록"/>
      <sheetName val="노무비 근거"/>
      <sheetName val="선정요령"/>
      <sheetName val="일위대가집계"/>
      <sheetName val="삭제내역1차"/>
      <sheetName val="일위대가(1)"/>
      <sheetName val="투찰금액"/>
      <sheetName val="가로등기초"/>
      <sheetName val="PAD TR보호대기초"/>
      <sheetName val="11월가격"/>
      <sheetName val="#2_일위대가목록"/>
      <sheetName val="우노금액(원안비교)"/>
      <sheetName val="우노금액 (LOCAL)"/>
      <sheetName val="실행대비 (2)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대치판정"/>
      <sheetName val="밸브설치"/>
      <sheetName val="입력표"/>
      <sheetName val="단면 (2)"/>
      <sheetName val="가도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총괄집계표"/>
      <sheetName val="_x005f_x005f_x005f_x0000_"/>
      <sheetName val="_x005f_x000a_검ǀ"/>
      <sheetName val="전익자재"/>
      <sheetName val="개요"/>
      <sheetName val="2000.11월설계내역"/>
      <sheetName val="명세서(센타)"/>
      <sheetName val="인부신상자료"/>
      <sheetName val="비품"/>
      <sheetName val="북제주원가"/>
      <sheetName val="빌딩_안내"/>
      <sheetName val="01_가로등"/>
      <sheetName val="02_펌프장"/>
      <sheetName val="맨홀수량산출[내역서_xls]건축-물"/>
      <sheetName val="준검_내역서"/>
      <sheetName val="물량표"/>
      <sheetName val="mcc일위대가"/>
      <sheetName val="일반자재"/>
      <sheetName val="유입량"/>
      <sheetName val="재료값"/>
      <sheetName val="자재테이블"/>
      <sheetName val="계정"/>
      <sheetName val="각종장비전압강하계산"/>
      <sheetName val="수량산출(음암)"/>
      <sheetName val="공내역서"/>
      <sheetName val="부표총괄"/>
      <sheetName val="실행내역(10.13)"/>
      <sheetName val="설계서표지"/>
      <sheetName val="입석진입로착공내역"/>
      <sheetName val="착공내역 (2)"/>
      <sheetName val="설계서갑지"/>
      <sheetName val="예산서 갑지"/>
      <sheetName val="변경주요내역"/>
      <sheetName val="수량및공사비증,감조서"/>
      <sheetName val="설계예산서"/>
      <sheetName val="음수대"/>
      <sheetName val="톡목내역서"/>
      <sheetName val="순공사비"/>
      <sheetName val="일위집계표"/>
      <sheetName val="견적비교표"/>
      <sheetName val="수량집계표"/>
      <sheetName val="운반비"/>
      <sheetName val="중량집계"/>
      <sheetName val="직영비"/>
      <sheetName val="설계서(동안동)"/>
      <sheetName val="48수량"/>
      <sheetName val="49일위"/>
      <sheetName val="22일위"/>
      <sheetName val="49수량"/>
      <sheetName val="제경비"/>
      <sheetName val="대림경상68억"/>
      <sheetName val="도급"/>
      <sheetName val="2F 회의실견적(5_14 일대)"/>
      <sheetName val="TIE-IN"/>
      <sheetName val="공사비산출내역"/>
      <sheetName val="납부서"/>
      <sheetName val="기계설비"/>
      <sheetName val="3_공통공사대비"/>
      <sheetName val="2F_회의실견적(5_14_일대)"/>
      <sheetName val="공사내역"/>
      <sheetName val="일용직내역"/>
      <sheetName val="열린교실"/>
      <sheetName val="205동"/>
      <sheetName val="수지"/>
      <sheetName val="지점장"/>
      <sheetName val="경제성분석"/>
      <sheetName val="______공_D_D_2003______극_______2"/>
      <sheetName val="투찰"/>
      <sheetName val="실행_ALT1_"/>
      <sheetName val="SP-B1"/>
      <sheetName val="자재비(첨부2)"/>
      <sheetName val="식재가격"/>
      <sheetName val="식재총괄"/>
      <sheetName val="WO"/>
      <sheetName val="BSD (2)"/>
      <sheetName val="년도별노임표"/>
      <sheetName val="중기목록표"/>
      <sheetName val="수로BOX"/>
      <sheetName val="2"/>
      <sheetName val="전체분"/>
      <sheetName val="내역서설명서"/>
      <sheetName val="결재표지"/>
      <sheetName val="경비산정"/>
      <sheetName val="내역서모듈"/>
      <sheetName val="횡배수관설치현황"/>
      <sheetName val="BOX전기내역"/>
      <sheetName val="일위총괄"/>
      <sheetName val="부대tu"/>
      <sheetName val="b_balju"/>
      <sheetName val="자재일람"/>
      <sheetName val="교각별철근수량집계표"/>
      <sheetName val="조달청적격심사"/>
      <sheetName val="G.R300경비"/>
      <sheetName val="원(총괄)"/>
      <sheetName val="표지(건+설)"/>
      <sheetName val="원가(건축+기계)"/>
      <sheetName val="건축집계표"/>
      <sheetName val="집계표(기계,상수) (2)"/>
      <sheetName val="집계표(기계)"/>
      <sheetName val="내역서(기계)"/>
      <sheetName val="내역서(기계-상수도)"/>
      <sheetName val="표지 (전기)"/>
      <sheetName val="원(전기)"/>
      <sheetName val="집계표(전기)"/>
      <sheetName val="내역서(전기)"/>
      <sheetName val="토공사"/>
      <sheetName val="손익분석"/>
      <sheetName val="단면별연장"/>
      <sheetName val="TEL"/>
      <sheetName val="태화42 "/>
      <sheetName val="2.대외공문"/>
      <sheetName val="정화조방수미장"/>
      <sheetName val="첨"/>
      <sheetName val="나.다.라.마.바.피복재 산정"/>
      <sheetName val="5사남"/>
      <sheetName val="DI1"/>
      <sheetName val="목표세부명세"/>
      <sheetName val="VCV-BE-TONG"/>
      <sheetName val="단가(1)"/>
      <sheetName val="지급자재"/>
      <sheetName val="스포회원매출"/>
      <sheetName val="대가호표"/>
      <sheetName val="예산M11A"/>
      <sheetName val="정렬"/>
      <sheetName val="단면설정"/>
      <sheetName val="정산상세내역-건별(입력)"/>
      <sheetName val="공주-교대(A1)"/>
      <sheetName val="상행-교대(A1-A2)"/>
      <sheetName val="교대(A1)"/>
      <sheetName val="1.공사비집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>
        <row r="13">
          <cell r="F13">
            <v>282517940</v>
          </cell>
        </row>
      </sheetData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2.냉난방설비공사"/>
      <sheetName val="7.자동제어공사"/>
      <sheetName val="단독"/>
      <sheetName val="지급자재"/>
      <sheetName val="토목"/>
      <sheetName val="건축2"/>
      <sheetName val="조건"/>
      <sheetName val="대차대조-보고"/>
      <sheetName val="고철정제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유리"/>
      <sheetName val="전체공내역서"/>
      <sheetName val="공사개요"/>
      <sheetName val="0000"/>
      <sheetName val="공비대비"/>
      <sheetName val="갑지(추정)"/>
      <sheetName val="수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총괄"/>
      <sheetName val="총괄표"/>
      <sheetName val="설계예산서"/>
      <sheetName val="세부산출내역서"/>
      <sheetName val="개발원가 산정내역"/>
      <sheetName val="직접경비"/>
      <sheetName val="1~2.기능점수및규모"/>
      <sheetName val="3.어플리케이션보정계수"/>
      <sheetName val="4.품질특성보정계수"/>
      <sheetName val="5.언어보정계수"/>
      <sheetName val="DB구축비"/>
      <sheetName val="장비비"/>
      <sheetName val="노임단가"/>
      <sheetName val="빗물받이_910_510_410_"/>
    </sheetNames>
    <sheetDataSet>
      <sheetData sheetId="0">
        <row r="2">
          <cell r="A2" t="str">
            <v>관광정보화 시범도시 관광안내시스템</v>
          </cell>
        </row>
      </sheetData>
      <sheetData sheetId="1"/>
      <sheetData sheetId="2"/>
      <sheetData sheetId="3">
        <row r="12">
          <cell r="E1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4차원가계산서"/>
      <sheetName val="Total"/>
      <sheetName val="사업분석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기본입력화면"/>
      <sheetName val="본실행경비"/>
      <sheetName val="환경복리예비"/>
      <sheetName val="노임이"/>
      <sheetName val="Requirement(Work Crew)"/>
      <sheetName val="감액총괄표"/>
      <sheetName val="변경비교-을"/>
      <sheetName val="골조시행"/>
      <sheetName val="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전기단가조사서"/>
      <sheetName val="개요"/>
      <sheetName val="신우"/>
      <sheetName val="청천내"/>
      <sheetName val="N賃率-職"/>
      <sheetName val="기초단가"/>
      <sheetName val="여과지동"/>
      <sheetName val="기초자료"/>
      <sheetName val="원본(갑지)"/>
      <sheetName val="DATE"/>
      <sheetName val="Sheet1"/>
      <sheetName val="경비"/>
      <sheetName val="마감LIST-1"/>
      <sheetName val="경비 (2)"/>
      <sheetName val="청주과학대학내역서(타견적)"/>
      <sheetName val="조명시설"/>
      <sheetName val="선급금신청서"/>
      <sheetName val="내역서단가산출용"/>
      <sheetName val="자재단가"/>
      <sheetName val="제품별"/>
      <sheetName val="일위대가"/>
      <sheetName val="입찰견적보고서"/>
      <sheetName val="9GNG운반"/>
      <sheetName val="J直材4"/>
      <sheetName val="산출근거"/>
      <sheetName val="UNIT"/>
      <sheetName val="I一般比"/>
      <sheetName val="문학간접"/>
      <sheetName val="일위"/>
      <sheetName val="단가 및 재료비"/>
      <sheetName val="XL4Poppy"/>
      <sheetName val="#REF"/>
      <sheetName val="본사인상전"/>
      <sheetName val="유림총괄"/>
      <sheetName val="하조서"/>
      <sheetName val="TNC(1안)"/>
      <sheetName val="20관리비율"/>
      <sheetName val="제조 경영"/>
      <sheetName val="터파기및재료"/>
      <sheetName val="노임단가"/>
      <sheetName val="일위대가(가설)"/>
      <sheetName val="데이타"/>
      <sheetName val="식재인부"/>
      <sheetName val="제36-40호표"/>
      <sheetName val="산출내역서집계표"/>
      <sheetName val="내역"/>
      <sheetName val="직재"/>
      <sheetName val="Y-WORK"/>
      <sheetName val="덕전리"/>
      <sheetName val="차액보증"/>
      <sheetName val="원가서"/>
      <sheetName val="토공사B동추가"/>
      <sheetName val="실내건축일위대가"/>
      <sheetName val="일위대가(1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원가 (2)"/>
      <sheetName val="연습"/>
      <sheetName val="재집"/>
      <sheetName val="열차무선 수량집계"/>
      <sheetName val="PANEL_인원산출"/>
      <sheetName val="타견적서_영시스템"/>
      <sheetName val="단가대비표_(2)"/>
      <sheetName val="인건비"/>
      <sheetName val="집계표"/>
      <sheetName val="Total"/>
      <sheetName val="Sheet9"/>
      <sheetName val="C-노임단가"/>
      <sheetName val="요율"/>
      <sheetName val="단가"/>
      <sheetName val="역공종"/>
      <sheetName val="Sheet2"/>
      <sheetName val="2"/>
      <sheetName val="쇠(1)"/>
      <sheetName val="가격(3)"/>
      <sheetName val="기초DATA(2)"/>
      <sheetName val="산출"/>
      <sheetName val="집계"/>
      <sheetName val="가설개략"/>
      <sheetName val="합천내역"/>
      <sheetName val="일위_파일"/>
      <sheetName val="입력"/>
      <sheetName val="직노"/>
      <sheetName val="샌딩 에폭시 도장"/>
      <sheetName val="일반문틀 설치"/>
      <sheetName val="소요자재"/>
      <sheetName val="00상노임"/>
      <sheetName val="96보완계획7.12"/>
      <sheetName val="공통"/>
      <sheetName val="ABUT수량-A1"/>
      <sheetName val="SW개발대상목록(기능점수)"/>
      <sheetName val="관로공표지"/>
      <sheetName val="날개벽수량표"/>
      <sheetName val="원형1호맨홀토공수량"/>
      <sheetName val="사다리"/>
      <sheetName val="COPING"/>
      <sheetName val="거리계산"/>
      <sheetName val="단가목록"/>
      <sheetName val="산출근거1"/>
      <sheetName val="공종목록표"/>
      <sheetName val="공정집계_국별"/>
      <sheetName val="모래기초"/>
      <sheetName val="단가산출"/>
      <sheetName val="감리원단가"/>
      <sheetName val="샘플표지"/>
      <sheetName val="기본일위"/>
      <sheetName val="AS포장복구 "/>
      <sheetName val="내역서적용"/>
      <sheetName val="단가표"/>
      <sheetName val="4안전율"/>
      <sheetName val="이름정의"/>
      <sheetName val="초기화면"/>
      <sheetName val="입찰안"/>
      <sheetName val="매출매입"/>
      <sheetName val="일위대가표"/>
      <sheetName val="CAUDIT"/>
      <sheetName val="소방공사"/>
      <sheetName val="전기공사"/>
      <sheetName val="건설공사"/>
      <sheetName val="정보통신공사"/>
      <sheetName val="45,46"/>
      <sheetName val="인건-측정"/>
    </sheetNames>
    <sheetDataSet>
      <sheetData sheetId="0" refreshError="1"/>
      <sheetData sheetId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실행내역"/>
      <sheetName val="경율산정.XLS"/>
      <sheetName val="일위_파일"/>
      <sheetName val="노임단가"/>
      <sheetName val="식재가격"/>
      <sheetName val="식재총괄"/>
      <sheetName val="일위목록"/>
      <sheetName val="COST"/>
      <sheetName val="백암비스타내역"/>
      <sheetName val="시화점실행"/>
      <sheetName val="의왕내역"/>
      <sheetName val="내역"/>
      <sheetName val="공통가설"/>
      <sheetName val="일위대가표"/>
      <sheetName val="단가산출"/>
      <sheetName val="요율"/>
      <sheetName val="일위대가목차"/>
      <sheetName val="예산명세서"/>
      <sheetName val="설계명세서"/>
      <sheetName val="자료입력"/>
      <sheetName val="춘천박물관특별수장내역일위9901022"/>
      <sheetName val="철거산출근거"/>
      <sheetName val="AL공사(원)"/>
      <sheetName val="견적서"/>
      <sheetName val="단가조사"/>
      <sheetName val="누계12"/>
      <sheetName val="단가일람"/>
      <sheetName val="단위량당중기"/>
      <sheetName val="냉천부속동"/>
      <sheetName val="Mc1"/>
      <sheetName val="단"/>
      <sheetName val="조경일람"/>
      <sheetName val="수량산출"/>
      <sheetName val="일위대가(건축)"/>
      <sheetName val="현장"/>
      <sheetName val="단가"/>
      <sheetName val="Sheet1"/>
      <sheetName val="수목표준대가"/>
      <sheetName val="하수급견적대비"/>
      <sheetName val="직노"/>
      <sheetName val="터파기및재료"/>
      <sheetName val="2000,9월 일위"/>
      <sheetName val="대,유,램"/>
      <sheetName val="Sheet4"/>
      <sheetName val="경비"/>
      <sheetName val="현장관리비"/>
      <sheetName val="내역표지"/>
      <sheetName val="기계경비일람"/>
      <sheetName val="22단가"/>
      <sheetName val="22인공"/>
      <sheetName val="수입"/>
      <sheetName val="환율change"/>
      <sheetName val="2000양배"/>
      <sheetName val="공통단가"/>
      <sheetName val="운반비"/>
      <sheetName val="골조시행"/>
      <sheetName val="첨부1"/>
      <sheetName val="원가계산서(남측)"/>
      <sheetName val="Sheet2"/>
      <sheetName val="ABUT수량-A1"/>
      <sheetName val="목록"/>
      <sheetName val="DATA"/>
      <sheetName val="데이타"/>
      <sheetName val="단가표"/>
      <sheetName val="노무비"/>
      <sheetName val="수목데이타 "/>
      <sheetName val="우석문틀"/>
      <sheetName val="내역서"/>
      <sheetName val="실행"/>
      <sheetName val="단가대비표 (3)"/>
      <sheetName val="일위대가"/>
      <sheetName val="원가 (2)"/>
      <sheetName val="일위대가_"/>
      <sheetName val="물가시세표"/>
      <sheetName val="집계표"/>
      <sheetName val="제출내역 (2)"/>
      <sheetName val="노임9월"/>
      <sheetName val="출자한도"/>
      <sheetName val="하부철근수량"/>
      <sheetName val="교통대책내역"/>
      <sheetName val="2공구산출내역"/>
      <sheetName val="단가산출(총괄)"/>
      <sheetName val="일위총괄"/>
      <sheetName val="CON'C"/>
      <sheetName val="건축내역"/>
      <sheetName val="신우"/>
      <sheetName val="기계경비산출기준"/>
      <sheetName val="Macro1"/>
      <sheetName val="DATE"/>
      <sheetName val="입찰안"/>
      <sheetName val="을지"/>
      <sheetName val="경산"/>
      <sheetName val="단가조사서"/>
      <sheetName val="직재"/>
      <sheetName val="대비2"/>
      <sheetName val="NEGO"/>
      <sheetName val="노임이"/>
      <sheetName val="시중노임(공사)"/>
      <sheetName val="기계경비"/>
      <sheetName val="우성교간선"/>
      <sheetName val="99노임기준"/>
      <sheetName val="단가대비표"/>
      <sheetName val="JUCKEYK"/>
      <sheetName val="Sheet5"/>
      <sheetName val="#REF"/>
      <sheetName val="공사비"/>
      <sheetName val="내역서(전기)"/>
      <sheetName val="대공종"/>
      <sheetName val="금액내역서"/>
      <sheetName val="자재단가"/>
      <sheetName val="율촌법률사무소2내역"/>
      <sheetName val="여과지동"/>
      <sheetName val="기초자료"/>
      <sheetName val="49단가"/>
      <sheetName val="AL공사_원_"/>
      <sheetName val="기초단가"/>
      <sheetName val="이토변실(A3-LINE)"/>
      <sheetName val="원가"/>
      <sheetName val="TRE TABLE"/>
      <sheetName val="산출내역서"/>
      <sheetName val="GRACE"/>
      <sheetName val="중기조종사 단위단가"/>
      <sheetName val="0"/>
      <sheetName val="남대문빌딩"/>
      <sheetName val="횡배수관"/>
      <sheetName val="단가산출서"/>
      <sheetName val="시험장S자로가로등공사"/>
      <sheetName val="청주(철골발주의뢰서)"/>
      <sheetName val="돈암사업"/>
      <sheetName val="일위대가(4층원격)"/>
      <sheetName val="2000,9월_일위"/>
      <sheetName val="원가_(2)"/>
      <sheetName val="단가대비표_(3)"/>
      <sheetName val="수목데이타_"/>
      <sheetName val="자재단가조사표"/>
      <sheetName val="일위대가목록표"/>
      <sheetName val="재료"/>
      <sheetName val="6차2회변경내역서"/>
      <sheetName val="단가산출2"/>
      <sheetName val="1단계"/>
      <sheetName val="재료비"/>
      <sheetName val="6.단가조서"/>
      <sheetName val="3.단위내역목록"/>
      <sheetName val="인건비"/>
      <sheetName val="대목"/>
      <sheetName val="설비내역서"/>
      <sheetName val="건축내역서"/>
      <sheetName val="전기내역서"/>
      <sheetName val="wall"/>
      <sheetName val="단가 "/>
      <sheetName val="부대내역"/>
      <sheetName val="납부서"/>
      <sheetName val="물량내역서"/>
      <sheetName val="1-1"/>
      <sheetName val="갑"/>
      <sheetName val="시멘트"/>
      <sheetName val="교각1"/>
      <sheetName val="EQUIPMENT -2"/>
      <sheetName val="7.노임단가"/>
      <sheetName val="단가비교표"/>
      <sheetName val="기본일위"/>
      <sheetName val="유림골조"/>
      <sheetName val="비교1"/>
      <sheetName val="소비자가"/>
      <sheetName val="단가최종"/>
      <sheetName val="단가(1)"/>
      <sheetName val="상가분양"/>
      <sheetName val="대비"/>
      <sheetName val="공사비총괄표"/>
      <sheetName val="단가기준"/>
      <sheetName val="Xunit"/>
      <sheetName val="품셈"/>
      <sheetName val="조명율표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기계경비(시간당)"/>
      <sheetName val="램머"/>
      <sheetName val="asd"/>
      <sheetName val="중기조종사_단위단가"/>
      <sheetName val="TRE_TABLE"/>
      <sheetName val="경율산정_XLS"/>
      <sheetName val="물량표"/>
      <sheetName val="코드"/>
      <sheetName val="웅진교-S2"/>
      <sheetName val="개요"/>
      <sheetName val="을"/>
      <sheetName val="BID"/>
      <sheetName val="노임"/>
      <sheetName val="일위목차"/>
      <sheetName val=""/>
      <sheetName val="주소록"/>
      <sheetName val="I一般比"/>
      <sheetName val="유림콘도"/>
      <sheetName val="원하대비"/>
      <sheetName val="원도급"/>
      <sheetName val="하도급"/>
      <sheetName val="슬래브1"/>
      <sheetName val="01"/>
      <sheetName val="자  재"/>
      <sheetName val="건축외주"/>
      <sheetName val="당초"/>
      <sheetName val="Customer Databas"/>
      <sheetName val="우수받이"/>
      <sheetName val="공조기"/>
      <sheetName val="R&amp;D"/>
      <sheetName val="기초일위"/>
      <sheetName val="시설일위"/>
      <sheetName val="조명일위"/>
      <sheetName val="총괄집계 (3%)"/>
      <sheetName val="자재"/>
      <sheetName val="Front"/>
      <sheetName val="AS포장복구 "/>
      <sheetName val="토목"/>
      <sheetName val="기성내역서표지"/>
      <sheetName val="총괄내역서"/>
      <sheetName val="N賃率-職"/>
      <sheetName val="산출내역서집계표"/>
      <sheetName val="금융비용"/>
      <sheetName val="날개벽수량표"/>
      <sheetName val="D-3109"/>
      <sheetName val="총괄집계표"/>
      <sheetName val="월별수입"/>
      <sheetName val="BH-1 (2)"/>
      <sheetName val="NYS"/>
      <sheetName val="예산M11A"/>
      <sheetName val="2.대외공문"/>
      <sheetName val="골조"/>
      <sheetName val="TEL"/>
      <sheetName val="부대대비"/>
      <sheetName val="냉연집계"/>
      <sheetName val="6호기"/>
      <sheetName val="98지급계획"/>
      <sheetName val="DAN"/>
      <sheetName val="백호우계수"/>
      <sheetName val="세부내역"/>
      <sheetName val="CODE"/>
      <sheetName val="자금계획"/>
      <sheetName val="기초목"/>
      <sheetName val="토사(PE)"/>
      <sheetName val="원가계산서"/>
      <sheetName val="원본(갑지)"/>
      <sheetName val="단가산출-기,교"/>
      <sheetName val="일위목록-기"/>
      <sheetName val="변압기 및 발전기 용량"/>
      <sheetName val="AHU"/>
      <sheetName val="pcw"/>
      <sheetName val="반포2차"/>
      <sheetName val="예산총괄"/>
      <sheetName val="총괄표"/>
      <sheetName val="Sheet1 (2)"/>
      <sheetName val="굴화내역"/>
      <sheetName val="제경집계"/>
      <sheetName val="일위대가-1"/>
      <sheetName val="미계약2"/>
      <sheetName val="남양주댠가표"/>
      <sheetName val="시장성초안camera"/>
      <sheetName val="사업수지"/>
      <sheetName val="설비"/>
      <sheetName val="일일근태현황"/>
      <sheetName val="단위수량"/>
      <sheetName val="산출근거"/>
      <sheetName val="서식"/>
      <sheetName val="재료표"/>
      <sheetName val="CTEMCOST"/>
      <sheetName val="산근"/>
      <sheetName val="공량산출서"/>
      <sheetName val="단면가정"/>
      <sheetName val="48단가"/>
      <sheetName val="1을"/>
      <sheetName val="금융"/>
      <sheetName val="내역서관리"/>
      <sheetName val="횡배수관집현황(2공구)"/>
      <sheetName val="INPUT"/>
      <sheetName val="대치판정"/>
      <sheetName val="토공(우물통,기타) "/>
      <sheetName val="APT"/>
      <sheetName val="RE9604"/>
      <sheetName val="CT"/>
      <sheetName val="옥외등신설"/>
      <sheetName val="저케CV22신설"/>
      <sheetName val="저케CV38신설"/>
      <sheetName val="저케CV8신설"/>
      <sheetName val="접지3종"/>
      <sheetName val="건축원가"/>
      <sheetName val="C-노임단가"/>
      <sheetName val="전기단가조사서"/>
      <sheetName val="설직재-1"/>
      <sheetName val="제직재"/>
      <sheetName val="호표"/>
      <sheetName val="기본사항"/>
      <sheetName val="기존단가 (2)"/>
      <sheetName val="소방"/>
      <sheetName val="001"/>
      <sheetName val="EQ-R1"/>
      <sheetName val="부안일위"/>
      <sheetName val="부대공Ⅱ"/>
      <sheetName val="제안서입력"/>
      <sheetName val="도급FORM"/>
      <sheetName val="FAB4생산"/>
      <sheetName val="산출목록표"/>
      <sheetName val="trade sum"/>
      <sheetName val="산출기준(파견전산실)"/>
      <sheetName val="A"/>
      <sheetName val="식생블럭단위수량"/>
      <sheetName val="일반"/>
      <sheetName val="10월"/>
      <sheetName val="PAINT"/>
      <sheetName val="정공공사"/>
      <sheetName val="Xunit (단위환산)"/>
      <sheetName val="16-1"/>
      <sheetName val="FCR양식(2)"/>
      <sheetName val="설계내역"/>
      <sheetName val="CC16-내역서"/>
      <sheetName val="시운전연료비"/>
      <sheetName val="건축"/>
      <sheetName val="지급자재"/>
      <sheetName val="Macro2"/>
      <sheetName val="내역1"/>
      <sheetName val="DB"/>
      <sheetName val="연부97-1"/>
      <sheetName val="#3_일위대가목록"/>
      <sheetName val="차수"/>
      <sheetName val="EACT10"/>
      <sheetName val="조건"/>
      <sheetName val="Sheet3"/>
      <sheetName val="실행대비"/>
      <sheetName val="물가대비표"/>
      <sheetName val="내역서 제출"/>
      <sheetName val="시운전연료"/>
      <sheetName val="수량산출서"/>
      <sheetName val="우,오수"/>
      <sheetName val="인천제철"/>
      <sheetName val="AV시스템"/>
      <sheetName val="Y-WORK"/>
      <sheetName val="표지"/>
      <sheetName val="일위대가(1)"/>
      <sheetName val="토공"/>
      <sheetName val="토목주소"/>
      <sheetName val="대림경상68억"/>
      <sheetName val="공문"/>
      <sheetName val="3련 BOX"/>
      <sheetName val="사다리"/>
      <sheetName val="22철거수량"/>
      <sheetName val="환경평가"/>
      <sheetName val="인구"/>
      <sheetName val="수자재단위당"/>
      <sheetName val="소방공사"/>
      <sheetName val="전기공사"/>
      <sheetName val="건설공사"/>
      <sheetName val="정보통신공사"/>
      <sheetName val="공비대비"/>
      <sheetName val="사전공사분내역서"/>
      <sheetName val="제조원가"/>
      <sheetName val="공정집계_국별"/>
      <sheetName val="3.공통공사대비"/>
      <sheetName val="대여현황"/>
      <sheetName val="단  가  대  비  표"/>
      <sheetName val="일위대가 (100%)"/>
      <sheetName val="인제내역"/>
      <sheetName val="경비_원본"/>
      <sheetName val="단위단가"/>
      <sheetName val="그림"/>
      <sheetName val="그림2"/>
      <sheetName val="조명시설"/>
      <sheetName val="전기일위목록"/>
      <sheetName val="b_balju (2)"/>
      <sheetName val="b_gunmul"/>
      <sheetName val="통장출금액"/>
      <sheetName val="신천3호용수로"/>
      <sheetName val="7단가"/>
      <sheetName val="실행철강하도"/>
      <sheetName val="인건비 "/>
      <sheetName val="갑지1"/>
      <sheetName val="포장공"/>
      <sheetName val="배수공"/>
      <sheetName val="예산조서"/>
      <sheetName val="입력"/>
      <sheetName val="집계"/>
      <sheetName val="물집"/>
      <sheetName val="BASIC"/>
      <sheetName val="노단"/>
      <sheetName val="수량인공"/>
      <sheetName val="약품공급2"/>
      <sheetName val="공사예산서"/>
      <sheetName val="일 위 대 가 표"/>
      <sheetName val="G.R300경비"/>
      <sheetName val="일위대가_3"/>
      <sheetName val="단가대비표_(3)3"/>
      <sheetName val="원가_(2)3"/>
      <sheetName val="수목데이타_1"/>
      <sheetName val="2000,9월_일위1"/>
      <sheetName val="경율산정_XLS1"/>
      <sheetName val="제출내역_(2)"/>
      <sheetName val="중기조종사_단위단가1"/>
      <sheetName val="7_노임단가"/>
      <sheetName val="TRE_TABLE1"/>
      <sheetName val="6_단가조서"/>
      <sheetName val="3_단위내역목록"/>
      <sheetName val="Customer_Databas"/>
      <sheetName val="단가_"/>
      <sheetName val="총괄집계_(3%)"/>
      <sheetName val="EQUIPMENT_-2"/>
      <sheetName val="BH-1_(2)"/>
      <sheetName val="일위대가_4"/>
      <sheetName val="단가대비표_(3)4"/>
      <sheetName val="원가_(2)4"/>
      <sheetName val="수목데이타_2"/>
      <sheetName val="2000,9월_일위2"/>
      <sheetName val="경율산정_XLS2"/>
      <sheetName val="제출내역_(2)1"/>
      <sheetName val="중기조종사_단위단가2"/>
      <sheetName val="7_노임단가1"/>
      <sheetName val="TRE_TABLE2"/>
      <sheetName val="6_단가조서1"/>
      <sheetName val="3_단위내역목록1"/>
      <sheetName val="Customer_Databas1"/>
      <sheetName val="단가_1"/>
      <sheetName val="총괄집계_(3%)1"/>
      <sheetName val="EQUIPMENT_-21"/>
      <sheetName val="BH-1_(2)1"/>
      <sheetName val="일위대가_5"/>
      <sheetName val="단가대비표_(3)5"/>
      <sheetName val="원가_(2)5"/>
      <sheetName val="수목데이타_3"/>
      <sheetName val="2000,9월_일위3"/>
      <sheetName val="경율산정_XLS3"/>
      <sheetName val="제출내역_(2)2"/>
      <sheetName val="중기조종사_단위단가3"/>
      <sheetName val="7_노임단가2"/>
      <sheetName val="TRE_TABLE3"/>
      <sheetName val="6_단가조서2"/>
      <sheetName val="3_단위내역목록2"/>
      <sheetName val="Customer_Databas2"/>
      <sheetName val="단가_2"/>
      <sheetName val="총괄집계_(3%)2"/>
      <sheetName val="EQUIPMENT_-22"/>
      <sheetName val="BH-1_(2)2"/>
      <sheetName val="#2_일위대가목록"/>
      <sheetName val="교수설계"/>
      <sheetName val="C3"/>
      <sheetName val="추가예산"/>
      <sheetName val="할증"/>
      <sheetName val="적격심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신갈"/>
      <sheetName val="예산"/>
      <sheetName val="집계표"/>
      <sheetName val="WONMI"/>
      <sheetName val="#REF"/>
      <sheetName val="제잡비"/>
      <sheetName val="일위대가"/>
      <sheetName val="목차"/>
      <sheetName val="차수"/>
      <sheetName val="총괄내역서"/>
      <sheetName val="노무,재료"/>
      <sheetName val="추가예산"/>
      <sheetName val="sh1"/>
      <sheetName val="자재단가"/>
      <sheetName val="개요"/>
      <sheetName val="내역서"/>
      <sheetName val="기본단가표"/>
      <sheetName val="입찰견적보고서"/>
      <sheetName val="ABUT수량-A1"/>
      <sheetName val="유림총괄"/>
      <sheetName val="현장별"/>
      <sheetName val="월별수입"/>
      <sheetName val="설-원가"/>
      <sheetName val="그림"/>
      <sheetName val="빙장비사양"/>
      <sheetName val="건축공사실행"/>
      <sheetName val="대림산업"/>
      <sheetName val="Sheet1"/>
      <sheetName val="실행철강하도"/>
      <sheetName val="옥외외등집계표"/>
      <sheetName val="1단계"/>
      <sheetName val="직노"/>
      <sheetName val="Baby일위대가"/>
      <sheetName val="WORK"/>
      <sheetName val="원하대비"/>
      <sheetName val="원도급"/>
      <sheetName val="하도급"/>
      <sheetName val="터파기및재료"/>
      <sheetName val="단열-자재"/>
      <sheetName val="시화점실행"/>
      <sheetName val="건축"/>
      <sheetName val="설비"/>
      <sheetName val="기초단가"/>
      <sheetName val="전체"/>
      <sheetName val="총괄집계표"/>
      <sheetName val="건축원가"/>
      <sheetName val="여과지동"/>
      <sheetName val="기초자료"/>
      <sheetName val="공통(20-91)"/>
      <sheetName val="금융비용"/>
      <sheetName val="파이프류"/>
      <sheetName val="연습"/>
      <sheetName val="호표"/>
      <sheetName val="공량산출서"/>
      <sheetName val="Sheet3"/>
      <sheetName val="직접비"/>
      <sheetName val="공사비집계"/>
      <sheetName val="건축공사"/>
      <sheetName val="총 원가계산"/>
      <sheetName val="열교환기"/>
      <sheetName val="설계"/>
      <sheetName val="수량산출"/>
      <sheetName val="원가서"/>
      <sheetName val="COVER"/>
      <sheetName val="자동제어"/>
      <sheetName val="시운전연료비"/>
      <sheetName val="대비2"/>
      <sheetName val="골조시행"/>
      <sheetName val="단가"/>
      <sheetName val="인건비"/>
      <sheetName val="점수계산1-2"/>
      <sheetName val="화설내"/>
      <sheetName val="견적조건"/>
      <sheetName val="data"/>
      <sheetName val="Sheet5"/>
      <sheetName val="프랜트면허"/>
      <sheetName val="토목주소"/>
      <sheetName val="RE9604"/>
      <sheetName val="수량산출내역1115"/>
      <sheetName val="갑지(추정)"/>
      <sheetName val="단중표"/>
      <sheetName val="원가"/>
      <sheetName val="관급"/>
      <sheetName val="우성교간선"/>
      <sheetName val="총원가계산서(요율)"/>
      <sheetName val="도급"/>
      <sheetName val="학생내역"/>
      <sheetName val="견적대비표"/>
      <sheetName val="소방"/>
      <sheetName val="집계"/>
      <sheetName val="차액보증"/>
      <sheetName val="산출내역서집계표"/>
      <sheetName val="기초일위"/>
      <sheetName val="시설일위"/>
      <sheetName val="조명일위"/>
      <sheetName val="9GNG운반"/>
      <sheetName val="대림경상68억"/>
      <sheetName val="3.공통공사대비"/>
      <sheetName val="단가표"/>
      <sheetName val="플랜트 설치"/>
      <sheetName val="세부내역서"/>
      <sheetName val="4.내역"/>
      <sheetName val="실행간접비"/>
      <sheetName val="금액내역서"/>
      <sheetName val="b_balju"/>
      <sheetName val="지급자재"/>
      <sheetName val="환경평가"/>
      <sheetName val="인구"/>
      <sheetName val="일위대가(가설)"/>
      <sheetName val="노임이"/>
      <sheetName val="내역"/>
      <sheetName val="입찰안"/>
      <sheetName val="가계부"/>
      <sheetName val="제품목록"/>
      <sheetName val="매입매출관리"/>
      <sheetName val="시운전연료"/>
      <sheetName val="장비단가"/>
      <sheetName val="대비"/>
      <sheetName val="내역서2안"/>
      <sheetName val="경율산정.XLS"/>
      <sheetName val="산출근거"/>
      <sheetName val="DATE"/>
      <sheetName val="신대방33(적용)"/>
      <sheetName val="Total"/>
      <sheetName val="통장출금액"/>
      <sheetName val="자재"/>
      <sheetName val="일위대가표"/>
      <sheetName val="감액총괄표"/>
      <sheetName val="사유서제출현황-2"/>
      <sheetName val="예산조서"/>
      <sheetName val="본실행경비"/>
      <sheetName val="기계경비"/>
      <sheetName val="신우"/>
      <sheetName val="s"/>
      <sheetName val="예적금"/>
      <sheetName val="10동"/>
      <sheetName val="을"/>
      <sheetName val="1.우편집중내역서"/>
      <sheetName val="49"/>
      <sheetName val="감가상각비"/>
      <sheetName val="수목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  <sheetName val="전체"/>
      <sheetName val="특외대"/>
      <sheetName val="신공항A-9(원가수정)"/>
      <sheetName val="9604월차"/>
      <sheetName val="실행(1)"/>
      <sheetName val="공통가설"/>
      <sheetName val="목표세부명세"/>
      <sheetName val="Cashflow(spc)ABCP"/>
      <sheetName val="b_balju"/>
      <sheetName val="감가상각"/>
      <sheetName val=" 견적서"/>
      <sheetName val="ROUTES"/>
      <sheetName val="LOPCALC"/>
      <sheetName val="자재단가"/>
    </sheetNames>
    <sheetDataSet>
      <sheetData sheetId="0" refreshError="1">
        <row r="2">
          <cell r="A2" t="str">
            <v xml:space="preserve">   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 t="str">
            <v xml:space="preserve"> 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C5">
            <v>0</v>
          </cell>
          <cell r="D5">
            <v>0</v>
          </cell>
          <cell r="E5" t="str">
            <v>도   급   액</v>
          </cell>
          <cell r="F5">
            <v>0</v>
          </cell>
          <cell r="G5" t="str">
            <v xml:space="preserve"> 원 가 율</v>
          </cell>
          <cell r="H5">
            <v>0</v>
          </cell>
          <cell r="I5" t="str">
            <v xml:space="preserve"> </v>
          </cell>
          <cell r="J5" t="str">
            <v>공 사 수 입 금</v>
          </cell>
          <cell r="K5">
            <v>0</v>
          </cell>
          <cell r="L5">
            <v>0</v>
          </cell>
          <cell r="M5" t="str">
            <v>공    사    비</v>
          </cell>
          <cell r="N5">
            <v>0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C6">
            <v>0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N賃率-職"/>
      <sheetName val="#REF"/>
      <sheetName val="변수"/>
      <sheetName val="일위(시설)"/>
      <sheetName val="잔존년수"/>
      <sheetName val="조명일위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6호기"/>
      <sheetName val="사본 - b_balju"/>
      <sheetName val="일위대가"/>
      <sheetName val="#REF"/>
      <sheetName val="정부노임단가"/>
      <sheetName val="판"/>
      <sheetName val="입찰안"/>
      <sheetName val="공사개요"/>
      <sheetName val="터파기및재료"/>
      <sheetName val="견적대비표"/>
      <sheetName val="6PILE  (돌출)"/>
      <sheetName val="삼보지질"/>
      <sheetName val="A3.공사비 검토"/>
      <sheetName val="최종견"/>
      <sheetName val="3BL공동구 수량"/>
      <sheetName val="간접경상비"/>
      <sheetName val="확약서"/>
      <sheetName val="내역표지"/>
      <sheetName val="을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개요"/>
      <sheetName val="프랜트면허"/>
      <sheetName val="건축2"/>
      <sheetName val="내역서"/>
      <sheetName val="하수급견적대비"/>
      <sheetName val="1유리"/>
      <sheetName val="반포2차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  <sheetName val="인건-측정"/>
      <sheetName val="Ⅴ-2.공종별내역"/>
      <sheetName val="BID"/>
      <sheetName val="준공시전망_원본"/>
      <sheetName val="RE9604"/>
      <sheetName val="갑지(추정)"/>
      <sheetName val="소방사항"/>
      <sheetName val="EJ"/>
      <sheetName val=" HIT-&gt;HMC 견적(3900)"/>
      <sheetName val="공통가설"/>
      <sheetName val="과거PL"/>
      <sheetName val="과거BS"/>
      <sheetName val="표건"/>
      <sheetName val="내역서적용수량집계표"/>
      <sheetName val="PIPE(UG)내역"/>
      <sheetName val="제잡비"/>
      <sheetName val="차액보증"/>
      <sheetName val="폐기물운반"/>
      <sheetName val="실행내역"/>
      <sheetName val="견"/>
      <sheetName val="공사비산출내역"/>
      <sheetName val="조명시설"/>
      <sheetName val="전기"/>
      <sheetName val="경비_원본"/>
      <sheetName val="노임단가"/>
      <sheetName val="공정코드"/>
      <sheetName val="Sheet1"/>
      <sheetName val="학생내역"/>
      <sheetName val="기성2"/>
      <sheetName val="실행철강하도"/>
      <sheetName val="월별수입"/>
      <sheetName val="1_취수장"/>
      <sheetName val="A3_공사비_검토"/>
      <sheetName val="6PILE__(돌출)"/>
      <sheetName val="3BL공동구_수량"/>
      <sheetName val="현장감사_XLS"/>
      <sheetName val="4_전기"/>
      <sheetName val="산출내역서집계표"/>
      <sheetName val="평3"/>
      <sheetName val="대림경상68억"/>
      <sheetName val="SLAB&quot;1&quot;"/>
      <sheetName val="http___e_cons_dic_co_kr_PB_ba_2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  <sheetName val="일위대가"/>
    </sheetNames>
    <sheetDataSet>
      <sheetData sheetId="0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상가"/>
      <sheetName val="상2"/>
      <sheetName val="상3"/>
      <sheetName val="상2-2"/>
      <sheetName val="상가지급현황"/>
      <sheetName val="상1"/>
      <sheetName val="상가종합"/>
      <sheetName val="면적"/>
      <sheetName val="이주금액"/>
      <sheetName val="지급총괄"/>
      <sheetName val="상가미등기자"/>
      <sheetName val="이주비총액"/>
      <sheetName val="채권설정"/>
      <sheetName val="토지"/>
      <sheetName val="S1"/>
      <sheetName val="Sheet1"/>
      <sheetName val="Sheet2"/>
      <sheetName val="Sheet3"/>
      <sheetName val="상가이~1"/>
      <sheetName val="입찰안"/>
      <sheetName val="분양가(총괄)"/>
      <sheetName val="1유리"/>
      <sheetName val="현금흐름"/>
      <sheetName val="wall"/>
      <sheetName val="Front"/>
      <sheetName val="토목주소"/>
      <sheetName val="프랜트면허"/>
      <sheetName val="월별수입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_세로"/>
      <sheetName val="표지_가로"/>
      <sheetName val="9 5_9 6"/>
      <sheetName val="9 5_9 8"/>
      <sheetName val="9 6_9 7"/>
      <sheetName val="9 7_9 7"/>
      <sheetName val="9 6_9 8 "/>
      <sheetName val="9 7_9 8"/>
      <sheetName val="9 8_9 8"/>
      <sheetName val="전신환매도율"/>
      <sheetName val="표___지"/>
      <sheetName val="낙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하조서"/>
      <sheetName val="DATE"/>
      <sheetName val="Sheet1"/>
      <sheetName val="최종총괄"/>
      <sheetName val="세부산출내역서"/>
      <sheetName val="공비대비"/>
      <sheetName val="전신환매도율"/>
    </sheetNames>
    <sheetDataSet>
      <sheetData sheetId="0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연습"/>
      <sheetName val="날개벽수량표"/>
      <sheetName val="덕전리"/>
      <sheetName val="전신환매도율"/>
      <sheetName val="월별수입"/>
      <sheetName val="명세표"/>
      <sheetName val="지질조사분석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showGridLines="0" view="pageBreakPreview" topLeftCell="A10" zoomScaleNormal="100" zoomScaleSheetLayoutView="100" workbookViewId="0">
      <selection activeCell="B19" sqref="B19"/>
    </sheetView>
  </sheetViews>
  <sheetFormatPr defaultColWidth="8.875" defaultRowHeight="16.5"/>
  <cols>
    <col min="1" max="1" width="39.375" style="40" customWidth="1"/>
    <col min="2" max="2" width="20" style="40" customWidth="1"/>
    <col min="3" max="3" width="4.375" style="40" customWidth="1"/>
    <col min="4" max="4" width="39.25" style="40" customWidth="1"/>
    <col min="5" max="5" width="13" style="40" bestFit="1" customWidth="1"/>
    <col min="6" max="6" width="15.25" style="40" customWidth="1"/>
    <col min="7" max="7" width="12.25" style="40" bestFit="1" customWidth="1"/>
    <col min="8" max="256" width="8.875" style="40"/>
    <col min="257" max="257" width="39.375" style="40" customWidth="1"/>
    <col min="258" max="258" width="20" style="40" customWidth="1"/>
    <col min="259" max="259" width="4.375" style="40" customWidth="1"/>
    <col min="260" max="260" width="39.25" style="40" customWidth="1"/>
    <col min="261" max="261" width="8.875" style="40"/>
    <col min="262" max="262" width="15.25" style="40" customWidth="1"/>
    <col min="263" max="263" width="12.25" style="40" bestFit="1" customWidth="1"/>
    <col min="264" max="512" width="8.875" style="40"/>
    <col min="513" max="513" width="39.375" style="40" customWidth="1"/>
    <col min="514" max="514" width="20" style="40" customWidth="1"/>
    <col min="515" max="515" width="4.375" style="40" customWidth="1"/>
    <col min="516" max="516" width="39.25" style="40" customWidth="1"/>
    <col min="517" max="517" width="8.875" style="40"/>
    <col min="518" max="518" width="15.25" style="40" customWidth="1"/>
    <col min="519" max="519" width="12.25" style="40" bestFit="1" customWidth="1"/>
    <col min="520" max="768" width="8.875" style="40"/>
    <col min="769" max="769" width="39.375" style="40" customWidth="1"/>
    <col min="770" max="770" width="20" style="40" customWidth="1"/>
    <col min="771" max="771" width="4.375" style="40" customWidth="1"/>
    <col min="772" max="772" width="39.25" style="40" customWidth="1"/>
    <col min="773" max="773" width="8.875" style="40"/>
    <col min="774" max="774" width="15.25" style="40" customWidth="1"/>
    <col min="775" max="775" width="12.25" style="40" bestFit="1" customWidth="1"/>
    <col min="776" max="1024" width="8.875" style="40"/>
    <col min="1025" max="1025" width="39.375" style="40" customWidth="1"/>
    <col min="1026" max="1026" width="20" style="40" customWidth="1"/>
    <col min="1027" max="1027" width="4.375" style="40" customWidth="1"/>
    <col min="1028" max="1028" width="39.25" style="40" customWidth="1"/>
    <col min="1029" max="1029" width="8.875" style="40"/>
    <col min="1030" max="1030" width="15.25" style="40" customWidth="1"/>
    <col min="1031" max="1031" width="12.25" style="40" bestFit="1" customWidth="1"/>
    <col min="1032" max="1280" width="8.875" style="40"/>
    <col min="1281" max="1281" width="39.375" style="40" customWidth="1"/>
    <col min="1282" max="1282" width="20" style="40" customWidth="1"/>
    <col min="1283" max="1283" width="4.375" style="40" customWidth="1"/>
    <col min="1284" max="1284" width="39.25" style="40" customWidth="1"/>
    <col min="1285" max="1285" width="8.875" style="40"/>
    <col min="1286" max="1286" width="15.25" style="40" customWidth="1"/>
    <col min="1287" max="1287" width="12.25" style="40" bestFit="1" customWidth="1"/>
    <col min="1288" max="1536" width="8.875" style="40"/>
    <col min="1537" max="1537" width="39.375" style="40" customWidth="1"/>
    <col min="1538" max="1538" width="20" style="40" customWidth="1"/>
    <col min="1539" max="1539" width="4.375" style="40" customWidth="1"/>
    <col min="1540" max="1540" width="39.25" style="40" customWidth="1"/>
    <col min="1541" max="1541" width="8.875" style="40"/>
    <col min="1542" max="1542" width="15.25" style="40" customWidth="1"/>
    <col min="1543" max="1543" width="12.25" style="40" bestFit="1" customWidth="1"/>
    <col min="1544" max="1792" width="8.875" style="40"/>
    <col min="1793" max="1793" width="39.375" style="40" customWidth="1"/>
    <col min="1794" max="1794" width="20" style="40" customWidth="1"/>
    <col min="1795" max="1795" width="4.375" style="40" customWidth="1"/>
    <col min="1796" max="1796" width="39.25" style="40" customWidth="1"/>
    <col min="1797" max="1797" width="8.875" style="40"/>
    <col min="1798" max="1798" width="15.25" style="40" customWidth="1"/>
    <col min="1799" max="1799" width="12.25" style="40" bestFit="1" customWidth="1"/>
    <col min="1800" max="2048" width="8.875" style="40"/>
    <col min="2049" max="2049" width="39.375" style="40" customWidth="1"/>
    <col min="2050" max="2050" width="20" style="40" customWidth="1"/>
    <col min="2051" max="2051" width="4.375" style="40" customWidth="1"/>
    <col min="2052" max="2052" width="39.25" style="40" customWidth="1"/>
    <col min="2053" max="2053" width="8.875" style="40"/>
    <col min="2054" max="2054" width="15.25" style="40" customWidth="1"/>
    <col min="2055" max="2055" width="12.25" style="40" bestFit="1" customWidth="1"/>
    <col min="2056" max="2304" width="8.875" style="40"/>
    <col min="2305" max="2305" width="39.375" style="40" customWidth="1"/>
    <col min="2306" max="2306" width="20" style="40" customWidth="1"/>
    <col min="2307" max="2307" width="4.375" style="40" customWidth="1"/>
    <col min="2308" max="2308" width="39.25" style="40" customWidth="1"/>
    <col min="2309" max="2309" width="8.875" style="40"/>
    <col min="2310" max="2310" width="15.25" style="40" customWidth="1"/>
    <col min="2311" max="2311" width="12.25" style="40" bestFit="1" customWidth="1"/>
    <col min="2312" max="2560" width="8.875" style="40"/>
    <col min="2561" max="2561" width="39.375" style="40" customWidth="1"/>
    <col min="2562" max="2562" width="20" style="40" customWidth="1"/>
    <col min="2563" max="2563" width="4.375" style="40" customWidth="1"/>
    <col min="2564" max="2564" width="39.25" style="40" customWidth="1"/>
    <col min="2565" max="2565" width="8.875" style="40"/>
    <col min="2566" max="2566" width="15.25" style="40" customWidth="1"/>
    <col min="2567" max="2567" width="12.25" style="40" bestFit="1" customWidth="1"/>
    <col min="2568" max="2816" width="8.875" style="40"/>
    <col min="2817" max="2817" width="39.375" style="40" customWidth="1"/>
    <col min="2818" max="2818" width="20" style="40" customWidth="1"/>
    <col min="2819" max="2819" width="4.375" style="40" customWidth="1"/>
    <col min="2820" max="2820" width="39.25" style="40" customWidth="1"/>
    <col min="2821" max="2821" width="8.875" style="40"/>
    <col min="2822" max="2822" width="15.25" style="40" customWidth="1"/>
    <col min="2823" max="2823" width="12.25" style="40" bestFit="1" customWidth="1"/>
    <col min="2824" max="3072" width="8.875" style="40"/>
    <col min="3073" max="3073" width="39.375" style="40" customWidth="1"/>
    <col min="3074" max="3074" width="20" style="40" customWidth="1"/>
    <col min="3075" max="3075" width="4.375" style="40" customWidth="1"/>
    <col min="3076" max="3076" width="39.25" style="40" customWidth="1"/>
    <col min="3077" max="3077" width="8.875" style="40"/>
    <col min="3078" max="3078" width="15.25" style="40" customWidth="1"/>
    <col min="3079" max="3079" width="12.25" style="40" bestFit="1" customWidth="1"/>
    <col min="3080" max="3328" width="8.875" style="40"/>
    <col min="3329" max="3329" width="39.375" style="40" customWidth="1"/>
    <col min="3330" max="3330" width="20" style="40" customWidth="1"/>
    <col min="3331" max="3331" width="4.375" style="40" customWidth="1"/>
    <col min="3332" max="3332" width="39.25" style="40" customWidth="1"/>
    <col min="3333" max="3333" width="8.875" style="40"/>
    <col min="3334" max="3334" width="15.25" style="40" customWidth="1"/>
    <col min="3335" max="3335" width="12.25" style="40" bestFit="1" customWidth="1"/>
    <col min="3336" max="3584" width="8.875" style="40"/>
    <col min="3585" max="3585" width="39.375" style="40" customWidth="1"/>
    <col min="3586" max="3586" width="20" style="40" customWidth="1"/>
    <col min="3587" max="3587" width="4.375" style="40" customWidth="1"/>
    <col min="3588" max="3588" width="39.25" style="40" customWidth="1"/>
    <col min="3589" max="3589" width="8.875" style="40"/>
    <col min="3590" max="3590" width="15.25" style="40" customWidth="1"/>
    <col min="3591" max="3591" width="12.25" style="40" bestFit="1" customWidth="1"/>
    <col min="3592" max="3840" width="8.875" style="40"/>
    <col min="3841" max="3841" width="39.375" style="40" customWidth="1"/>
    <col min="3842" max="3842" width="20" style="40" customWidth="1"/>
    <col min="3843" max="3843" width="4.375" style="40" customWidth="1"/>
    <col min="3844" max="3844" width="39.25" style="40" customWidth="1"/>
    <col min="3845" max="3845" width="8.875" style="40"/>
    <col min="3846" max="3846" width="15.25" style="40" customWidth="1"/>
    <col min="3847" max="3847" width="12.25" style="40" bestFit="1" customWidth="1"/>
    <col min="3848" max="4096" width="8.875" style="40"/>
    <col min="4097" max="4097" width="39.375" style="40" customWidth="1"/>
    <col min="4098" max="4098" width="20" style="40" customWidth="1"/>
    <col min="4099" max="4099" width="4.375" style="40" customWidth="1"/>
    <col min="4100" max="4100" width="39.25" style="40" customWidth="1"/>
    <col min="4101" max="4101" width="8.875" style="40"/>
    <col min="4102" max="4102" width="15.25" style="40" customWidth="1"/>
    <col min="4103" max="4103" width="12.25" style="40" bestFit="1" customWidth="1"/>
    <col min="4104" max="4352" width="8.875" style="40"/>
    <col min="4353" max="4353" width="39.375" style="40" customWidth="1"/>
    <col min="4354" max="4354" width="20" style="40" customWidth="1"/>
    <col min="4355" max="4355" width="4.375" style="40" customWidth="1"/>
    <col min="4356" max="4356" width="39.25" style="40" customWidth="1"/>
    <col min="4357" max="4357" width="8.875" style="40"/>
    <col min="4358" max="4358" width="15.25" style="40" customWidth="1"/>
    <col min="4359" max="4359" width="12.25" style="40" bestFit="1" customWidth="1"/>
    <col min="4360" max="4608" width="8.875" style="40"/>
    <col min="4609" max="4609" width="39.375" style="40" customWidth="1"/>
    <col min="4610" max="4610" width="20" style="40" customWidth="1"/>
    <col min="4611" max="4611" width="4.375" style="40" customWidth="1"/>
    <col min="4612" max="4612" width="39.25" style="40" customWidth="1"/>
    <col min="4613" max="4613" width="8.875" style="40"/>
    <col min="4614" max="4614" width="15.25" style="40" customWidth="1"/>
    <col min="4615" max="4615" width="12.25" style="40" bestFit="1" customWidth="1"/>
    <col min="4616" max="4864" width="8.875" style="40"/>
    <col min="4865" max="4865" width="39.375" style="40" customWidth="1"/>
    <col min="4866" max="4866" width="20" style="40" customWidth="1"/>
    <col min="4867" max="4867" width="4.375" style="40" customWidth="1"/>
    <col min="4868" max="4868" width="39.25" style="40" customWidth="1"/>
    <col min="4869" max="4869" width="8.875" style="40"/>
    <col min="4870" max="4870" width="15.25" style="40" customWidth="1"/>
    <col min="4871" max="4871" width="12.25" style="40" bestFit="1" customWidth="1"/>
    <col min="4872" max="5120" width="8.875" style="40"/>
    <col min="5121" max="5121" width="39.375" style="40" customWidth="1"/>
    <col min="5122" max="5122" width="20" style="40" customWidth="1"/>
    <col min="5123" max="5123" width="4.375" style="40" customWidth="1"/>
    <col min="5124" max="5124" width="39.25" style="40" customWidth="1"/>
    <col min="5125" max="5125" width="8.875" style="40"/>
    <col min="5126" max="5126" width="15.25" style="40" customWidth="1"/>
    <col min="5127" max="5127" width="12.25" style="40" bestFit="1" customWidth="1"/>
    <col min="5128" max="5376" width="8.875" style="40"/>
    <col min="5377" max="5377" width="39.375" style="40" customWidth="1"/>
    <col min="5378" max="5378" width="20" style="40" customWidth="1"/>
    <col min="5379" max="5379" width="4.375" style="40" customWidth="1"/>
    <col min="5380" max="5380" width="39.25" style="40" customWidth="1"/>
    <col min="5381" max="5381" width="8.875" style="40"/>
    <col min="5382" max="5382" width="15.25" style="40" customWidth="1"/>
    <col min="5383" max="5383" width="12.25" style="40" bestFit="1" customWidth="1"/>
    <col min="5384" max="5632" width="8.875" style="40"/>
    <col min="5633" max="5633" width="39.375" style="40" customWidth="1"/>
    <col min="5634" max="5634" width="20" style="40" customWidth="1"/>
    <col min="5635" max="5635" width="4.375" style="40" customWidth="1"/>
    <col min="5636" max="5636" width="39.25" style="40" customWidth="1"/>
    <col min="5637" max="5637" width="8.875" style="40"/>
    <col min="5638" max="5638" width="15.25" style="40" customWidth="1"/>
    <col min="5639" max="5639" width="12.25" style="40" bestFit="1" customWidth="1"/>
    <col min="5640" max="5888" width="8.875" style="40"/>
    <col min="5889" max="5889" width="39.375" style="40" customWidth="1"/>
    <col min="5890" max="5890" width="20" style="40" customWidth="1"/>
    <col min="5891" max="5891" width="4.375" style="40" customWidth="1"/>
    <col min="5892" max="5892" width="39.25" style="40" customWidth="1"/>
    <col min="5893" max="5893" width="8.875" style="40"/>
    <col min="5894" max="5894" width="15.25" style="40" customWidth="1"/>
    <col min="5895" max="5895" width="12.25" style="40" bestFit="1" customWidth="1"/>
    <col min="5896" max="6144" width="8.875" style="40"/>
    <col min="6145" max="6145" width="39.375" style="40" customWidth="1"/>
    <col min="6146" max="6146" width="20" style="40" customWidth="1"/>
    <col min="6147" max="6147" width="4.375" style="40" customWidth="1"/>
    <col min="6148" max="6148" width="39.25" style="40" customWidth="1"/>
    <col min="6149" max="6149" width="8.875" style="40"/>
    <col min="6150" max="6150" width="15.25" style="40" customWidth="1"/>
    <col min="6151" max="6151" width="12.25" style="40" bestFit="1" customWidth="1"/>
    <col min="6152" max="6400" width="8.875" style="40"/>
    <col min="6401" max="6401" width="39.375" style="40" customWidth="1"/>
    <col min="6402" max="6402" width="20" style="40" customWidth="1"/>
    <col min="6403" max="6403" width="4.375" style="40" customWidth="1"/>
    <col min="6404" max="6404" width="39.25" style="40" customWidth="1"/>
    <col min="6405" max="6405" width="8.875" style="40"/>
    <col min="6406" max="6406" width="15.25" style="40" customWidth="1"/>
    <col min="6407" max="6407" width="12.25" style="40" bestFit="1" customWidth="1"/>
    <col min="6408" max="6656" width="8.875" style="40"/>
    <col min="6657" max="6657" width="39.375" style="40" customWidth="1"/>
    <col min="6658" max="6658" width="20" style="40" customWidth="1"/>
    <col min="6659" max="6659" width="4.375" style="40" customWidth="1"/>
    <col min="6660" max="6660" width="39.25" style="40" customWidth="1"/>
    <col min="6661" max="6661" width="8.875" style="40"/>
    <col min="6662" max="6662" width="15.25" style="40" customWidth="1"/>
    <col min="6663" max="6663" width="12.25" style="40" bestFit="1" customWidth="1"/>
    <col min="6664" max="6912" width="8.875" style="40"/>
    <col min="6913" max="6913" width="39.375" style="40" customWidth="1"/>
    <col min="6914" max="6914" width="20" style="40" customWidth="1"/>
    <col min="6915" max="6915" width="4.375" style="40" customWidth="1"/>
    <col min="6916" max="6916" width="39.25" style="40" customWidth="1"/>
    <col min="6917" max="6917" width="8.875" style="40"/>
    <col min="6918" max="6918" width="15.25" style="40" customWidth="1"/>
    <col min="6919" max="6919" width="12.25" style="40" bestFit="1" customWidth="1"/>
    <col min="6920" max="7168" width="8.875" style="40"/>
    <col min="7169" max="7169" width="39.375" style="40" customWidth="1"/>
    <col min="7170" max="7170" width="20" style="40" customWidth="1"/>
    <col min="7171" max="7171" width="4.375" style="40" customWidth="1"/>
    <col min="7172" max="7172" width="39.25" style="40" customWidth="1"/>
    <col min="7173" max="7173" width="8.875" style="40"/>
    <col min="7174" max="7174" width="15.25" style="40" customWidth="1"/>
    <col min="7175" max="7175" width="12.25" style="40" bestFit="1" customWidth="1"/>
    <col min="7176" max="7424" width="8.875" style="40"/>
    <col min="7425" max="7425" width="39.375" style="40" customWidth="1"/>
    <col min="7426" max="7426" width="20" style="40" customWidth="1"/>
    <col min="7427" max="7427" width="4.375" style="40" customWidth="1"/>
    <col min="7428" max="7428" width="39.25" style="40" customWidth="1"/>
    <col min="7429" max="7429" width="8.875" style="40"/>
    <col min="7430" max="7430" width="15.25" style="40" customWidth="1"/>
    <col min="7431" max="7431" width="12.25" style="40" bestFit="1" customWidth="1"/>
    <col min="7432" max="7680" width="8.875" style="40"/>
    <col min="7681" max="7681" width="39.375" style="40" customWidth="1"/>
    <col min="7682" max="7682" width="20" style="40" customWidth="1"/>
    <col min="7683" max="7683" width="4.375" style="40" customWidth="1"/>
    <col min="7684" max="7684" width="39.25" style="40" customWidth="1"/>
    <col min="7685" max="7685" width="8.875" style="40"/>
    <col min="7686" max="7686" width="15.25" style="40" customWidth="1"/>
    <col min="7687" max="7687" width="12.25" style="40" bestFit="1" customWidth="1"/>
    <col min="7688" max="7936" width="8.875" style="40"/>
    <col min="7937" max="7937" width="39.375" style="40" customWidth="1"/>
    <col min="7938" max="7938" width="20" style="40" customWidth="1"/>
    <col min="7939" max="7939" width="4.375" style="40" customWidth="1"/>
    <col min="7940" max="7940" width="39.25" style="40" customWidth="1"/>
    <col min="7941" max="7941" width="8.875" style="40"/>
    <col min="7942" max="7942" width="15.25" style="40" customWidth="1"/>
    <col min="7943" max="7943" width="12.25" style="40" bestFit="1" customWidth="1"/>
    <col min="7944" max="8192" width="8.875" style="40"/>
    <col min="8193" max="8193" width="39.375" style="40" customWidth="1"/>
    <col min="8194" max="8194" width="20" style="40" customWidth="1"/>
    <col min="8195" max="8195" width="4.375" style="40" customWidth="1"/>
    <col min="8196" max="8196" width="39.25" style="40" customWidth="1"/>
    <col min="8197" max="8197" width="8.875" style="40"/>
    <col min="8198" max="8198" width="15.25" style="40" customWidth="1"/>
    <col min="8199" max="8199" width="12.25" style="40" bestFit="1" customWidth="1"/>
    <col min="8200" max="8448" width="8.875" style="40"/>
    <col min="8449" max="8449" width="39.375" style="40" customWidth="1"/>
    <col min="8450" max="8450" width="20" style="40" customWidth="1"/>
    <col min="8451" max="8451" width="4.375" style="40" customWidth="1"/>
    <col min="8452" max="8452" width="39.25" style="40" customWidth="1"/>
    <col min="8453" max="8453" width="8.875" style="40"/>
    <col min="8454" max="8454" width="15.25" style="40" customWidth="1"/>
    <col min="8455" max="8455" width="12.25" style="40" bestFit="1" customWidth="1"/>
    <col min="8456" max="8704" width="8.875" style="40"/>
    <col min="8705" max="8705" width="39.375" style="40" customWidth="1"/>
    <col min="8706" max="8706" width="20" style="40" customWidth="1"/>
    <col min="8707" max="8707" width="4.375" style="40" customWidth="1"/>
    <col min="8708" max="8708" width="39.25" style="40" customWidth="1"/>
    <col min="8709" max="8709" width="8.875" style="40"/>
    <col min="8710" max="8710" width="15.25" style="40" customWidth="1"/>
    <col min="8711" max="8711" width="12.25" style="40" bestFit="1" customWidth="1"/>
    <col min="8712" max="8960" width="8.875" style="40"/>
    <col min="8961" max="8961" width="39.375" style="40" customWidth="1"/>
    <col min="8962" max="8962" width="20" style="40" customWidth="1"/>
    <col min="8963" max="8963" width="4.375" style="40" customWidth="1"/>
    <col min="8964" max="8964" width="39.25" style="40" customWidth="1"/>
    <col min="8965" max="8965" width="8.875" style="40"/>
    <col min="8966" max="8966" width="15.25" style="40" customWidth="1"/>
    <col min="8967" max="8967" width="12.25" style="40" bestFit="1" customWidth="1"/>
    <col min="8968" max="9216" width="8.875" style="40"/>
    <col min="9217" max="9217" width="39.375" style="40" customWidth="1"/>
    <col min="9218" max="9218" width="20" style="40" customWidth="1"/>
    <col min="9219" max="9219" width="4.375" style="40" customWidth="1"/>
    <col min="9220" max="9220" width="39.25" style="40" customWidth="1"/>
    <col min="9221" max="9221" width="8.875" style="40"/>
    <col min="9222" max="9222" width="15.25" style="40" customWidth="1"/>
    <col min="9223" max="9223" width="12.25" style="40" bestFit="1" customWidth="1"/>
    <col min="9224" max="9472" width="8.875" style="40"/>
    <col min="9473" max="9473" width="39.375" style="40" customWidth="1"/>
    <col min="9474" max="9474" width="20" style="40" customWidth="1"/>
    <col min="9475" max="9475" width="4.375" style="40" customWidth="1"/>
    <col min="9476" max="9476" width="39.25" style="40" customWidth="1"/>
    <col min="9477" max="9477" width="8.875" style="40"/>
    <col min="9478" max="9478" width="15.25" style="40" customWidth="1"/>
    <col min="9479" max="9479" width="12.25" style="40" bestFit="1" customWidth="1"/>
    <col min="9480" max="9728" width="8.875" style="40"/>
    <col min="9729" max="9729" width="39.375" style="40" customWidth="1"/>
    <col min="9730" max="9730" width="20" style="40" customWidth="1"/>
    <col min="9731" max="9731" width="4.375" style="40" customWidth="1"/>
    <col min="9732" max="9732" width="39.25" style="40" customWidth="1"/>
    <col min="9733" max="9733" width="8.875" style="40"/>
    <col min="9734" max="9734" width="15.25" style="40" customWidth="1"/>
    <col min="9735" max="9735" width="12.25" style="40" bestFit="1" customWidth="1"/>
    <col min="9736" max="9984" width="8.875" style="40"/>
    <col min="9985" max="9985" width="39.375" style="40" customWidth="1"/>
    <col min="9986" max="9986" width="20" style="40" customWidth="1"/>
    <col min="9987" max="9987" width="4.375" style="40" customWidth="1"/>
    <col min="9988" max="9988" width="39.25" style="40" customWidth="1"/>
    <col min="9989" max="9989" width="8.875" style="40"/>
    <col min="9990" max="9990" width="15.25" style="40" customWidth="1"/>
    <col min="9991" max="9991" width="12.25" style="40" bestFit="1" customWidth="1"/>
    <col min="9992" max="10240" width="8.875" style="40"/>
    <col min="10241" max="10241" width="39.375" style="40" customWidth="1"/>
    <col min="10242" max="10242" width="20" style="40" customWidth="1"/>
    <col min="10243" max="10243" width="4.375" style="40" customWidth="1"/>
    <col min="10244" max="10244" width="39.25" style="40" customWidth="1"/>
    <col min="10245" max="10245" width="8.875" style="40"/>
    <col min="10246" max="10246" width="15.25" style="40" customWidth="1"/>
    <col min="10247" max="10247" width="12.25" style="40" bestFit="1" customWidth="1"/>
    <col min="10248" max="10496" width="8.875" style="40"/>
    <col min="10497" max="10497" width="39.375" style="40" customWidth="1"/>
    <col min="10498" max="10498" width="20" style="40" customWidth="1"/>
    <col min="10499" max="10499" width="4.375" style="40" customWidth="1"/>
    <col min="10500" max="10500" width="39.25" style="40" customWidth="1"/>
    <col min="10501" max="10501" width="8.875" style="40"/>
    <col min="10502" max="10502" width="15.25" style="40" customWidth="1"/>
    <col min="10503" max="10503" width="12.25" style="40" bestFit="1" customWidth="1"/>
    <col min="10504" max="10752" width="8.875" style="40"/>
    <col min="10753" max="10753" width="39.375" style="40" customWidth="1"/>
    <col min="10754" max="10754" width="20" style="40" customWidth="1"/>
    <col min="10755" max="10755" width="4.375" style="40" customWidth="1"/>
    <col min="10756" max="10756" width="39.25" style="40" customWidth="1"/>
    <col min="10757" max="10757" width="8.875" style="40"/>
    <col min="10758" max="10758" width="15.25" style="40" customWidth="1"/>
    <col min="10759" max="10759" width="12.25" style="40" bestFit="1" customWidth="1"/>
    <col min="10760" max="11008" width="8.875" style="40"/>
    <col min="11009" max="11009" width="39.375" style="40" customWidth="1"/>
    <col min="11010" max="11010" width="20" style="40" customWidth="1"/>
    <col min="11011" max="11011" width="4.375" style="40" customWidth="1"/>
    <col min="11012" max="11012" width="39.25" style="40" customWidth="1"/>
    <col min="11013" max="11013" width="8.875" style="40"/>
    <col min="11014" max="11014" width="15.25" style="40" customWidth="1"/>
    <col min="11015" max="11015" width="12.25" style="40" bestFit="1" customWidth="1"/>
    <col min="11016" max="11264" width="8.875" style="40"/>
    <col min="11265" max="11265" width="39.375" style="40" customWidth="1"/>
    <col min="11266" max="11266" width="20" style="40" customWidth="1"/>
    <col min="11267" max="11267" width="4.375" style="40" customWidth="1"/>
    <col min="11268" max="11268" width="39.25" style="40" customWidth="1"/>
    <col min="11269" max="11269" width="8.875" style="40"/>
    <col min="11270" max="11270" width="15.25" style="40" customWidth="1"/>
    <col min="11271" max="11271" width="12.25" style="40" bestFit="1" customWidth="1"/>
    <col min="11272" max="11520" width="8.875" style="40"/>
    <col min="11521" max="11521" width="39.375" style="40" customWidth="1"/>
    <col min="11522" max="11522" width="20" style="40" customWidth="1"/>
    <col min="11523" max="11523" width="4.375" style="40" customWidth="1"/>
    <col min="11524" max="11524" width="39.25" style="40" customWidth="1"/>
    <col min="11525" max="11525" width="8.875" style="40"/>
    <col min="11526" max="11526" width="15.25" style="40" customWidth="1"/>
    <col min="11527" max="11527" width="12.25" style="40" bestFit="1" customWidth="1"/>
    <col min="11528" max="11776" width="8.875" style="40"/>
    <col min="11777" max="11777" width="39.375" style="40" customWidth="1"/>
    <col min="11778" max="11778" width="20" style="40" customWidth="1"/>
    <col min="11779" max="11779" width="4.375" style="40" customWidth="1"/>
    <col min="11780" max="11780" width="39.25" style="40" customWidth="1"/>
    <col min="11781" max="11781" width="8.875" style="40"/>
    <col min="11782" max="11782" width="15.25" style="40" customWidth="1"/>
    <col min="11783" max="11783" width="12.25" style="40" bestFit="1" customWidth="1"/>
    <col min="11784" max="12032" width="8.875" style="40"/>
    <col min="12033" max="12033" width="39.375" style="40" customWidth="1"/>
    <col min="12034" max="12034" width="20" style="40" customWidth="1"/>
    <col min="12035" max="12035" width="4.375" style="40" customWidth="1"/>
    <col min="12036" max="12036" width="39.25" style="40" customWidth="1"/>
    <col min="12037" max="12037" width="8.875" style="40"/>
    <col min="12038" max="12038" width="15.25" style="40" customWidth="1"/>
    <col min="12039" max="12039" width="12.25" style="40" bestFit="1" customWidth="1"/>
    <col min="12040" max="12288" width="8.875" style="40"/>
    <col min="12289" max="12289" width="39.375" style="40" customWidth="1"/>
    <col min="12290" max="12290" width="20" style="40" customWidth="1"/>
    <col min="12291" max="12291" width="4.375" style="40" customWidth="1"/>
    <col min="12292" max="12292" width="39.25" style="40" customWidth="1"/>
    <col min="12293" max="12293" width="8.875" style="40"/>
    <col min="12294" max="12294" width="15.25" style="40" customWidth="1"/>
    <col min="12295" max="12295" width="12.25" style="40" bestFit="1" customWidth="1"/>
    <col min="12296" max="12544" width="8.875" style="40"/>
    <col min="12545" max="12545" width="39.375" style="40" customWidth="1"/>
    <col min="12546" max="12546" width="20" style="40" customWidth="1"/>
    <col min="12547" max="12547" width="4.375" style="40" customWidth="1"/>
    <col min="12548" max="12548" width="39.25" style="40" customWidth="1"/>
    <col min="12549" max="12549" width="8.875" style="40"/>
    <col min="12550" max="12550" width="15.25" style="40" customWidth="1"/>
    <col min="12551" max="12551" width="12.25" style="40" bestFit="1" customWidth="1"/>
    <col min="12552" max="12800" width="8.875" style="40"/>
    <col min="12801" max="12801" width="39.375" style="40" customWidth="1"/>
    <col min="12802" max="12802" width="20" style="40" customWidth="1"/>
    <col min="12803" max="12803" width="4.375" style="40" customWidth="1"/>
    <col min="12804" max="12804" width="39.25" style="40" customWidth="1"/>
    <col min="12805" max="12805" width="8.875" style="40"/>
    <col min="12806" max="12806" width="15.25" style="40" customWidth="1"/>
    <col min="12807" max="12807" width="12.25" style="40" bestFit="1" customWidth="1"/>
    <col min="12808" max="13056" width="8.875" style="40"/>
    <col min="13057" max="13057" width="39.375" style="40" customWidth="1"/>
    <col min="13058" max="13058" width="20" style="40" customWidth="1"/>
    <col min="13059" max="13059" width="4.375" style="40" customWidth="1"/>
    <col min="13060" max="13060" width="39.25" style="40" customWidth="1"/>
    <col min="13061" max="13061" width="8.875" style="40"/>
    <col min="13062" max="13062" width="15.25" style="40" customWidth="1"/>
    <col min="13063" max="13063" width="12.25" style="40" bestFit="1" customWidth="1"/>
    <col min="13064" max="13312" width="8.875" style="40"/>
    <col min="13313" max="13313" width="39.375" style="40" customWidth="1"/>
    <col min="13314" max="13314" width="20" style="40" customWidth="1"/>
    <col min="13315" max="13315" width="4.375" style="40" customWidth="1"/>
    <col min="13316" max="13316" width="39.25" style="40" customWidth="1"/>
    <col min="13317" max="13317" width="8.875" style="40"/>
    <col min="13318" max="13318" width="15.25" style="40" customWidth="1"/>
    <col min="13319" max="13319" width="12.25" style="40" bestFit="1" customWidth="1"/>
    <col min="13320" max="13568" width="8.875" style="40"/>
    <col min="13569" max="13569" width="39.375" style="40" customWidth="1"/>
    <col min="13570" max="13570" width="20" style="40" customWidth="1"/>
    <col min="13571" max="13571" width="4.375" style="40" customWidth="1"/>
    <col min="13572" max="13572" width="39.25" style="40" customWidth="1"/>
    <col min="13573" max="13573" width="8.875" style="40"/>
    <col min="13574" max="13574" width="15.25" style="40" customWidth="1"/>
    <col min="13575" max="13575" width="12.25" style="40" bestFit="1" customWidth="1"/>
    <col min="13576" max="13824" width="8.875" style="40"/>
    <col min="13825" max="13825" width="39.375" style="40" customWidth="1"/>
    <col min="13826" max="13826" width="20" style="40" customWidth="1"/>
    <col min="13827" max="13827" width="4.375" style="40" customWidth="1"/>
    <col min="13828" max="13828" width="39.25" style="40" customWidth="1"/>
    <col min="13829" max="13829" width="8.875" style="40"/>
    <col min="13830" max="13830" width="15.25" style="40" customWidth="1"/>
    <col min="13831" max="13831" width="12.25" style="40" bestFit="1" customWidth="1"/>
    <col min="13832" max="14080" width="8.875" style="40"/>
    <col min="14081" max="14081" width="39.375" style="40" customWidth="1"/>
    <col min="14082" max="14082" width="20" style="40" customWidth="1"/>
    <col min="14083" max="14083" width="4.375" style="40" customWidth="1"/>
    <col min="14084" max="14084" width="39.25" style="40" customWidth="1"/>
    <col min="14085" max="14085" width="8.875" style="40"/>
    <col min="14086" max="14086" width="15.25" style="40" customWidth="1"/>
    <col min="14087" max="14087" width="12.25" style="40" bestFit="1" customWidth="1"/>
    <col min="14088" max="14336" width="8.875" style="40"/>
    <col min="14337" max="14337" width="39.375" style="40" customWidth="1"/>
    <col min="14338" max="14338" width="20" style="40" customWidth="1"/>
    <col min="14339" max="14339" width="4.375" style="40" customWidth="1"/>
    <col min="14340" max="14340" width="39.25" style="40" customWidth="1"/>
    <col min="14341" max="14341" width="8.875" style="40"/>
    <col min="14342" max="14342" width="15.25" style="40" customWidth="1"/>
    <col min="14343" max="14343" width="12.25" style="40" bestFit="1" customWidth="1"/>
    <col min="14344" max="14592" width="8.875" style="40"/>
    <col min="14593" max="14593" width="39.375" style="40" customWidth="1"/>
    <col min="14594" max="14594" width="20" style="40" customWidth="1"/>
    <col min="14595" max="14595" width="4.375" style="40" customWidth="1"/>
    <col min="14596" max="14596" width="39.25" style="40" customWidth="1"/>
    <col min="14597" max="14597" width="8.875" style="40"/>
    <col min="14598" max="14598" width="15.25" style="40" customWidth="1"/>
    <col min="14599" max="14599" width="12.25" style="40" bestFit="1" customWidth="1"/>
    <col min="14600" max="14848" width="8.875" style="40"/>
    <col min="14849" max="14849" width="39.375" style="40" customWidth="1"/>
    <col min="14850" max="14850" width="20" style="40" customWidth="1"/>
    <col min="14851" max="14851" width="4.375" style="40" customWidth="1"/>
    <col min="14852" max="14852" width="39.25" style="40" customWidth="1"/>
    <col min="14853" max="14853" width="8.875" style="40"/>
    <col min="14854" max="14854" width="15.25" style="40" customWidth="1"/>
    <col min="14855" max="14855" width="12.25" style="40" bestFit="1" customWidth="1"/>
    <col min="14856" max="15104" width="8.875" style="40"/>
    <col min="15105" max="15105" width="39.375" style="40" customWidth="1"/>
    <col min="15106" max="15106" width="20" style="40" customWidth="1"/>
    <col min="15107" max="15107" width="4.375" style="40" customWidth="1"/>
    <col min="15108" max="15108" width="39.25" style="40" customWidth="1"/>
    <col min="15109" max="15109" width="8.875" style="40"/>
    <col min="15110" max="15110" width="15.25" style="40" customWidth="1"/>
    <col min="15111" max="15111" width="12.25" style="40" bestFit="1" customWidth="1"/>
    <col min="15112" max="15360" width="8.875" style="40"/>
    <col min="15361" max="15361" width="39.375" style="40" customWidth="1"/>
    <col min="15362" max="15362" width="20" style="40" customWidth="1"/>
    <col min="15363" max="15363" width="4.375" style="40" customWidth="1"/>
    <col min="15364" max="15364" width="39.25" style="40" customWidth="1"/>
    <col min="15365" max="15365" width="8.875" style="40"/>
    <col min="15366" max="15366" width="15.25" style="40" customWidth="1"/>
    <col min="15367" max="15367" width="12.25" style="40" bestFit="1" customWidth="1"/>
    <col min="15368" max="15616" width="8.875" style="40"/>
    <col min="15617" max="15617" width="39.375" style="40" customWidth="1"/>
    <col min="15618" max="15618" width="20" style="40" customWidth="1"/>
    <col min="15619" max="15619" width="4.375" style="40" customWidth="1"/>
    <col min="15620" max="15620" width="39.25" style="40" customWidth="1"/>
    <col min="15621" max="15621" width="8.875" style="40"/>
    <col min="15622" max="15622" width="15.25" style="40" customWidth="1"/>
    <col min="15623" max="15623" width="12.25" style="40" bestFit="1" customWidth="1"/>
    <col min="15624" max="15872" width="8.875" style="40"/>
    <col min="15873" max="15873" width="39.375" style="40" customWidth="1"/>
    <col min="15874" max="15874" width="20" style="40" customWidth="1"/>
    <col min="15875" max="15875" width="4.375" style="40" customWidth="1"/>
    <col min="15876" max="15876" width="39.25" style="40" customWidth="1"/>
    <col min="15877" max="15877" width="8.875" style="40"/>
    <col min="15878" max="15878" width="15.25" style="40" customWidth="1"/>
    <col min="15879" max="15879" width="12.25" style="40" bestFit="1" customWidth="1"/>
    <col min="15880" max="16128" width="8.875" style="40"/>
    <col min="16129" max="16129" width="39.375" style="40" customWidth="1"/>
    <col min="16130" max="16130" width="20" style="40" customWidth="1"/>
    <col min="16131" max="16131" width="4.375" style="40" customWidth="1"/>
    <col min="16132" max="16132" width="39.25" style="40" customWidth="1"/>
    <col min="16133" max="16133" width="8.875" style="40"/>
    <col min="16134" max="16134" width="15.25" style="40" customWidth="1"/>
    <col min="16135" max="16135" width="12.25" style="40" bestFit="1" customWidth="1"/>
    <col min="16136" max="16384" width="8.875" style="40"/>
  </cols>
  <sheetData>
    <row r="1" spans="1:7" s="12" customFormat="1" ht="58.9" customHeight="1" thickTop="1" thickBot="1">
      <c r="A1" s="547" t="s">
        <v>387</v>
      </c>
      <c r="B1" s="547"/>
      <c r="C1" s="547"/>
      <c r="D1" s="547"/>
    </row>
    <row r="2" spans="1:7" s="12" customFormat="1" ht="43.5" customHeight="1" thickTop="1">
      <c r="A2" s="548" t="s">
        <v>75</v>
      </c>
      <c r="B2" s="549" t="s">
        <v>381</v>
      </c>
      <c r="C2" s="550"/>
      <c r="D2" s="551"/>
    </row>
    <row r="3" spans="1:7" s="12" customFormat="1" ht="43.5" customHeight="1">
      <c r="A3" s="548"/>
      <c r="B3" s="552"/>
      <c r="C3" s="553"/>
      <c r="D3" s="554"/>
    </row>
    <row r="4" spans="1:7" s="12" customFormat="1" ht="45" customHeight="1">
      <c r="A4" s="548" t="s">
        <v>76</v>
      </c>
      <c r="B4" s="541" t="s">
        <v>383</v>
      </c>
      <c r="C4" s="555"/>
      <c r="D4" s="556"/>
    </row>
    <row r="5" spans="1:7" s="12" customFormat="1" ht="44.25" customHeight="1">
      <c r="A5" s="548"/>
      <c r="B5" s="552"/>
      <c r="C5" s="553"/>
      <c r="D5" s="554"/>
    </row>
    <row r="6" spans="1:7" s="12" customFormat="1" ht="41.25" customHeight="1">
      <c r="A6" s="540" t="s">
        <v>77</v>
      </c>
      <c r="B6" s="541" t="s">
        <v>382</v>
      </c>
      <c r="C6" s="542"/>
      <c r="D6" s="543"/>
    </row>
    <row r="7" spans="1:7" s="12" customFormat="1" ht="41.25" customHeight="1" thickBot="1">
      <c r="A7" s="540"/>
      <c r="B7" s="544"/>
      <c r="C7" s="545"/>
      <c r="D7" s="546"/>
    </row>
    <row r="8" spans="1:7" s="12" customFormat="1" ht="28.5" customHeight="1" thickTop="1">
      <c r="A8" s="13" t="s">
        <v>78</v>
      </c>
      <c r="B8" s="560"/>
      <c r="C8" s="561"/>
      <c r="D8" s="562"/>
    </row>
    <row r="9" spans="1:7" s="12" customFormat="1" ht="39" customHeight="1">
      <c r="A9" s="14" t="s">
        <v>79</v>
      </c>
      <c r="B9" s="563" t="s">
        <v>384</v>
      </c>
      <c r="C9" s="564"/>
      <c r="D9" s="565"/>
    </row>
    <row r="10" spans="1:7" s="12" customFormat="1" ht="39" customHeight="1">
      <c r="A10" s="14" t="s">
        <v>80</v>
      </c>
      <c r="B10" s="566">
        <v>26097</v>
      </c>
      <c r="C10" s="567"/>
      <c r="D10" s="568"/>
    </row>
    <row r="11" spans="1:7" s="12" customFormat="1" ht="39" customHeight="1">
      <c r="A11" s="14" t="s">
        <v>81</v>
      </c>
      <c r="B11" s="566">
        <v>92111.299799999993</v>
      </c>
      <c r="C11" s="567"/>
      <c r="D11" s="568"/>
      <c r="F11" s="15"/>
      <c r="G11" s="15"/>
    </row>
    <row r="12" spans="1:7" s="12" customFormat="1" ht="39" customHeight="1">
      <c r="A12" s="14" t="s">
        <v>82</v>
      </c>
      <c r="B12" s="569" t="s">
        <v>374</v>
      </c>
      <c r="C12" s="570"/>
      <c r="D12" s="571"/>
    </row>
    <row r="13" spans="1:7" s="12" customFormat="1" ht="39" customHeight="1">
      <c r="A13" s="14" t="s">
        <v>83</v>
      </c>
      <c r="B13" s="572" t="s">
        <v>385</v>
      </c>
      <c r="C13" s="573"/>
      <c r="D13" s="574"/>
    </row>
    <row r="14" spans="1:7" s="12" customFormat="1" ht="39" customHeight="1" thickBot="1">
      <c r="A14" s="14" t="s">
        <v>84</v>
      </c>
      <c r="B14" s="557" t="s">
        <v>386</v>
      </c>
      <c r="C14" s="558"/>
      <c r="D14" s="559"/>
    </row>
    <row r="15" spans="1:7" s="12" customFormat="1" ht="30" customHeight="1" thickTop="1">
      <c r="A15" s="16" t="s">
        <v>85</v>
      </c>
      <c r="B15" s="17"/>
      <c r="C15" s="18"/>
      <c r="D15" s="19" t="s">
        <v>86</v>
      </c>
    </row>
    <row r="16" spans="1:7" s="12" customFormat="1" ht="36" customHeight="1">
      <c r="A16" s="20" t="s">
        <v>87</v>
      </c>
      <c r="B16" s="21">
        <f>'1. 총사업비'!D25</f>
        <v>175745321.542</v>
      </c>
      <c r="C16" s="22"/>
      <c r="D16" s="23"/>
    </row>
    <row r="17" spans="1:6" s="12" customFormat="1" ht="36" customHeight="1">
      <c r="A17" s="14" t="s">
        <v>88</v>
      </c>
      <c r="B17" s="24">
        <f>'1. 총사업비'!D23</f>
        <v>22000000</v>
      </c>
      <c r="C17" s="25"/>
      <c r="D17" s="26"/>
      <c r="E17" s="39"/>
    </row>
    <row r="18" spans="1:6" s="12" customFormat="1" ht="36" customHeight="1">
      <c r="A18" s="14" t="s">
        <v>89</v>
      </c>
      <c r="B18" s="27">
        <f>B19+B20+B21+B22</f>
        <v>111449999.99999999</v>
      </c>
      <c r="C18" s="28"/>
      <c r="D18" s="29"/>
      <c r="F18" s="30"/>
    </row>
    <row r="19" spans="1:6" s="12" customFormat="1" ht="36" customHeight="1">
      <c r="A19" s="14" t="s">
        <v>388</v>
      </c>
      <c r="B19" s="31">
        <f>'1. 총사업비'!E15</f>
        <v>99792329.999999985</v>
      </c>
      <c r="C19" s="28"/>
      <c r="D19" s="32"/>
    </row>
    <row r="20" spans="1:6" s="12" customFormat="1" ht="36" customHeight="1">
      <c r="A20" s="14" t="s">
        <v>389</v>
      </c>
      <c r="B20" s="33">
        <f>'1. 총사업비'!G15</f>
        <v>5568042</v>
      </c>
      <c r="C20" s="28"/>
      <c r="D20" s="32"/>
      <c r="F20" s="34"/>
    </row>
    <row r="21" spans="1:6" s="12" customFormat="1" ht="36" customHeight="1">
      <c r="A21" s="14" t="s">
        <v>390</v>
      </c>
      <c r="B21" s="41">
        <f>'1. 총사업비'!F15</f>
        <v>3490613.9999999995</v>
      </c>
      <c r="C21" s="42"/>
      <c r="D21" s="43"/>
      <c r="F21" s="34"/>
    </row>
    <row r="22" spans="1:6" s="12" customFormat="1" ht="36" customHeight="1" thickBot="1">
      <c r="A22" s="35" t="s">
        <v>90</v>
      </c>
      <c r="B22" s="36">
        <f>'1. 총사업비'!I15</f>
        <v>2599014</v>
      </c>
      <c r="C22" s="37"/>
      <c r="D22" s="38"/>
    </row>
    <row r="23" spans="1:6" s="12" customFormat="1" ht="21" customHeight="1" thickTop="1"/>
    <row r="24" spans="1:6" s="12" customFormat="1" ht="21" customHeight="1">
      <c r="B24" s="39"/>
    </row>
    <row r="25" spans="1:6" s="12" customFormat="1" ht="21" customHeight="1"/>
    <row r="26" spans="1:6" s="12" customFormat="1" ht="21" customHeight="1"/>
    <row r="27" spans="1:6" s="12" customFormat="1" ht="21" customHeight="1"/>
    <row r="28" spans="1:6" s="12" customFormat="1" ht="21" customHeight="1"/>
    <row r="29" spans="1:6" s="12" customFormat="1" ht="21" customHeight="1"/>
    <row r="30" spans="1:6" s="12" customFormat="1" ht="21" customHeight="1"/>
  </sheetData>
  <mergeCells count="14">
    <mergeCell ref="B14:D14"/>
    <mergeCell ref="B8:D8"/>
    <mergeCell ref="B9:D9"/>
    <mergeCell ref="B10:D10"/>
    <mergeCell ref="B11:D11"/>
    <mergeCell ref="B12:D12"/>
    <mergeCell ref="B13:D13"/>
    <mergeCell ref="A6:A7"/>
    <mergeCell ref="B6:D7"/>
    <mergeCell ref="A1:D1"/>
    <mergeCell ref="A2:A3"/>
    <mergeCell ref="B2:D3"/>
    <mergeCell ref="A4:A5"/>
    <mergeCell ref="B4:D5"/>
  </mergeCells>
  <phoneticPr fontId="2" type="noConversion"/>
  <printOptions horizontalCentered="1"/>
  <pageMargins left="0.47244094488188981" right="0.35433070866141736" top="0.9055118110236221" bottom="0.31496062992125984" header="0.51181102362204722" footer="0.51181102362204722"/>
  <pageSetup paperSize="9" scale="84" firstPageNumber="0" fitToHeight="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1122C-1AEC-4ABF-86BC-1F984F793890}">
  <sheetPr>
    <tabColor rgb="FFFFC000"/>
    <pageSetUpPr fitToPage="1"/>
  </sheetPr>
  <dimension ref="A1:N51"/>
  <sheetViews>
    <sheetView view="pageBreakPreview" topLeftCell="A4" zoomScaleNormal="100" zoomScaleSheetLayoutView="100" workbookViewId="0">
      <selection activeCell="J22" sqref="J22"/>
    </sheetView>
  </sheetViews>
  <sheetFormatPr defaultRowHeight="16.5"/>
  <cols>
    <col min="1" max="1" width="12.25" customWidth="1"/>
    <col min="2" max="2" width="8.125" bestFit="1" customWidth="1"/>
    <col min="3" max="3" width="14" customWidth="1"/>
    <col min="4" max="4" width="22.625" customWidth="1"/>
    <col min="5" max="5" width="18.5" customWidth="1"/>
    <col min="6" max="6" width="17.75" customWidth="1"/>
    <col min="7" max="8" width="3.625" customWidth="1"/>
    <col min="9" max="9" width="22.375" bestFit="1" customWidth="1"/>
    <col min="10" max="10" width="17.75" customWidth="1"/>
    <col min="11" max="11" width="3.625" customWidth="1"/>
    <col min="12" max="12" width="19.5" customWidth="1"/>
    <col min="13" max="13" width="19.5" bestFit="1" customWidth="1"/>
    <col min="14" max="15" width="3.625" customWidth="1"/>
  </cols>
  <sheetData>
    <row r="1" spans="1:14" ht="23.25" thickBot="1">
      <c r="A1" s="620" t="s">
        <v>364</v>
      </c>
      <c r="B1" s="620"/>
      <c r="C1" s="620"/>
      <c r="D1" s="620"/>
      <c r="E1" s="620"/>
      <c r="F1" s="620"/>
    </row>
    <row r="2" spans="1:14" ht="20.25">
      <c r="A2" s="68"/>
      <c r="B2" s="68"/>
      <c r="C2" s="68"/>
      <c r="D2" s="68"/>
      <c r="E2" s="68"/>
      <c r="F2" s="69" t="s">
        <v>142</v>
      </c>
      <c r="H2" s="116"/>
      <c r="I2" s="117"/>
      <c r="J2" s="117"/>
      <c r="K2" s="117"/>
      <c r="L2" s="117"/>
      <c r="M2" s="117"/>
      <c r="N2" s="118"/>
    </row>
    <row r="3" spans="1:14">
      <c r="A3" s="601" t="s">
        <v>143</v>
      </c>
      <c r="B3" s="613"/>
      <c r="C3" s="602"/>
      <c r="D3" s="601" t="s">
        <v>144</v>
      </c>
      <c r="E3" s="613"/>
      <c r="F3" s="602"/>
      <c r="H3" s="119"/>
      <c r="I3" s="120" t="s">
        <v>189</v>
      </c>
      <c r="J3" s="87"/>
      <c r="L3" s="120" t="s">
        <v>192</v>
      </c>
      <c r="M3" s="87"/>
      <c r="N3" s="121"/>
    </row>
    <row r="4" spans="1:14">
      <c r="A4" s="102"/>
      <c r="B4" s="621" t="s">
        <v>145</v>
      </c>
      <c r="C4" s="621"/>
      <c r="D4" s="614" t="s">
        <v>363</v>
      </c>
      <c r="E4" s="622"/>
      <c r="F4" s="615"/>
      <c r="H4" s="119"/>
      <c r="I4" s="126" t="s">
        <v>190</v>
      </c>
      <c r="J4" s="127" t="s">
        <v>191</v>
      </c>
      <c r="L4" s="126" t="s">
        <v>193</v>
      </c>
      <c r="M4" s="126" t="s">
        <v>194</v>
      </c>
      <c r="N4" s="121"/>
    </row>
    <row r="5" spans="1:14">
      <c r="A5" s="104" t="s">
        <v>146</v>
      </c>
      <c r="B5" s="614" t="s">
        <v>147</v>
      </c>
      <c r="C5" s="615"/>
      <c r="D5" s="585" t="s">
        <v>365</v>
      </c>
      <c r="E5" s="586"/>
      <c r="F5" s="587"/>
      <c r="H5" s="119"/>
      <c r="I5" s="113">
        <v>2000000000</v>
      </c>
      <c r="J5" s="114">
        <v>3.15E-2</v>
      </c>
      <c r="L5" s="75">
        <v>2000000000</v>
      </c>
      <c r="M5" s="115">
        <v>12.1</v>
      </c>
      <c r="N5" s="121"/>
    </row>
    <row r="6" spans="1:14">
      <c r="A6" s="104"/>
      <c r="B6" s="614" t="s">
        <v>148</v>
      </c>
      <c r="C6" s="615"/>
      <c r="D6" s="440">
        <v>44783</v>
      </c>
      <c r="E6" s="105" t="s">
        <v>149</v>
      </c>
      <c r="F6" s="441">
        <v>46286</v>
      </c>
      <c r="H6" s="119"/>
      <c r="I6" s="113">
        <v>3000000000</v>
      </c>
      <c r="J6" s="114">
        <v>3.0499999999999999E-2</v>
      </c>
      <c r="L6" s="75">
        <v>3000000000</v>
      </c>
      <c r="M6" s="115">
        <v>15.5</v>
      </c>
      <c r="N6" s="121"/>
    </row>
    <row r="7" spans="1:14">
      <c r="A7" s="104"/>
      <c r="B7" s="579" t="s">
        <v>150</v>
      </c>
      <c r="C7" s="580"/>
      <c r="D7" s="71" t="s">
        <v>366</v>
      </c>
      <c r="E7" s="71" t="s">
        <v>151</v>
      </c>
      <c r="F7" s="72" t="s">
        <v>367</v>
      </c>
      <c r="H7" s="119"/>
      <c r="I7" s="113">
        <v>5000000000</v>
      </c>
      <c r="J7" s="114">
        <v>2.98E-2</v>
      </c>
      <c r="L7" s="75">
        <v>5000000000</v>
      </c>
      <c r="M7" s="115">
        <v>19.600000000000001</v>
      </c>
      <c r="N7" s="121"/>
    </row>
    <row r="8" spans="1:14">
      <c r="A8" s="104"/>
      <c r="B8" s="581"/>
      <c r="C8" s="582"/>
      <c r="D8" s="585" t="s">
        <v>368</v>
      </c>
      <c r="E8" s="586"/>
      <c r="F8" s="587"/>
      <c r="H8" s="119"/>
      <c r="I8" s="113">
        <v>10000000000</v>
      </c>
      <c r="J8" s="114">
        <v>2.9000000000000001E-2</v>
      </c>
      <c r="L8" s="75">
        <v>10000000000</v>
      </c>
      <c r="M8" s="115">
        <v>38.1</v>
      </c>
      <c r="N8" s="121"/>
    </row>
    <row r="9" spans="1:14">
      <c r="A9" s="104"/>
      <c r="B9" s="581"/>
      <c r="C9" s="582"/>
      <c r="D9" s="71" t="s">
        <v>369</v>
      </c>
      <c r="E9" s="71" t="s">
        <v>151</v>
      </c>
      <c r="F9" s="72" t="s">
        <v>187</v>
      </c>
      <c r="H9" s="119"/>
      <c r="I9" s="113">
        <v>15000000000</v>
      </c>
      <c r="J9" s="114">
        <v>2.86E-2</v>
      </c>
      <c r="L9" s="75">
        <v>15000000000</v>
      </c>
      <c r="M9" s="115">
        <v>56</v>
      </c>
      <c r="N9" s="121"/>
    </row>
    <row r="10" spans="1:14">
      <c r="A10" s="104"/>
      <c r="B10" s="583"/>
      <c r="C10" s="584"/>
      <c r="D10" s="585" t="s">
        <v>346</v>
      </c>
      <c r="E10" s="586"/>
      <c r="F10" s="587"/>
      <c r="H10" s="119"/>
      <c r="I10" s="113">
        <v>20000000000</v>
      </c>
      <c r="J10" s="114">
        <v>2.8199999999999999E-2</v>
      </c>
      <c r="L10" s="75">
        <v>20000000000</v>
      </c>
      <c r="M10" s="115">
        <v>73.8</v>
      </c>
      <c r="N10" s="121"/>
    </row>
    <row r="11" spans="1:14">
      <c r="A11" s="104"/>
      <c r="B11" s="579" t="s">
        <v>152</v>
      </c>
      <c r="C11" s="580"/>
      <c r="D11" s="71" t="s">
        <v>370</v>
      </c>
      <c r="E11" s="71" t="s">
        <v>151</v>
      </c>
      <c r="F11" s="72" t="s">
        <v>371</v>
      </c>
      <c r="H11" s="119"/>
      <c r="I11" s="159">
        <v>30000000000</v>
      </c>
      <c r="J11" s="160">
        <v>2.69E-2</v>
      </c>
      <c r="K11" s="234"/>
      <c r="L11" s="161">
        <v>30000000000</v>
      </c>
      <c r="M11" s="162">
        <v>109.9</v>
      </c>
      <c r="N11" s="121"/>
    </row>
    <row r="12" spans="1:14">
      <c r="A12" s="104"/>
      <c r="B12" s="581"/>
      <c r="C12" s="582"/>
      <c r="D12" s="585" t="s">
        <v>373</v>
      </c>
      <c r="E12" s="586"/>
      <c r="F12" s="587"/>
      <c r="H12" s="119"/>
      <c r="I12" s="237">
        <v>50000000000</v>
      </c>
      <c r="J12" s="238">
        <v>2.3900000000000001E-2</v>
      </c>
      <c r="K12" s="234"/>
      <c r="L12" s="235">
        <v>50000000000</v>
      </c>
      <c r="M12" s="236">
        <v>163.19999999999999</v>
      </c>
      <c r="N12" s="121"/>
    </row>
    <row r="13" spans="1:14">
      <c r="A13" s="104"/>
      <c r="B13" s="579" t="s">
        <v>153</v>
      </c>
      <c r="C13" s="580"/>
      <c r="D13" s="71" t="s">
        <v>369</v>
      </c>
      <c r="E13" s="71" t="s">
        <v>151</v>
      </c>
      <c r="F13" s="72" t="s">
        <v>187</v>
      </c>
      <c r="H13" s="119"/>
      <c r="I13" s="526">
        <v>100000000000</v>
      </c>
      <c r="J13" s="527">
        <v>2.3300000000000001E-2</v>
      </c>
      <c r="L13" s="528">
        <v>100000000000</v>
      </c>
      <c r="M13" s="529">
        <v>277</v>
      </c>
      <c r="N13" s="121"/>
    </row>
    <row r="14" spans="1:14">
      <c r="A14" s="104"/>
      <c r="B14" s="581"/>
      <c r="C14" s="582"/>
      <c r="D14" s="585" t="s">
        <v>346</v>
      </c>
      <c r="E14" s="586"/>
      <c r="F14" s="587"/>
      <c r="H14" s="119"/>
      <c r="I14" s="113">
        <v>200000000000</v>
      </c>
      <c r="J14" s="114">
        <v>2.3E-2</v>
      </c>
      <c r="L14" s="75">
        <v>200000000000</v>
      </c>
      <c r="M14" s="115">
        <v>472</v>
      </c>
      <c r="N14" s="121"/>
    </row>
    <row r="15" spans="1:14">
      <c r="A15" s="104"/>
      <c r="B15" s="581"/>
      <c r="C15" s="582"/>
      <c r="D15" s="71" t="s">
        <v>372</v>
      </c>
      <c r="E15" s="71" t="s">
        <v>151</v>
      </c>
      <c r="F15" s="72" t="s">
        <v>378</v>
      </c>
      <c r="H15" s="119"/>
      <c r="I15" s="113">
        <v>300000000000</v>
      </c>
      <c r="J15" s="114">
        <v>2.24E-2</v>
      </c>
      <c r="L15" s="75">
        <v>300000000000</v>
      </c>
      <c r="M15" s="115">
        <v>645.20000000000005</v>
      </c>
      <c r="N15" s="121"/>
    </row>
    <row r="16" spans="1:14">
      <c r="A16" s="104"/>
      <c r="B16" s="583"/>
      <c r="C16" s="584"/>
      <c r="D16" s="585" t="s">
        <v>188</v>
      </c>
      <c r="E16" s="586"/>
      <c r="F16" s="587"/>
      <c r="H16" s="119"/>
      <c r="I16" s="87"/>
      <c r="J16" s="87"/>
      <c r="N16" s="122"/>
    </row>
    <row r="17" spans="1:14">
      <c r="A17" s="104"/>
      <c r="B17" s="614" t="s">
        <v>154</v>
      </c>
      <c r="C17" s="615"/>
      <c r="D17" s="173">
        <f>건축개요!B10</f>
        <v>26097</v>
      </c>
      <c r="E17" s="103" t="s">
        <v>155</v>
      </c>
      <c r="F17" s="174">
        <f>건축개요!B11</f>
        <v>92111.299799999993</v>
      </c>
      <c r="H17" s="119"/>
      <c r="N17" s="122"/>
    </row>
    <row r="18" spans="1:14" ht="25.5" customHeight="1">
      <c r="A18" s="104"/>
      <c r="B18" s="614" t="s">
        <v>156</v>
      </c>
      <c r="C18" s="615"/>
      <c r="D18" s="616" t="str">
        <f>건축개요!B12</f>
        <v>공동주택 5개동 및 부대복리시설</v>
      </c>
      <c r="E18" s="586"/>
      <c r="F18" s="587"/>
      <c r="H18" s="119"/>
      <c r="N18" s="122"/>
    </row>
    <row r="19" spans="1:14" ht="21" customHeight="1">
      <c r="A19" s="104"/>
      <c r="B19" s="614" t="s">
        <v>157</v>
      </c>
      <c r="C19" s="615"/>
      <c r="D19" s="617" t="s">
        <v>375</v>
      </c>
      <c r="E19" s="618"/>
      <c r="F19" s="619"/>
      <c r="H19" s="119"/>
      <c r="I19" s="128" t="s">
        <v>197</v>
      </c>
      <c r="J19" s="128"/>
      <c r="K19" s="128"/>
      <c r="L19" s="128"/>
      <c r="M19" s="128"/>
      <c r="N19" s="122"/>
    </row>
    <row r="20" spans="1:14">
      <c r="A20" s="601" t="s">
        <v>143</v>
      </c>
      <c r="B20" s="613"/>
      <c r="C20" s="602"/>
      <c r="D20" s="70" t="s">
        <v>158</v>
      </c>
      <c r="E20" s="70" t="s">
        <v>159</v>
      </c>
      <c r="F20" s="73" t="s">
        <v>160</v>
      </c>
      <c r="H20" s="119"/>
      <c r="I20" s="73" t="s">
        <v>195</v>
      </c>
      <c r="J20" s="73" t="s">
        <v>196</v>
      </c>
      <c r="K20" s="128"/>
      <c r="L20" s="73" t="s">
        <v>195</v>
      </c>
      <c r="M20" s="73" t="s">
        <v>196</v>
      </c>
      <c r="N20" s="122"/>
    </row>
    <row r="21" spans="1:14">
      <c r="A21" s="593" t="s">
        <v>161</v>
      </c>
      <c r="B21" s="599"/>
      <c r="C21" s="594"/>
      <c r="D21" s="106">
        <f>D31+D32</f>
        <v>175745321.542</v>
      </c>
      <c r="E21" s="74">
        <f>E31+E32</f>
        <v>1</v>
      </c>
      <c r="F21" s="75"/>
      <c r="H21" s="119"/>
      <c r="I21" s="130">
        <f>I12</f>
        <v>50000000000</v>
      </c>
      <c r="J21" s="164">
        <f>J12</f>
        <v>2.3900000000000001E-2</v>
      </c>
      <c r="K21" s="128"/>
      <c r="L21" s="131">
        <f>L12</f>
        <v>50000000000</v>
      </c>
      <c r="M21" s="168">
        <f>M12</f>
        <v>163.19999999999999</v>
      </c>
      <c r="N21" s="122"/>
    </row>
    <row r="22" spans="1:14">
      <c r="A22" s="603" t="s">
        <v>162</v>
      </c>
      <c r="B22" s="606" t="s">
        <v>53</v>
      </c>
      <c r="C22" s="607"/>
      <c r="D22" s="107">
        <f>'1. 총사업비'!D23</f>
        <v>22000000</v>
      </c>
      <c r="E22" s="76">
        <f>D22/$D$21</f>
        <v>0.12518114170534203</v>
      </c>
      <c r="F22" s="77"/>
      <c r="H22" s="119"/>
      <c r="I22" s="130">
        <f>$D$32</f>
        <v>99792329.999999985</v>
      </c>
      <c r="J22" s="165">
        <f>J25</f>
        <v>2.3302492040000001E-2</v>
      </c>
      <c r="K22" s="128"/>
      <c r="L22" s="131">
        <f>D32*1000</f>
        <v>99792329999.999985</v>
      </c>
      <c r="M22" s="163">
        <f>M25</f>
        <v>276.52734307999998</v>
      </c>
      <c r="N22" s="122"/>
    </row>
    <row r="23" spans="1:14">
      <c r="A23" s="604"/>
      <c r="B23" s="608" t="s">
        <v>54</v>
      </c>
      <c r="C23" s="609"/>
      <c r="D23" s="108">
        <f>'1. 총사업비'!D24</f>
        <v>3790065.5947272736</v>
      </c>
      <c r="E23" s="76">
        <f t="shared" ref="E23:E32" si="0">D23/$D$21</f>
        <v>2.1565669922095285E-2</v>
      </c>
      <c r="F23" s="77"/>
      <c r="H23" s="119"/>
      <c r="I23" s="130">
        <f>I13</f>
        <v>100000000000</v>
      </c>
      <c r="J23" s="164">
        <f>J13</f>
        <v>2.3300000000000001E-2</v>
      </c>
      <c r="K23" s="128"/>
      <c r="L23" s="131">
        <f>L13</f>
        <v>100000000000</v>
      </c>
      <c r="M23" s="168">
        <f>M13</f>
        <v>277</v>
      </c>
      <c r="N23" s="122"/>
    </row>
    <row r="24" spans="1:14">
      <c r="A24" s="604"/>
      <c r="B24" s="608" t="s">
        <v>163</v>
      </c>
      <c r="C24" s="609"/>
      <c r="D24" s="108">
        <f>'1. 총사업비'!D22</f>
        <v>38505255.947272733</v>
      </c>
      <c r="E24" s="76">
        <f t="shared" si="0"/>
        <v>0.21909690459709144</v>
      </c>
      <c r="F24" s="77"/>
      <c r="H24" s="119"/>
      <c r="I24" s="128"/>
      <c r="J24" s="166"/>
      <c r="K24" s="128"/>
      <c r="L24" s="128"/>
      <c r="M24" s="169"/>
      <c r="N24" s="122"/>
    </row>
    <row r="25" spans="1:14">
      <c r="A25" s="604"/>
      <c r="B25" s="608" t="s">
        <v>164</v>
      </c>
      <c r="C25" s="609"/>
      <c r="D25" s="112">
        <v>0</v>
      </c>
      <c r="E25" s="76">
        <f t="shared" si="0"/>
        <v>0</v>
      </c>
      <c r="F25" s="77"/>
      <c r="H25" s="119"/>
      <c r="I25" s="73" t="s">
        <v>198</v>
      </c>
      <c r="J25" s="167">
        <f>J21-((I22-50000000)*(J21-J23)/(100000000-50000000))</f>
        <v>2.3302492040000001E-2</v>
      </c>
      <c r="K25" s="128"/>
      <c r="L25" s="73" t="s">
        <v>199</v>
      </c>
      <c r="M25" s="170">
        <f>M23-(L23-L22)*(M23-M21)/(L23-L21)</f>
        <v>276.52734307999998</v>
      </c>
      <c r="N25" s="122"/>
    </row>
    <row r="26" spans="1:14">
      <c r="A26" s="604"/>
      <c r="B26" s="610" t="s">
        <v>165</v>
      </c>
      <c r="C26" s="78" t="s">
        <v>166</v>
      </c>
      <c r="D26" s="108">
        <f>'1. 총사업비'!D9</f>
        <v>3343499.9999999995</v>
      </c>
      <c r="E26" s="76">
        <f t="shared" si="0"/>
        <v>1.9024688513264137E-2</v>
      </c>
      <c r="F26" s="77"/>
      <c r="H26" s="119"/>
      <c r="I26" s="128"/>
      <c r="J26" s="128"/>
      <c r="K26" s="128"/>
      <c r="L26" s="128"/>
      <c r="M26" s="128"/>
      <c r="N26" s="122"/>
    </row>
    <row r="27" spans="1:14">
      <c r="A27" s="604"/>
      <c r="B27" s="611"/>
      <c r="C27" s="78" t="s">
        <v>167</v>
      </c>
      <c r="D27" s="108">
        <f>'1. 총사업비'!D10</f>
        <v>2451900</v>
      </c>
      <c r="E27" s="76">
        <f t="shared" si="0"/>
        <v>1.3951438243060369E-2</v>
      </c>
      <c r="F27" s="77"/>
      <c r="H27" s="119"/>
      <c r="I27" s="128"/>
      <c r="J27" s="129"/>
      <c r="K27" s="128"/>
      <c r="L27" s="128"/>
      <c r="M27" s="128"/>
      <c r="N27" s="122"/>
    </row>
    <row r="28" spans="1:14">
      <c r="A28" s="604"/>
      <c r="B28" s="612"/>
      <c r="C28" s="78" t="s">
        <v>168</v>
      </c>
      <c r="D28" s="108">
        <f>'1. 총사업비'!D11</f>
        <v>5126700</v>
      </c>
      <c r="E28" s="76">
        <f t="shared" si="0"/>
        <v>2.9171189053671682E-2</v>
      </c>
      <c r="F28" s="77"/>
      <c r="H28" s="119"/>
      <c r="I28" s="128"/>
      <c r="J28" s="129"/>
      <c r="K28" s="128"/>
      <c r="L28" s="128"/>
      <c r="M28" s="128"/>
      <c r="N28" s="122"/>
    </row>
    <row r="29" spans="1:14">
      <c r="A29" s="604"/>
      <c r="B29" s="608" t="s">
        <v>44</v>
      </c>
      <c r="C29" s="609"/>
      <c r="D29" s="109">
        <f>'1. 총사업비'!F13+'1. 총사업비'!G13+'1. 총사업비'!I13</f>
        <v>150056.28</v>
      </c>
      <c r="E29" s="76">
        <f t="shared" si="0"/>
        <v>8.5382802047529458E-4</v>
      </c>
      <c r="F29" s="79"/>
      <c r="H29" s="119"/>
      <c r="I29" s="128"/>
      <c r="N29" s="122"/>
    </row>
    <row r="30" spans="1:14">
      <c r="A30" s="604"/>
      <c r="B30" s="608" t="s">
        <v>169</v>
      </c>
      <c r="C30" s="609"/>
      <c r="D30" s="109">
        <f>'1. 총사업비'!F14+'1. 총사업비'!G14+'1. 총사업비'!I14</f>
        <v>585513.72</v>
      </c>
      <c r="E30" s="76">
        <f t="shared" si="0"/>
        <v>3.3316034524428161E-3</v>
      </c>
      <c r="F30" s="79"/>
      <c r="H30" s="119"/>
      <c r="N30" s="122"/>
    </row>
    <row r="31" spans="1:14">
      <c r="A31" s="605"/>
      <c r="B31" s="597" t="s">
        <v>170</v>
      </c>
      <c r="C31" s="598"/>
      <c r="D31" s="110">
        <f>SUM(D22:D30)</f>
        <v>75952991.542000011</v>
      </c>
      <c r="E31" s="76">
        <f>D31/$D$21</f>
        <v>0.4321764635074431</v>
      </c>
      <c r="F31" s="80"/>
      <c r="H31" s="119"/>
      <c r="N31" s="122"/>
    </row>
    <row r="32" spans="1:14">
      <c r="A32" s="593" t="s">
        <v>171</v>
      </c>
      <c r="B32" s="599"/>
      <c r="C32" s="594"/>
      <c r="D32" s="111">
        <f>'1. 총사업비'!E15</f>
        <v>99792329.999999985</v>
      </c>
      <c r="E32" s="81">
        <f t="shared" si="0"/>
        <v>0.5678235364925569</v>
      </c>
      <c r="F32" s="82"/>
      <c r="H32" s="119"/>
      <c r="N32" s="122"/>
    </row>
    <row r="33" spans="1:14">
      <c r="A33" s="593" t="s">
        <v>172</v>
      </c>
      <c r="B33" s="599"/>
      <c r="C33" s="594"/>
      <c r="D33" s="239">
        <f>D32*F33</f>
        <v>2325409.9754780531</v>
      </c>
      <c r="E33" s="83"/>
      <c r="F33" s="84">
        <f>F42</f>
        <v>2.3302492040000001E-2</v>
      </c>
      <c r="H33" s="119"/>
      <c r="N33" s="122"/>
    </row>
    <row r="34" spans="1:14">
      <c r="A34" s="593" t="s">
        <v>173</v>
      </c>
      <c r="B34" s="599"/>
      <c r="C34" s="594"/>
      <c r="D34" s="239">
        <f>D33*1.1</f>
        <v>2557950.9730258584</v>
      </c>
      <c r="E34" s="83"/>
      <c r="F34" s="85"/>
      <c r="H34" s="119"/>
      <c r="N34" s="122"/>
    </row>
    <row r="35" spans="1:14">
      <c r="A35" s="86" t="s">
        <v>174</v>
      </c>
      <c r="B35" s="87"/>
      <c r="C35" s="87"/>
      <c r="D35" s="88">
        <f>D33*97%*1000</f>
        <v>2255647676.2137117</v>
      </c>
      <c r="E35" s="89"/>
      <c r="F35" s="87"/>
      <c r="H35" s="119"/>
      <c r="N35" s="122"/>
    </row>
    <row r="36" spans="1:14">
      <c r="A36" s="600" t="s">
        <v>175</v>
      </c>
      <c r="B36" s="600"/>
      <c r="C36" s="600"/>
      <c r="D36" s="73" t="s">
        <v>176</v>
      </c>
      <c r="E36" s="601" t="s">
        <v>160</v>
      </c>
      <c r="F36" s="602"/>
      <c r="H36" s="119"/>
      <c r="N36" s="122"/>
    </row>
    <row r="37" spans="1:14">
      <c r="A37" s="588" t="s">
        <v>177</v>
      </c>
      <c r="B37" s="588"/>
      <c r="C37" s="588"/>
      <c r="D37" s="90">
        <f>J21</f>
        <v>2.3900000000000001E-2</v>
      </c>
      <c r="E37" s="589" t="s">
        <v>205</v>
      </c>
      <c r="F37" s="590"/>
      <c r="H37" s="119"/>
      <c r="N37" s="122"/>
    </row>
    <row r="38" spans="1:14">
      <c r="A38" s="588"/>
      <c r="B38" s="588"/>
      <c r="C38" s="588"/>
      <c r="D38" s="91">
        <f>J23</f>
        <v>2.3300000000000001E-2</v>
      </c>
      <c r="E38" s="591" t="s">
        <v>237</v>
      </c>
      <c r="F38" s="592"/>
      <c r="H38" s="119"/>
      <c r="N38" s="122"/>
    </row>
    <row r="39" spans="1:14" ht="17.25" thickBot="1">
      <c r="A39" s="588" t="s">
        <v>178</v>
      </c>
      <c r="B39" s="588"/>
      <c r="C39" s="588"/>
      <c r="D39" s="92">
        <f>F42</f>
        <v>2.3302492040000001E-2</v>
      </c>
      <c r="E39" s="593" t="s">
        <v>179</v>
      </c>
      <c r="F39" s="594"/>
      <c r="H39" s="123"/>
      <c r="I39" s="124"/>
      <c r="J39" s="124"/>
      <c r="K39" s="124"/>
      <c r="L39" s="124"/>
      <c r="M39" s="124"/>
      <c r="N39" s="125"/>
    </row>
    <row r="40" spans="1:14">
      <c r="A40" s="93" t="s">
        <v>180</v>
      </c>
      <c r="B40" s="94"/>
      <c r="C40" s="94"/>
      <c r="D40" s="94"/>
      <c r="E40" s="94"/>
      <c r="F40" s="94"/>
    </row>
    <row r="41" spans="1:14">
      <c r="A41" s="93" t="s">
        <v>231</v>
      </c>
      <c r="B41" s="94"/>
      <c r="C41" s="94"/>
      <c r="D41" s="94"/>
      <c r="E41" s="94"/>
      <c r="F41" s="94"/>
      <c r="I41" s="175"/>
    </row>
    <row r="42" spans="1:14">
      <c r="A42" s="95"/>
      <c r="B42" s="93" t="s">
        <v>233</v>
      </c>
      <c r="C42" s="172">
        <f>(D32/100000)</f>
        <v>997.92329999999981</v>
      </c>
      <c r="D42" s="97" t="s">
        <v>232</v>
      </c>
      <c r="E42" s="94"/>
      <c r="F42" s="133">
        <f>J25</f>
        <v>2.3302492040000001E-2</v>
      </c>
    </row>
    <row r="43" spans="1:14">
      <c r="A43" s="93" t="s">
        <v>181</v>
      </c>
      <c r="B43" s="95"/>
      <c r="C43" s="96"/>
      <c r="D43" s="94"/>
      <c r="E43" s="94"/>
      <c r="F43" s="98"/>
      <c r="I43" s="171"/>
    </row>
    <row r="44" spans="1:14">
      <c r="A44" s="93" t="s">
        <v>379</v>
      </c>
      <c r="B44" s="94"/>
      <c r="C44" s="94"/>
      <c r="D44" s="94"/>
      <c r="E44" s="94"/>
      <c r="F44" s="94"/>
    </row>
    <row r="45" spans="1:14">
      <c r="A45" s="95"/>
      <c r="B45" s="93" t="s">
        <v>234</v>
      </c>
      <c r="C45" s="99" t="s">
        <v>235</v>
      </c>
      <c r="D45" s="93" t="s">
        <v>236</v>
      </c>
      <c r="E45" s="94"/>
      <c r="F45" s="132">
        <f>M25</f>
        <v>276.52734307999998</v>
      </c>
    </row>
    <row r="46" spans="1:14">
      <c r="A46" s="93" t="s">
        <v>182</v>
      </c>
      <c r="B46" s="94"/>
      <c r="C46" s="93" t="s">
        <v>183</v>
      </c>
      <c r="D46" s="94"/>
      <c r="E46" s="94"/>
      <c r="F46" s="93"/>
    </row>
    <row r="47" spans="1:14">
      <c r="A47" s="595" t="s">
        <v>184</v>
      </c>
      <c r="B47" s="596"/>
      <c r="C47" s="100" t="s">
        <v>185</v>
      </c>
      <c r="D47" s="100" t="s">
        <v>163</v>
      </c>
      <c r="E47" s="595" t="s">
        <v>186</v>
      </c>
      <c r="F47" s="596"/>
    </row>
    <row r="48" spans="1:14">
      <c r="A48" s="575">
        <f>'1. 총사업비'!D15</f>
        <v>111449999.99999999</v>
      </c>
      <c r="B48" s="576"/>
      <c r="C48" s="101">
        <v>0</v>
      </c>
      <c r="D48" s="240">
        <f>'1. 총사업비'!D16+'1. 총사업비'!D17+'1. 총사업비'!D18</f>
        <v>14300209.418181818</v>
      </c>
      <c r="E48" s="577">
        <f>D48*0.1</f>
        <v>1430020.9418181819</v>
      </c>
      <c r="F48" s="578"/>
    </row>
    <row r="49" spans="4:4">
      <c r="D49" s="44"/>
    </row>
    <row r="50" spans="4:4">
      <c r="D50" s="44"/>
    </row>
    <row r="51" spans="4:4">
      <c r="D51" s="134"/>
    </row>
  </sheetData>
  <mergeCells count="46">
    <mergeCell ref="B5:C5"/>
    <mergeCell ref="D5:F5"/>
    <mergeCell ref="A1:F1"/>
    <mergeCell ref="A3:C3"/>
    <mergeCell ref="D3:F3"/>
    <mergeCell ref="B4:C4"/>
    <mergeCell ref="D4:F4"/>
    <mergeCell ref="A20:C20"/>
    <mergeCell ref="B6:C6"/>
    <mergeCell ref="D8:F8"/>
    <mergeCell ref="B11:C12"/>
    <mergeCell ref="D12:F12"/>
    <mergeCell ref="D14:F14"/>
    <mergeCell ref="B17:C17"/>
    <mergeCell ref="B18:C18"/>
    <mergeCell ref="D18:F18"/>
    <mergeCell ref="B19:C19"/>
    <mergeCell ref="D19:F19"/>
    <mergeCell ref="A34:C34"/>
    <mergeCell ref="A36:C36"/>
    <mergeCell ref="E36:F36"/>
    <mergeCell ref="A21:C21"/>
    <mergeCell ref="A22:A31"/>
    <mergeCell ref="B22:C22"/>
    <mergeCell ref="B23:C23"/>
    <mergeCell ref="B24:C24"/>
    <mergeCell ref="B25:C25"/>
    <mergeCell ref="B26:B28"/>
    <mergeCell ref="B29:C29"/>
    <mergeCell ref="B30:C30"/>
    <mergeCell ref="A48:B48"/>
    <mergeCell ref="E48:F48"/>
    <mergeCell ref="B7:C10"/>
    <mergeCell ref="D10:F10"/>
    <mergeCell ref="B13:C16"/>
    <mergeCell ref="D16:F16"/>
    <mergeCell ref="A37:C38"/>
    <mergeCell ref="E37:F37"/>
    <mergeCell ref="E38:F38"/>
    <mergeCell ref="A39:C39"/>
    <mergeCell ref="E39:F39"/>
    <mergeCell ref="A47:B47"/>
    <mergeCell ref="E47:F47"/>
    <mergeCell ref="B31:C31"/>
    <mergeCell ref="A32:C32"/>
    <mergeCell ref="A33:C33"/>
  </mergeCells>
  <phoneticPr fontId="2" type="noConversion"/>
  <pageMargins left="0.7" right="0.7" top="0.75" bottom="0.75" header="0.3" footer="0.3"/>
  <pageSetup paperSize="9" scale="83" fitToWidth="0" orientation="portrait" r:id="rId1"/>
  <colBreaks count="1" manualBreakCount="1">
    <brk id="6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742B5-24D4-43DC-BDDF-68220F450373}">
  <sheetPr>
    <tabColor rgb="FFFFC000"/>
  </sheetPr>
  <dimension ref="B1:R47"/>
  <sheetViews>
    <sheetView view="pageBreakPreview" topLeftCell="A7" zoomScale="85" zoomScaleNormal="100" zoomScaleSheetLayoutView="85" workbookViewId="0">
      <selection activeCell="J36" sqref="J36"/>
    </sheetView>
  </sheetViews>
  <sheetFormatPr defaultColWidth="9" defaultRowHeight="13.5"/>
  <cols>
    <col min="1" max="1" width="1" style="326" customWidth="1"/>
    <col min="2" max="2" width="14" style="326" customWidth="1"/>
    <col min="3" max="3" width="7.125" style="326" customWidth="1"/>
    <col min="4" max="4" width="16.625" style="326" customWidth="1"/>
    <col min="5" max="5" width="5.375" style="326" customWidth="1"/>
    <col min="6" max="6" width="13.375" style="326" customWidth="1"/>
    <col min="7" max="7" width="2" style="326" customWidth="1"/>
    <col min="8" max="8" width="9.25" style="326" customWidth="1"/>
    <col min="9" max="9" width="4.25" style="327" customWidth="1"/>
    <col min="10" max="10" width="14.375" style="326" customWidth="1"/>
    <col min="11" max="11" width="0.875" style="326" customWidth="1"/>
    <col min="12" max="12" width="1.375" style="326" customWidth="1"/>
    <col min="13" max="13" width="13.5" style="326" customWidth="1"/>
    <col min="14" max="15" width="11.625" style="326" customWidth="1"/>
    <col min="16" max="16" width="17.375" style="326" customWidth="1"/>
    <col min="17" max="17" width="31.25" style="326" customWidth="1"/>
    <col min="18" max="18" width="3.625" style="326" customWidth="1"/>
    <col min="19" max="16384" width="9" style="326"/>
  </cols>
  <sheetData>
    <row r="1" spans="2:18" s="242" customFormat="1" ht="5.25" customHeight="1" thickBot="1">
      <c r="I1" s="243"/>
    </row>
    <row r="2" spans="2:18" s="242" customFormat="1" ht="25.5" customHeight="1" thickBot="1">
      <c r="B2" s="623" t="s">
        <v>238</v>
      </c>
      <c r="C2" s="624"/>
      <c r="D2" s="624"/>
      <c r="E2" s="624"/>
      <c r="F2" s="624"/>
      <c r="G2" s="624"/>
      <c r="H2" s="624"/>
      <c r="I2" s="624"/>
      <c r="J2" s="625"/>
      <c r="K2" s="244"/>
      <c r="M2" s="245" t="s">
        <v>239</v>
      </c>
    </row>
    <row r="3" spans="2:18" s="242" customFormat="1" ht="4.5" customHeight="1">
      <c r="I3" s="243"/>
    </row>
    <row r="4" spans="2:18" s="242" customFormat="1" ht="12.75" customHeight="1">
      <c r="B4" s="246"/>
      <c r="C4" s="247"/>
      <c r="D4" s="247"/>
      <c r="E4" s="247"/>
      <c r="F4" s="247"/>
      <c r="G4" s="247"/>
      <c r="H4" s="247"/>
      <c r="I4" s="248"/>
      <c r="J4" s="247"/>
      <c r="K4" s="247"/>
    </row>
    <row r="5" spans="2:18" s="242" customFormat="1" ht="9" customHeight="1" thickBot="1">
      <c r="B5" s="246"/>
      <c r="C5" s="247"/>
      <c r="D5" s="247"/>
      <c r="E5" s="247"/>
      <c r="F5" s="247"/>
      <c r="G5" s="247"/>
      <c r="H5" s="247"/>
      <c r="I5" s="248"/>
      <c r="J5" s="247"/>
      <c r="K5" s="247"/>
    </row>
    <row r="6" spans="2:18" s="242" customFormat="1" ht="21" customHeight="1" thickBot="1">
      <c r="B6" s="626" t="s">
        <v>240</v>
      </c>
      <c r="C6" s="627"/>
      <c r="D6" s="250">
        <v>528</v>
      </c>
      <c r="E6" s="251" t="s">
        <v>241</v>
      </c>
      <c r="F6" s="252"/>
      <c r="G6" s="251"/>
      <c r="H6" s="628" t="s">
        <v>48</v>
      </c>
      <c r="I6" s="628"/>
      <c r="J6" s="253">
        <f>J34</f>
        <v>927321138.14999998</v>
      </c>
      <c r="K6" s="254"/>
      <c r="L6" s="255"/>
      <c r="M6" s="256"/>
      <c r="N6" s="629"/>
      <c r="O6" s="629"/>
    </row>
    <row r="7" spans="2:18" s="242" customFormat="1" ht="21" customHeight="1" thickBot="1">
      <c r="B7" s="626" t="s">
        <v>242</v>
      </c>
      <c r="C7" s="627"/>
      <c r="D7" s="257">
        <f>건축개요!B11</f>
        <v>92111.299799999993</v>
      </c>
      <c r="E7" s="251" t="s">
        <v>243</v>
      </c>
      <c r="F7" s="630" t="s">
        <v>244</v>
      </c>
      <c r="G7" s="631"/>
      <c r="H7" s="252"/>
      <c r="I7" s="258"/>
      <c r="J7" s="259"/>
      <c r="K7" s="254"/>
      <c r="L7" s="255"/>
      <c r="M7" s="256"/>
      <c r="N7" s="629"/>
      <c r="O7" s="629"/>
    </row>
    <row r="8" spans="2:18" s="242" customFormat="1" ht="21" customHeight="1">
      <c r="B8" s="626" t="s">
        <v>245</v>
      </c>
      <c r="C8" s="627"/>
      <c r="D8" s="260">
        <v>25</v>
      </c>
      <c r="E8" s="251" t="s">
        <v>246</v>
      </c>
      <c r="F8" s="251"/>
      <c r="G8" s="252"/>
      <c r="H8" s="252"/>
      <c r="I8" s="258"/>
      <c r="J8" s="251"/>
      <c r="K8" s="254"/>
    </row>
    <row r="9" spans="2:18" s="242" customFormat="1" ht="21" customHeight="1">
      <c r="B9" s="626" t="s">
        <v>247</v>
      </c>
      <c r="C9" s="627"/>
      <c r="D9" s="261" t="s">
        <v>376</v>
      </c>
      <c r="E9" s="249"/>
      <c r="F9" s="626" t="s">
        <v>248</v>
      </c>
      <c r="G9" s="626"/>
      <c r="H9" s="626"/>
      <c r="I9" s="626"/>
      <c r="J9" s="249"/>
      <c r="K9" s="262"/>
      <c r="L9" s="263"/>
    </row>
    <row r="10" spans="2:18" s="266" customFormat="1" ht="6" customHeight="1" thickBot="1">
      <c r="B10" s="264"/>
      <c r="C10" s="264"/>
      <c r="D10" s="265"/>
      <c r="E10" s="264"/>
      <c r="F10" s="264"/>
      <c r="G10" s="264"/>
      <c r="H10" s="264"/>
      <c r="I10" s="265"/>
      <c r="J10" s="264"/>
    </row>
    <row r="11" spans="2:18" s="266" customFormat="1" ht="20.100000000000001" customHeight="1">
      <c r="B11" s="632" t="s">
        <v>249</v>
      </c>
      <c r="C11" s="633"/>
      <c r="D11" s="633"/>
      <c r="E11" s="633"/>
      <c r="F11" s="633"/>
      <c r="G11" s="633"/>
      <c r="H11" s="633"/>
      <c r="I11" s="413" t="s">
        <v>250</v>
      </c>
      <c r="J11" s="427">
        <f>J12</f>
        <v>297879155</v>
      </c>
      <c r="K11" s="267"/>
      <c r="M11" s="255"/>
      <c r="R11" s="242"/>
    </row>
    <row r="12" spans="2:18" s="266" customFormat="1" ht="20.100000000000001" customHeight="1">
      <c r="B12" s="417" t="s">
        <v>251</v>
      </c>
      <c r="C12" s="268"/>
      <c r="D12" s="432"/>
      <c r="E12" s="269"/>
      <c r="F12" s="270"/>
      <c r="G12" s="271"/>
      <c r="H12" s="272"/>
      <c r="I12" s="269"/>
      <c r="J12" s="418">
        <f>SUM(J13:J14)</f>
        <v>297879155</v>
      </c>
      <c r="K12" s="273"/>
      <c r="M12" s="634"/>
      <c r="N12" s="274"/>
      <c r="O12" s="642"/>
      <c r="P12" s="642"/>
      <c r="Q12" s="634"/>
      <c r="R12" s="242"/>
    </row>
    <row r="13" spans="2:18" s="266" customFormat="1" ht="20.100000000000001" customHeight="1">
      <c r="B13" s="417" t="s">
        <v>252</v>
      </c>
      <c r="C13" s="268"/>
      <c r="D13" s="433" t="s">
        <v>376</v>
      </c>
      <c r="E13" s="434">
        <v>1</v>
      </c>
      <c r="F13" s="270">
        <f>+N30*20.3</f>
        <v>7260822.7999999998</v>
      </c>
      <c r="G13" s="275" t="s">
        <v>253</v>
      </c>
      <c r="H13" s="276">
        <f>+D8</f>
        <v>25</v>
      </c>
      <c r="I13" s="269" t="s">
        <v>254</v>
      </c>
      <c r="J13" s="418">
        <f>E13*F13*H13</f>
        <v>181520570</v>
      </c>
      <c r="K13" s="273"/>
      <c r="M13" s="635"/>
      <c r="N13" s="277"/>
      <c r="O13" s="636"/>
      <c r="P13" s="636"/>
      <c r="Q13" s="635"/>
      <c r="R13" s="242"/>
    </row>
    <row r="14" spans="2:18" s="266" customFormat="1" ht="20.100000000000001" customHeight="1" thickBot="1">
      <c r="B14" s="421" t="s">
        <v>255</v>
      </c>
      <c r="C14" s="314"/>
      <c r="D14" s="435" t="s">
        <v>256</v>
      </c>
      <c r="E14" s="436">
        <v>1</v>
      </c>
      <c r="F14" s="437">
        <f>+N27*20.3</f>
        <v>4654343.4000000004</v>
      </c>
      <c r="G14" s="438" t="s">
        <v>257</v>
      </c>
      <c r="H14" s="439">
        <f>+D8</f>
        <v>25</v>
      </c>
      <c r="I14" s="318" t="s">
        <v>258</v>
      </c>
      <c r="J14" s="426">
        <f>E14*F14*H14</f>
        <v>116358585.00000001</v>
      </c>
      <c r="K14" s="273"/>
      <c r="M14" s="274"/>
      <c r="N14" s="274"/>
      <c r="O14" s="637"/>
      <c r="P14" s="637"/>
      <c r="R14" s="242"/>
    </row>
    <row r="15" spans="2:18" s="266" customFormat="1" ht="20.100000000000001" customHeight="1" thickBot="1">
      <c r="B15" s="278"/>
      <c r="C15" s="268"/>
      <c r="D15" s="269"/>
      <c r="E15" s="269"/>
      <c r="F15" s="279"/>
      <c r="G15" s="280"/>
      <c r="H15" s="279" t="s">
        <v>259</v>
      </c>
      <c r="I15" s="269"/>
      <c r="J15" s="279" t="s">
        <v>260</v>
      </c>
      <c r="K15" s="281"/>
      <c r="M15" s="282"/>
      <c r="N15" s="274"/>
      <c r="O15" s="637"/>
      <c r="P15" s="637"/>
      <c r="R15" s="242"/>
    </row>
    <row r="16" spans="2:18" s="266" customFormat="1" ht="20.100000000000001" customHeight="1">
      <c r="B16" s="412" t="s">
        <v>261</v>
      </c>
      <c r="C16" s="307"/>
      <c r="D16" s="309"/>
      <c r="E16" s="307"/>
      <c r="F16" s="307"/>
      <c r="G16" s="307"/>
      <c r="H16" s="431" t="s">
        <v>259</v>
      </c>
      <c r="I16" s="413" t="s">
        <v>262</v>
      </c>
      <c r="J16" s="427">
        <f>J18</f>
        <v>327667070.5</v>
      </c>
      <c r="K16" s="273"/>
      <c r="M16" s="282"/>
      <c r="N16" s="274"/>
      <c r="O16" s="637"/>
      <c r="P16" s="637"/>
      <c r="R16" s="242"/>
    </row>
    <row r="17" spans="2:18" s="266" customFormat="1" ht="20.100000000000001" customHeight="1">
      <c r="B17" s="417"/>
      <c r="C17" s="268"/>
      <c r="D17" s="269"/>
      <c r="E17" s="268"/>
      <c r="F17" s="268"/>
      <c r="G17" s="268"/>
      <c r="H17" s="270"/>
      <c r="I17" s="269"/>
      <c r="J17" s="418"/>
      <c r="K17" s="273"/>
      <c r="M17" s="638"/>
      <c r="N17" s="639"/>
      <c r="O17" s="265"/>
      <c r="P17" s="265"/>
      <c r="Q17" s="640"/>
      <c r="R17" s="242"/>
    </row>
    <row r="18" spans="2:18" s="266" customFormat="1" ht="20.100000000000001" customHeight="1" thickBot="1">
      <c r="B18" s="428"/>
      <c r="C18" s="314"/>
      <c r="D18" s="423" t="s">
        <v>260</v>
      </c>
      <c r="E18" s="318" t="s">
        <v>260</v>
      </c>
      <c r="F18" s="424">
        <f>J11</f>
        <v>297879155</v>
      </c>
      <c r="G18" s="314" t="s">
        <v>253</v>
      </c>
      <c r="H18" s="430">
        <v>1.1000000000000001</v>
      </c>
      <c r="I18" s="318" t="s">
        <v>250</v>
      </c>
      <c r="J18" s="426">
        <f>F18*H18</f>
        <v>327667070.5</v>
      </c>
      <c r="K18" s="267"/>
      <c r="M18" s="638"/>
      <c r="N18" s="639"/>
      <c r="O18" s="283"/>
      <c r="P18" s="283"/>
      <c r="Q18" s="641"/>
    </row>
    <row r="19" spans="2:18" s="266" customFormat="1" ht="20.100000000000001" customHeight="1" thickBot="1">
      <c r="B19" s="268"/>
      <c r="C19" s="268"/>
      <c r="D19" s="269"/>
      <c r="E19" s="268"/>
      <c r="F19" s="268"/>
      <c r="G19" s="268"/>
      <c r="H19" s="268"/>
      <c r="I19" s="269"/>
      <c r="J19" s="279" t="s">
        <v>260</v>
      </c>
      <c r="K19" s="281"/>
    </row>
    <row r="20" spans="2:18" s="266" customFormat="1" ht="20.100000000000001" customHeight="1">
      <c r="B20" s="412" t="s">
        <v>263</v>
      </c>
      <c r="C20" s="307"/>
      <c r="D20" s="309"/>
      <c r="E20" s="307"/>
      <c r="F20" s="307"/>
      <c r="G20" s="307"/>
      <c r="H20" s="307"/>
      <c r="I20" s="413" t="s">
        <v>262</v>
      </c>
      <c r="J20" s="427">
        <f>J22</f>
        <v>125109245</v>
      </c>
      <c r="K20" s="273"/>
      <c r="R20" s="242"/>
    </row>
    <row r="21" spans="2:18" s="266" customFormat="1" ht="20.100000000000001" customHeight="1">
      <c r="B21" s="415"/>
      <c r="C21" s="268" t="s">
        <v>264</v>
      </c>
      <c r="D21" s="284">
        <f>J11</f>
        <v>297879155</v>
      </c>
      <c r="E21" s="278" t="s">
        <v>265</v>
      </c>
      <c r="F21" s="284">
        <f>J18</f>
        <v>327667070.5</v>
      </c>
      <c r="G21" s="268" t="s">
        <v>266</v>
      </c>
      <c r="H21" s="268"/>
      <c r="I21" s="269"/>
      <c r="J21" s="418" t="s">
        <v>259</v>
      </c>
      <c r="K21" s="273"/>
      <c r="M21" s="255"/>
      <c r="R21" s="242"/>
    </row>
    <row r="22" spans="2:18" s="266" customFormat="1" ht="20.100000000000001" customHeight="1" thickBot="1">
      <c r="B22" s="428"/>
      <c r="C22" s="422" t="s">
        <v>260</v>
      </c>
      <c r="D22" s="429" t="s">
        <v>260</v>
      </c>
      <c r="E22" s="315" t="s">
        <v>267</v>
      </c>
      <c r="F22" s="424">
        <f>F21+D21</f>
        <v>625546225.5</v>
      </c>
      <c r="G22" s="314" t="s">
        <v>253</v>
      </c>
      <c r="H22" s="430">
        <v>0.2</v>
      </c>
      <c r="I22" s="318" t="s">
        <v>250</v>
      </c>
      <c r="J22" s="426">
        <f>ROUNDDOWN(F22*H22,0)</f>
        <v>125109245</v>
      </c>
      <c r="K22" s="267"/>
      <c r="M22" s="285"/>
      <c r="N22" s="286"/>
      <c r="O22" s="287"/>
      <c r="Q22" s="288"/>
      <c r="R22" s="242"/>
    </row>
    <row r="23" spans="2:18" s="266" customFormat="1" ht="20.100000000000001" customHeight="1">
      <c r="B23" s="268"/>
      <c r="C23" s="289"/>
      <c r="D23" s="284"/>
      <c r="E23" s="290"/>
      <c r="F23" s="291"/>
      <c r="G23" s="268"/>
      <c r="H23" s="292"/>
      <c r="I23" s="290"/>
      <c r="J23" s="293"/>
      <c r="K23" s="294"/>
      <c r="N23" s="295"/>
      <c r="O23" s="295"/>
      <c r="Q23" s="296"/>
      <c r="R23" s="242"/>
    </row>
    <row r="24" spans="2:18" s="266" customFormat="1" ht="20.100000000000001" customHeight="1" thickBot="1">
      <c r="B24" s="268"/>
      <c r="C24" s="289"/>
      <c r="D24" s="284"/>
      <c r="E24" s="290"/>
      <c r="F24" s="291"/>
      <c r="G24" s="268"/>
      <c r="H24" s="292"/>
      <c r="I24" s="290"/>
      <c r="J24" s="293"/>
      <c r="K24" s="294"/>
      <c r="R24" s="242"/>
    </row>
    <row r="25" spans="2:18" s="266" customFormat="1" ht="20.100000000000001" customHeight="1" thickBot="1">
      <c r="B25" s="412" t="s">
        <v>268</v>
      </c>
      <c r="C25" s="307"/>
      <c r="D25" s="309"/>
      <c r="E25" s="307"/>
      <c r="F25" s="307"/>
      <c r="G25" s="307"/>
      <c r="H25" s="307"/>
      <c r="I25" s="413" t="s">
        <v>250</v>
      </c>
      <c r="J25" s="414">
        <f>SUM(J26:J30)</f>
        <v>92363746</v>
      </c>
      <c r="K25" s="297"/>
      <c r="M25" s="245" t="s">
        <v>269</v>
      </c>
      <c r="N25" s="298"/>
      <c r="O25" s="298"/>
      <c r="P25" s="298"/>
      <c r="Q25" s="298"/>
    </row>
    <row r="26" spans="2:18" s="266" customFormat="1" ht="20.100000000000001" customHeight="1" thickBot="1">
      <c r="B26" s="415"/>
      <c r="C26" s="268"/>
      <c r="D26" s="269"/>
      <c r="E26" s="268"/>
      <c r="F26" s="268"/>
      <c r="G26" s="268"/>
      <c r="H26" s="268"/>
      <c r="I26" s="269"/>
      <c r="J26" s="416"/>
      <c r="K26" s="299"/>
      <c r="M26" s="300" t="s">
        <v>270</v>
      </c>
      <c r="N26" s="301" t="s">
        <v>271</v>
      </c>
      <c r="O26" s="301" t="s">
        <v>272</v>
      </c>
      <c r="P26" s="302" t="s">
        <v>273</v>
      </c>
    </row>
    <row r="27" spans="2:18" s="266" customFormat="1" ht="20.100000000000001" customHeight="1">
      <c r="B27" s="417" t="s">
        <v>274</v>
      </c>
      <c r="C27" s="268"/>
      <c r="D27" s="269"/>
      <c r="E27" s="268"/>
      <c r="F27" s="291">
        <f>J12</f>
        <v>297879155</v>
      </c>
      <c r="G27" s="268" t="s">
        <v>253</v>
      </c>
      <c r="H27" s="303">
        <v>0.3</v>
      </c>
      <c r="I27" s="269" t="s">
        <v>250</v>
      </c>
      <c r="J27" s="418">
        <f>ROUNDDOWN(F27*H27,0)</f>
        <v>89363746</v>
      </c>
      <c r="K27" s="299"/>
      <c r="M27" s="727" t="s">
        <v>275</v>
      </c>
      <c r="N27" s="728">
        <v>229278</v>
      </c>
      <c r="O27" s="729">
        <f>N27/N29</f>
        <v>0.75954323650132671</v>
      </c>
      <c r="P27" s="730">
        <f>N27*20.5</f>
        <v>4700199</v>
      </c>
    </row>
    <row r="28" spans="2:18" s="266" customFormat="1" ht="20.100000000000001" customHeight="1">
      <c r="B28" s="417" t="s">
        <v>276</v>
      </c>
      <c r="C28" s="289"/>
      <c r="D28" s="419"/>
      <c r="E28" s="268" t="s">
        <v>259</v>
      </c>
      <c r="J28" s="420"/>
      <c r="K28" s="273"/>
      <c r="M28" s="509" t="s">
        <v>277</v>
      </c>
      <c r="N28" s="510">
        <v>261545</v>
      </c>
      <c r="O28" s="511">
        <f>N28/N29</f>
        <v>0.86643609849501269</v>
      </c>
      <c r="P28" s="512">
        <f>N28*20.5</f>
        <v>5361672.5</v>
      </c>
    </row>
    <row r="29" spans="2:18" s="266" customFormat="1" ht="20.100000000000001" customHeight="1">
      <c r="B29" s="417"/>
      <c r="C29" s="268"/>
      <c r="D29" s="269"/>
      <c r="E29" s="268"/>
      <c r="F29" s="268"/>
      <c r="G29" s="268"/>
      <c r="H29" s="268"/>
      <c r="I29" s="269"/>
      <c r="J29" s="418"/>
      <c r="K29" s="273"/>
      <c r="M29" s="719" t="s">
        <v>278</v>
      </c>
      <c r="N29" s="720">
        <v>301863</v>
      </c>
      <c r="O29" s="721">
        <f>N29/N29</f>
        <v>1</v>
      </c>
      <c r="P29" s="722">
        <f>N29*20.5</f>
        <v>6188191.5</v>
      </c>
    </row>
    <row r="30" spans="2:18" s="266" customFormat="1" ht="20.100000000000001" customHeight="1" thickBot="1">
      <c r="B30" s="421" t="s">
        <v>279</v>
      </c>
      <c r="C30" s="422"/>
      <c r="D30" s="423"/>
      <c r="E30" s="314"/>
      <c r="F30" s="424"/>
      <c r="G30" s="314"/>
      <c r="H30" s="425"/>
      <c r="I30" s="318" t="s">
        <v>280</v>
      </c>
      <c r="J30" s="426">
        <v>3000000</v>
      </c>
      <c r="K30" s="273"/>
      <c r="M30" s="723" t="s">
        <v>281</v>
      </c>
      <c r="N30" s="724">
        <v>357676</v>
      </c>
      <c r="O30" s="725">
        <f>N30/N29</f>
        <v>1.1848951345477916</v>
      </c>
      <c r="P30" s="726">
        <f>N30*20.5</f>
        <v>7332358</v>
      </c>
    </row>
    <row r="31" spans="2:18" s="266" customFormat="1" ht="20.100000000000001" customHeight="1" thickBot="1">
      <c r="B31" s="278"/>
      <c r="C31" s="268"/>
      <c r="D31" s="305"/>
      <c r="E31" s="268"/>
      <c r="F31" s="268"/>
      <c r="G31" s="268"/>
      <c r="H31" s="268"/>
      <c r="I31" s="269"/>
      <c r="J31" s="270"/>
      <c r="K31" s="273"/>
      <c r="M31" s="513" t="s">
        <v>282</v>
      </c>
      <c r="N31" s="514">
        <v>447658</v>
      </c>
      <c r="O31" s="515">
        <f>N31/N29</f>
        <v>1.4829840026767109</v>
      </c>
      <c r="P31" s="516">
        <f>N31*20.5</f>
        <v>9176989</v>
      </c>
    </row>
    <row r="32" spans="2:18" s="266" customFormat="1" ht="20.100000000000001" customHeight="1">
      <c r="B32" s="306" t="s">
        <v>283</v>
      </c>
      <c r="C32" s="633" t="s">
        <v>284</v>
      </c>
      <c r="D32" s="633"/>
      <c r="E32" s="307"/>
      <c r="F32" s="308"/>
      <c r="G32" s="308"/>
      <c r="H32" s="308"/>
      <c r="I32" s="309" t="s">
        <v>250</v>
      </c>
      <c r="J32" s="310">
        <f>J11+J16+J20+J25</f>
        <v>843019216.5</v>
      </c>
      <c r="K32" s="299"/>
      <c r="M32" s="245" t="s">
        <v>345</v>
      </c>
      <c r="Q32" s="245" t="s">
        <v>285</v>
      </c>
    </row>
    <row r="33" spans="2:17" s="266" customFormat="1" ht="20.100000000000001" customHeight="1">
      <c r="B33" s="311" t="s">
        <v>286</v>
      </c>
      <c r="C33" s="268"/>
      <c r="D33" s="269"/>
      <c r="E33" s="268"/>
      <c r="F33" s="268"/>
      <c r="G33" s="278"/>
      <c r="H33" s="278"/>
      <c r="I33" s="269" t="s">
        <v>250</v>
      </c>
      <c r="J33" s="312">
        <f>J32*0.1</f>
        <v>84301921.650000006</v>
      </c>
      <c r="K33" s="299"/>
      <c r="M33" s="266" t="s">
        <v>287</v>
      </c>
    </row>
    <row r="34" spans="2:17" s="266" customFormat="1" ht="20.100000000000001" customHeight="1" thickBot="1">
      <c r="B34" s="313" t="s">
        <v>288</v>
      </c>
      <c r="C34" s="314"/>
      <c r="D34" s="315" t="s">
        <v>259</v>
      </c>
      <c r="E34" s="316"/>
      <c r="F34" s="317" t="s">
        <v>259</v>
      </c>
      <c r="G34" s="316" t="s">
        <v>259</v>
      </c>
      <c r="H34" s="316"/>
      <c r="I34" s="318"/>
      <c r="J34" s="319">
        <f>J32+J33</f>
        <v>927321138.14999998</v>
      </c>
      <c r="K34" s="299"/>
      <c r="M34" s="266" t="s">
        <v>347</v>
      </c>
    </row>
    <row r="35" spans="2:17" s="266" customFormat="1" ht="20.100000000000001" customHeight="1">
      <c r="B35" s="278"/>
      <c r="C35" s="268"/>
      <c r="D35" s="269"/>
      <c r="E35" s="268"/>
      <c r="F35" s="320"/>
      <c r="G35" s="268"/>
      <c r="H35" s="268"/>
      <c r="I35" s="269"/>
      <c r="J35" s="270"/>
      <c r="K35" s="273"/>
      <c r="Q35" s="321"/>
    </row>
    <row r="36" spans="2:17" s="266" customFormat="1">
      <c r="B36" s="278"/>
      <c r="C36" s="268"/>
      <c r="D36" s="266" t="s">
        <v>289</v>
      </c>
      <c r="E36" s="268"/>
      <c r="F36" s="279"/>
      <c r="G36" s="268"/>
      <c r="H36" s="322"/>
      <c r="I36" s="269"/>
      <c r="J36" s="411">
        <f>INT(+J34*0.97)</f>
        <v>899501504</v>
      </c>
      <c r="K36" s="323"/>
    </row>
    <row r="37" spans="2:17" s="266" customFormat="1" ht="15.75" customHeight="1">
      <c r="K37" s="297"/>
      <c r="M37" s="274"/>
      <c r="N37" s="274"/>
      <c r="O37" s="274"/>
    </row>
    <row r="38" spans="2:17" s="266" customFormat="1" ht="24.95" customHeight="1">
      <c r="K38" s="297"/>
      <c r="M38" s="324"/>
      <c r="N38" s="325"/>
      <c r="O38" s="274"/>
    </row>
    <row r="39" spans="2:17" ht="15">
      <c r="M39" s="304" t="s">
        <v>290</v>
      </c>
      <c r="N39" s="304" t="s">
        <v>291</v>
      </c>
    </row>
    <row r="40" spans="2:17" ht="15">
      <c r="M40" s="304">
        <v>400781</v>
      </c>
      <c r="N40" s="304">
        <f>+N31</f>
        <v>447658</v>
      </c>
      <c r="Q40" s="326">
        <v>247</v>
      </c>
    </row>
    <row r="41" spans="2:17" ht="15">
      <c r="M41" s="304">
        <v>325337</v>
      </c>
      <c r="N41" s="304">
        <f>+N30</f>
        <v>357676</v>
      </c>
      <c r="Q41" s="326">
        <v>365</v>
      </c>
    </row>
    <row r="42" spans="2:17" ht="15">
      <c r="M42" s="304">
        <v>280031</v>
      </c>
      <c r="N42" s="304">
        <f>+N29</f>
        <v>301863</v>
      </c>
      <c r="Q42" s="326">
        <f>+Q41/12</f>
        <v>30.416666666666668</v>
      </c>
    </row>
    <row r="43" spans="2:17" ht="15">
      <c r="M43" s="304">
        <v>228300</v>
      </c>
      <c r="N43" s="304">
        <f>+N28</f>
        <v>261545</v>
      </c>
    </row>
    <row r="44" spans="2:17" ht="15">
      <c r="M44" s="304">
        <v>202067</v>
      </c>
      <c r="N44" s="304">
        <f>+N27</f>
        <v>229278</v>
      </c>
      <c r="Q44" s="326">
        <f>+Q40/12</f>
        <v>20.583333333333332</v>
      </c>
    </row>
    <row r="46" spans="2:17">
      <c r="P46" s="326" t="s">
        <v>292</v>
      </c>
      <c r="Q46" s="326">
        <v>52</v>
      </c>
    </row>
    <row r="47" spans="2:17">
      <c r="Q47" s="326">
        <f>+Q46/12</f>
        <v>4.333333333333333</v>
      </c>
    </row>
  </sheetData>
  <mergeCells count="22">
    <mergeCell ref="C32:D32"/>
    <mergeCell ref="Q12:Q13"/>
    <mergeCell ref="O13:P13"/>
    <mergeCell ref="O14:P14"/>
    <mergeCell ref="O15:P15"/>
    <mergeCell ref="O16:P16"/>
    <mergeCell ref="M17:M18"/>
    <mergeCell ref="N17:N18"/>
    <mergeCell ref="Q17:Q18"/>
    <mergeCell ref="O12:P12"/>
    <mergeCell ref="B8:C8"/>
    <mergeCell ref="B9:C9"/>
    <mergeCell ref="F9:I9"/>
    <mergeCell ref="B11:H11"/>
    <mergeCell ref="M12:M13"/>
    <mergeCell ref="B2:J2"/>
    <mergeCell ref="B6:C6"/>
    <mergeCell ref="H6:I6"/>
    <mergeCell ref="N6:O6"/>
    <mergeCell ref="B7:C7"/>
    <mergeCell ref="F7:G7"/>
    <mergeCell ref="N7:O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verticalDpi="360" r:id="rId1"/>
  <headerFooter alignWithMargins="0"/>
  <colBreaks count="1" manualBreakCount="1">
    <brk id="11" max="3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184B2-2A52-4592-865D-E22226D15D00}">
  <sheetPr>
    <tabColor rgb="FFFFC000"/>
  </sheetPr>
  <dimension ref="B1:R67"/>
  <sheetViews>
    <sheetView view="pageBreakPreview" topLeftCell="A13" zoomScaleNormal="100" zoomScaleSheetLayoutView="100" workbookViewId="0">
      <selection activeCell="J39" sqref="J39"/>
    </sheetView>
  </sheetViews>
  <sheetFormatPr defaultColWidth="9" defaultRowHeight="16.5"/>
  <cols>
    <col min="1" max="1" width="1" style="328" customWidth="1"/>
    <col min="2" max="2" width="14" style="328" customWidth="1"/>
    <col min="3" max="3" width="7.125" style="328" customWidth="1"/>
    <col min="4" max="4" width="16.625" style="328" customWidth="1"/>
    <col min="5" max="5" width="4.125" style="328" customWidth="1"/>
    <col min="6" max="6" width="13.375" style="328" customWidth="1"/>
    <col min="7" max="7" width="2" style="328" customWidth="1"/>
    <col min="8" max="8" width="9.25" style="328" customWidth="1"/>
    <col min="9" max="9" width="4.25" style="329" customWidth="1"/>
    <col min="10" max="10" width="14.375" style="328" customWidth="1"/>
    <col min="11" max="11" width="1.5" style="328" customWidth="1"/>
    <col min="12" max="12" width="1.375" style="328" customWidth="1"/>
    <col min="13" max="13" width="13.5" style="328" customWidth="1"/>
    <col min="14" max="15" width="11.625" style="328" customWidth="1"/>
    <col min="16" max="16" width="12.375" style="328" customWidth="1"/>
    <col min="17" max="17" width="29.125" style="328" customWidth="1"/>
    <col min="18" max="16384" width="9" style="328"/>
  </cols>
  <sheetData>
    <row r="1" spans="2:18" ht="5.25" customHeight="1" thickBot="1"/>
    <row r="2" spans="2:18" ht="25.5" customHeight="1" thickBot="1">
      <c r="B2" s="643" t="s">
        <v>293</v>
      </c>
      <c r="C2" s="644"/>
      <c r="D2" s="644"/>
      <c r="E2" s="644"/>
      <c r="F2" s="644"/>
      <c r="G2" s="644"/>
      <c r="H2" s="644"/>
      <c r="I2" s="644"/>
      <c r="J2" s="645"/>
      <c r="K2" s="330"/>
    </row>
    <row r="3" spans="2:18" ht="4.5" customHeight="1"/>
    <row r="4" spans="2:18" ht="26.25">
      <c r="B4" s="646" t="s">
        <v>294</v>
      </c>
      <c r="C4" s="646"/>
      <c r="D4" s="646"/>
      <c r="E4" s="646"/>
      <c r="F4" s="646"/>
      <c r="G4" s="646"/>
      <c r="H4" s="646"/>
      <c r="I4" s="646"/>
      <c r="J4" s="646"/>
      <c r="K4" s="331"/>
    </row>
    <row r="5" spans="2:18" ht="9" customHeight="1" thickBot="1">
      <c r="B5" s="332"/>
      <c r="C5" s="331"/>
      <c r="D5" s="331"/>
      <c r="E5" s="331"/>
      <c r="F5" s="331"/>
      <c r="G5" s="331"/>
      <c r="H5" s="331"/>
      <c r="I5" s="333"/>
      <c r="J5" s="331"/>
      <c r="K5" s="331"/>
    </row>
    <row r="6" spans="2:18" ht="20.100000000000001" customHeight="1" thickBot="1">
      <c r="B6" s="647" t="s">
        <v>240</v>
      </c>
      <c r="C6" s="648"/>
      <c r="D6" s="335">
        <f>'감리비산출(소방)'!D6</f>
        <v>528</v>
      </c>
      <c r="E6" s="336" t="s">
        <v>241</v>
      </c>
      <c r="G6" s="336"/>
      <c r="H6" s="649" t="s">
        <v>48</v>
      </c>
      <c r="I6" s="649"/>
      <c r="J6" s="443">
        <f>J41</f>
        <v>622875356.50999999</v>
      </c>
      <c r="K6" s="336"/>
      <c r="L6" s="337"/>
      <c r="N6" s="650">
        <f>ROUNDDOWN(J6*97%,0)</f>
        <v>604189095</v>
      </c>
      <c r="O6" s="650"/>
    </row>
    <row r="7" spans="2:18" ht="20.100000000000001" customHeight="1">
      <c r="B7" s="647" t="s">
        <v>295</v>
      </c>
      <c r="C7" s="648"/>
      <c r="D7" s="335">
        <v>25</v>
      </c>
      <c r="E7" s="336" t="s">
        <v>296</v>
      </c>
      <c r="F7" s="336" t="s">
        <v>297</v>
      </c>
      <c r="J7" s="336"/>
      <c r="K7" s="336"/>
    </row>
    <row r="8" spans="2:18" ht="20.100000000000001" customHeight="1">
      <c r="B8" s="647" t="s">
        <v>298</v>
      </c>
      <c r="C8" s="648"/>
      <c r="D8" s="338">
        <f>'1. 총사업비'!F25</f>
        <v>3490613.9999999995</v>
      </c>
      <c r="E8" s="334" t="s">
        <v>299</v>
      </c>
      <c r="F8" s="647" t="s">
        <v>300</v>
      </c>
      <c r="G8" s="647"/>
      <c r="H8" s="647"/>
      <c r="I8" s="647"/>
      <c r="J8" s="334"/>
      <c r="K8" s="334"/>
      <c r="L8" s="339"/>
    </row>
    <row r="9" spans="2:18" ht="20.100000000000001" customHeight="1">
      <c r="B9" s="647" t="s">
        <v>247</v>
      </c>
      <c r="C9" s="648"/>
      <c r="D9" s="340" t="str">
        <f>N24</f>
        <v>특급감리원</v>
      </c>
      <c r="E9" s="334"/>
      <c r="F9" s="647" t="s">
        <v>301</v>
      </c>
      <c r="G9" s="647"/>
      <c r="H9" s="647"/>
      <c r="I9" s="647"/>
      <c r="J9" s="334"/>
      <c r="K9" s="334"/>
      <c r="L9" s="339"/>
    </row>
    <row r="10" spans="2:18" s="341" customFormat="1" ht="6" customHeight="1" thickBot="1">
      <c r="D10" s="342"/>
      <c r="I10" s="342"/>
    </row>
    <row r="11" spans="2:18" s="341" customFormat="1" ht="15" customHeight="1" thickBot="1">
      <c r="B11" s="651" t="s">
        <v>302</v>
      </c>
      <c r="C11" s="652"/>
      <c r="D11" s="652"/>
      <c r="E11" s="652"/>
      <c r="F11" s="652"/>
      <c r="G11" s="652"/>
      <c r="H11" s="652"/>
      <c r="I11" s="444" t="s">
        <v>250</v>
      </c>
      <c r="J11" s="445">
        <f>J12+J16</f>
        <v>201030291</v>
      </c>
      <c r="K11" s="343"/>
      <c r="M11" s="337" t="s">
        <v>303</v>
      </c>
      <c r="R11" s="328"/>
    </row>
    <row r="12" spans="2:18" s="341" customFormat="1" ht="15" customHeight="1">
      <c r="B12" s="446" t="s">
        <v>304</v>
      </c>
      <c r="C12" s="345"/>
      <c r="D12" s="447"/>
      <c r="E12" s="346"/>
      <c r="F12" s="347"/>
      <c r="G12" s="348"/>
      <c r="H12" s="349"/>
      <c r="I12" s="346"/>
      <c r="J12" s="448">
        <f>SUM(J13:J15)</f>
        <v>182754810</v>
      </c>
      <c r="K12" s="347"/>
      <c r="M12" s="659" t="s">
        <v>305</v>
      </c>
      <c r="N12" s="351" t="s">
        <v>306</v>
      </c>
      <c r="O12" s="653" t="s">
        <v>307</v>
      </c>
      <c r="P12" s="653"/>
      <c r="Q12" s="654" t="s">
        <v>308</v>
      </c>
      <c r="R12" s="328"/>
    </row>
    <row r="13" spans="2:18" s="341" customFormat="1" ht="15" customHeight="1">
      <c r="B13" s="446" t="s">
        <v>377</v>
      </c>
      <c r="C13" s="345"/>
      <c r="D13" s="447"/>
      <c r="E13" s="346"/>
      <c r="F13" s="347">
        <f>IF(D9="특급감리원",N36,IF(D9="고급감리원",N35,N34))*20.3</f>
        <v>7310192.4000000004</v>
      </c>
      <c r="G13" s="352" t="s">
        <v>253</v>
      </c>
      <c r="H13" s="353">
        <f>N13</f>
        <v>25</v>
      </c>
      <c r="I13" s="346" t="s">
        <v>254</v>
      </c>
      <c r="J13" s="448">
        <f>F13*H13</f>
        <v>182754810</v>
      </c>
      <c r="K13" s="347"/>
      <c r="M13" s="660"/>
      <c r="N13" s="354">
        <f>IF(D6&lt;800,N14,IF(D6&lt;1200,N15,IF(D6&lt;1600,N16,IF(D6&lt;2000,N17,IF(D6&lt;2400,N18,N19)))))</f>
        <v>25</v>
      </c>
      <c r="O13" s="656">
        <f>IF(D6&lt;800,O14,IF(D6&lt;1200,O15,IF(D6&lt;1600,O16,IF(D6&lt;2000,O17,IF(D6&lt;2400,O18,O20+P20)))))</f>
        <v>0</v>
      </c>
      <c r="P13" s="657"/>
      <c r="Q13" s="655"/>
      <c r="R13" s="328"/>
    </row>
    <row r="14" spans="2:18" s="341" customFormat="1" ht="15" customHeight="1">
      <c r="B14" s="446" t="s">
        <v>309</v>
      </c>
      <c r="C14" s="345"/>
      <c r="D14" s="447"/>
      <c r="E14" s="346"/>
      <c r="F14" s="347"/>
      <c r="G14" s="352" t="s">
        <v>253</v>
      </c>
      <c r="H14" s="353">
        <f>H13/2*0</f>
        <v>0</v>
      </c>
      <c r="I14" s="346" t="s">
        <v>254</v>
      </c>
      <c r="J14" s="448">
        <f>F14*H14</f>
        <v>0</v>
      </c>
      <c r="K14" s="347"/>
      <c r="M14" s="355" t="s">
        <v>310</v>
      </c>
      <c r="N14" s="356">
        <f>D7</f>
        <v>25</v>
      </c>
      <c r="O14" s="658">
        <f>$D$7*0</f>
        <v>0</v>
      </c>
      <c r="P14" s="658"/>
      <c r="Q14" s="357" t="s">
        <v>306</v>
      </c>
      <c r="R14" s="328"/>
    </row>
    <row r="15" spans="2:18" s="341" customFormat="1" ht="15" customHeight="1">
      <c r="B15" s="446"/>
      <c r="C15" s="358"/>
      <c r="D15" s="447"/>
      <c r="E15" s="346"/>
      <c r="F15" s="347">
        <f>IF(D6&gt;=2400,N35*20.3,0)</f>
        <v>0</v>
      </c>
      <c r="G15" s="352" t="s">
        <v>311</v>
      </c>
      <c r="H15" s="353">
        <f>IF(D6&lt;2400,0,O20)</f>
        <v>0</v>
      </c>
      <c r="I15" s="346" t="s">
        <v>254</v>
      </c>
      <c r="J15" s="448">
        <f>F15*H15</f>
        <v>0</v>
      </c>
      <c r="K15" s="347"/>
      <c r="M15" s="355" t="s">
        <v>312</v>
      </c>
      <c r="N15" s="359">
        <f>N14</f>
        <v>25</v>
      </c>
      <c r="O15" s="658">
        <f>$D$7*0.5</f>
        <v>12.5</v>
      </c>
      <c r="P15" s="658"/>
      <c r="Q15" s="357" t="s">
        <v>313</v>
      </c>
      <c r="R15" s="328"/>
    </row>
    <row r="16" spans="2:18" s="341" customFormat="1" ht="15" customHeight="1" thickBot="1">
      <c r="B16" s="449" t="s">
        <v>350</v>
      </c>
      <c r="C16" s="450"/>
      <c r="D16" s="451"/>
      <c r="E16" s="451"/>
      <c r="F16" s="452">
        <f>J13+J14</f>
        <v>182754810</v>
      </c>
      <c r="G16" s="453" t="s">
        <v>253</v>
      </c>
      <c r="H16" s="454">
        <v>0.1</v>
      </c>
      <c r="I16" s="451" t="s">
        <v>254</v>
      </c>
      <c r="J16" s="455">
        <f>F16*H16</f>
        <v>18275481</v>
      </c>
      <c r="K16" s="347"/>
      <c r="M16" s="355" t="s">
        <v>314</v>
      </c>
      <c r="N16" s="359">
        <f>N15</f>
        <v>25</v>
      </c>
      <c r="O16" s="658">
        <f>$D$7*1</f>
        <v>25</v>
      </c>
      <c r="P16" s="658"/>
      <c r="Q16" s="357" t="s">
        <v>315</v>
      </c>
      <c r="R16" s="328"/>
    </row>
    <row r="17" spans="2:18" s="341" customFormat="1" ht="15" customHeight="1" thickBot="1">
      <c r="B17" s="358"/>
      <c r="C17" s="345"/>
      <c r="D17" s="346"/>
      <c r="E17" s="346"/>
      <c r="F17" s="363"/>
      <c r="G17" s="364"/>
      <c r="H17" s="365" t="s">
        <v>259</v>
      </c>
      <c r="I17" s="346"/>
      <c r="J17" s="365" t="s">
        <v>260</v>
      </c>
      <c r="K17" s="365"/>
      <c r="M17" s="355" t="s">
        <v>316</v>
      </c>
      <c r="N17" s="359">
        <f>N16</f>
        <v>25</v>
      </c>
      <c r="O17" s="658">
        <f>$D$7*1.5</f>
        <v>37.5</v>
      </c>
      <c r="P17" s="658"/>
      <c r="Q17" s="357" t="s">
        <v>317</v>
      </c>
      <c r="R17" s="328"/>
    </row>
    <row r="18" spans="2:18" s="341" customFormat="1" ht="15" customHeight="1">
      <c r="B18" s="456" t="s">
        <v>261</v>
      </c>
      <c r="C18" s="457"/>
      <c r="D18" s="458"/>
      <c r="E18" s="457"/>
      <c r="F18" s="457"/>
      <c r="G18" s="457"/>
      <c r="H18" s="459" t="s">
        <v>259</v>
      </c>
      <c r="I18" s="444" t="s">
        <v>262</v>
      </c>
      <c r="J18" s="445">
        <f>J20</f>
        <v>221133320.10000002</v>
      </c>
      <c r="K18" s="347"/>
      <c r="M18" s="355" t="s">
        <v>318</v>
      </c>
      <c r="N18" s="359">
        <f>N17</f>
        <v>25</v>
      </c>
      <c r="O18" s="658">
        <f>$D$7*2</f>
        <v>50</v>
      </c>
      <c r="P18" s="658"/>
      <c r="Q18" s="357" t="s">
        <v>319</v>
      </c>
      <c r="R18" s="328"/>
    </row>
    <row r="19" spans="2:18" s="341" customFormat="1" ht="15" customHeight="1">
      <c r="B19" s="446"/>
      <c r="C19" s="345"/>
      <c r="D19" s="346"/>
      <c r="E19" s="345"/>
      <c r="F19" s="345"/>
      <c r="G19" s="345"/>
      <c r="H19" s="347"/>
      <c r="I19" s="346"/>
      <c r="J19" s="448"/>
      <c r="K19" s="347"/>
      <c r="M19" s="661" t="s">
        <v>320</v>
      </c>
      <c r="N19" s="663">
        <f>N18</f>
        <v>25</v>
      </c>
      <c r="O19" s="367" t="s">
        <v>321</v>
      </c>
      <c r="P19" s="367" t="s">
        <v>322</v>
      </c>
      <c r="Q19" s="665" t="s">
        <v>323</v>
      </c>
      <c r="R19" s="328"/>
    </row>
    <row r="20" spans="2:18" s="341" customFormat="1" ht="15" customHeight="1" thickBot="1">
      <c r="B20" s="460"/>
      <c r="C20" s="450"/>
      <c r="D20" s="461" t="s">
        <v>260</v>
      </c>
      <c r="E20" s="451" t="s">
        <v>260</v>
      </c>
      <c r="F20" s="462">
        <f>J11</f>
        <v>201030291</v>
      </c>
      <c r="G20" s="450" t="s">
        <v>253</v>
      </c>
      <c r="H20" s="463">
        <v>1.1000000000000001</v>
      </c>
      <c r="I20" s="451" t="s">
        <v>250</v>
      </c>
      <c r="J20" s="455">
        <f>F20*H20</f>
        <v>221133320.10000002</v>
      </c>
      <c r="K20" s="343"/>
      <c r="M20" s="662"/>
      <c r="N20" s="664"/>
      <c r="O20" s="369">
        <f>$D$7*1</f>
        <v>25</v>
      </c>
      <c r="P20" s="369">
        <f>$D$7*1.5</f>
        <v>37.5</v>
      </c>
      <c r="Q20" s="666"/>
    </row>
    <row r="21" spans="2:18" s="341" customFormat="1" ht="15" customHeight="1" thickBot="1">
      <c r="B21" s="345"/>
      <c r="C21" s="345"/>
      <c r="D21" s="346"/>
      <c r="E21" s="345"/>
      <c r="F21" s="345"/>
      <c r="G21" s="345"/>
      <c r="H21" s="345"/>
      <c r="I21" s="346"/>
      <c r="J21" s="365" t="s">
        <v>260</v>
      </c>
      <c r="K21" s="365"/>
    </row>
    <row r="22" spans="2:18" s="341" customFormat="1" ht="15" customHeight="1">
      <c r="B22" s="456" t="s">
        <v>263</v>
      </c>
      <c r="C22" s="457"/>
      <c r="D22" s="458"/>
      <c r="E22" s="457"/>
      <c r="F22" s="457"/>
      <c r="G22" s="457"/>
      <c r="H22" s="457"/>
      <c r="I22" s="444" t="s">
        <v>262</v>
      </c>
      <c r="J22" s="445">
        <f>J24</f>
        <v>84432722</v>
      </c>
      <c r="K22" s="347"/>
      <c r="R22" s="328"/>
    </row>
    <row r="23" spans="2:18" s="341" customFormat="1" ht="15" customHeight="1" thickBot="1">
      <c r="B23" s="464"/>
      <c r="C23" s="345" t="s">
        <v>264</v>
      </c>
      <c r="D23" s="370">
        <f>J11</f>
        <v>201030291</v>
      </c>
      <c r="E23" s="358" t="s">
        <v>265</v>
      </c>
      <c r="F23" s="370">
        <f>J20</f>
        <v>221133320.10000002</v>
      </c>
      <c r="G23" s="345" t="s">
        <v>266</v>
      </c>
      <c r="H23" s="345"/>
      <c r="I23" s="346"/>
      <c r="J23" s="448" t="s">
        <v>259</v>
      </c>
      <c r="K23" s="347"/>
      <c r="M23" s="337" t="s">
        <v>324</v>
      </c>
      <c r="R23" s="328"/>
    </row>
    <row r="24" spans="2:18" s="341" customFormat="1" ht="15" customHeight="1" thickBot="1">
      <c r="B24" s="460"/>
      <c r="C24" s="465" t="s">
        <v>260</v>
      </c>
      <c r="D24" s="466" t="s">
        <v>260</v>
      </c>
      <c r="E24" s="467" t="s">
        <v>267</v>
      </c>
      <c r="F24" s="462">
        <f>F23+D23</f>
        <v>422163611.10000002</v>
      </c>
      <c r="G24" s="450" t="s">
        <v>253</v>
      </c>
      <c r="H24" s="463">
        <v>0.2</v>
      </c>
      <c r="I24" s="451" t="s">
        <v>250</v>
      </c>
      <c r="J24" s="455">
        <f>ROUNDDOWN(F24*H24,0)</f>
        <v>84432722</v>
      </c>
      <c r="K24" s="343"/>
      <c r="M24" s="371" t="s">
        <v>325</v>
      </c>
      <c r="N24" s="372" t="str">
        <f>IF(D8&lt;1000000,N25,IF(D8&lt;2000000,N26,N27))</f>
        <v>특급감리원</v>
      </c>
      <c r="O24" s="373"/>
      <c r="R24" s="328"/>
    </row>
    <row r="25" spans="2:18" s="341" customFormat="1" ht="15" customHeight="1">
      <c r="B25" s="345"/>
      <c r="C25" s="374"/>
      <c r="D25" s="370"/>
      <c r="E25" s="375"/>
      <c r="F25" s="376"/>
      <c r="G25" s="345"/>
      <c r="H25" s="377"/>
      <c r="I25" s="375"/>
      <c r="J25" s="378"/>
      <c r="K25" s="378"/>
      <c r="M25" s="366" t="s">
        <v>326</v>
      </c>
      <c r="N25" s="379" t="s">
        <v>277</v>
      </c>
      <c r="O25" s="380"/>
      <c r="R25" s="328"/>
    </row>
    <row r="26" spans="2:18" s="341" customFormat="1" ht="15" customHeight="1" thickBot="1">
      <c r="B26" s="345"/>
      <c r="C26" s="374"/>
      <c r="D26" s="370"/>
      <c r="E26" s="375"/>
      <c r="F26" s="376"/>
      <c r="G26" s="345"/>
      <c r="H26" s="377"/>
      <c r="I26" s="375"/>
      <c r="J26" s="378"/>
      <c r="K26" s="378"/>
      <c r="M26" s="381" t="s">
        <v>327</v>
      </c>
      <c r="N26" s="382" t="s">
        <v>376</v>
      </c>
      <c r="O26" s="383"/>
      <c r="R26" s="328"/>
    </row>
    <row r="27" spans="2:18" s="341" customFormat="1" ht="15" customHeight="1" thickBot="1">
      <c r="B27" s="456" t="s">
        <v>268</v>
      </c>
      <c r="C27" s="457"/>
      <c r="D27" s="458"/>
      <c r="E27" s="457"/>
      <c r="F27" s="457"/>
      <c r="G27" s="457"/>
      <c r="H27" s="457"/>
      <c r="I27" s="444" t="s">
        <v>250</v>
      </c>
      <c r="J27" s="468">
        <f>SUM(J30:J37)</f>
        <v>59653991</v>
      </c>
      <c r="K27" s="384"/>
      <c r="M27" s="368" t="s">
        <v>328</v>
      </c>
      <c r="N27" s="385" t="s">
        <v>281</v>
      </c>
      <c r="O27" s="380"/>
      <c r="Q27" s="399"/>
    </row>
    <row r="28" spans="2:18" s="341" customFormat="1" ht="15" customHeight="1">
      <c r="B28" s="464"/>
      <c r="C28" s="345"/>
      <c r="D28" s="346"/>
      <c r="E28" s="345"/>
      <c r="F28" s="345"/>
      <c r="G28" s="345"/>
      <c r="H28" s="345"/>
      <c r="I28" s="346"/>
      <c r="J28" s="469"/>
      <c r="K28" s="345"/>
    </row>
    <row r="29" spans="2:18" s="341" customFormat="1" ht="15" customHeight="1">
      <c r="B29" s="446" t="s">
        <v>274</v>
      </c>
      <c r="C29" s="345"/>
      <c r="D29" s="346"/>
      <c r="E29" s="345"/>
      <c r="F29" s="345"/>
      <c r="G29" s="345"/>
      <c r="H29" s="345"/>
      <c r="I29" s="346"/>
      <c r="J29" s="469"/>
      <c r="K29" s="345"/>
    </row>
    <row r="30" spans="2:18" s="341" customFormat="1" ht="15" customHeight="1">
      <c r="B30" s="464"/>
      <c r="C30" s="374" t="s">
        <v>260</v>
      </c>
      <c r="D30" s="470" t="s">
        <v>259</v>
      </c>
      <c r="E30" s="345" t="s">
        <v>259</v>
      </c>
      <c r="F30" s="376">
        <f>J12</f>
        <v>182754810</v>
      </c>
      <c r="G30" s="345" t="s">
        <v>253</v>
      </c>
      <c r="H30" s="386">
        <v>0.3</v>
      </c>
      <c r="I30" s="346" t="s">
        <v>250</v>
      </c>
      <c r="J30" s="448">
        <f>ROUNDDOWN(F30*H30,0)</f>
        <v>54826443</v>
      </c>
      <c r="K30" s="347"/>
    </row>
    <row r="31" spans="2:18" s="341" customFormat="1" ht="15" customHeight="1" thickBot="1">
      <c r="B31" s="446" t="s">
        <v>329</v>
      </c>
      <c r="C31" s="345"/>
      <c r="D31" s="346"/>
      <c r="E31" s="345"/>
      <c r="F31" s="345"/>
      <c r="G31" s="345"/>
      <c r="H31" s="345"/>
      <c r="I31" s="346"/>
      <c r="J31" s="448" t="s">
        <v>259</v>
      </c>
      <c r="K31" s="347"/>
      <c r="M31" s="341" t="s">
        <v>330</v>
      </c>
    </row>
    <row r="32" spans="2:18" s="341" customFormat="1" ht="15" customHeight="1">
      <c r="B32" s="464"/>
      <c r="C32" s="374" t="s">
        <v>260</v>
      </c>
      <c r="D32" s="470" t="s">
        <v>259</v>
      </c>
      <c r="E32" s="345" t="s">
        <v>259</v>
      </c>
      <c r="F32" s="376">
        <f>J16</f>
        <v>18275481</v>
      </c>
      <c r="G32" s="345" t="s">
        <v>253</v>
      </c>
      <c r="H32" s="386">
        <v>0.1</v>
      </c>
      <c r="I32" s="346" t="s">
        <v>250</v>
      </c>
      <c r="J32" s="448">
        <f>ROUNDDOWN(F32*H32,0)</f>
        <v>1827548</v>
      </c>
      <c r="K32" s="347"/>
      <c r="M32" s="387" t="s">
        <v>270</v>
      </c>
      <c r="N32" s="351" t="s">
        <v>271</v>
      </c>
      <c r="O32" s="388" t="s">
        <v>272</v>
      </c>
      <c r="Q32" s="389" t="s">
        <v>331</v>
      </c>
    </row>
    <row r="33" spans="2:17" s="341" customFormat="1" ht="15" customHeight="1" thickBot="1">
      <c r="B33" s="446" t="s">
        <v>332</v>
      </c>
      <c r="C33" s="345"/>
      <c r="D33" s="471" t="s">
        <v>333</v>
      </c>
      <c r="E33" s="345"/>
      <c r="F33" s="345"/>
      <c r="G33" s="345"/>
      <c r="H33" s="345"/>
      <c r="I33" s="346" t="s">
        <v>259</v>
      </c>
      <c r="J33" s="448" t="s">
        <v>259</v>
      </c>
      <c r="K33" s="347"/>
      <c r="M33" s="355" t="s">
        <v>275</v>
      </c>
      <c r="N33" s="390">
        <v>248432</v>
      </c>
      <c r="O33" s="391">
        <f>N33/N35</f>
        <v>0.79634574391358004</v>
      </c>
      <c r="Q33" s="392">
        <f>N33*20.3*D7</f>
        <v>126079240.00000001</v>
      </c>
    </row>
    <row r="34" spans="2:17" s="341" customFormat="1" ht="15" customHeight="1">
      <c r="B34" s="464"/>
      <c r="C34" s="345"/>
      <c r="D34" s="346"/>
      <c r="E34" s="345"/>
      <c r="F34" s="345"/>
      <c r="G34" s="345"/>
      <c r="H34" s="358"/>
      <c r="I34" s="346"/>
      <c r="J34" s="469"/>
      <c r="K34" s="345"/>
      <c r="M34" s="355" t="s">
        <v>277</v>
      </c>
      <c r="N34" s="390">
        <v>300452</v>
      </c>
      <c r="O34" s="391">
        <f>N34/N35</f>
        <v>0.96309521901495365</v>
      </c>
    </row>
    <row r="35" spans="2:17" s="341" customFormat="1" ht="15" customHeight="1">
      <c r="B35" s="446" t="s">
        <v>334</v>
      </c>
      <c r="C35" s="345"/>
      <c r="D35" s="471" t="s">
        <v>333</v>
      </c>
      <c r="E35" s="345"/>
      <c r="F35" s="345"/>
      <c r="G35" s="345"/>
      <c r="H35" s="345"/>
      <c r="I35" s="346"/>
      <c r="J35" s="469"/>
      <c r="K35" s="345"/>
      <c r="M35" s="355" t="s">
        <v>278</v>
      </c>
      <c r="N35" s="390">
        <v>311965</v>
      </c>
      <c r="O35" s="391">
        <v>1</v>
      </c>
    </row>
    <row r="36" spans="2:17" s="341" customFormat="1" ht="15" customHeight="1" thickBot="1">
      <c r="B36" s="464"/>
      <c r="C36" s="345"/>
      <c r="D36" s="346"/>
      <c r="E36" s="345"/>
      <c r="F36" s="345"/>
      <c r="G36" s="345"/>
      <c r="H36" s="345"/>
      <c r="I36" s="346"/>
      <c r="J36" s="469"/>
      <c r="K36" s="345"/>
      <c r="M36" s="393" t="s">
        <v>281</v>
      </c>
      <c r="N36" s="394">
        <v>360108</v>
      </c>
      <c r="O36" s="395">
        <v>1.1399999999999999</v>
      </c>
      <c r="P36" s="396"/>
    </row>
    <row r="37" spans="2:17" s="341" customFormat="1" ht="15" customHeight="1" thickBot="1">
      <c r="B37" s="449" t="s">
        <v>335</v>
      </c>
      <c r="C37" s="450"/>
      <c r="D37" s="451"/>
      <c r="E37" s="450"/>
      <c r="F37" s="472" t="s">
        <v>259</v>
      </c>
      <c r="G37" s="450" t="s">
        <v>259</v>
      </c>
      <c r="H37" s="450" t="s">
        <v>259</v>
      </c>
      <c r="I37" s="451" t="s">
        <v>250</v>
      </c>
      <c r="J37" s="455">
        <v>3000000</v>
      </c>
      <c r="K37" s="347"/>
    </row>
    <row r="38" spans="2:17" s="341" customFormat="1" ht="15" customHeight="1" thickBot="1">
      <c r="B38" s="358"/>
      <c r="C38" s="345"/>
      <c r="D38" s="346"/>
      <c r="E38" s="345"/>
      <c r="F38" s="365"/>
      <c r="G38" s="345"/>
      <c r="H38" s="397"/>
      <c r="I38" s="346"/>
      <c r="J38" s="378"/>
      <c r="K38" s="378"/>
    </row>
    <row r="39" spans="2:17" s="341" customFormat="1" ht="15" customHeight="1">
      <c r="B39" s="473" t="s">
        <v>283</v>
      </c>
      <c r="C39" s="652" t="s">
        <v>284</v>
      </c>
      <c r="D39" s="652"/>
      <c r="E39" s="457"/>
      <c r="F39" s="474"/>
      <c r="G39" s="474"/>
      <c r="H39" s="474"/>
      <c r="I39" s="458" t="s">
        <v>250</v>
      </c>
      <c r="J39" s="475">
        <f>J11+J18+J22+J27</f>
        <v>566250324.10000002</v>
      </c>
      <c r="K39" s="384"/>
      <c r="N39" s="398">
        <f>N35*20.5</f>
        <v>6395282.5</v>
      </c>
    </row>
    <row r="40" spans="2:17" s="341" customFormat="1" ht="15" customHeight="1">
      <c r="B40" s="476" t="s">
        <v>286</v>
      </c>
      <c r="C40" s="345"/>
      <c r="D40" s="346"/>
      <c r="E40" s="345"/>
      <c r="F40" s="345"/>
      <c r="G40" s="358"/>
      <c r="H40" s="358"/>
      <c r="I40" s="346" t="s">
        <v>250</v>
      </c>
      <c r="J40" s="477">
        <f>J39*0.1</f>
        <v>56625032.410000004</v>
      </c>
      <c r="K40" s="384"/>
      <c r="N40" s="399">
        <f>N36*20.6</f>
        <v>7418224.8000000007</v>
      </c>
    </row>
    <row r="41" spans="2:17" s="341" customFormat="1" ht="15" customHeight="1">
      <c r="B41" s="476" t="s">
        <v>288</v>
      </c>
      <c r="C41" s="345"/>
      <c r="D41" s="346" t="s">
        <v>336</v>
      </c>
      <c r="E41" s="345"/>
      <c r="F41" s="478">
        <v>0.15</v>
      </c>
      <c r="G41" s="358"/>
      <c r="H41" s="358"/>
      <c r="I41" s="346"/>
      <c r="J41" s="477">
        <f>J39+J40</f>
        <v>622875356.50999999</v>
      </c>
      <c r="K41" s="384"/>
    </row>
    <row r="42" spans="2:17" s="341" customFormat="1" ht="15" customHeight="1" thickBot="1">
      <c r="B42" s="479" t="s">
        <v>337</v>
      </c>
      <c r="C42" s="450"/>
      <c r="D42" s="451" t="s">
        <v>338</v>
      </c>
      <c r="E42" s="450"/>
      <c r="F42" s="480">
        <v>0.1</v>
      </c>
      <c r="G42" s="481"/>
      <c r="H42" s="481"/>
      <c r="I42" s="467" t="s">
        <v>250</v>
      </c>
      <c r="J42" s="482">
        <f>IF(D6&lt;400,J41*0.85,IF(D6&lt;500,J41*0.9,J41))</f>
        <v>622875356.50999999</v>
      </c>
      <c r="K42" s="384"/>
    </row>
    <row r="43" spans="2:17">
      <c r="B43" s="341"/>
      <c r="C43" s="341"/>
      <c r="D43" s="341"/>
      <c r="E43" s="341"/>
      <c r="F43" s="341"/>
      <c r="G43" s="341"/>
      <c r="H43" s="341"/>
      <c r="I43" s="342"/>
      <c r="J43" s="400"/>
      <c r="K43" s="400"/>
      <c r="L43" s="341"/>
      <c r="M43" s="341"/>
    </row>
    <row r="44" spans="2:17" s="336" customFormat="1">
      <c r="B44" s="401" t="s">
        <v>339</v>
      </c>
      <c r="C44" s="402"/>
      <c r="D44" s="402"/>
      <c r="E44" s="402"/>
      <c r="F44" s="402"/>
      <c r="G44" s="402"/>
      <c r="H44" s="402"/>
      <c r="I44" s="403"/>
      <c r="J44" s="404"/>
      <c r="K44" s="405"/>
      <c r="L44" s="337"/>
      <c r="M44" s="337"/>
    </row>
    <row r="45" spans="2:17" s="336" customFormat="1">
      <c r="B45" s="344" t="s">
        <v>340</v>
      </c>
      <c r="C45" s="358"/>
      <c r="D45" s="358"/>
      <c r="E45" s="358"/>
      <c r="F45" s="358"/>
      <c r="G45" s="358"/>
      <c r="H45" s="358"/>
      <c r="I45" s="375"/>
      <c r="J45" s="406"/>
      <c r="K45" s="343"/>
      <c r="L45" s="337"/>
      <c r="M45" s="337"/>
    </row>
    <row r="46" spans="2:17" s="341" customFormat="1" ht="15.95" customHeight="1">
      <c r="B46" s="407" t="s">
        <v>341</v>
      </c>
      <c r="C46" s="345"/>
      <c r="D46" s="346"/>
      <c r="E46" s="345"/>
      <c r="F46" s="345"/>
      <c r="G46" s="345"/>
      <c r="H46" s="345"/>
      <c r="I46" s="346"/>
      <c r="J46" s="350" t="s">
        <v>259</v>
      </c>
      <c r="K46" s="347"/>
      <c r="N46" s="328"/>
    </row>
    <row r="47" spans="2:17" s="341" customFormat="1" ht="15.95" customHeight="1">
      <c r="B47" s="407" t="s">
        <v>342</v>
      </c>
      <c r="C47" s="345"/>
      <c r="D47" s="346"/>
      <c r="E47" s="345"/>
      <c r="F47" s="345"/>
      <c r="G47" s="345"/>
      <c r="H47" s="345"/>
      <c r="I47" s="346"/>
      <c r="J47" s="350" t="s">
        <v>259</v>
      </c>
      <c r="K47" s="347"/>
      <c r="N47" s="328"/>
    </row>
    <row r="48" spans="2:17" s="341" customFormat="1" ht="15.95" customHeight="1">
      <c r="B48" s="344" t="s">
        <v>343</v>
      </c>
      <c r="C48" s="345"/>
      <c r="D48" s="346"/>
      <c r="E48" s="345"/>
      <c r="F48" s="345"/>
      <c r="G48" s="345"/>
      <c r="H48" s="345"/>
      <c r="I48" s="346"/>
      <c r="J48" s="350"/>
      <c r="K48" s="347"/>
      <c r="N48" s="328"/>
    </row>
    <row r="49" spans="2:14" s="341" customFormat="1" ht="15.95" customHeight="1">
      <c r="B49" s="408" t="s">
        <v>344</v>
      </c>
      <c r="C49" s="360"/>
      <c r="D49" s="361"/>
      <c r="E49" s="360"/>
      <c r="F49" s="360"/>
      <c r="G49" s="360"/>
      <c r="H49" s="360"/>
      <c r="I49" s="361"/>
      <c r="J49" s="362"/>
      <c r="K49" s="347"/>
      <c r="N49" s="328"/>
    </row>
    <row r="50" spans="2:14">
      <c r="B50" s="341"/>
      <c r="C50" s="341"/>
      <c r="D50" s="341"/>
      <c r="E50" s="341"/>
      <c r="F50" s="341"/>
      <c r="G50" s="341"/>
      <c r="H50" s="341"/>
      <c r="I50" s="342"/>
      <c r="J50" s="409">
        <f>J41*97%</f>
        <v>604189095.81470001</v>
      </c>
      <c r="K50" s="341"/>
      <c r="L50" s="341"/>
      <c r="M50" s="341"/>
    </row>
    <row r="51" spans="2:14">
      <c r="B51" s="341"/>
      <c r="C51" s="341"/>
      <c r="D51" s="341"/>
      <c r="E51" s="341"/>
      <c r="F51" s="341"/>
      <c r="G51" s="341"/>
      <c r="H51" s="341"/>
      <c r="I51" s="342"/>
      <c r="J51" s="341"/>
      <c r="K51" s="341"/>
      <c r="L51" s="341"/>
      <c r="M51" s="341"/>
    </row>
    <row r="52" spans="2:14">
      <c r="B52" s="341"/>
      <c r="C52" s="341"/>
      <c r="D52" s="341"/>
      <c r="E52" s="341"/>
      <c r="F52" s="345"/>
      <c r="G52" s="341"/>
      <c r="H52" s="341"/>
      <c r="I52" s="342"/>
      <c r="J52" s="341"/>
      <c r="K52" s="341"/>
      <c r="L52" s="341"/>
      <c r="M52" s="341"/>
    </row>
    <row r="53" spans="2:14">
      <c r="B53" s="341"/>
      <c r="C53" s="341"/>
      <c r="D53" s="341"/>
      <c r="E53" s="341"/>
      <c r="F53" s="341"/>
      <c r="G53" s="341"/>
      <c r="H53" s="341"/>
      <c r="I53" s="342"/>
      <c r="J53" s="341"/>
      <c r="K53" s="341"/>
      <c r="L53" s="341"/>
      <c r="M53" s="341"/>
    </row>
    <row r="54" spans="2:14">
      <c r="B54" s="341"/>
      <c r="C54" s="341"/>
      <c r="D54" s="341"/>
      <c r="E54" s="341"/>
      <c r="F54" s="341"/>
      <c r="G54" s="341"/>
      <c r="H54" s="341"/>
      <c r="I54" s="342"/>
      <c r="J54" s="341"/>
      <c r="K54" s="341"/>
      <c r="L54" s="341"/>
      <c r="M54" s="341"/>
    </row>
    <row r="55" spans="2:14">
      <c r="B55" s="341"/>
      <c r="C55" s="341"/>
      <c r="D55" s="341"/>
      <c r="E55" s="341"/>
      <c r="F55" s="341"/>
      <c r="G55" s="341"/>
      <c r="H55" s="341"/>
      <c r="I55" s="342"/>
      <c r="J55" s="341"/>
      <c r="K55" s="341"/>
      <c r="L55" s="341"/>
      <c r="M55" s="442" t="s">
        <v>348</v>
      </c>
    </row>
    <row r="56" spans="2:14">
      <c r="B56" s="341"/>
      <c r="C56" s="341"/>
      <c r="D56" s="341"/>
      <c r="E56" s="341"/>
      <c r="F56" s="341"/>
      <c r="G56" s="341"/>
      <c r="H56" s="341"/>
      <c r="I56" s="342"/>
      <c r="J56" s="341"/>
      <c r="K56" s="341"/>
      <c r="L56" s="341"/>
      <c r="M56" s="442" t="s">
        <v>349</v>
      </c>
    </row>
    <row r="57" spans="2:14">
      <c r="B57" s="341"/>
      <c r="C57" s="341"/>
      <c r="D57" s="341"/>
      <c r="E57" s="341"/>
      <c r="F57" s="341"/>
      <c r="G57" s="341"/>
      <c r="H57" s="341"/>
      <c r="I57" s="342"/>
      <c r="J57" s="341"/>
      <c r="K57" s="341"/>
      <c r="L57" s="341"/>
      <c r="M57" s="341"/>
    </row>
    <row r="58" spans="2:14">
      <c r="B58" s="341"/>
      <c r="C58" s="341"/>
      <c r="D58" s="341"/>
      <c r="E58" s="341"/>
      <c r="F58" s="341"/>
      <c r="G58" s="341"/>
      <c r="H58" s="341"/>
      <c r="I58" s="342"/>
      <c r="J58" s="341"/>
      <c r="K58" s="341"/>
      <c r="L58" s="341"/>
      <c r="M58" s="341"/>
    </row>
    <row r="59" spans="2:14">
      <c r="B59" s="341"/>
      <c r="C59" s="341"/>
      <c r="D59" s="341"/>
      <c r="E59" s="341"/>
      <c r="F59" s="341"/>
      <c r="G59" s="341"/>
      <c r="H59" s="341"/>
      <c r="I59" s="342"/>
      <c r="J59" s="341"/>
      <c r="K59" s="341"/>
      <c r="L59" s="341"/>
      <c r="M59" s="341"/>
    </row>
    <row r="60" spans="2:14">
      <c r="B60" s="341"/>
      <c r="C60" s="341"/>
      <c r="D60" s="341"/>
      <c r="E60" s="341"/>
      <c r="F60" s="341"/>
      <c r="G60" s="341"/>
      <c r="H60" s="341"/>
      <c r="I60" s="342"/>
      <c r="J60" s="341"/>
      <c r="K60" s="341"/>
      <c r="L60" s="341"/>
      <c r="M60" s="341"/>
    </row>
    <row r="61" spans="2:14">
      <c r="B61" s="341"/>
      <c r="C61" s="341"/>
      <c r="D61" s="341"/>
      <c r="E61" s="341"/>
      <c r="F61" s="341"/>
      <c r="G61" s="341"/>
      <c r="H61" s="341"/>
      <c r="I61" s="342"/>
      <c r="J61" s="341"/>
      <c r="K61" s="341"/>
      <c r="L61" s="341"/>
      <c r="M61" s="341"/>
    </row>
    <row r="62" spans="2:14">
      <c r="M62" s="410"/>
    </row>
    <row r="63" spans="2:14">
      <c r="M63" s="341"/>
    </row>
    <row r="64" spans="2:14">
      <c r="M64" s="341"/>
    </row>
    <row r="65" spans="13:13">
      <c r="M65" s="341"/>
    </row>
    <row r="66" spans="13:13">
      <c r="M66" s="341"/>
    </row>
    <row r="67" spans="13:13">
      <c r="M67" s="341"/>
    </row>
  </sheetData>
  <mergeCells count="24">
    <mergeCell ref="B11:H11"/>
    <mergeCell ref="C39:D39"/>
    <mergeCell ref="O12:P12"/>
    <mergeCell ref="Q12:Q13"/>
    <mergeCell ref="O13:P13"/>
    <mergeCell ref="O14:P14"/>
    <mergeCell ref="O15:P15"/>
    <mergeCell ref="O16:P16"/>
    <mergeCell ref="M12:M13"/>
    <mergeCell ref="O17:P17"/>
    <mergeCell ref="O18:P18"/>
    <mergeCell ref="M19:M20"/>
    <mergeCell ref="N19:N20"/>
    <mergeCell ref="Q19:Q20"/>
    <mergeCell ref="B8:C8"/>
    <mergeCell ref="F8:I8"/>
    <mergeCell ref="B9:C9"/>
    <mergeCell ref="F9:I9"/>
    <mergeCell ref="B7:C7"/>
    <mergeCell ref="B2:J2"/>
    <mergeCell ref="B4:J4"/>
    <mergeCell ref="B6:C6"/>
    <mergeCell ref="H6:I6"/>
    <mergeCell ref="N6:O6"/>
  </mergeCells>
  <phoneticPr fontId="2" type="noConversion"/>
  <pageMargins left="0.7" right="0.7" top="0.75" bottom="0.75" header="0.3" footer="0.3"/>
  <pageSetup paperSize="9" scale="87" orientation="portrait" r:id="rId1"/>
  <colBreaks count="1" manualBreakCount="1">
    <brk id="12" max="5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7"/>
  <sheetViews>
    <sheetView tabSelected="1" zoomScale="85" zoomScaleNormal="85" zoomScaleSheetLayoutView="100" workbookViewId="0">
      <selection activeCell="M14" sqref="M14"/>
    </sheetView>
  </sheetViews>
  <sheetFormatPr defaultColWidth="9" defaultRowHeight="13.5"/>
  <cols>
    <col min="1" max="2" width="9" style="2"/>
    <col min="3" max="3" width="13.75" style="2" customWidth="1"/>
    <col min="4" max="9" width="15.625" style="2" customWidth="1"/>
    <col min="10" max="10" width="13.75" style="2" bestFit="1" customWidth="1"/>
    <col min="11" max="11" width="18.125" style="2" bestFit="1" customWidth="1"/>
    <col min="12" max="13" width="9" style="2"/>
    <col min="14" max="14" width="18.25" style="2" bestFit="1" customWidth="1"/>
    <col min="15" max="16384" width="9" style="2"/>
  </cols>
  <sheetData>
    <row r="1" spans="1:11" ht="20.100000000000001" customHeight="1">
      <c r="A1" s="136" t="s">
        <v>28</v>
      </c>
      <c r="B1" s="137"/>
      <c r="C1" s="137"/>
      <c r="D1" s="137"/>
      <c r="E1" s="137"/>
      <c r="F1" s="137"/>
      <c r="G1" s="137"/>
      <c r="H1" s="137"/>
      <c r="I1" s="138"/>
    </row>
    <row r="2" spans="1:11" ht="20.100000000000001" customHeight="1">
      <c r="A2" s="672" t="s">
        <v>29</v>
      </c>
      <c r="B2" s="673"/>
      <c r="C2" s="673"/>
      <c r="D2" s="673"/>
      <c r="E2" s="673"/>
      <c r="F2" s="673"/>
      <c r="G2" s="673"/>
      <c r="H2" s="673"/>
      <c r="I2" s="674"/>
    </row>
    <row r="3" spans="1:11" ht="20.100000000000001" customHeight="1">
      <c r="A3" s="139"/>
      <c r="B3" s="1"/>
      <c r="C3" s="1"/>
      <c r="D3" s="1"/>
      <c r="E3" s="1"/>
      <c r="F3" s="1"/>
      <c r="G3" s="1"/>
      <c r="H3" s="1"/>
      <c r="I3" s="140"/>
    </row>
    <row r="4" spans="1:11" ht="20.100000000000001" customHeight="1" thickBot="1">
      <c r="A4" s="146" t="str">
        <f>건축개요!A1</f>
        <v>천안 성거읍 신월리 공동주택 신축공사 건축개요</v>
      </c>
      <c r="B4" s="1"/>
      <c r="C4" s="1"/>
      <c r="D4" s="1"/>
      <c r="E4" s="1"/>
      <c r="F4" s="1"/>
      <c r="G4" s="1"/>
      <c r="H4" s="1"/>
      <c r="I4" s="141" t="s">
        <v>73</v>
      </c>
    </row>
    <row r="5" spans="1:11" s="9" customFormat="1" ht="25.5" customHeight="1">
      <c r="A5" s="675" t="s">
        <v>30</v>
      </c>
      <c r="B5" s="676"/>
      <c r="C5" s="676"/>
      <c r="D5" s="10" t="s">
        <v>31</v>
      </c>
      <c r="E5" s="11" t="s">
        <v>32</v>
      </c>
      <c r="F5" s="147" t="s">
        <v>203</v>
      </c>
      <c r="G5" s="135" t="s">
        <v>202</v>
      </c>
      <c r="H5" s="8" t="s">
        <v>33</v>
      </c>
      <c r="I5" s="148" t="s">
        <v>34</v>
      </c>
    </row>
    <row r="6" spans="1:11" s="1" customFormat="1" ht="25.5" customHeight="1">
      <c r="A6" s="667" t="s">
        <v>35</v>
      </c>
      <c r="B6" s="668" t="s">
        <v>36</v>
      </c>
      <c r="C6" s="3" t="s">
        <v>37</v>
      </c>
      <c r="D6" s="45">
        <f t="shared" ref="D6:D11" si="0">SUM(E6:I6)</f>
        <v>5906849.9999999972</v>
      </c>
      <c r="E6" s="46">
        <f>'2. 공사비 세부내역 (최종작성)'!G11</f>
        <v>5906849.9999999972</v>
      </c>
      <c r="F6" s="53">
        <v>0</v>
      </c>
      <c r="G6" s="54">
        <v>0</v>
      </c>
      <c r="H6" s="47">
        <v>0</v>
      </c>
      <c r="I6" s="149">
        <v>0</v>
      </c>
    </row>
    <row r="7" spans="1:11" s="1" customFormat="1" ht="25.5" customHeight="1">
      <c r="A7" s="667"/>
      <c r="B7" s="668"/>
      <c r="C7" s="3" t="s">
        <v>38</v>
      </c>
      <c r="D7" s="45">
        <f t="shared" si="0"/>
        <v>81692849.999999985</v>
      </c>
      <c r="E7" s="46">
        <f>'2. 공사비 세부내역 (최종작성)'!G32</f>
        <v>81692849.999999985</v>
      </c>
      <c r="F7" s="53">
        <v>0</v>
      </c>
      <c r="G7" s="54">
        <v>0</v>
      </c>
      <c r="H7" s="47">
        <v>0</v>
      </c>
      <c r="I7" s="149">
        <v>0</v>
      </c>
    </row>
    <row r="8" spans="1:11" s="1" customFormat="1" ht="25.5" customHeight="1">
      <c r="A8" s="667"/>
      <c r="B8" s="668"/>
      <c r="C8" s="3" t="s">
        <v>39</v>
      </c>
      <c r="D8" s="45">
        <f t="shared" si="0"/>
        <v>8024400</v>
      </c>
      <c r="E8" s="46">
        <f>'2. 공사비 세부내역 (최종작성)'!G42</f>
        <v>8024400</v>
      </c>
      <c r="F8" s="53">
        <v>0</v>
      </c>
      <c r="G8" s="54">
        <v>0</v>
      </c>
      <c r="H8" s="47">
        <v>0</v>
      </c>
      <c r="I8" s="149">
        <v>0</v>
      </c>
    </row>
    <row r="9" spans="1:11" s="1" customFormat="1" ht="25.5" customHeight="1">
      <c r="A9" s="667"/>
      <c r="B9" s="668"/>
      <c r="C9" s="3" t="s">
        <v>41</v>
      </c>
      <c r="D9" s="45">
        <f t="shared" si="0"/>
        <v>3343499.9999999995</v>
      </c>
      <c r="E9" s="46">
        <v>0</v>
      </c>
      <c r="F9" s="53">
        <f>'2. 공사비 세부내역 (최종작성)'!I48</f>
        <v>3343499.9999999995</v>
      </c>
      <c r="G9" s="54">
        <v>0</v>
      </c>
      <c r="H9" s="47">
        <v>0</v>
      </c>
      <c r="I9" s="149">
        <v>0</v>
      </c>
    </row>
    <row r="10" spans="1:11" s="1" customFormat="1" ht="25.5" customHeight="1">
      <c r="A10" s="667"/>
      <c r="B10" s="668"/>
      <c r="C10" s="3" t="s">
        <v>42</v>
      </c>
      <c r="D10" s="45">
        <f t="shared" si="0"/>
        <v>2451900</v>
      </c>
      <c r="E10" s="46">
        <v>0</v>
      </c>
      <c r="F10" s="53">
        <v>0</v>
      </c>
      <c r="G10" s="54">
        <v>0</v>
      </c>
      <c r="H10" s="47">
        <v>0</v>
      </c>
      <c r="I10" s="149">
        <f>'2. 공사비 세부내역 (최종작성)'!K49</f>
        <v>2451900</v>
      </c>
    </row>
    <row r="11" spans="1:11" s="1" customFormat="1" ht="25.5" customHeight="1">
      <c r="A11" s="667"/>
      <c r="B11" s="668"/>
      <c r="C11" s="3" t="s">
        <v>40</v>
      </c>
      <c r="D11" s="45">
        <f t="shared" si="0"/>
        <v>5126700</v>
      </c>
      <c r="E11" s="46">
        <v>0</v>
      </c>
      <c r="F11" s="53">
        <v>0</v>
      </c>
      <c r="G11" s="54">
        <f>'2. 공사비 세부내역 (최종작성)'!H58</f>
        <v>5126700</v>
      </c>
      <c r="H11" s="47">
        <v>0</v>
      </c>
      <c r="I11" s="149">
        <v>0</v>
      </c>
    </row>
    <row r="12" spans="1:11" s="1" customFormat="1" ht="25.5" customHeight="1">
      <c r="A12" s="667"/>
      <c r="B12" s="668"/>
      <c r="C12" s="67" t="s">
        <v>43</v>
      </c>
      <c r="D12" s="48">
        <f>SUM(D6:D11)</f>
        <v>106546199.99999999</v>
      </c>
      <c r="E12" s="49">
        <f>SUM(E6:E11)</f>
        <v>95624099.999999985</v>
      </c>
      <c r="F12" s="50">
        <f>SUM(F6:F11)</f>
        <v>3343499.9999999995</v>
      </c>
      <c r="G12" s="51">
        <f>SUM(G6:G11)</f>
        <v>5126700</v>
      </c>
      <c r="H12" s="51">
        <v>0</v>
      </c>
      <c r="I12" s="150">
        <f>SUM(I6:I11)</f>
        <v>2451900</v>
      </c>
    </row>
    <row r="13" spans="1:11" s="1" customFormat="1" ht="25.5" customHeight="1">
      <c r="A13" s="667"/>
      <c r="B13" s="668" t="s">
        <v>44</v>
      </c>
      <c r="C13" s="668"/>
      <c r="D13" s="52">
        <f>SUM(E13:I13)</f>
        <v>1000375.2000000001</v>
      </c>
      <c r="E13" s="46">
        <f>'2. 공사비 세부내역 (최종작성)'!G60</f>
        <v>850318.91999999993</v>
      </c>
      <c r="F13" s="53">
        <f>'2. 공사비 세부내역 (최종작성)'!I60</f>
        <v>30011.255999999998</v>
      </c>
      <c r="G13" s="54">
        <f>'2. 공사비 세부내역 (최종작성)'!H60</f>
        <v>90033.767999999996</v>
      </c>
      <c r="H13" s="54">
        <v>0</v>
      </c>
      <c r="I13" s="151">
        <f>'2. 공사비 세부내역 (최종작성)'!K60</f>
        <v>30011.255999999998</v>
      </c>
    </row>
    <row r="14" spans="1:11" s="1" customFormat="1" ht="25.5" customHeight="1">
      <c r="A14" s="667"/>
      <c r="B14" s="668" t="s">
        <v>45</v>
      </c>
      <c r="C14" s="668"/>
      <c r="D14" s="52">
        <f>SUM(E14:I14)</f>
        <v>3903424.8</v>
      </c>
      <c r="E14" s="46">
        <f>'2. 공사비 세부내역 (최종작성)'!G61</f>
        <v>3317911.08</v>
      </c>
      <c r="F14" s="53">
        <f>'2. 공사비 세부내역 (최종작성)'!I61</f>
        <v>117102.74400000001</v>
      </c>
      <c r="G14" s="54">
        <f>'2. 공사비 세부내역 (최종작성)'!H61</f>
        <v>351308.23200000002</v>
      </c>
      <c r="H14" s="54">
        <v>0</v>
      </c>
      <c r="I14" s="151">
        <f>'2. 공사비 세부내역 (최종작성)'!K61</f>
        <v>117102.74400000001</v>
      </c>
    </row>
    <row r="15" spans="1:11" s="1" customFormat="1" ht="25.5" customHeight="1">
      <c r="A15" s="667"/>
      <c r="B15" s="671" t="s">
        <v>43</v>
      </c>
      <c r="C15" s="671"/>
      <c r="D15" s="56">
        <f t="shared" ref="D15:I15" si="1">SUM(D12:D14)</f>
        <v>111449999.99999999</v>
      </c>
      <c r="E15" s="57">
        <f t="shared" si="1"/>
        <v>99792329.999999985</v>
      </c>
      <c r="F15" s="58">
        <f t="shared" si="1"/>
        <v>3490613.9999999995</v>
      </c>
      <c r="G15" s="59">
        <f t="shared" si="1"/>
        <v>5568042</v>
      </c>
      <c r="H15" s="59">
        <f t="shared" si="1"/>
        <v>0</v>
      </c>
      <c r="I15" s="152">
        <f t="shared" si="1"/>
        <v>2599014</v>
      </c>
      <c r="J15" s="64"/>
      <c r="K15" s="65"/>
    </row>
    <row r="16" spans="1:11" s="1" customFormat="1" ht="25.5" customHeight="1">
      <c r="A16" s="667" t="s">
        <v>46</v>
      </c>
      <c r="B16" s="668" t="s">
        <v>47</v>
      </c>
      <c r="C16" s="668"/>
      <c r="D16" s="55">
        <f>E16+H16+I16</f>
        <v>604600</v>
      </c>
      <c r="E16" s="46">
        <v>0</v>
      </c>
      <c r="F16" s="53">
        <v>0</v>
      </c>
      <c r="G16" s="54">
        <v>0</v>
      </c>
      <c r="H16" s="54">
        <v>604600</v>
      </c>
      <c r="I16" s="149">
        <v>0</v>
      </c>
      <c r="J16" s="158"/>
      <c r="K16" s="66"/>
    </row>
    <row r="17" spans="1:11" s="1" customFormat="1" ht="25.5" customHeight="1">
      <c r="A17" s="667"/>
      <c r="B17" s="668" t="s">
        <v>48</v>
      </c>
      <c r="C17" s="668"/>
      <c r="D17" s="55">
        <f>E17+H17+I17</f>
        <v>2888784</v>
      </c>
      <c r="E17" s="46">
        <v>0</v>
      </c>
      <c r="F17" s="53">
        <v>0</v>
      </c>
      <c r="G17" s="54">
        <v>0</v>
      </c>
      <c r="H17" s="54">
        <v>2888784</v>
      </c>
      <c r="I17" s="149">
        <v>0</v>
      </c>
      <c r="J17" s="157"/>
      <c r="K17" s="66"/>
    </row>
    <row r="18" spans="1:11" s="1" customFormat="1" ht="25.5" customHeight="1">
      <c r="A18" s="667"/>
      <c r="B18" s="668" t="s">
        <v>49</v>
      </c>
      <c r="C18" s="668"/>
      <c r="D18" s="55">
        <f t="shared" ref="D18:D20" si="2">E18+H18+I18</f>
        <v>10806825.418181818</v>
      </c>
      <c r="E18" s="46">
        <v>0</v>
      </c>
      <c r="F18" s="53">
        <v>0</v>
      </c>
      <c r="G18" s="54">
        <v>0</v>
      </c>
      <c r="H18" s="54">
        <f>11887507960/1000/1.1</f>
        <v>10806825.418181818</v>
      </c>
      <c r="I18" s="149">
        <v>0</v>
      </c>
      <c r="J18" s="157"/>
      <c r="K18" s="66"/>
    </row>
    <row r="19" spans="1:11" s="1" customFormat="1" ht="25.5" customHeight="1">
      <c r="A19" s="667"/>
      <c r="B19" s="668" t="s">
        <v>50</v>
      </c>
      <c r="C19" s="668"/>
      <c r="D19" s="55">
        <f t="shared" si="2"/>
        <v>12885596.683636362</v>
      </c>
      <c r="E19" s="46">
        <v>0</v>
      </c>
      <c r="F19" s="53">
        <v>0</v>
      </c>
      <c r="G19" s="54">
        <v>0</v>
      </c>
      <c r="H19" s="54">
        <f>14174156352/1000/1.1</f>
        <v>12885596.683636362</v>
      </c>
      <c r="I19" s="149">
        <v>0</v>
      </c>
      <c r="J19" s="157"/>
      <c r="K19" s="66"/>
    </row>
    <row r="20" spans="1:11" s="1" customFormat="1" ht="25.5" customHeight="1">
      <c r="A20" s="667"/>
      <c r="B20" s="668" t="s">
        <v>51</v>
      </c>
      <c r="C20" s="668"/>
      <c r="D20" s="55">
        <f t="shared" si="2"/>
        <v>0</v>
      </c>
      <c r="E20" s="46">
        <v>0</v>
      </c>
      <c r="F20" s="53">
        <v>0</v>
      </c>
      <c r="G20" s="54">
        <v>0</v>
      </c>
      <c r="H20" s="54">
        <v>0</v>
      </c>
      <c r="I20" s="149">
        <v>0</v>
      </c>
      <c r="J20" s="64"/>
      <c r="K20" s="66"/>
    </row>
    <row r="21" spans="1:11" s="1" customFormat="1" ht="25.5" customHeight="1">
      <c r="A21" s="667"/>
      <c r="B21" s="668" t="s">
        <v>52</v>
      </c>
      <c r="C21" s="668"/>
      <c r="D21" s="55">
        <f>E21+H21+I21</f>
        <v>11319449.845454555</v>
      </c>
      <c r="E21" s="46">
        <v>0</v>
      </c>
      <c r="F21" s="53">
        <v>0</v>
      </c>
      <c r="G21" s="54">
        <v>0</v>
      </c>
      <c r="H21" s="54">
        <f>(16233657231/1000/1.1)-(3782262.40099999/1.1)</f>
        <v>11319449.845454555</v>
      </c>
      <c r="I21" s="149">
        <v>0</v>
      </c>
      <c r="J21" s="64"/>
      <c r="K21" s="66"/>
    </row>
    <row r="22" spans="1:11" s="1" customFormat="1" ht="25.5" customHeight="1">
      <c r="A22" s="667"/>
      <c r="B22" s="671" t="s">
        <v>43</v>
      </c>
      <c r="C22" s="671"/>
      <c r="D22" s="56">
        <f t="shared" ref="D22:I22" si="3">SUM(D16:D21)</f>
        <v>38505255.947272733</v>
      </c>
      <c r="E22" s="57">
        <f t="shared" si="3"/>
        <v>0</v>
      </c>
      <c r="F22" s="58">
        <f t="shared" si="3"/>
        <v>0</v>
      </c>
      <c r="G22" s="59">
        <f t="shared" si="3"/>
        <v>0</v>
      </c>
      <c r="H22" s="59">
        <f t="shared" si="3"/>
        <v>38505255.947272733</v>
      </c>
      <c r="I22" s="152">
        <f t="shared" si="3"/>
        <v>0</v>
      </c>
      <c r="J22" s="64"/>
      <c r="K22" s="66"/>
    </row>
    <row r="23" spans="1:11" s="1" customFormat="1" ht="25.5" customHeight="1">
      <c r="A23" s="667" t="s">
        <v>53</v>
      </c>
      <c r="B23" s="668"/>
      <c r="C23" s="668"/>
      <c r="D23" s="55">
        <f>E23+H23+I23</f>
        <v>22000000</v>
      </c>
      <c r="E23" s="46"/>
      <c r="F23" s="53"/>
      <c r="G23" s="54"/>
      <c r="H23" s="54">
        <f>사업비내역!C37</f>
        <v>22000000</v>
      </c>
      <c r="I23" s="149"/>
      <c r="J23" s="5"/>
    </row>
    <row r="24" spans="1:11" s="1" customFormat="1" ht="25.5" customHeight="1">
      <c r="A24" s="667" t="s">
        <v>54</v>
      </c>
      <c r="B24" s="668"/>
      <c r="C24" s="668"/>
      <c r="D24" s="55">
        <f>E24+H24+I24</f>
        <v>3790065.5947272736</v>
      </c>
      <c r="E24" s="46"/>
      <c r="F24" s="53"/>
      <c r="G24" s="54"/>
      <c r="H24" s="54">
        <f>(H17+H18+H19+H21)*0.1</f>
        <v>3790065.5947272736</v>
      </c>
      <c r="I24" s="149"/>
      <c r="K24" s="7"/>
    </row>
    <row r="25" spans="1:11" s="1" customFormat="1" ht="25.5" customHeight="1" thickBot="1">
      <c r="A25" s="669" t="s">
        <v>55</v>
      </c>
      <c r="B25" s="670"/>
      <c r="C25" s="670"/>
      <c r="D25" s="60">
        <f t="shared" ref="D25:I25" si="4">D15+D22+D23+D24</f>
        <v>175745321.542</v>
      </c>
      <c r="E25" s="61">
        <f t="shared" si="4"/>
        <v>99792329.999999985</v>
      </c>
      <c r="F25" s="62">
        <f t="shared" si="4"/>
        <v>3490613.9999999995</v>
      </c>
      <c r="G25" s="63">
        <f t="shared" si="4"/>
        <v>5568042</v>
      </c>
      <c r="H25" s="63">
        <f>H15+H22+H23+H24</f>
        <v>64295321.542000003</v>
      </c>
      <c r="I25" s="153">
        <f t="shared" si="4"/>
        <v>2599014</v>
      </c>
      <c r="K25" s="7"/>
    </row>
    <row r="26" spans="1:11" ht="20.100000000000001" customHeight="1">
      <c r="A26" s="142" t="s">
        <v>56</v>
      </c>
      <c r="B26" s="525"/>
      <c r="C26" s="525"/>
      <c r="D26" s="525"/>
      <c r="E26" s="525"/>
      <c r="F26" s="525"/>
      <c r="G26" s="525"/>
      <c r="H26" s="525"/>
      <c r="I26" s="143"/>
      <c r="K26" s="6"/>
    </row>
    <row r="27" spans="1:11" ht="20.100000000000001" customHeight="1">
      <c r="A27" s="142" t="s">
        <v>57</v>
      </c>
      <c r="B27" s="525"/>
      <c r="C27" s="525"/>
      <c r="D27" s="525"/>
      <c r="E27" s="525"/>
      <c r="F27" s="525"/>
      <c r="G27" s="525"/>
      <c r="H27" s="525"/>
      <c r="I27" s="143"/>
    </row>
    <row r="28" spans="1:11" ht="20.100000000000001" customHeight="1">
      <c r="A28" s="142" t="s">
        <v>58</v>
      </c>
      <c r="B28" s="4"/>
      <c r="C28" s="4"/>
      <c r="D28" s="4"/>
      <c r="E28" s="4"/>
      <c r="F28" s="4"/>
      <c r="G28" s="4"/>
      <c r="H28" s="4"/>
      <c r="I28" s="144"/>
    </row>
    <row r="29" spans="1:11" ht="20.100000000000001" customHeight="1">
      <c r="A29" s="142" t="s">
        <v>59</v>
      </c>
      <c r="B29" s="4"/>
      <c r="C29" s="4"/>
      <c r="D29" s="4"/>
      <c r="E29" s="4"/>
      <c r="F29" s="4"/>
      <c r="G29" s="4"/>
      <c r="H29" s="4"/>
      <c r="I29" s="144"/>
    </row>
    <row r="30" spans="1:11" ht="20.100000000000001" customHeight="1">
      <c r="A30" s="142" t="s">
        <v>60</v>
      </c>
      <c r="B30" s="4"/>
      <c r="C30" s="4"/>
      <c r="D30" s="4"/>
      <c r="E30" s="4"/>
      <c r="F30" s="4"/>
      <c r="G30" s="4"/>
      <c r="H30" s="4"/>
      <c r="I30" s="144"/>
    </row>
    <row r="31" spans="1:11" ht="20.100000000000001" customHeight="1">
      <c r="A31" s="142" t="s">
        <v>61</v>
      </c>
      <c r="B31" s="4"/>
      <c r="C31" s="4"/>
      <c r="D31" s="4"/>
      <c r="E31" s="4"/>
      <c r="F31" s="4"/>
      <c r="G31" s="4"/>
      <c r="H31" s="4"/>
      <c r="I31" s="144"/>
    </row>
    <row r="32" spans="1:11" ht="20.100000000000001" customHeight="1">
      <c r="A32" s="142" t="s">
        <v>62</v>
      </c>
      <c r="B32" s="4"/>
      <c r="C32" s="4"/>
      <c r="D32" s="4"/>
      <c r="E32" s="4"/>
      <c r="F32" s="4"/>
      <c r="G32" s="4"/>
      <c r="H32" s="4"/>
      <c r="I32" s="144"/>
    </row>
    <row r="33" spans="1:9" ht="20.100000000000001" customHeight="1">
      <c r="A33" s="142" t="s">
        <v>63</v>
      </c>
      <c r="B33" s="4"/>
      <c r="C33" s="4"/>
      <c r="D33" s="4"/>
      <c r="E33" s="4"/>
      <c r="F33" s="4"/>
      <c r="G33" s="4"/>
      <c r="H33" s="4"/>
      <c r="I33" s="144"/>
    </row>
    <row r="34" spans="1:9" ht="20.100000000000001" customHeight="1">
      <c r="A34" s="142" t="s">
        <v>64</v>
      </c>
      <c r="B34" s="4"/>
      <c r="C34" s="4"/>
      <c r="D34" s="4"/>
      <c r="E34" s="4"/>
      <c r="F34" s="4"/>
      <c r="G34" s="4"/>
      <c r="H34" s="4"/>
      <c r="I34" s="144"/>
    </row>
    <row r="35" spans="1:9" ht="20.100000000000001" customHeight="1">
      <c r="A35" s="142" t="s">
        <v>65</v>
      </c>
      <c r="B35" s="4"/>
      <c r="C35" s="4"/>
      <c r="D35" s="4"/>
      <c r="E35" s="4"/>
      <c r="F35" s="4"/>
      <c r="G35" s="4"/>
      <c r="H35" s="4"/>
      <c r="I35" s="144"/>
    </row>
    <row r="36" spans="1:9" ht="20.100000000000001" customHeight="1" thickBot="1">
      <c r="A36" s="154" t="s">
        <v>66</v>
      </c>
      <c r="B36" s="155"/>
      <c r="C36" s="155"/>
      <c r="D36" s="155"/>
      <c r="E36" s="155"/>
      <c r="F36" s="155"/>
      <c r="G36" s="155"/>
      <c r="H36" s="155"/>
      <c r="I36" s="156"/>
    </row>
    <row r="37" spans="1:9" hidden="1">
      <c r="A37" s="145"/>
      <c r="B37" s="4"/>
      <c r="C37" s="4"/>
      <c r="D37" s="4"/>
      <c r="E37" s="4"/>
      <c r="F37" s="4"/>
      <c r="G37" s="4"/>
      <c r="H37" s="4"/>
      <c r="I37" s="144"/>
    </row>
  </sheetData>
  <mergeCells count="18">
    <mergeCell ref="A2:I2"/>
    <mergeCell ref="A5:C5"/>
    <mergeCell ref="A6:A15"/>
    <mergeCell ref="B6:B12"/>
    <mergeCell ref="B13:C13"/>
    <mergeCell ref="B14:C14"/>
    <mergeCell ref="B15:C15"/>
    <mergeCell ref="A23:C23"/>
    <mergeCell ref="A24:C24"/>
    <mergeCell ref="A25:C25"/>
    <mergeCell ref="A16:A22"/>
    <mergeCell ref="B16:C16"/>
    <mergeCell ref="B17:C17"/>
    <mergeCell ref="B18:C18"/>
    <mergeCell ref="B19:C19"/>
    <mergeCell ref="B20:C20"/>
    <mergeCell ref="B21:C21"/>
    <mergeCell ref="B22:C22"/>
  </mergeCells>
  <phoneticPr fontId="2" type="noConversion"/>
  <pageMargins left="0.25" right="0.25" top="0.75" bottom="0.75" header="0.3" footer="0.3"/>
  <pageSetup paperSize="9" scale="72" fitToHeight="0" orientation="portrait" r:id="rId1"/>
  <ignoredErrors>
    <ignoredError sqref="D22 D12" formula="1"/>
    <ignoredError sqref="H1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E5D4-8761-4C68-8D0B-3280ECC6343D}">
  <sheetPr>
    <pageSetUpPr fitToPage="1"/>
  </sheetPr>
  <dimension ref="A1:U62"/>
  <sheetViews>
    <sheetView view="pageBreakPreview" topLeftCell="A38" zoomScaleNormal="85" zoomScaleSheetLayoutView="100" workbookViewId="0">
      <selection activeCell="H62" sqref="H62"/>
    </sheetView>
  </sheetViews>
  <sheetFormatPr defaultRowHeight="20.100000000000001" customHeight="1"/>
  <cols>
    <col min="1" max="1" width="8.25" style="230" bestFit="1" customWidth="1"/>
    <col min="2" max="2" width="8.75" style="230" bestFit="1" customWidth="1"/>
    <col min="3" max="3" width="20.875" style="230" bestFit="1" customWidth="1"/>
    <col min="4" max="4" width="10.875" style="230" bestFit="1" customWidth="1"/>
    <col min="5" max="6" width="11.5" style="230" bestFit="1" customWidth="1"/>
    <col min="7" max="9" width="13" style="230" bestFit="1" customWidth="1"/>
    <col min="10" max="10" width="8.75" style="230" bestFit="1" customWidth="1"/>
    <col min="11" max="11" width="10" style="230" bestFit="1" customWidth="1"/>
    <col min="12" max="12" width="1.125" style="233" customWidth="1"/>
    <col min="13" max="13" width="13.5" style="176" bestFit="1" customWidth="1"/>
    <col min="14" max="14" width="11.875" style="176" bestFit="1" customWidth="1"/>
    <col min="15" max="15" width="10.625" style="176" bestFit="1" customWidth="1"/>
    <col min="16" max="16" width="6.75" style="176" bestFit="1" customWidth="1"/>
    <col min="17" max="17" width="10.625" style="176" bestFit="1" customWidth="1"/>
    <col min="18" max="18" width="9" style="176" customWidth="1"/>
    <col min="19" max="20" width="9" style="176"/>
    <col min="21" max="21" width="18.25" style="176" bestFit="1" customWidth="1"/>
    <col min="22" max="16384" width="9" style="176"/>
  </cols>
  <sheetData>
    <row r="1" spans="1:17" ht="20.100000000000001" customHeight="1" thickBot="1">
      <c r="A1" s="696" t="s">
        <v>0</v>
      </c>
      <c r="B1" s="697"/>
      <c r="C1" s="697"/>
      <c r="D1" s="697"/>
      <c r="E1" s="697"/>
      <c r="F1" s="697"/>
      <c r="G1" s="697"/>
      <c r="H1" s="697"/>
      <c r="I1" s="697"/>
      <c r="J1" s="697"/>
      <c r="K1" s="698"/>
    </row>
    <row r="2" spans="1:17" ht="20.100000000000001" customHeight="1" thickBot="1">
      <c r="A2" s="699" t="s">
        <v>206</v>
      </c>
      <c r="B2" s="700"/>
      <c r="C2" s="700"/>
      <c r="D2" s="700"/>
      <c r="E2" s="700"/>
      <c r="F2" s="700"/>
      <c r="G2" s="700"/>
      <c r="H2" s="700"/>
      <c r="I2" s="700"/>
      <c r="J2" s="700"/>
      <c r="K2" s="701"/>
      <c r="M2" s="177" t="s">
        <v>21</v>
      </c>
      <c r="N2" s="178" t="s">
        <v>210</v>
      </c>
    </row>
    <row r="3" spans="1:17" ht="20.100000000000001" customHeight="1" thickBot="1">
      <c r="A3" s="231" t="s">
        <v>1</v>
      </c>
      <c r="B3" s="179" t="s">
        <v>2</v>
      </c>
      <c r="C3" s="179" t="s">
        <v>3</v>
      </c>
      <c r="D3" s="179" t="s">
        <v>4</v>
      </c>
      <c r="E3" s="179" t="s">
        <v>208</v>
      </c>
      <c r="F3" s="179" t="s">
        <v>209</v>
      </c>
      <c r="G3" s="179" t="s">
        <v>91</v>
      </c>
      <c r="H3" s="179" t="s">
        <v>200</v>
      </c>
      <c r="I3" s="179" t="s">
        <v>201</v>
      </c>
      <c r="J3" s="179" t="s">
        <v>5</v>
      </c>
      <c r="K3" s="232" t="s">
        <v>6</v>
      </c>
      <c r="M3" s="180" t="s">
        <v>212</v>
      </c>
      <c r="N3" s="181">
        <f>사업비내역!C38</f>
        <v>111450000</v>
      </c>
    </row>
    <row r="4" spans="1:17" ht="20.100000000000001" customHeight="1">
      <c r="A4" s="702" t="s">
        <v>92</v>
      </c>
      <c r="B4" s="679" t="s">
        <v>93</v>
      </c>
      <c r="C4" s="182" t="s">
        <v>7</v>
      </c>
      <c r="D4" s="182">
        <f>G4</f>
        <v>1753152.8915203789</v>
      </c>
      <c r="E4" s="183">
        <f>D4/$D$62</f>
        <v>1.5730398308841445E-2</v>
      </c>
      <c r="F4" s="184">
        <f>P4</f>
        <v>0.29679996809134801</v>
      </c>
      <c r="G4" s="182">
        <f>Q4</f>
        <v>1753152.8915203789</v>
      </c>
      <c r="H4" s="182"/>
      <c r="I4" s="182"/>
      <c r="J4" s="182"/>
      <c r="K4" s="185"/>
      <c r="M4" s="695" t="s">
        <v>211</v>
      </c>
      <c r="N4" s="703">
        <v>5.2999999999999999E-2</v>
      </c>
      <c r="O4" s="691">
        <f>N3*N4</f>
        <v>5906850</v>
      </c>
      <c r="P4" s="186">
        <v>0.29679996809134801</v>
      </c>
      <c r="Q4" s="187">
        <f t="shared" ref="Q4:Q10" si="0">$O$4*P4</f>
        <v>1753152.8915203789</v>
      </c>
    </row>
    <row r="5" spans="1:17" ht="20.100000000000001" customHeight="1">
      <c r="A5" s="702"/>
      <c r="B5" s="679"/>
      <c r="C5" s="182" t="s">
        <v>8</v>
      </c>
      <c r="D5" s="182">
        <f t="shared" ref="D5:D10" si="1">G5</f>
        <v>867716.14699357178</v>
      </c>
      <c r="E5" s="183">
        <f t="shared" ref="E5:E62" si="2">D5/$D$62</f>
        <v>7.7856989411715736E-3</v>
      </c>
      <c r="F5" s="184">
        <f t="shared" ref="F5:F47" si="3">P5</f>
        <v>0.14689998002210514</v>
      </c>
      <c r="G5" s="182">
        <f t="shared" ref="G5:G10" si="4">Q5</f>
        <v>867716.14699357178</v>
      </c>
      <c r="H5" s="182"/>
      <c r="I5" s="182"/>
      <c r="J5" s="182"/>
      <c r="K5" s="185"/>
      <c r="M5" s="693"/>
      <c r="N5" s="704"/>
      <c r="O5" s="686"/>
      <c r="P5" s="188">
        <v>0.14689998002210514</v>
      </c>
      <c r="Q5" s="189">
        <f t="shared" si="0"/>
        <v>867716.14699357178</v>
      </c>
    </row>
    <row r="6" spans="1:17" ht="20.100000000000001" customHeight="1">
      <c r="A6" s="702"/>
      <c r="B6" s="679"/>
      <c r="C6" s="190" t="s">
        <v>94</v>
      </c>
      <c r="D6" s="182">
        <f t="shared" si="1"/>
        <v>342006.80905960791</v>
      </c>
      <c r="E6" s="183">
        <f t="shared" si="2"/>
        <v>3.0687017412257332E-3</v>
      </c>
      <c r="F6" s="184">
        <f t="shared" si="3"/>
        <v>5.7900032853315714E-2</v>
      </c>
      <c r="G6" s="182">
        <f t="shared" si="4"/>
        <v>342006.80905960791</v>
      </c>
      <c r="H6" s="190"/>
      <c r="I6" s="190"/>
      <c r="J6" s="182"/>
      <c r="K6" s="185"/>
      <c r="M6" s="693"/>
      <c r="N6" s="704"/>
      <c r="O6" s="686"/>
      <c r="P6" s="188">
        <v>5.7900032853315714E-2</v>
      </c>
      <c r="Q6" s="189">
        <f t="shared" si="0"/>
        <v>342006.80905960791</v>
      </c>
    </row>
    <row r="7" spans="1:17" ht="20.100000000000001" customHeight="1">
      <c r="A7" s="702"/>
      <c r="B7" s="679"/>
      <c r="C7" s="190" t="s">
        <v>9</v>
      </c>
      <c r="D7" s="182">
        <f t="shared" si="1"/>
        <v>339643.58050059492</v>
      </c>
      <c r="E7" s="183">
        <f t="shared" si="2"/>
        <v>3.0474973575647822E-3</v>
      </c>
      <c r="F7" s="184">
        <f t="shared" si="3"/>
        <v>5.749995014273173E-2</v>
      </c>
      <c r="G7" s="182">
        <f t="shared" si="4"/>
        <v>339643.58050059492</v>
      </c>
      <c r="H7" s="190"/>
      <c r="I7" s="190"/>
      <c r="J7" s="182"/>
      <c r="K7" s="185"/>
      <c r="M7" s="693"/>
      <c r="N7" s="704"/>
      <c r="O7" s="686"/>
      <c r="P7" s="188">
        <v>5.749995014273173E-2</v>
      </c>
      <c r="Q7" s="189">
        <f t="shared" si="0"/>
        <v>339643.58050059492</v>
      </c>
    </row>
    <row r="8" spans="1:17" ht="20.100000000000001" customHeight="1">
      <c r="A8" s="702"/>
      <c r="B8" s="679"/>
      <c r="C8" s="190" t="s">
        <v>95</v>
      </c>
      <c r="D8" s="182">
        <f t="shared" si="1"/>
        <v>534570.15336620528</v>
      </c>
      <c r="E8" s="183">
        <f t="shared" si="2"/>
        <v>4.7965020490462569E-3</v>
      </c>
      <c r="F8" s="184">
        <f t="shared" si="3"/>
        <v>9.0500038661250129E-2</v>
      </c>
      <c r="G8" s="182">
        <f t="shared" si="4"/>
        <v>534570.15336620528</v>
      </c>
      <c r="H8" s="190"/>
      <c r="I8" s="190"/>
      <c r="J8" s="182"/>
      <c r="K8" s="185"/>
      <c r="M8" s="693"/>
      <c r="N8" s="704"/>
      <c r="O8" s="686"/>
      <c r="P8" s="188">
        <v>9.0500038661250129E-2</v>
      </c>
      <c r="Q8" s="189">
        <f t="shared" si="0"/>
        <v>534570.15336620528</v>
      </c>
    </row>
    <row r="9" spans="1:17" ht="20.100000000000001" customHeight="1">
      <c r="A9" s="702"/>
      <c r="B9" s="679"/>
      <c r="C9" s="190" t="s">
        <v>10</v>
      </c>
      <c r="D9" s="182">
        <f t="shared" si="1"/>
        <v>1863020.8028927012</v>
      </c>
      <c r="E9" s="183">
        <f t="shared" si="2"/>
        <v>1.6716202807471527E-2</v>
      </c>
      <c r="F9" s="184">
        <f t="shared" si="3"/>
        <v>0.3154000529711608</v>
      </c>
      <c r="G9" s="182">
        <f t="shared" si="4"/>
        <v>1863020.8028927012</v>
      </c>
      <c r="H9" s="190"/>
      <c r="I9" s="190"/>
      <c r="J9" s="182"/>
      <c r="K9" s="185"/>
      <c r="M9" s="693"/>
      <c r="N9" s="704"/>
      <c r="O9" s="686"/>
      <c r="P9" s="188">
        <v>0.3154000529711608</v>
      </c>
      <c r="Q9" s="189">
        <f t="shared" si="0"/>
        <v>1863020.8028927012</v>
      </c>
    </row>
    <row r="10" spans="1:17" ht="20.100000000000001" customHeight="1" thickBot="1">
      <c r="A10" s="702"/>
      <c r="B10" s="679"/>
      <c r="C10" s="190" t="s">
        <v>96</v>
      </c>
      <c r="D10" s="182">
        <f t="shared" si="1"/>
        <v>206739.61566693807</v>
      </c>
      <c r="E10" s="183">
        <f t="shared" si="2"/>
        <v>1.854998794678673E-3</v>
      </c>
      <c r="F10" s="184">
        <f t="shared" si="3"/>
        <v>3.4999977258088164E-2</v>
      </c>
      <c r="G10" s="182">
        <f t="shared" si="4"/>
        <v>206739.61566693807</v>
      </c>
      <c r="H10" s="190"/>
      <c r="I10" s="190"/>
      <c r="J10" s="182"/>
      <c r="K10" s="185"/>
      <c r="M10" s="694"/>
      <c r="N10" s="705"/>
      <c r="O10" s="687"/>
      <c r="P10" s="192">
        <v>3.4999977258088164E-2</v>
      </c>
      <c r="Q10" s="193">
        <f t="shared" si="0"/>
        <v>206739.61566693807</v>
      </c>
    </row>
    <row r="11" spans="1:17" ht="20.100000000000001" customHeight="1" thickBot="1">
      <c r="A11" s="702"/>
      <c r="B11" s="679"/>
      <c r="C11" s="194" t="s">
        <v>11</v>
      </c>
      <c r="D11" s="194">
        <f>SUM(D4:D10)</f>
        <v>5906849.9999999972</v>
      </c>
      <c r="E11" s="195">
        <f t="shared" si="2"/>
        <v>5.2999999999999985E-2</v>
      </c>
      <c r="F11" s="196">
        <f t="shared" ref="F11" si="5">D11/$D$11</f>
        <v>1</v>
      </c>
      <c r="G11" s="194">
        <f>SUM(G4:G10)</f>
        <v>5906849.9999999972</v>
      </c>
      <c r="H11" s="194"/>
      <c r="I11" s="194"/>
      <c r="J11" s="194">
        <v>0</v>
      </c>
      <c r="K11" s="197">
        <v>0</v>
      </c>
      <c r="N11" s="198"/>
      <c r="O11" s="199"/>
    </row>
    <row r="12" spans="1:17" ht="20.100000000000001" customHeight="1">
      <c r="A12" s="702"/>
      <c r="B12" s="679" t="s">
        <v>97</v>
      </c>
      <c r="C12" s="182" t="s">
        <v>12</v>
      </c>
      <c r="D12" s="182">
        <f>G12</f>
        <v>3212785.9549738718</v>
      </c>
      <c r="E12" s="200">
        <f t="shared" si="2"/>
        <v>2.8827150784870994E-2</v>
      </c>
      <c r="F12" s="184">
        <f t="shared" si="3"/>
        <v>3.9327627264489753E-2</v>
      </c>
      <c r="G12" s="182">
        <f>Q12</f>
        <v>3212785.9549738718</v>
      </c>
      <c r="H12" s="182"/>
      <c r="I12" s="182"/>
      <c r="J12" s="182"/>
      <c r="K12" s="185"/>
      <c r="M12" s="695" t="s">
        <v>218</v>
      </c>
      <c r="N12" s="703">
        <v>0.73299999999999998</v>
      </c>
      <c r="O12" s="691">
        <f>N3*N12</f>
        <v>81692850</v>
      </c>
      <c r="P12" s="201">
        <v>3.9327627264489753E-2</v>
      </c>
      <c r="Q12" s="202">
        <f>$O$12*P12</f>
        <v>3212785.9549738718</v>
      </c>
    </row>
    <row r="13" spans="1:17" ht="20.100000000000001" customHeight="1">
      <c r="A13" s="702"/>
      <c r="B13" s="679"/>
      <c r="C13" s="182" t="s">
        <v>13</v>
      </c>
      <c r="D13" s="182">
        <f t="shared" ref="D13:D31" si="6">G13</f>
        <v>722876.77867082006</v>
      </c>
      <c r="E13" s="200">
        <f t="shared" si="2"/>
        <v>6.4861083774860493E-3</v>
      </c>
      <c r="F13" s="184">
        <f t="shared" si="3"/>
        <v>8.8487153853834214E-3</v>
      </c>
      <c r="G13" s="182">
        <f t="shared" ref="G13:G31" si="7">Q13</f>
        <v>722876.77867082006</v>
      </c>
      <c r="H13" s="182"/>
      <c r="I13" s="182"/>
      <c r="J13" s="182"/>
      <c r="K13" s="185"/>
      <c r="M13" s="693"/>
      <c r="N13" s="706"/>
      <c r="O13" s="686"/>
      <c r="P13" s="203">
        <v>8.8487153853834214E-3</v>
      </c>
      <c r="Q13" s="204">
        <f t="shared" ref="Q13:Q31" si="8">$O$12*P13</f>
        <v>722876.77867082006</v>
      </c>
    </row>
    <row r="14" spans="1:17" ht="20.100000000000001" customHeight="1">
      <c r="A14" s="702"/>
      <c r="B14" s="679"/>
      <c r="C14" s="182" t="s">
        <v>14</v>
      </c>
      <c r="D14" s="182">
        <f t="shared" si="6"/>
        <v>46352204.495287403</v>
      </c>
      <c r="E14" s="200">
        <f t="shared" si="2"/>
        <v>0.4159013413664191</v>
      </c>
      <c r="F14" s="184">
        <f t="shared" si="3"/>
        <v>0.56739610009061259</v>
      </c>
      <c r="G14" s="182">
        <f t="shared" si="7"/>
        <v>46352204.495287403</v>
      </c>
      <c r="H14" s="182"/>
      <c r="I14" s="182"/>
      <c r="J14" s="182"/>
      <c r="K14" s="185"/>
      <c r="M14" s="693"/>
      <c r="N14" s="706"/>
      <c r="O14" s="686"/>
      <c r="P14" s="203">
        <v>0.56739610009061259</v>
      </c>
      <c r="Q14" s="204">
        <f t="shared" si="8"/>
        <v>46352204.495287403</v>
      </c>
    </row>
    <row r="15" spans="1:17" ht="20.100000000000001" customHeight="1">
      <c r="A15" s="702"/>
      <c r="B15" s="679"/>
      <c r="C15" s="182" t="s">
        <v>15</v>
      </c>
      <c r="D15" s="182">
        <f t="shared" si="6"/>
        <v>1606394.2014529549</v>
      </c>
      <c r="E15" s="200">
        <f t="shared" si="2"/>
        <v>1.4413586374633962E-2</v>
      </c>
      <c r="F15" s="184">
        <f t="shared" si="3"/>
        <v>1.9663828614780301E-2</v>
      </c>
      <c r="G15" s="182">
        <f t="shared" si="7"/>
        <v>1606394.2014529549</v>
      </c>
      <c r="H15" s="182"/>
      <c r="I15" s="182"/>
      <c r="J15" s="182"/>
      <c r="K15" s="185"/>
      <c r="M15" s="693"/>
      <c r="N15" s="706"/>
      <c r="O15" s="686"/>
      <c r="P15" s="203">
        <v>1.9663828614780301E-2</v>
      </c>
      <c r="Q15" s="204">
        <f t="shared" si="8"/>
        <v>1606394.2014529549</v>
      </c>
    </row>
    <row r="16" spans="1:17" ht="20.100000000000001" customHeight="1">
      <c r="A16" s="702"/>
      <c r="B16" s="679"/>
      <c r="C16" s="182" t="s">
        <v>16</v>
      </c>
      <c r="D16" s="182">
        <f t="shared" si="6"/>
        <v>1389529.454299282</v>
      </c>
      <c r="E16" s="200">
        <f t="shared" si="2"/>
        <v>1.2467738486310293E-2</v>
      </c>
      <c r="F16" s="184">
        <f t="shared" si="3"/>
        <v>1.7009193023615678E-2</v>
      </c>
      <c r="G16" s="182">
        <f t="shared" si="7"/>
        <v>1389529.454299282</v>
      </c>
      <c r="H16" s="182"/>
      <c r="I16" s="182"/>
      <c r="J16" s="182"/>
      <c r="K16" s="185"/>
      <c r="M16" s="693"/>
      <c r="N16" s="706"/>
      <c r="O16" s="686"/>
      <c r="P16" s="203">
        <v>1.7009193023615678E-2</v>
      </c>
      <c r="Q16" s="204">
        <f t="shared" si="8"/>
        <v>1389529.454299282</v>
      </c>
    </row>
    <row r="17" spans="1:17" ht="20.100000000000001" customHeight="1">
      <c r="A17" s="702"/>
      <c r="B17" s="679"/>
      <c r="C17" s="182" t="s">
        <v>135</v>
      </c>
      <c r="D17" s="182">
        <f t="shared" si="6"/>
        <v>1204793.8151406879</v>
      </c>
      <c r="E17" s="200">
        <f t="shared" si="2"/>
        <v>1.0810173307677775E-2</v>
      </c>
      <c r="F17" s="184">
        <f t="shared" si="3"/>
        <v>1.4747848987282092E-2</v>
      </c>
      <c r="G17" s="182">
        <f t="shared" si="7"/>
        <v>1204793.8151406879</v>
      </c>
      <c r="H17" s="182"/>
      <c r="I17" s="182"/>
      <c r="J17" s="182"/>
      <c r="K17" s="185"/>
      <c r="M17" s="693"/>
      <c r="N17" s="706"/>
      <c r="O17" s="686"/>
      <c r="P17" s="203">
        <v>1.4747848987282092E-2</v>
      </c>
      <c r="Q17" s="204">
        <f t="shared" si="8"/>
        <v>1204793.8151406879</v>
      </c>
    </row>
    <row r="18" spans="1:17" ht="20.100000000000001" customHeight="1">
      <c r="A18" s="702"/>
      <c r="B18" s="679"/>
      <c r="C18" s="190" t="s">
        <v>136</v>
      </c>
      <c r="D18" s="182">
        <f t="shared" si="6"/>
        <v>1445753.5573416401</v>
      </c>
      <c r="E18" s="200">
        <f t="shared" si="2"/>
        <v>1.2972216754972099E-2</v>
      </c>
      <c r="F18" s="184">
        <f t="shared" si="3"/>
        <v>1.7697430770766843E-2</v>
      </c>
      <c r="G18" s="182">
        <f t="shared" si="7"/>
        <v>1445753.5573416401</v>
      </c>
      <c r="H18" s="190"/>
      <c r="I18" s="190"/>
      <c r="J18" s="190"/>
      <c r="K18" s="205"/>
      <c r="M18" s="693"/>
      <c r="N18" s="706"/>
      <c r="O18" s="686"/>
      <c r="P18" s="203">
        <v>1.7697430770766843E-2</v>
      </c>
      <c r="Q18" s="204">
        <f t="shared" si="8"/>
        <v>1445753.5573416401</v>
      </c>
    </row>
    <row r="19" spans="1:17" ht="20.100000000000001" customHeight="1">
      <c r="A19" s="702"/>
      <c r="B19" s="679"/>
      <c r="C19" s="190" t="s">
        <v>137</v>
      </c>
      <c r="D19" s="182">
        <f t="shared" si="6"/>
        <v>3534064.795264462</v>
      </c>
      <c r="E19" s="200">
        <f t="shared" si="2"/>
        <v>3.170986805979778E-2</v>
      </c>
      <c r="F19" s="184">
        <f t="shared" si="3"/>
        <v>4.3260392987445807E-2</v>
      </c>
      <c r="G19" s="182">
        <f t="shared" si="7"/>
        <v>3534064.795264462</v>
      </c>
      <c r="H19" s="190"/>
      <c r="I19" s="190"/>
      <c r="J19" s="190"/>
      <c r="K19" s="205"/>
      <c r="M19" s="693"/>
      <c r="N19" s="706"/>
      <c r="O19" s="686"/>
      <c r="P19" s="203">
        <v>4.3260392987445807E-2</v>
      </c>
      <c r="Q19" s="204">
        <f t="shared" si="8"/>
        <v>3534064.795264462</v>
      </c>
    </row>
    <row r="20" spans="1:17" ht="20.100000000000001" customHeight="1">
      <c r="A20" s="702"/>
      <c r="B20" s="679"/>
      <c r="C20" s="190" t="s">
        <v>98</v>
      </c>
      <c r="D20" s="182">
        <f t="shared" si="6"/>
        <v>4417582.2180465963</v>
      </c>
      <c r="E20" s="200">
        <f t="shared" si="2"/>
        <v>3.9637346056945688E-2</v>
      </c>
      <c r="F20" s="184">
        <f t="shared" si="3"/>
        <v>5.4075506216842678E-2</v>
      </c>
      <c r="G20" s="182">
        <f t="shared" si="7"/>
        <v>4417582.2180465963</v>
      </c>
      <c r="H20" s="190"/>
      <c r="I20" s="190"/>
      <c r="J20" s="190"/>
      <c r="K20" s="205"/>
      <c r="M20" s="693"/>
      <c r="N20" s="706"/>
      <c r="O20" s="686"/>
      <c r="P20" s="203">
        <v>5.4075506216842678E-2</v>
      </c>
      <c r="Q20" s="204">
        <f t="shared" si="8"/>
        <v>4417582.2180465963</v>
      </c>
    </row>
    <row r="21" spans="1:17" ht="20.100000000000001" customHeight="1">
      <c r="A21" s="702"/>
      <c r="B21" s="679"/>
      <c r="C21" s="190" t="s">
        <v>99</v>
      </c>
      <c r="D21" s="182">
        <f t="shared" si="6"/>
        <v>3277041.7230319898</v>
      </c>
      <c r="E21" s="200">
        <f t="shared" si="2"/>
        <v>2.9403694239856351E-2</v>
      </c>
      <c r="F21" s="184">
        <f t="shared" si="3"/>
        <v>4.0114180409080963E-2</v>
      </c>
      <c r="G21" s="182">
        <f t="shared" si="7"/>
        <v>3277041.7230319898</v>
      </c>
      <c r="H21" s="190"/>
      <c r="I21" s="190"/>
      <c r="J21" s="190"/>
      <c r="K21" s="205"/>
      <c r="M21" s="693"/>
      <c r="N21" s="706"/>
      <c r="O21" s="686"/>
      <c r="P21" s="203">
        <v>4.0114180409080963E-2</v>
      </c>
      <c r="Q21" s="204">
        <f t="shared" si="8"/>
        <v>3277041.7230319898</v>
      </c>
    </row>
    <row r="22" spans="1:17" ht="20.100000000000001" customHeight="1">
      <c r="A22" s="702"/>
      <c r="B22" s="679"/>
      <c r="C22" s="190" t="s">
        <v>100</v>
      </c>
      <c r="D22" s="182">
        <f t="shared" si="6"/>
        <v>1390621.2319881052</v>
      </c>
      <c r="E22" s="200">
        <f t="shared" si="2"/>
        <v>1.247753460734056E-2</v>
      </c>
      <c r="F22" s="184">
        <f t="shared" si="3"/>
        <v>1.7022557445212222E-2</v>
      </c>
      <c r="G22" s="182">
        <f t="shared" si="7"/>
        <v>1390621.2319881052</v>
      </c>
      <c r="H22" s="190"/>
      <c r="I22" s="190"/>
      <c r="J22" s="190"/>
      <c r="K22" s="205"/>
      <c r="M22" s="693"/>
      <c r="N22" s="706"/>
      <c r="O22" s="686"/>
      <c r="P22" s="203">
        <v>1.7022557445212222E-2</v>
      </c>
      <c r="Q22" s="204">
        <f t="shared" si="8"/>
        <v>1390621.2319881052</v>
      </c>
    </row>
    <row r="23" spans="1:17" ht="20.100000000000001" customHeight="1">
      <c r="A23" s="702"/>
      <c r="B23" s="679"/>
      <c r="C23" s="190" t="s">
        <v>101</v>
      </c>
      <c r="D23" s="182">
        <f t="shared" si="6"/>
        <v>2003429.1945148739</v>
      </c>
      <c r="E23" s="200">
        <f t="shared" si="2"/>
        <v>1.7976035841317847E-2</v>
      </c>
      <c r="F23" s="184">
        <f t="shared" si="3"/>
        <v>2.452392338515395E-2</v>
      </c>
      <c r="G23" s="182">
        <f t="shared" si="7"/>
        <v>2003429.1945148739</v>
      </c>
      <c r="H23" s="190"/>
      <c r="I23" s="190"/>
      <c r="J23" s="190"/>
      <c r="K23" s="205"/>
      <c r="M23" s="693"/>
      <c r="N23" s="706"/>
      <c r="O23" s="686"/>
      <c r="P23" s="203">
        <v>2.452392338515395E-2</v>
      </c>
      <c r="Q23" s="204">
        <f t="shared" si="8"/>
        <v>2003429.1945148739</v>
      </c>
    </row>
    <row r="24" spans="1:17" ht="20.100000000000001" customHeight="1">
      <c r="A24" s="702"/>
      <c r="B24" s="679"/>
      <c r="C24" s="190" t="s">
        <v>102</v>
      </c>
      <c r="D24" s="182">
        <f t="shared" si="6"/>
        <v>1722311.1272351204</v>
      </c>
      <c r="E24" s="200">
        <f t="shared" si="2"/>
        <v>1.5453666462405749E-2</v>
      </c>
      <c r="F24" s="184">
        <f t="shared" si="3"/>
        <v>2.1082764614468959E-2</v>
      </c>
      <c r="G24" s="182">
        <f t="shared" si="7"/>
        <v>1722311.1272351204</v>
      </c>
      <c r="H24" s="190"/>
      <c r="I24" s="190"/>
      <c r="J24" s="190"/>
      <c r="K24" s="205"/>
      <c r="M24" s="693"/>
      <c r="N24" s="706"/>
      <c r="O24" s="686"/>
      <c r="P24" s="203">
        <v>2.1082764614468959E-2</v>
      </c>
      <c r="Q24" s="204">
        <f t="shared" si="8"/>
        <v>1722311.1272351204</v>
      </c>
    </row>
    <row r="25" spans="1:17" ht="20.100000000000001" customHeight="1">
      <c r="A25" s="702"/>
      <c r="B25" s="679"/>
      <c r="C25" s="190" t="s">
        <v>103</v>
      </c>
      <c r="D25" s="182">
        <f t="shared" si="6"/>
        <v>1204793.8151406879</v>
      </c>
      <c r="E25" s="200">
        <f t="shared" si="2"/>
        <v>1.0810173307677775E-2</v>
      </c>
      <c r="F25" s="184">
        <f t="shared" si="3"/>
        <v>1.4747848987282092E-2</v>
      </c>
      <c r="G25" s="182">
        <f t="shared" si="7"/>
        <v>1204793.8151406879</v>
      </c>
      <c r="H25" s="190"/>
      <c r="I25" s="190"/>
      <c r="J25" s="190"/>
      <c r="K25" s="205"/>
      <c r="M25" s="693"/>
      <c r="N25" s="706"/>
      <c r="O25" s="686"/>
      <c r="P25" s="203">
        <v>1.4747848987282092E-2</v>
      </c>
      <c r="Q25" s="204">
        <f t="shared" si="8"/>
        <v>1204793.8151406879</v>
      </c>
    </row>
    <row r="26" spans="1:17" ht="20.100000000000001" customHeight="1">
      <c r="A26" s="702"/>
      <c r="B26" s="679"/>
      <c r="C26" s="190" t="s">
        <v>104</v>
      </c>
      <c r="D26" s="182">
        <f t="shared" si="6"/>
        <v>1140538.0470825697</v>
      </c>
      <c r="E26" s="200">
        <f t="shared" si="2"/>
        <v>1.0233629852692416E-2</v>
      </c>
      <c r="F26" s="184">
        <f t="shared" si="3"/>
        <v>1.3961295842690879E-2</v>
      </c>
      <c r="G26" s="182">
        <f t="shared" si="7"/>
        <v>1140538.0470825697</v>
      </c>
      <c r="H26" s="190"/>
      <c r="I26" s="190"/>
      <c r="J26" s="190"/>
      <c r="K26" s="205"/>
      <c r="M26" s="693"/>
      <c r="N26" s="706"/>
      <c r="O26" s="686"/>
      <c r="P26" s="203">
        <v>1.3961295842690879E-2</v>
      </c>
      <c r="Q26" s="204">
        <f t="shared" si="8"/>
        <v>1140538.0470825697</v>
      </c>
    </row>
    <row r="27" spans="1:17" ht="20.100000000000001" customHeight="1">
      <c r="A27" s="702"/>
      <c r="B27" s="679"/>
      <c r="C27" s="190" t="s">
        <v>105</v>
      </c>
      <c r="D27" s="182">
        <f t="shared" si="6"/>
        <v>1148572.1600303673</v>
      </c>
      <c r="E27" s="200">
        <f t="shared" si="2"/>
        <v>1.0305717003412897E-2</v>
      </c>
      <c r="F27" s="184">
        <f t="shared" si="3"/>
        <v>1.4059641205201768E-2</v>
      </c>
      <c r="G27" s="182">
        <f t="shared" si="7"/>
        <v>1148572.1600303673</v>
      </c>
      <c r="H27" s="190"/>
      <c r="I27" s="190"/>
      <c r="J27" s="190"/>
      <c r="K27" s="205"/>
      <c r="M27" s="693"/>
      <c r="N27" s="706"/>
      <c r="O27" s="686"/>
      <c r="P27" s="203">
        <v>1.4059641205201768E-2</v>
      </c>
      <c r="Q27" s="204">
        <f t="shared" si="8"/>
        <v>1148572.1600303673</v>
      </c>
    </row>
    <row r="28" spans="1:17" ht="20.100000000000001" customHeight="1">
      <c r="A28" s="702"/>
      <c r="B28" s="679"/>
      <c r="C28" s="190" t="s">
        <v>138</v>
      </c>
      <c r="D28" s="182">
        <f t="shared" si="6"/>
        <v>722876.77867082006</v>
      </c>
      <c r="E28" s="200">
        <f t="shared" si="2"/>
        <v>6.4861083774860493E-3</v>
      </c>
      <c r="F28" s="184">
        <f t="shared" si="3"/>
        <v>8.8487153853834214E-3</v>
      </c>
      <c r="G28" s="182">
        <f t="shared" si="7"/>
        <v>722876.77867082006</v>
      </c>
      <c r="H28" s="190"/>
      <c r="I28" s="190"/>
      <c r="J28" s="190"/>
      <c r="K28" s="205"/>
      <c r="M28" s="693"/>
      <c r="N28" s="706"/>
      <c r="O28" s="686"/>
      <c r="P28" s="203">
        <v>8.8487153853834214E-3</v>
      </c>
      <c r="Q28" s="204">
        <f t="shared" si="8"/>
        <v>722876.77867082006</v>
      </c>
    </row>
    <row r="29" spans="1:17" ht="20.100000000000001" customHeight="1">
      <c r="A29" s="702"/>
      <c r="B29" s="679"/>
      <c r="C29" s="190" t="s">
        <v>106</v>
      </c>
      <c r="D29" s="182">
        <f t="shared" si="6"/>
        <v>216862.29922163478</v>
      </c>
      <c r="E29" s="200">
        <f t="shared" si="2"/>
        <v>1.9458259239267368E-3</v>
      </c>
      <c r="F29" s="184">
        <f t="shared" si="3"/>
        <v>2.654605626093774E-3</v>
      </c>
      <c r="G29" s="182">
        <f t="shared" si="7"/>
        <v>216862.29922163478</v>
      </c>
      <c r="H29" s="190"/>
      <c r="I29" s="190"/>
      <c r="J29" s="190"/>
      <c r="K29" s="205"/>
      <c r="M29" s="693"/>
      <c r="N29" s="706"/>
      <c r="O29" s="686"/>
      <c r="P29" s="203">
        <v>2.654605626093774E-3</v>
      </c>
      <c r="Q29" s="204">
        <f t="shared" si="8"/>
        <v>216862.29922163478</v>
      </c>
    </row>
    <row r="30" spans="1:17" ht="20.100000000000001" customHeight="1">
      <c r="A30" s="702"/>
      <c r="B30" s="679"/>
      <c r="C30" s="190" t="s">
        <v>107</v>
      </c>
      <c r="D30" s="182">
        <f t="shared" si="6"/>
        <v>4819180.1564268265</v>
      </c>
      <c r="E30" s="200">
        <f t="shared" si="2"/>
        <v>4.3240737159504952E-2</v>
      </c>
      <c r="F30" s="184">
        <f t="shared" si="3"/>
        <v>5.8991455879270051E-2</v>
      </c>
      <c r="G30" s="182">
        <f t="shared" si="7"/>
        <v>4819180.1564268265</v>
      </c>
      <c r="H30" s="190"/>
      <c r="I30" s="190"/>
      <c r="J30" s="190"/>
      <c r="K30" s="205"/>
      <c r="M30" s="693"/>
      <c r="N30" s="706"/>
      <c r="O30" s="686"/>
      <c r="P30" s="203">
        <v>5.8991455879270051E-2</v>
      </c>
      <c r="Q30" s="204">
        <f t="shared" si="8"/>
        <v>4819180.1564268265</v>
      </c>
    </row>
    <row r="31" spans="1:17" ht="20.100000000000001" customHeight="1" thickBot="1">
      <c r="A31" s="702"/>
      <c r="B31" s="679"/>
      <c r="C31" s="182" t="s">
        <v>108</v>
      </c>
      <c r="D31" s="182">
        <f t="shared" si="6"/>
        <v>160638.19617927662</v>
      </c>
      <c r="E31" s="200">
        <f t="shared" si="2"/>
        <v>1.4413476552649317E-3</v>
      </c>
      <c r="F31" s="184">
        <f t="shared" si="3"/>
        <v>1.966367878942608E-3</v>
      </c>
      <c r="G31" s="182">
        <f t="shared" si="7"/>
        <v>160638.19617927662</v>
      </c>
      <c r="H31" s="182"/>
      <c r="I31" s="182"/>
      <c r="J31" s="182"/>
      <c r="K31" s="185"/>
      <c r="M31" s="694"/>
      <c r="N31" s="707"/>
      <c r="O31" s="687"/>
      <c r="P31" s="206">
        <v>1.966367878942608E-3</v>
      </c>
      <c r="Q31" s="207">
        <f t="shared" si="8"/>
        <v>160638.19617927662</v>
      </c>
    </row>
    <row r="32" spans="1:17" ht="20.100000000000001" customHeight="1" thickBot="1">
      <c r="A32" s="702"/>
      <c r="B32" s="679"/>
      <c r="C32" s="194" t="s">
        <v>11</v>
      </c>
      <c r="D32" s="194">
        <f>SUM(D12:D31)</f>
        <v>81692849.999999985</v>
      </c>
      <c r="E32" s="241">
        <f t="shared" si="2"/>
        <v>0.73299999999999998</v>
      </c>
      <c r="F32" s="241">
        <f>SUM(F12:F31)</f>
        <v>0.99999999999999978</v>
      </c>
      <c r="G32" s="194">
        <f>SUM(G12:G31)</f>
        <v>81692849.999999985</v>
      </c>
      <c r="H32" s="194"/>
      <c r="I32" s="194"/>
      <c r="J32" s="194">
        <v>0</v>
      </c>
      <c r="K32" s="197">
        <v>0</v>
      </c>
      <c r="O32" s="199"/>
      <c r="P32" s="208"/>
    </row>
    <row r="33" spans="1:21" ht="20.100000000000001" customHeight="1">
      <c r="A33" s="702"/>
      <c r="B33" s="679" t="s">
        <v>109</v>
      </c>
      <c r="C33" s="182" t="s">
        <v>110</v>
      </c>
      <c r="D33" s="182">
        <f t="shared" ref="D33:D41" si="9">G33</f>
        <v>240730.81998311332</v>
      </c>
      <c r="E33" s="200">
        <f t="shared" si="2"/>
        <v>2.1599894121409904E-3</v>
      </c>
      <c r="F33" s="184">
        <f t="shared" si="3"/>
        <v>2.9999852946402641E-2</v>
      </c>
      <c r="G33" s="182">
        <f t="shared" ref="G33:G41" si="10">Q33</f>
        <v>240730.81998311332</v>
      </c>
      <c r="H33" s="182"/>
      <c r="I33" s="182"/>
      <c r="J33" s="182"/>
      <c r="K33" s="185"/>
      <c r="M33" s="695" t="s">
        <v>217</v>
      </c>
      <c r="N33" s="690">
        <v>7.1999999999999995E-2</v>
      </c>
      <c r="O33" s="691">
        <f>N3*N33</f>
        <v>8024399.9999999991</v>
      </c>
      <c r="P33" s="186">
        <v>2.9999852946402641E-2</v>
      </c>
      <c r="Q33" s="187">
        <f>$O$33*P33</f>
        <v>240730.81998311332</v>
      </c>
    </row>
    <row r="34" spans="1:21" ht="20.100000000000001" customHeight="1">
      <c r="A34" s="702"/>
      <c r="B34" s="679"/>
      <c r="C34" s="182" t="s">
        <v>111</v>
      </c>
      <c r="D34" s="182">
        <f t="shared" si="9"/>
        <v>208634.36066610381</v>
      </c>
      <c r="E34" s="200">
        <f t="shared" si="2"/>
        <v>1.8719996470713668E-3</v>
      </c>
      <c r="F34" s="184">
        <f t="shared" si="3"/>
        <v>2.5999995098213428E-2</v>
      </c>
      <c r="G34" s="182">
        <f t="shared" si="10"/>
        <v>208634.36066610381</v>
      </c>
      <c r="H34" s="182"/>
      <c r="I34" s="182"/>
      <c r="J34" s="182"/>
      <c r="K34" s="185"/>
      <c r="M34" s="693"/>
      <c r="N34" s="683"/>
      <c r="O34" s="686"/>
      <c r="P34" s="188">
        <v>2.5999995098213428E-2</v>
      </c>
      <c r="Q34" s="189">
        <f t="shared" ref="Q34:Q41" si="11">$O$33*P34</f>
        <v>208634.36066610381</v>
      </c>
    </row>
    <row r="35" spans="1:21" ht="20.100000000000001" customHeight="1">
      <c r="A35" s="702"/>
      <c r="B35" s="679"/>
      <c r="C35" s="182" t="s">
        <v>112</v>
      </c>
      <c r="D35" s="182">
        <f t="shared" si="9"/>
        <v>457391.75384698337</v>
      </c>
      <c r="E35" s="200">
        <f t="shared" si="2"/>
        <v>4.1040085585193672E-3</v>
      </c>
      <c r="F35" s="184">
        <f t="shared" si="3"/>
        <v>5.700011886832454E-2</v>
      </c>
      <c r="G35" s="182">
        <f t="shared" si="10"/>
        <v>457391.75384698337</v>
      </c>
      <c r="H35" s="182"/>
      <c r="I35" s="182"/>
      <c r="J35" s="182"/>
      <c r="K35" s="185"/>
      <c r="M35" s="693"/>
      <c r="N35" s="683"/>
      <c r="O35" s="686"/>
      <c r="P35" s="188">
        <v>5.700011886832454E-2</v>
      </c>
      <c r="Q35" s="189">
        <f t="shared" si="11"/>
        <v>457391.75384698337</v>
      </c>
    </row>
    <row r="36" spans="1:21" ht="20.100000000000001" customHeight="1">
      <c r="A36" s="702"/>
      <c r="B36" s="679"/>
      <c r="C36" s="182" t="s">
        <v>113</v>
      </c>
      <c r="D36" s="182">
        <f t="shared" si="9"/>
        <v>1653026.6556703255</v>
      </c>
      <c r="E36" s="200">
        <f t="shared" si="2"/>
        <v>1.4832002294036122E-2</v>
      </c>
      <c r="F36" s="184">
        <f t="shared" si="3"/>
        <v>0.20600003186161278</v>
      </c>
      <c r="G36" s="182">
        <f t="shared" si="10"/>
        <v>1653026.6556703255</v>
      </c>
      <c r="H36" s="182"/>
      <c r="I36" s="182"/>
      <c r="J36" s="182"/>
      <c r="K36" s="185"/>
      <c r="M36" s="693"/>
      <c r="N36" s="683"/>
      <c r="O36" s="686"/>
      <c r="P36" s="188">
        <v>0.20600003186161278</v>
      </c>
      <c r="Q36" s="189">
        <f t="shared" si="11"/>
        <v>1653026.6556703255</v>
      </c>
    </row>
    <row r="37" spans="1:21" ht="20.100000000000001" customHeight="1">
      <c r="A37" s="702"/>
      <c r="B37" s="679"/>
      <c r="C37" s="190" t="s">
        <v>114</v>
      </c>
      <c r="D37" s="190">
        <f t="shared" si="9"/>
        <v>987000.5411572383</v>
      </c>
      <c r="E37" s="200">
        <f t="shared" si="2"/>
        <v>8.8559940884453871E-3</v>
      </c>
      <c r="F37" s="184">
        <f t="shared" si="3"/>
        <v>0.12299991789507482</v>
      </c>
      <c r="G37" s="182">
        <f t="shared" si="10"/>
        <v>987000.5411572383</v>
      </c>
      <c r="H37" s="190"/>
      <c r="I37" s="190"/>
      <c r="J37" s="190"/>
      <c r="K37" s="205"/>
      <c r="M37" s="693"/>
      <c r="N37" s="683"/>
      <c r="O37" s="686"/>
      <c r="P37" s="188">
        <v>0.12299991789507482</v>
      </c>
      <c r="Q37" s="189">
        <f t="shared" si="11"/>
        <v>987000.5411572383</v>
      </c>
    </row>
    <row r="38" spans="1:21" ht="20.100000000000001" customHeight="1">
      <c r="A38" s="702"/>
      <c r="B38" s="679"/>
      <c r="C38" s="190" t="s">
        <v>115</v>
      </c>
      <c r="D38" s="190">
        <f t="shared" si="9"/>
        <v>2054247.1473440281</v>
      </c>
      <c r="E38" s="200">
        <f t="shared" si="2"/>
        <v>1.8432006705644041E-2</v>
      </c>
      <c r="F38" s="184">
        <f t="shared" si="3"/>
        <v>0.25600009313394501</v>
      </c>
      <c r="G38" s="182">
        <f t="shared" si="10"/>
        <v>2054247.1473440281</v>
      </c>
      <c r="H38" s="190"/>
      <c r="I38" s="190"/>
      <c r="J38" s="190"/>
      <c r="K38" s="205"/>
      <c r="M38" s="693"/>
      <c r="N38" s="683"/>
      <c r="O38" s="686"/>
      <c r="P38" s="188">
        <v>0.25600009313394501</v>
      </c>
      <c r="Q38" s="189">
        <f t="shared" si="11"/>
        <v>2054247.1473440281</v>
      </c>
    </row>
    <row r="39" spans="1:21" ht="20.100000000000001" customHeight="1">
      <c r="A39" s="702"/>
      <c r="B39" s="679"/>
      <c r="C39" s="190" t="s">
        <v>116</v>
      </c>
      <c r="D39" s="190">
        <f t="shared" si="9"/>
        <v>601830.73751055414</v>
      </c>
      <c r="E39" s="200">
        <f t="shared" si="2"/>
        <v>5.4000066174118818E-3</v>
      </c>
      <c r="F39" s="184">
        <f t="shared" si="3"/>
        <v>7.5000091908498351E-2</v>
      </c>
      <c r="G39" s="182">
        <f t="shared" si="10"/>
        <v>601830.73751055414</v>
      </c>
      <c r="H39" s="190"/>
      <c r="I39" s="190"/>
      <c r="J39" s="190"/>
      <c r="K39" s="205"/>
      <c r="M39" s="693"/>
      <c r="N39" s="683"/>
      <c r="O39" s="686"/>
      <c r="P39" s="188">
        <v>7.5000091908498351E-2</v>
      </c>
      <c r="Q39" s="189">
        <f t="shared" si="11"/>
        <v>601830.73751055414</v>
      </c>
    </row>
    <row r="40" spans="1:21" ht="20.100000000000001" customHeight="1">
      <c r="A40" s="702"/>
      <c r="B40" s="679"/>
      <c r="C40" s="190" t="s">
        <v>117</v>
      </c>
      <c r="D40" s="190">
        <f t="shared" si="9"/>
        <v>88267.721490290176</v>
      </c>
      <c r="E40" s="200">
        <f t="shared" si="2"/>
        <v>7.9199391198106939E-4</v>
      </c>
      <c r="F40" s="184">
        <f t="shared" si="3"/>
        <v>1.099991544418152E-2</v>
      </c>
      <c r="G40" s="182">
        <f t="shared" si="10"/>
        <v>88267.721490290176</v>
      </c>
      <c r="H40" s="190"/>
      <c r="I40" s="190"/>
      <c r="J40" s="190"/>
      <c r="K40" s="205"/>
      <c r="M40" s="693"/>
      <c r="N40" s="683"/>
      <c r="O40" s="686"/>
      <c r="P40" s="188">
        <v>1.099991544418152E-2</v>
      </c>
      <c r="Q40" s="189">
        <f t="shared" si="11"/>
        <v>88267.721490290176</v>
      </c>
    </row>
    <row r="41" spans="1:21" ht="20.100000000000001" customHeight="1" thickBot="1">
      <c r="A41" s="702"/>
      <c r="B41" s="679"/>
      <c r="C41" s="190" t="s">
        <v>139</v>
      </c>
      <c r="D41" s="190">
        <f t="shared" si="9"/>
        <v>1733270.2623313633</v>
      </c>
      <c r="E41" s="200">
        <f t="shared" si="2"/>
        <v>1.5551998764749785E-2</v>
      </c>
      <c r="F41" s="184">
        <f t="shared" si="3"/>
        <v>0.215999982843747</v>
      </c>
      <c r="G41" s="182">
        <f t="shared" si="10"/>
        <v>1733270.2623313633</v>
      </c>
      <c r="H41" s="190"/>
      <c r="I41" s="190"/>
      <c r="J41" s="190"/>
      <c r="K41" s="205"/>
      <c r="M41" s="694"/>
      <c r="N41" s="684"/>
      <c r="O41" s="687"/>
      <c r="P41" s="192">
        <v>0.215999982843747</v>
      </c>
      <c r="Q41" s="193">
        <f t="shared" si="11"/>
        <v>1733270.2623313633</v>
      </c>
    </row>
    <row r="42" spans="1:21" ht="20.100000000000001" customHeight="1" thickBot="1">
      <c r="A42" s="702"/>
      <c r="B42" s="679"/>
      <c r="C42" s="194" t="s">
        <v>11</v>
      </c>
      <c r="D42" s="209">
        <f>SUM(D33:D41)</f>
        <v>8024400</v>
      </c>
      <c r="E42" s="210">
        <f t="shared" si="2"/>
        <v>7.2000000000000008E-2</v>
      </c>
      <c r="F42" s="211">
        <f>SUM(F33:F41)</f>
        <v>1</v>
      </c>
      <c r="G42" s="209">
        <f>SUM(G33:G41)</f>
        <v>8024400</v>
      </c>
      <c r="H42" s="209"/>
      <c r="I42" s="209"/>
      <c r="J42" s="209">
        <v>0</v>
      </c>
      <c r="K42" s="197">
        <v>0</v>
      </c>
      <c r="O42" s="199"/>
      <c r="P42" s="208"/>
    </row>
    <row r="43" spans="1:21" ht="20.100000000000001" customHeight="1">
      <c r="A43" s="702"/>
      <c r="B43" s="679" t="s">
        <v>118</v>
      </c>
      <c r="C43" s="212" t="s">
        <v>119</v>
      </c>
      <c r="D43" s="212">
        <f>I43</f>
        <v>2611454.218294336</v>
      </c>
      <c r="E43" s="200">
        <f t="shared" si="2"/>
        <v>2.3431621519016028E-2</v>
      </c>
      <c r="F43" s="184">
        <f t="shared" si="3"/>
        <v>0.78105405063386757</v>
      </c>
      <c r="G43" s="213"/>
      <c r="H43" s="213"/>
      <c r="I43" s="212">
        <f>Q43</f>
        <v>2611454.218294336</v>
      </c>
      <c r="J43" s="213"/>
      <c r="K43" s="214"/>
      <c r="M43" s="695" t="s">
        <v>216</v>
      </c>
      <c r="N43" s="690">
        <v>0.03</v>
      </c>
      <c r="O43" s="691">
        <f>N3*N43</f>
        <v>3343500</v>
      </c>
      <c r="P43" s="186">
        <v>0.78105405063386757</v>
      </c>
      <c r="Q43" s="187">
        <f>$O$43*P43</f>
        <v>2611454.218294336</v>
      </c>
    </row>
    <row r="44" spans="1:21" ht="20.100000000000001" customHeight="1">
      <c r="A44" s="702"/>
      <c r="B44" s="679"/>
      <c r="C44" s="212" t="s">
        <v>120</v>
      </c>
      <c r="D44" s="212">
        <f t="shared" ref="D44:D47" si="12">I44</f>
        <v>58995.008046180563</v>
      </c>
      <c r="E44" s="200">
        <f t="shared" si="2"/>
        <v>5.2934058363553671E-4</v>
      </c>
      <c r="F44" s="184">
        <f t="shared" si="3"/>
        <v>1.7644686121184555E-2</v>
      </c>
      <c r="G44" s="213"/>
      <c r="H44" s="213"/>
      <c r="I44" s="212">
        <f t="shared" ref="I44:I47" si="13">Q44</f>
        <v>58995.008046180563</v>
      </c>
      <c r="J44" s="213"/>
      <c r="K44" s="214"/>
      <c r="M44" s="693"/>
      <c r="N44" s="683"/>
      <c r="O44" s="686"/>
      <c r="P44" s="188">
        <v>1.7644686121184555E-2</v>
      </c>
      <c r="Q44" s="189">
        <f t="shared" ref="Q44:Q47" si="14">$O$43*P44</f>
        <v>58995.008046180563</v>
      </c>
    </row>
    <row r="45" spans="1:21" ht="20.100000000000001" customHeight="1">
      <c r="A45" s="702"/>
      <c r="B45" s="679"/>
      <c r="C45" s="212" t="s">
        <v>121</v>
      </c>
      <c r="D45" s="212">
        <f t="shared" si="12"/>
        <v>132948.21978223321</v>
      </c>
      <c r="E45" s="200">
        <f t="shared" si="2"/>
        <v>1.1928956463188266E-3</v>
      </c>
      <c r="F45" s="184">
        <f t="shared" si="3"/>
        <v>3.9763188210627548E-2</v>
      </c>
      <c r="G45" s="213"/>
      <c r="H45" s="213"/>
      <c r="I45" s="212">
        <f t="shared" si="13"/>
        <v>132948.21978223321</v>
      </c>
      <c r="J45" s="213"/>
      <c r="K45" s="214"/>
      <c r="M45" s="693"/>
      <c r="N45" s="683"/>
      <c r="O45" s="686"/>
      <c r="P45" s="188">
        <v>3.9763188210627548E-2</v>
      </c>
      <c r="Q45" s="189">
        <f t="shared" si="14"/>
        <v>132948.21978223321</v>
      </c>
    </row>
    <row r="46" spans="1:21" ht="20.100000000000001" customHeight="1">
      <c r="A46" s="702"/>
      <c r="B46" s="679"/>
      <c r="C46" s="212" t="s">
        <v>122</v>
      </c>
      <c r="D46" s="212">
        <f t="shared" si="12"/>
        <v>407154.33409501676</v>
      </c>
      <c r="E46" s="200">
        <f t="shared" si="2"/>
        <v>3.6532466047107834E-3</v>
      </c>
      <c r="F46" s="184">
        <f t="shared" si="3"/>
        <v>0.12177488682369277</v>
      </c>
      <c r="G46" s="213"/>
      <c r="H46" s="213"/>
      <c r="I46" s="212">
        <f t="shared" si="13"/>
        <v>407154.33409501676</v>
      </c>
      <c r="J46" s="213"/>
      <c r="K46" s="214"/>
      <c r="M46" s="693"/>
      <c r="N46" s="683"/>
      <c r="O46" s="686"/>
      <c r="P46" s="188">
        <v>0.12177488682369277</v>
      </c>
      <c r="Q46" s="189">
        <f t="shared" si="14"/>
        <v>407154.33409501676</v>
      </c>
      <c r="U46" s="198"/>
    </row>
    <row r="47" spans="1:21" ht="20.100000000000001" customHeight="1" thickBot="1">
      <c r="A47" s="702"/>
      <c r="B47" s="679"/>
      <c r="C47" s="212" t="s">
        <v>123</v>
      </c>
      <c r="D47" s="212">
        <f t="shared" si="12"/>
        <v>132948.21978223321</v>
      </c>
      <c r="E47" s="200">
        <f t="shared" si="2"/>
        <v>1.1928956463188266E-3</v>
      </c>
      <c r="F47" s="184">
        <f t="shared" si="3"/>
        <v>3.9763188210627548E-2</v>
      </c>
      <c r="G47" s="213"/>
      <c r="H47" s="213"/>
      <c r="I47" s="212">
        <f t="shared" si="13"/>
        <v>132948.21978223321</v>
      </c>
      <c r="J47" s="213"/>
      <c r="K47" s="214"/>
      <c r="M47" s="694"/>
      <c r="N47" s="684"/>
      <c r="O47" s="687"/>
      <c r="P47" s="192">
        <v>3.9763188210627548E-2</v>
      </c>
      <c r="Q47" s="193">
        <f t="shared" si="14"/>
        <v>132948.21978223321</v>
      </c>
    </row>
    <row r="48" spans="1:21" ht="20.100000000000001" customHeight="1" thickBot="1">
      <c r="A48" s="702"/>
      <c r="B48" s="679"/>
      <c r="C48" s="194" t="s">
        <v>11</v>
      </c>
      <c r="D48" s="209">
        <f>SUM(D43:D47)</f>
        <v>3343499.9999999995</v>
      </c>
      <c r="E48" s="210">
        <f t="shared" si="2"/>
        <v>0.03</v>
      </c>
      <c r="F48" s="210">
        <f>SUM(F43:F47)</f>
        <v>0.99999999999999989</v>
      </c>
      <c r="G48" s="209">
        <v>0</v>
      </c>
      <c r="H48" s="209"/>
      <c r="I48" s="209">
        <f>SUM(I43:I47)</f>
        <v>3343499.9999999995</v>
      </c>
      <c r="J48" s="209"/>
      <c r="K48" s="215"/>
      <c r="N48" s="216"/>
      <c r="O48" s="199"/>
      <c r="P48" s="208"/>
    </row>
    <row r="49" spans="1:18" ht="20.100000000000001" customHeight="1" thickBot="1">
      <c r="A49" s="702"/>
      <c r="B49" s="689" t="s">
        <v>124</v>
      </c>
      <c r="C49" s="689"/>
      <c r="D49" s="209">
        <f>Q49</f>
        <v>2451900</v>
      </c>
      <c r="E49" s="210">
        <f t="shared" si="2"/>
        <v>2.2000000000000002E-2</v>
      </c>
      <c r="F49" s="210"/>
      <c r="G49" s="209"/>
      <c r="H49" s="209"/>
      <c r="I49" s="209"/>
      <c r="J49" s="209"/>
      <c r="K49" s="215">
        <f>D49</f>
        <v>2451900</v>
      </c>
      <c r="M49" s="217" t="s">
        <v>213</v>
      </c>
      <c r="N49" s="218">
        <v>2.1999999999999999E-2</v>
      </c>
      <c r="O49" s="219">
        <f>N3*N49</f>
        <v>2451900</v>
      </c>
      <c r="P49" s="220">
        <v>1</v>
      </c>
      <c r="Q49" s="221">
        <f>O49</f>
        <v>2451900</v>
      </c>
    </row>
    <row r="50" spans="1:18" ht="20.100000000000001" customHeight="1">
      <c r="A50" s="702"/>
      <c r="B50" s="679" t="s">
        <v>125</v>
      </c>
      <c r="C50" s="222" t="s">
        <v>126</v>
      </c>
      <c r="D50" s="182">
        <f>H50</f>
        <v>3421612.7910582931</v>
      </c>
      <c r="E50" s="200">
        <f t="shared" si="2"/>
        <v>3.0700877443322509E-2</v>
      </c>
      <c r="F50" s="184">
        <f t="shared" ref="F50:F57" si="15">P50</f>
        <v>0.66741037920266311</v>
      </c>
      <c r="G50" s="182"/>
      <c r="H50" s="182">
        <f>Q50</f>
        <v>3421612.7910582931</v>
      </c>
      <c r="I50" s="182"/>
      <c r="J50" s="182"/>
      <c r="K50" s="214"/>
      <c r="M50" s="692" t="s">
        <v>214</v>
      </c>
      <c r="N50" s="682">
        <v>4.5999999999999999E-2</v>
      </c>
      <c r="O50" s="685">
        <f>N3*N50</f>
        <v>5126700</v>
      </c>
      <c r="P50" s="223">
        <v>0.66741037920266311</v>
      </c>
      <c r="Q50" s="224">
        <f>$O$50*P50</f>
        <v>3421612.7910582931</v>
      </c>
    </row>
    <row r="51" spans="1:18" ht="20.100000000000001" customHeight="1">
      <c r="A51" s="702"/>
      <c r="B51" s="679"/>
      <c r="C51" s="225" t="s">
        <v>127</v>
      </c>
      <c r="D51" s="182">
        <f t="shared" ref="D51:D57" si="16">H51</f>
        <v>887941.24655843934</v>
      </c>
      <c r="E51" s="200">
        <f t="shared" si="2"/>
        <v>7.9671713464193761E-3</v>
      </c>
      <c r="F51" s="184">
        <f t="shared" si="15"/>
        <v>0.17319937709607336</v>
      </c>
      <c r="G51" s="182"/>
      <c r="H51" s="182">
        <f t="shared" ref="H51:H57" si="17">Q51</f>
        <v>887941.24655843934</v>
      </c>
      <c r="I51" s="182"/>
      <c r="J51" s="182"/>
      <c r="K51" s="214"/>
      <c r="M51" s="693"/>
      <c r="N51" s="683"/>
      <c r="O51" s="686"/>
      <c r="P51" s="203">
        <v>0.17319937709607336</v>
      </c>
      <c r="Q51" s="204">
        <f t="shared" ref="Q51:Q57" si="18">$O$50*P51</f>
        <v>887941.24655843934</v>
      </c>
    </row>
    <row r="52" spans="1:18" ht="20.100000000000001" customHeight="1">
      <c r="A52" s="702"/>
      <c r="B52" s="679"/>
      <c r="C52" s="225" t="s">
        <v>128</v>
      </c>
      <c r="D52" s="182">
        <f t="shared" si="16"/>
        <v>113817.09884475735</v>
      </c>
      <c r="E52" s="200">
        <f t="shared" si="2"/>
        <v>1.0212391103163515E-3</v>
      </c>
      <c r="F52" s="184">
        <f t="shared" si="15"/>
        <v>2.2200850224268504E-2</v>
      </c>
      <c r="G52" s="182"/>
      <c r="H52" s="182">
        <f t="shared" si="17"/>
        <v>113817.09884475735</v>
      </c>
      <c r="I52" s="182"/>
      <c r="J52" s="182"/>
      <c r="K52" s="214"/>
      <c r="M52" s="693"/>
      <c r="N52" s="683"/>
      <c r="O52" s="686"/>
      <c r="P52" s="203">
        <v>2.2200850224268504E-2</v>
      </c>
      <c r="Q52" s="204">
        <f t="shared" si="18"/>
        <v>113817.09884475735</v>
      </c>
    </row>
    <row r="53" spans="1:18" ht="20.100000000000001" customHeight="1">
      <c r="A53" s="702"/>
      <c r="B53" s="679"/>
      <c r="C53" s="225" t="s">
        <v>129</v>
      </c>
      <c r="D53" s="182">
        <f t="shared" si="16"/>
        <v>113817.09884475735</v>
      </c>
      <c r="E53" s="200">
        <f t="shared" si="2"/>
        <v>1.0212391103163515E-3</v>
      </c>
      <c r="F53" s="184">
        <f t="shared" si="15"/>
        <v>2.2200850224268504E-2</v>
      </c>
      <c r="G53" s="182"/>
      <c r="H53" s="182">
        <f t="shared" si="17"/>
        <v>113817.09884475735</v>
      </c>
      <c r="I53" s="182"/>
      <c r="J53" s="182"/>
      <c r="K53" s="214"/>
      <c r="M53" s="693"/>
      <c r="N53" s="683"/>
      <c r="O53" s="686"/>
      <c r="P53" s="203">
        <v>2.2200850224268504E-2</v>
      </c>
      <c r="Q53" s="204">
        <f t="shared" si="18"/>
        <v>113817.09884475735</v>
      </c>
    </row>
    <row r="54" spans="1:18" ht="20.100000000000001" customHeight="1">
      <c r="A54" s="702"/>
      <c r="B54" s="679"/>
      <c r="C54" s="225" t="s">
        <v>130</v>
      </c>
      <c r="D54" s="182">
        <f t="shared" si="16"/>
        <v>448745.77407690289</v>
      </c>
      <c r="E54" s="200">
        <f t="shared" si="2"/>
        <v>4.0264313510713591E-3</v>
      </c>
      <c r="F54" s="184">
        <f t="shared" si="15"/>
        <v>8.7531116327638228E-2</v>
      </c>
      <c r="G54" s="182"/>
      <c r="H54" s="182">
        <f t="shared" si="17"/>
        <v>448745.77407690289</v>
      </c>
      <c r="I54" s="182"/>
      <c r="J54" s="182"/>
      <c r="K54" s="214"/>
      <c r="M54" s="693"/>
      <c r="N54" s="683"/>
      <c r="O54" s="686"/>
      <c r="P54" s="203">
        <v>8.7531116327638228E-2</v>
      </c>
      <c r="Q54" s="204">
        <f t="shared" si="18"/>
        <v>448745.77407690289</v>
      </c>
    </row>
    <row r="55" spans="1:18" ht="20.100000000000001" customHeight="1">
      <c r="A55" s="702"/>
      <c r="B55" s="679"/>
      <c r="C55" s="225" t="s">
        <v>131</v>
      </c>
      <c r="D55" s="182">
        <f t="shared" si="16"/>
        <v>64084.49000565827</v>
      </c>
      <c r="E55" s="200">
        <f t="shared" si="2"/>
        <v>5.7500663979953592E-4</v>
      </c>
      <c r="F55" s="184">
        <f t="shared" si="15"/>
        <v>1.250014434346817E-2</v>
      </c>
      <c r="G55" s="182"/>
      <c r="H55" s="182">
        <f t="shared" si="17"/>
        <v>64084.49000565827</v>
      </c>
      <c r="I55" s="182"/>
      <c r="J55" s="182"/>
      <c r="K55" s="214"/>
      <c r="M55" s="693"/>
      <c r="N55" s="683"/>
      <c r="O55" s="686"/>
      <c r="P55" s="203">
        <v>1.250014434346817E-2</v>
      </c>
      <c r="Q55" s="204">
        <f t="shared" si="18"/>
        <v>64084.49000565827</v>
      </c>
    </row>
    <row r="56" spans="1:18" ht="20.100000000000001" customHeight="1">
      <c r="A56" s="702"/>
      <c r="B56" s="679"/>
      <c r="C56" s="225" t="s">
        <v>132</v>
      </c>
      <c r="D56" s="182">
        <f t="shared" si="16"/>
        <v>65725.188265123463</v>
      </c>
      <c r="E56" s="200">
        <f t="shared" si="2"/>
        <v>5.897280239131761E-4</v>
      </c>
      <c r="F56" s="184">
        <f t="shared" si="15"/>
        <v>1.2820174432895131E-2</v>
      </c>
      <c r="G56" s="182"/>
      <c r="H56" s="182">
        <f t="shared" si="17"/>
        <v>65725.188265123463</v>
      </c>
      <c r="I56" s="182"/>
      <c r="J56" s="182"/>
      <c r="K56" s="214"/>
      <c r="M56" s="693"/>
      <c r="N56" s="683"/>
      <c r="O56" s="686"/>
      <c r="P56" s="203">
        <v>1.2820174432895131E-2</v>
      </c>
      <c r="Q56" s="204">
        <f t="shared" si="18"/>
        <v>65725.188265123463</v>
      </c>
    </row>
    <row r="57" spans="1:18" ht="20.100000000000001" customHeight="1" thickBot="1">
      <c r="A57" s="702"/>
      <c r="B57" s="679"/>
      <c r="C57" s="225" t="s">
        <v>133</v>
      </c>
      <c r="D57" s="182">
        <f t="shared" si="16"/>
        <v>10956.312346067998</v>
      </c>
      <c r="E57" s="200">
        <f t="shared" si="2"/>
        <v>9.8306974841345888E-5</v>
      </c>
      <c r="F57" s="184">
        <f t="shared" si="15"/>
        <v>2.1371081487249104E-3</v>
      </c>
      <c r="G57" s="182"/>
      <c r="H57" s="182">
        <f t="shared" si="17"/>
        <v>10956.312346067998</v>
      </c>
      <c r="I57" s="182"/>
      <c r="J57" s="182"/>
      <c r="K57" s="214"/>
      <c r="M57" s="694"/>
      <c r="N57" s="684"/>
      <c r="O57" s="687"/>
      <c r="P57" s="206">
        <v>2.1371081487249104E-3</v>
      </c>
      <c r="Q57" s="207">
        <f t="shared" si="18"/>
        <v>10956.312346067998</v>
      </c>
    </row>
    <row r="58" spans="1:18" ht="20.100000000000001" customHeight="1">
      <c r="A58" s="702"/>
      <c r="B58" s="679"/>
      <c r="C58" s="194" t="s">
        <v>11</v>
      </c>
      <c r="D58" s="209">
        <f>SUM(D50:D57)</f>
        <v>5126700</v>
      </c>
      <c r="E58" s="210">
        <f t="shared" si="2"/>
        <v>4.6000000000000006E-2</v>
      </c>
      <c r="F58" s="210"/>
      <c r="G58" s="209">
        <v>0</v>
      </c>
      <c r="H58" s="209">
        <f>SUM(H50:H57)</f>
        <v>5126700</v>
      </c>
      <c r="I58" s="209"/>
      <c r="J58" s="209"/>
      <c r="K58" s="215"/>
      <c r="N58" s="226"/>
      <c r="O58" s="199"/>
      <c r="P58" s="208"/>
    </row>
    <row r="59" spans="1:18" ht="20.100000000000001" customHeight="1" thickBot="1">
      <c r="A59" s="688" t="s">
        <v>134</v>
      </c>
      <c r="B59" s="689"/>
      <c r="C59" s="689"/>
      <c r="D59" s="209">
        <f>D58+D49+D48+D42+D32+D11</f>
        <v>106546199.99999999</v>
      </c>
      <c r="E59" s="210">
        <f t="shared" si="2"/>
        <v>0.95599999999999996</v>
      </c>
      <c r="F59" s="210"/>
      <c r="G59" s="209">
        <f>+G58+G48+G42+G49+G32+G11</f>
        <v>95624099.999999985</v>
      </c>
      <c r="H59" s="209">
        <f>+H58+H48+H42+H49+H32+H11</f>
        <v>5126700</v>
      </c>
      <c r="I59" s="209">
        <f>+I58+I48+I42+I49+I32+I11</f>
        <v>3343499.9999999995</v>
      </c>
      <c r="J59" s="209">
        <f>+J58+J48+J42+J49+J32+J11</f>
        <v>0</v>
      </c>
      <c r="K59" s="215">
        <f>K58+K48+K49</f>
        <v>2451900</v>
      </c>
      <c r="O59" s="199"/>
      <c r="P59" s="208"/>
    </row>
    <row r="60" spans="1:18" ht="20.100000000000001" customHeight="1">
      <c r="A60" s="678" t="s">
        <v>17</v>
      </c>
      <c r="B60" s="679"/>
      <c r="C60" s="679"/>
      <c r="D60" s="182">
        <f>Q60</f>
        <v>1000375.2</v>
      </c>
      <c r="E60" s="200">
        <f t="shared" si="2"/>
        <v>8.9760000000000013E-3</v>
      </c>
      <c r="F60" s="184">
        <f t="shared" ref="F60:F61" si="19">P60</f>
        <v>0.20399999999999999</v>
      </c>
      <c r="G60" s="182">
        <f>D60*0.85</f>
        <v>850318.91999999993</v>
      </c>
      <c r="H60" s="182">
        <f>$D$60*0.09</f>
        <v>90033.767999999996</v>
      </c>
      <c r="I60" s="182">
        <f>$D$60*0.03</f>
        <v>30011.255999999998</v>
      </c>
      <c r="J60" s="182"/>
      <c r="K60" s="185">
        <f>D60*0.03</f>
        <v>30011.255999999998</v>
      </c>
      <c r="M60" s="177" t="s">
        <v>215</v>
      </c>
      <c r="N60" s="690">
        <v>4.3999999999999997E-2</v>
      </c>
      <c r="O60" s="691">
        <f>N3*N60</f>
        <v>4903800</v>
      </c>
      <c r="P60" s="186">
        <v>0.20399999999999999</v>
      </c>
      <c r="Q60" s="187">
        <f>$O$60*P60</f>
        <v>1000375.2</v>
      </c>
      <c r="R60" s="677"/>
    </row>
    <row r="61" spans="1:18" ht="20.100000000000001" customHeight="1" thickBot="1">
      <c r="A61" s="678" t="s">
        <v>18</v>
      </c>
      <c r="B61" s="679"/>
      <c r="C61" s="679"/>
      <c r="D61" s="182">
        <f>Q61</f>
        <v>3903424.8000000003</v>
      </c>
      <c r="E61" s="200">
        <f t="shared" si="2"/>
        <v>3.5024000000000007E-2</v>
      </c>
      <c r="F61" s="184">
        <f t="shared" si="19"/>
        <v>0.79600000000000004</v>
      </c>
      <c r="G61" s="182">
        <f>D61*0.85</f>
        <v>3317911.08</v>
      </c>
      <c r="H61" s="182">
        <f>$D$61*0.09</f>
        <v>351308.23200000002</v>
      </c>
      <c r="I61" s="182">
        <f>$D$61*0.03</f>
        <v>117102.74400000001</v>
      </c>
      <c r="J61" s="182">
        <v>0</v>
      </c>
      <c r="K61" s="185">
        <f>D61*0.03</f>
        <v>117102.74400000001</v>
      </c>
      <c r="M61" s="191" t="s">
        <v>140</v>
      </c>
      <c r="N61" s="684"/>
      <c r="O61" s="687"/>
      <c r="P61" s="192">
        <v>0.79600000000000004</v>
      </c>
      <c r="Q61" s="193">
        <f>$O$60*P61</f>
        <v>3903424.8000000003</v>
      </c>
      <c r="R61" s="677"/>
    </row>
    <row r="62" spans="1:18" ht="20.100000000000001" customHeight="1" thickBot="1">
      <c r="A62" s="680" t="s">
        <v>19</v>
      </c>
      <c r="B62" s="681"/>
      <c r="C62" s="681"/>
      <c r="D62" s="227">
        <f>SUM(D59:D61)</f>
        <v>111449999.99999999</v>
      </c>
      <c r="E62" s="228">
        <f t="shared" si="2"/>
        <v>1</v>
      </c>
      <c r="F62" s="228">
        <f>F60+F61</f>
        <v>1</v>
      </c>
      <c r="G62" s="227">
        <f>SUM(G59:G61)</f>
        <v>99792329.999999985</v>
      </c>
      <c r="H62" s="227">
        <f>SUM(H59:H61)</f>
        <v>5568042</v>
      </c>
      <c r="I62" s="227">
        <f>SUM(I59:I61)</f>
        <v>3490613.9999999995</v>
      </c>
      <c r="J62" s="227">
        <v>0</v>
      </c>
      <c r="K62" s="229">
        <f>SUM(K59:K61)</f>
        <v>2599014</v>
      </c>
    </row>
  </sheetData>
  <mergeCells count="31">
    <mergeCell ref="N4:N10"/>
    <mergeCell ref="O4:O10"/>
    <mergeCell ref="B12:B32"/>
    <mergeCell ref="N12:N31"/>
    <mergeCell ref="O12:O31"/>
    <mergeCell ref="M4:M10"/>
    <mergeCell ref="M12:M31"/>
    <mergeCell ref="B49:C49"/>
    <mergeCell ref="A1:K1"/>
    <mergeCell ref="A2:K2"/>
    <mergeCell ref="A4:A58"/>
    <mergeCell ref="B4:B11"/>
    <mergeCell ref="B33:B42"/>
    <mergeCell ref="N33:N41"/>
    <mergeCell ref="O33:O41"/>
    <mergeCell ref="B43:B48"/>
    <mergeCell ref="N43:N47"/>
    <mergeCell ref="O43:O47"/>
    <mergeCell ref="M33:M41"/>
    <mergeCell ref="M43:M47"/>
    <mergeCell ref="R60:R61"/>
    <mergeCell ref="A61:C61"/>
    <mergeCell ref="A62:C62"/>
    <mergeCell ref="B50:B58"/>
    <mergeCell ref="N50:N57"/>
    <mergeCell ref="O50:O57"/>
    <mergeCell ref="A59:C59"/>
    <mergeCell ref="A60:C60"/>
    <mergeCell ref="N60:N61"/>
    <mergeCell ref="O60:O61"/>
    <mergeCell ref="M50:M5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rowBreaks count="1" manualBreakCount="1">
    <brk id="49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AJ22"/>
  <sheetViews>
    <sheetView showGridLines="0" view="pageBreakPreview" topLeftCell="A31" zoomScaleNormal="85" zoomScaleSheetLayoutView="100" workbookViewId="0">
      <selection activeCell="AM57" sqref="AM57"/>
    </sheetView>
  </sheetViews>
  <sheetFormatPr defaultRowHeight="16.5"/>
  <cols>
    <col min="1" max="1" width="1.5" customWidth="1"/>
    <col min="2" max="2" width="13.125" customWidth="1"/>
    <col min="3" max="35" width="3.625" customWidth="1"/>
    <col min="36" max="37" width="7.625" customWidth="1"/>
    <col min="38" max="94" width="1.625" customWidth="1"/>
    <col min="95" max="95" width="18.625" customWidth="1"/>
    <col min="96" max="96" width="1.125" customWidth="1"/>
    <col min="97" max="97" width="17.875" bestFit="1" customWidth="1"/>
  </cols>
  <sheetData>
    <row r="2" spans="2:36">
      <c r="B2" s="495" t="s">
        <v>20</v>
      </c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</row>
    <row r="3" spans="2:36">
      <c r="B3" s="495" t="s">
        <v>351</v>
      </c>
      <c r="C3" s="483"/>
      <c r="D3" s="483"/>
      <c r="E3" s="483"/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</row>
    <row r="4" spans="2:36" ht="9.9499999999999993" customHeight="1">
      <c r="B4" s="495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</row>
    <row r="5" spans="2:36">
      <c r="B5" s="495" t="s">
        <v>352</v>
      </c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</row>
    <row r="6" spans="2:36" ht="9.9499999999999993" customHeight="1">
      <c r="B6" s="495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  <c r="Q6" s="483"/>
      <c r="R6" s="483"/>
    </row>
    <row r="7" spans="2:36">
      <c r="B7" s="495" t="s">
        <v>353</v>
      </c>
      <c r="C7" s="483"/>
      <c r="D7" s="483"/>
      <c r="E7" s="483"/>
      <c r="F7" s="483"/>
      <c r="G7" s="483"/>
      <c r="H7" s="483"/>
      <c r="I7" s="483"/>
      <c r="J7" s="483"/>
      <c r="K7" s="483"/>
      <c r="L7" s="483"/>
      <c r="M7" s="483"/>
      <c r="N7" s="483"/>
      <c r="O7" s="483"/>
      <c r="P7" s="483"/>
      <c r="Q7" s="483"/>
      <c r="R7" s="483"/>
    </row>
    <row r="8" spans="2:36" ht="9.9499999999999993" customHeight="1">
      <c r="B8" s="495"/>
      <c r="C8" s="483"/>
      <c r="D8" s="483"/>
      <c r="E8" s="483"/>
      <c r="F8" s="483"/>
      <c r="G8" s="483"/>
      <c r="H8" s="483"/>
      <c r="I8" s="483"/>
      <c r="J8" s="483"/>
      <c r="K8" s="483"/>
      <c r="L8" s="483"/>
      <c r="M8" s="483"/>
      <c r="N8" s="483"/>
      <c r="O8" s="483"/>
      <c r="P8" s="483"/>
      <c r="Q8" s="483"/>
      <c r="R8" s="483"/>
    </row>
    <row r="9" spans="2:36">
      <c r="B9" s="495" t="s">
        <v>354</v>
      </c>
      <c r="C9" s="483"/>
      <c r="D9" s="483"/>
      <c r="E9" s="483"/>
      <c r="F9" s="483"/>
      <c r="G9" s="483"/>
      <c r="H9" s="483"/>
      <c r="I9" s="483"/>
      <c r="J9" s="483"/>
      <c r="K9" s="483"/>
      <c r="L9" s="483"/>
      <c r="M9" s="483"/>
      <c r="N9" s="483"/>
      <c r="O9" s="483"/>
      <c r="P9" s="483"/>
      <c r="Q9" s="483"/>
      <c r="R9" s="483"/>
    </row>
    <row r="10" spans="2:36" ht="7.9" customHeight="1" thickBot="1"/>
    <row r="11" spans="2:36" ht="20.100000000000001" customHeight="1">
      <c r="B11" s="487" t="s">
        <v>21</v>
      </c>
      <c r="C11" s="708" t="s">
        <v>69</v>
      </c>
      <c r="D11" s="709"/>
      <c r="E11" s="713" t="s">
        <v>74</v>
      </c>
      <c r="F11" s="713"/>
      <c r="G11" s="713"/>
      <c r="H11" s="713"/>
      <c r="I11" s="713"/>
      <c r="J11" s="713"/>
      <c r="K11" s="713"/>
      <c r="L11" s="713"/>
      <c r="M11" s="713"/>
      <c r="N11" s="713"/>
      <c r="O11" s="713"/>
      <c r="P11" s="709"/>
      <c r="Q11" s="713" t="s">
        <v>141</v>
      </c>
      <c r="R11" s="713"/>
      <c r="S11" s="713"/>
      <c r="T11" s="713"/>
      <c r="U11" s="713"/>
      <c r="V11" s="713"/>
      <c r="W11" s="713"/>
      <c r="X11" s="713"/>
      <c r="Y11" s="713"/>
      <c r="Z11" s="713"/>
      <c r="AA11" s="713"/>
      <c r="AB11" s="709"/>
      <c r="AC11" s="713" t="s">
        <v>207</v>
      </c>
      <c r="AD11" s="713"/>
      <c r="AE11" s="713"/>
      <c r="AF11" s="713"/>
      <c r="AG11" s="713"/>
      <c r="AH11" s="713"/>
      <c r="AI11" s="709"/>
      <c r="AJ11" s="710" t="s">
        <v>22</v>
      </c>
    </row>
    <row r="12" spans="2:36" ht="20.100000000000001" customHeight="1">
      <c r="B12" s="488" t="s">
        <v>67</v>
      </c>
      <c r="C12" s="485">
        <v>11</v>
      </c>
      <c r="D12" s="500">
        <v>12</v>
      </c>
      <c r="E12" s="501">
        <v>1</v>
      </c>
      <c r="F12" s="485">
        <v>2</v>
      </c>
      <c r="G12" s="485">
        <v>3</v>
      </c>
      <c r="H12" s="485">
        <v>4</v>
      </c>
      <c r="I12" s="485">
        <v>5</v>
      </c>
      <c r="J12" s="485">
        <v>6</v>
      </c>
      <c r="K12" s="485">
        <v>7</v>
      </c>
      <c r="L12" s="485">
        <v>8</v>
      </c>
      <c r="M12" s="485">
        <v>9</v>
      </c>
      <c r="N12" s="485">
        <v>10</v>
      </c>
      <c r="O12" s="485">
        <v>11</v>
      </c>
      <c r="P12" s="500">
        <v>12</v>
      </c>
      <c r="Q12" s="501">
        <v>1</v>
      </c>
      <c r="R12" s="485">
        <v>2</v>
      </c>
      <c r="S12" s="485">
        <v>3</v>
      </c>
      <c r="T12" s="485">
        <v>4</v>
      </c>
      <c r="U12" s="485">
        <v>5</v>
      </c>
      <c r="V12" s="485">
        <v>6</v>
      </c>
      <c r="W12" s="485">
        <v>7</v>
      </c>
      <c r="X12" s="485">
        <v>8</v>
      </c>
      <c r="Y12" s="485">
        <v>9</v>
      </c>
      <c r="Z12" s="485">
        <v>10</v>
      </c>
      <c r="AA12" s="485">
        <v>11</v>
      </c>
      <c r="AB12" s="500">
        <v>12</v>
      </c>
      <c r="AC12" s="501">
        <v>1</v>
      </c>
      <c r="AD12" s="485">
        <v>2</v>
      </c>
      <c r="AE12" s="485">
        <v>3</v>
      </c>
      <c r="AF12" s="485">
        <v>4</v>
      </c>
      <c r="AG12" s="485">
        <v>5</v>
      </c>
      <c r="AH12" s="485">
        <v>6</v>
      </c>
      <c r="AI12" s="500">
        <v>7</v>
      </c>
      <c r="AJ12" s="711"/>
    </row>
    <row r="13" spans="2:36" ht="20.100000000000001" customHeight="1" thickBot="1">
      <c r="B13" s="489" t="s">
        <v>68</v>
      </c>
      <c r="C13" s="502">
        <v>1</v>
      </c>
      <c r="D13" s="503">
        <v>2</v>
      </c>
      <c r="E13" s="504">
        <v>3</v>
      </c>
      <c r="F13" s="502">
        <v>4</v>
      </c>
      <c r="G13" s="502">
        <v>5</v>
      </c>
      <c r="H13" s="502">
        <v>6</v>
      </c>
      <c r="I13" s="502">
        <v>7</v>
      </c>
      <c r="J13" s="502">
        <v>8</v>
      </c>
      <c r="K13" s="502">
        <v>9</v>
      </c>
      <c r="L13" s="502">
        <v>10</v>
      </c>
      <c r="M13" s="502">
        <v>11</v>
      </c>
      <c r="N13" s="502">
        <v>12</v>
      </c>
      <c r="O13" s="502">
        <v>13</v>
      </c>
      <c r="P13" s="503">
        <v>14</v>
      </c>
      <c r="Q13" s="504">
        <v>15</v>
      </c>
      <c r="R13" s="502">
        <v>16</v>
      </c>
      <c r="S13" s="502">
        <v>17</v>
      </c>
      <c r="T13" s="502">
        <v>18</v>
      </c>
      <c r="U13" s="502">
        <v>19</v>
      </c>
      <c r="V13" s="502">
        <v>20</v>
      </c>
      <c r="W13" s="502">
        <v>21</v>
      </c>
      <c r="X13" s="502">
        <v>22</v>
      </c>
      <c r="Y13" s="502">
        <v>23</v>
      </c>
      <c r="Z13" s="502">
        <v>24</v>
      </c>
      <c r="AA13" s="502">
        <v>25</v>
      </c>
      <c r="AB13" s="503">
        <v>26</v>
      </c>
      <c r="AC13" s="504">
        <v>27</v>
      </c>
      <c r="AD13" s="502">
        <v>28</v>
      </c>
      <c r="AE13" s="502">
        <v>29</v>
      </c>
      <c r="AF13" s="502">
        <v>30</v>
      </c>
      <c r="AG13" s="502">
        <v>31</v>
      </c>
      <c r="AH13" s="502">
        <v>32</v>
      </c>
      <c r="AI13" s="503">
        <v>33</v>
      </c>
      <c r="AJ13" s="712"/>
    </row>
    <row r="14" spans="2:36" ht="24.95" customHeight="1" thickTop="1">
      <c r="B14" s="496" t="s">
        <v>23</v>
      </c>
      <c r="C14" s="505"/>
      <c r="D14" s="506"/>
      <c r="E14" s="507"/>
      <c r="F14" s="505"/>
      <c r="G14" s="505"/>
      <c r="H14" s="505"/>
      <c r="I14" s="505"/>
      <c r="J14" s="505"/>
      <c r="K14" s="505"/>
      <c r="L14" s="505"/>
      <c r="M14" s="505"/>
      <c r="N14" s="505"/>
      <c r="O14" s="505"/>
      <c r="P14" s="506"/>
      <c r="Q14" s="507"/>
      <c r="R14" s="505"/>
      <c r="S14" s="505"/>
      <c r="T14" s="505"/>
      <c r="U14" s="505"/>
      <c r="V14" s="505"/>
      <c r="W14" s="505"/>
      <c r="X14" s="505"/>
      <c r="Y14" s="505"/>
      <c r="Z14" s="505"/>
      <c r="AA14" s="505"/>
      <c r="AB14" s="506"/>
      <c r="AC14" s="507"/>
      <c r="AD14" s="505"/>
      <c r="AE14" s="505"/>
      <c r="AF14" s="505"/>
      <c r="AG14" s="505"/>
      <c r="AH14" s="505"/>
      <c r="AI14" s="506"/>
      <c r="AJ14" s="499" t="s">
        <v>355</v>
      </c>
    </row>
    <row r="15" spans="2:36" ht="24.95" customHeight="1">
      <c r="B15" s="497" t="s">
        <v>24</v>
      </c>
      <c r="C15" s="490"/>
      <c r="D15" s="532"/>
      <c r="E15" s="533"/>
      <c r="F15" s="531"/>
      <c r="G15" s="531"/>
      <c r="H15" s="531"/>
      <c r="I15" s="531"/>
      <c r="J15" s="531"/>
      <c r="K15" s="531"/>
      <c r="L15" s="531"/>
      <c r="M15" s="531"/>
      <c r="N15" s="531"/>
      <c r="O15" s="531"/>
      <c r="P15" s="532"/>
      <c r="Q15" s="533"/>
      <c r="R15" s="531"/>
      <c r="S15" s="531"/>
      <c r="T15" s="531"/>
      <c r="U15" s="531"/>
      <c r="V15" s="531"/>
      <c r="W15" s="531"/>
      <c r="X15" s="531"/>
      <c r="Y15" s="531"/>
      <c r="Z15" s="531"/>
      <c r="AA15" s="531"/>
      <c r="AB15" s="532"/>
      <c r="AC15" s="533"/>
      <c r="AD15" s="531"/>
      <c r="AE15" s="531"/>
      <c r="AF15" s="531"/>
      <c r="AG15" s="531"/>
      <c r="AH15" s="531"/>
      <c r="AI15" s="532"/>
      <c r="AJ15" s="499" t="s">
        <v>357</v>
      </c>
    </row>
    <row r="16" spans="2:36" ht="24.95" customHeight="1">
      <c r="B16" s="497" t="s">
        <v>25</v>
      </c>
      <c r="C16" s="490"/>
      <c r="D16" s="493"/>
      <c r="E16" s="492"/>
      <c r="F16" s="490"/>
      <c r="G16" s="490"/>
      <c r="H16" s="490"/>
      <c r="I16" s="531"/>
      <c r="J16" s="531"/>
      <c r="K16" s="531"/>
      <c r="L16" s="531"/>
      <c r="M16" s="531"/>
      <c r="N16" s="531"/>
      <c r="O16" s="531"/>
      <c r="P16" s="532"/>
      <c r="Q16" s="533"/>
      <c r="R16" s="531"/>
      <c r="S16" s="531"/>
      <c r="T16" s="531"/>
      <c r="U16" s="531"/>
      <c r="V16" s="531"/>
      <c r="W16" s="490"/>
      <c r="X16" s="490"/>
      <c r="Y16" s="490"/>
      <c r="Z16" s="490"/>
      <c r="AA16" s="490"/>
      <c r="AB16" s="493"/>
      <c r="AC16" s="492"/>
      <c r="AD16" s="490"/>
      <c r="AE16" s="490"/>
      <c r="AF16" s="490"/>
      <c r="AG16" s="490"/>
      <c r="AH16" s="490"/>
      <c r="AI16" s="493"/>
      <c r="AJ16" s="499" t="s">
        <v>356</v>
      </c>
    </row>
    <row r="17" spans="2:36" ht="24.95" customHeight="1">
      <c r="B17" s="497" t="s">
        <v>26</v>
      </c>
      <c r="C17" s="531"/>
      <c r="D17" s="532"/>
      <c r="E17" s="533"/>
      <c r="F17" s="531"/>
      <c r="G17" s="531"/>
      <c r="H17" s="531"/>
      <c r="I17" s="490"/>
      <c r="J17" s="490"/>
      <c r="K17" s="490"/>
      <c r="L17" s="490"/>
      <c r="M17" s="490"/>
      <c r="N17" s="490"/>
      <c r="O17" s="490"/>
      <c r="P17" s="493"/>
      <c r="Q17" s="492"/>
      <c r="R17" s="490"/>
      <c r="S17" s="490"/>
      <c r="T17" s="490"/>
      <c r="U17" s="490"/>
      <c r="V17" s="490"/>
      <c r="W17" s="490"/>
      <c r="X17" s="490"/>
      <c r="Y17" s="490"/>
      <c r="Z17" s="531"/>
      <c r="AA17" s="531"/>
      <c r="AB17" s="532"/>
      <c r="AC17" s="533"/>
      <c r="AD17" s="531"/>
      <c r="AE17" s="531"/>
      <c r="AF17" s="531"/>
      <c r="AG17" s="531"/>
      <c r="AH17" s="490"/>
      <c r="AI17" s="493"/>
      <c r="AJ17" s="499" t="s">
        <v>356</v>
      </c>
    </row>
    <row r="18" spans="2:36" ht="24.95" customHeight="1">
      <c r="B18" s="497" t="s">
        <v>70</v>
      </c>
      <c r="C18" s="490"/>
      <c r="D18" s="493"/>
      <c r="E18" s="492"/>
      <c r="F18" s="490"/>
      <c r="G18" s="490"/>
      <c r="H18" s="490"/>
      <c r="I18" s="534"/>
      <c r="J18" s="534"/>
      <c r="K18" s="534"/>
      <c r="L18" s="534"/>
      <c r="M18" s="534"/>
      <c r="N18" s="534"/>
      <c r="O18" s="534"/>
      <c r="P18" s="535"/>
      <c r="Q18" s="536"/>
      <c r="R18" s="534"/>
      <c r="S18" s="534"/>
      <c r="T18" s="534"/>
      <c r="U18" s="534"/>
      <c r="V18" s="534"/>
      <c r="W18" s="534"/>
      <c r="X18" s="534"/>
      <c r="Y18" s="534"/>
      <c r="Z18" s="534"/>
      <c r="AA18" s="534"/>
      <c r="AB18" s="535"/>
      <c r="AC18" s="536"/>
      <c r="AD18" s="534"/>
      <c r="AE18" s="534"/>
      <c r="AF18" s="534"/>
      <c r="AG18" s="534"/>
      <c r="AH18" s="490"/>
      <c r="AI18" s="493"/>
      <c r="AJ18" s="499" t="s">
        <v>380</v>
      </c>
    </row>
    <row r="19" spans="2:36" ht="24.95" customHeight="1">
      <c r="B19" s="497" t="s">
        <v>27</v>
      </c>
      <c r="C19" s="490"/>
      <c r="D19" s="493"/>
      <c r="E19" s="492"/>
      <c r="F19" s="490"/>
      <c r="G19" s="490"/>
      <c r="H19" s="490"/>
      <c r="I19" s="534"/>
      <c r="J19" s="534"/>
      <c r="K19" s="534"/>
      <c r="L19" s="534"/>
      <c r="M19" s="534"/>
      <c r="N19" s="534"/>
      <c r="O19" s="534"/>
      <c r="P19" s="535"/>
      <c r="Q19" s="536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5"/>
      <c r="AC19" s="536"/>
      <c r="AD19" s="534"/>
      <c r="AE19" s="534"/>
      <c r="AF19" s="534"/>
      <c r="AG19" s="534"/>
      <c r="AH19" s="490"/>
      <c r="AI19" s="493"/>
      <c r="AJ19" s="499" t="s">
        <v>380</v>
      </c>
    </row>
    <row r="20" spans="2:36" ht="24.95" customHeight="1">
      <c r="B20" s="497" t="s">
        <v>72</v>
      </c>
      <c r="C20" s="490"/>
      <c r="D20" s="493"/>
      <c r="E20" s="492"/>
      <c r="F20" s="490"/>
      <c r="G20" s="490"/>
      <c r="H20" s="490"/>
      <c r="I20" s="534"/>
      <c r="J20" s="534"/>
      <c r="K20" s="534"/>
      <c r="L20" s="534"/>
      <c r="M20" s="534"/>
      <c r="N20" s="534"/>
      <c r="O20" s="534"/>
      <c r="P20" s="535"/>
      <c r="Q20" s="536"/>
      <c r="R20" s="534"/>
      <c r="S20" s="534"/>
      <c r="T20" s="534"/>
      <c r="U20" s="534"/>
      <c r="V20" s="534"/>
      <c r="W20" s="534"/>
      <c r="X20" s="534"/>
      <c r="Y20" s="534"/>
      <c r="Z20" s="534"/>
      <c r="AA20" s="534"/>
      <c r="AB20" s="535"/>
      <c r="AC20" s="536"/>
      <c r="AD20" s="534"/>
      <c r="AE20" s="534"/>
      <c r="AF20" s="534"/>
      <c r="AG20" s="534"/>
      <c r="AH20" s="490"/>
      <c r="AI20" s="493"/>
      <c r="AJ20" s="499" t="s">
        <v>380</v>
      </c>
    </row>
    <row r="21" spans="2:36" ht="24.95" customHeight="1" thickBot="1">
      <c r="B21" s="498" t="s">
        <v>71</v>
      </c>
      <c r="C21" s="491"/>
      <c r="D21" s="494"/>
      <c r="E21" s="530"/>
      <c r="F21" s="491"/>
      <c r="G21" s="491"/>
      <c r="H21" s="491"/>
      <c r="I21" s="537"/>
      <c r="J21" s="537"/>
      <c r="K21" s="537"/>
      <c r="L21" s="537"/>
      <c r="M21" s="537"/>
      <c r="N21" s="537"/>
      <c r="O21" s="537"/>
      <c r="P21" s="538"/>
      <c r="Q21" s="539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8"/>
      <c r="AC21" s="539"/>
      <c r="AD21" s="537"/>
      <c r="AE21" s="537"/>
      <c r="AF21" s="537"/>
      <c r="AG21" s="537"/>
      <c r="AH21" s="491"/>
      <c r="AI21" s="494"/>
      <c r="AJ21" s="499" t="s">
        <v>380</v>
      </c>
    </row>
    <row r="22" spans="2:36" ht="7.15" customHeight="1"/>
  </sheetData>
  <mergeCells count="5">
    <mergeCell ref="C11:D11"/>
    <mergeCell ref="AJ11:AJ13"/>
    <mergeCell ref="E11:P11"/>
    <mergeCell ref="Q11:AB11"/>
    <mergeCell ref="AC11:AI1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8A9A9-E074-457A-B011-A57DF34726A1}">
  <sheetPr>
    <pageSetUpPr fitToPage="1"/>
  </sheetPr>
  <dimension ref="A1:E43"/>
  <sheetViews>
    <sheetView topLeftCell="A19" zoomScale="85" zoomScaleNormal="85" workbookViewId="0">
      <selection activeCell="C41" sqref="C41"/>
    </sheetView>
  </sheetViews>
  <sheetFormatPr defaultRowHeight="16.5"/>
  <cols>
    <col min="2" max="2" width="19.25" bestFit="1" customWidth="1"/>
    <col min="3" max="3" width="19.125" style="44" bestFit="1" customWidth="1"/>
    <col min="4" max="4" width="13" bestFit="1" customWidth="1"/>
    <col min="5" max="5" width="15.625" style="44" customWidth="1"/>
  </cols>
  <sheetData>
    <row r="1" spans="1:5" ht="17.25" thickBot="1"/>
    <row r="2" spans="1:5">
      <c r="A2" s="716" t="s">
        <v>220</v>
      </c>
      <c r="B2" s="117" t="s">
        <v>219</v>
      </c>
      <c r="C2" s="518">
        <v>10476540.915826628</v>
      </c>
      <c r="D2" s="117" t="s">
        <v>358</v>
      </c>
      <c r="E2" s="519">
        <v>58547443.584310964</v>
      </c>
    </row>
    <row r="3" spans="1:5">
      <c r="A3" s="717"/>
      <c r="B3" s="484" t="s">
        <v>221</v>
      </c>
      <c r="C3" s="508">
        <v>53073203.866767168</v>
      </c>
      <c r="D3" s="484" t="s">
        <v>359</v>
      </c>
      <c r="E3" s="520">
        <v>25143698.197983909</v>
      </c>
    </row>
    <row r="4" spans="1:5">
      <c r="A4" s="717"/>
      <c r="B4" s="484" t="s">
        <v>223</v>
      </c>
      <c r="C4" s="508">
        <v>6749881.7210115613</v>
      </c>
      <c r="D4" s="484" t="s">
        <v>360</v>
      </c>
      <c r="E4" s="520"/>
    </row>
    <row r="5" spans="1:5">
      <c r="A5" s="717"/>
      <c r="B5" s="484" t="s">
        <v>225</v>
      </c>
      <c r="C5" s="508">
        <v>7730607.8455163408</v>
      </c>
      <c r="D5" s="484" t="s">
        <v>361</v>
      </c>
      <c r="E5" s="520"/>
    </row>
    <row r="6" spans="1:5">
      <c r="A6" s="717"/>
      <c r="B6" s="484" t="s">
        <v>227</v>
      </c>
      <c r="C6" s="508">
        <v>78030234.34912169</v>
      </c>
      <c r="D6" s="484"/>
      <c r="E6" s="520"/>
    </row>
    <row r="7" spans="1:5">
      <c r="A7" s="717"/>
      <c r="B7" s="484" t="s">
        <v>228</v>
      </c>
      <c r="C7" s="508">
        <v>5660907.4331731554</v>
      </c>
      <c r="D7" s="484"/>
      <c r="E7" s="520"/>
    </row>
    <row r="8" spans="1:5" ht="17.25" thickBot="1">
      <c r="A8" s="718"/>
      <c r="B8" s="521" t="s">
        <v>229</v>
      </c>
      <c r="C8" s="522">
        <v>83691141.78229484</v>
      </c>
      <c r="D8" s="521" t="s">
        <v>362</v>
      </c>
      <c r="E8" s="523">
        <v>83691141.782294869</v>
      </c>
    </row>
    <row r="9" spans="1:5">
      <c r="A9" s="714" t="s">
        <v>222</v>
      </c>
      <c r="B9" s="486" t="s">
        <v>219</v>
      </c>
      <c r="C9" s="517">
        <v>5600782.3813835774</v>
      </c>
      <c r="D9" s="486" t="s">
        <v>358</v>
      </c>
      <c r="E9" s="524">
        <v>31299595.270676672</v>
      </c>
    </row>
    <row r="10" spans="1:5">
      <c r="A10" s="714"/>
      <c r="B10" s="484" t="s">
        <v>221</v>
      </c>
      <c r="C10" s="508">
        <v>28373054.382054534</v>
      </c>
      <c r="D10" s="484" t="s">
        <v>359</v>
      </c>
      <c r="E10" s="520">
        <v>13441877.715320587</v>
      </c>
    </row>
    <row r="11" spans="1:5">
      <c r="A11" s="714"/>
      <c r="B11" s="484" t="s">
        <v>223</v>
      </c>
      <c r="C11" s="508">
        <v>3608501.9782010489</v>
      </c>
      <c r="D11" s="484" t="s">
        <v>360</v>
      </c>
      <c r="E11" s="520"/>
    </row>
    <row r="12" spans="1:5">
      <c r="A12" s="714"/>
      <c r="B12" s="484" t="s">
        <v>225</v>
      </c>
      <c r="C12" s="508">
        <v>4132800.3743244382</v>
      </c>
      <c r="D12" s="484" t="s">
        <v>361</v>
      </c>
      <c r="E12" s="520"/>
    </row>
    <row r="13" spans="1:5">
      <c r="A13" s="714"/>
      <c r="B13" s="484" t="s">
        <v>227</v>
      </c>
      <c r="C13" s="508">
        <v>41715139.115963601</v>
      </c>
      <c r="D13" s="484"/>
      <c r="E13" s="520"/>
    </row>
    <row r="14" spans="1:5">
      <c r="A14" s="714"/>
      <c r="B14" s="484" t="s">
        <v>228</v>
      </c>
      <c r="C14" s="508">
        <v>3026333.8700336558</v>
      </c>
      <c r="D14" s="484"/>
      <c r="E14" s="520"/>
    </row>
    <row r="15" spans="1:5" ht="17.25" thickBot="1">
      <c r="A15" s="715"/>
      <c r="B15" s="521" t="s">
        <v>229</v>
      </c>
      <c r="C15" s="522">
        <v>44741472.98599726</v>
      </c>
      <c r="D15" s="521" t="s">
        <v>362</v>
      </c>
      <c r="E15" s="523">
        <v>44741472.98599726</v>
      </c>
    </row>
    <row r="16" spans="1:5">
      <c r="A16" s="714" t="s">
        <v>224</v>
      </c>
      <c r="B16" s="486" t="s">
        <v>219</v>
      </c>
      <c r="C16" s="517">
        <v>2223709.7990371361</v>
      </c>
      <c r="D16" s="486" t="s">
        <v>358</v>
      </c>
      <c r="E16" s="524">
        <v>12427052.502637377</v>
      </c>
    </row>
    <row r="17" spans="1:5">
      <c r="A17" s="714"/>
      <c r="B17" s="484" t="s">
        <v>221</v>
      </c>
      <c r="C17" s="508">
        <v>11265111.686485855</v>
      </c>
      <c r="D17" s="484" t="s">
        <v>359</v>
      </c>
      <c r="E17" s="520">
        <v>5336903.5176891265</v>
      </c>
    </row>
    <row r="18" spans="1:5">
      <c r="A18" s="714"/>
      <c r="B18" s="484" t="s">
        <v>223</v>
      </c>
      <c r="C18" s="508">
        <v>1432703.6228799708</v>
      </c>
      <c r="D18" s="484" t="s">
        <v>360</v>
      </c>
      <c r="E18" s="520">
        <v>0</v>
      </c>
    </row>
    <row r="19" spans="1:5">
      <c r="A19" s="714"/>
      <c r="B19" s="484" t="s">
        <v>225</v>
      </c>
      <c r="C19" s="508">
        <v>1640868.7329821459</v>
      </c>
      <c r="D19" s="484" t="s">
        <v>361</v>
      </c>
      <c r="E19" s="520">
        <v>0</v>
      </c>
    </row>
    <row r="20" spans="1:5">
      <c r="A20" s="714"/>
      <c r="B20" s="484" t="s">
        <v>227</v>
      </c>
      <c r="C20" s="508">
        <v>16562393.841385107</v>
      </c>
      <c r="D20" s="484"/>
      <c r="E20" s="520">
        <v>0</v>
      </c>
    </row>
    <row r="21" spans="1:5">
      <c r="A21" s="714"/>
      <c r="B21" s="484" t="s">
        <v>228</v>
      </c>
      <c r="C21" s="508">
        <v>1201562.1789413937</v>
      </c>
      <c r="D21" s="484"/>
      <c r="E21" s="520">
        <v>0</v>
      </c>
    </row>
    <row r="22" spans="1:5" ht="17.25" thickBot="1">
      <c r="A22" s="715"/>
      <c r="B22" s="521" t="s">
        <v>229</v>
      </c>
      <c r="C22" s="522">
        <v>17763956.020326503</v>
      </c>
      <c r="D22" s="521" t="s">
        <v>362</v>
      </c>
      <c r="E22" s="523">
        <v>17763956.020326503</v>
      </c>
    </row>
    <row r="23" spans="1:5">
      <c r="A23" s="714" t="s">
        <v>226</v>
      </c>
      <c r="B23" s="486" t="s">
        <v>219</v>
      </c>
      <c r="C23" s="517">
        <v>3367102.8122883155</v>
      </c>
      <c r="D23" s="486" t="s">
        <v>358</v>
      </c>
      <c r="E23" s="524">
        <v>18816827.379275348</v>
      </c>
    </row>
    <row r="24" spans="1:5">
      <c r="A24" s="714"/>
      <c r="B24" s="484" t="s">
        <v>221</v>
      </c>
      <c r="C24" s="508">
        <v>17057436.746796943</v>
      </c>
      <c r="D24" s="484" t="s">
        <v>359</v>
      </c>
      <c r="E24" s="520">
        <v>8081046.7494919579</v>
      </c>
    </row>
    <row r="25" spans="1:5">
      <c r="A25" s="714"/>
      <c r="B25" s="484" t="s">
        <v>223</v>
      </c>
      <c r="C25" s="508">
        <v>2169374.9786341819</v>
      </c>
      <c r="D25" s="484" t="s">
        <v>360</v>
      </c>
      <c r="E25" s="520">
        <v>0</v>
      </c>
    </row>
    <row r="26" spans="1:5">
      <c r="A26" s="714"/>
      <c r="B26" s="484" t="s">
        <v>225</v>
      </c>
      <c r="C26" s="508">
        <v>2484574.9781794623</v>
      </c>
      <c r="D26" s="484" t="s">
        <v>361</v>
      </c>
      <c r="E26" s="520">
        <v>0</v>
      </c>
    </row>
    <row r="27" spans="1:5">
      <c r="A27" s="714"/>
      <c r="B27" s="484" t="s">
        <v>227</v>
      </c>
      <c r="C27" s="508">
        <v>25078489.515898902</v>
      </c>
      <c r="D27" s="484"/>
      <c r="E27" s="520">
        <v>0</v>
      </c>
    </row>
    <row r="28" spans="1:5">
      <c r="A28" s="714"/>
      <c r="B28" s="484" t="s">
        <v>228</v>
      </c>
      <c r="C28" s="508">
        <v>1819384.612868398</v>
      </c>
      <c r="D28" s="484"/>
      <c r="E28" s="520">
        <v>0</v>
      </c>
    </row>
    <row r="29" spans="1:5" ht="17.25" thickBot="1">
      <c r="A29" s="715"/>
      <c r="B29" s="521" t="s">
        <v>229</v>
      </c>
      <c r="C29" s="522">
        <v>26897874.1287673</v>
      </c>
      <c r="D29" s="521" t="s">
        <v>362</v>
      </c>
      <c r="E29" s="523">
        <v>26897874.128767304</v>
      </c>
    </row>
    <row r="30" spans="1:5">
      <c r="A30" s="714" t="s">
        <v>230</v>
      </c>
      <c r="B30" s="486" t="s">
        <v>219</v>
      </c>
      <c r="C30" s="517">
        <v>331864.09146433859</v>
      </c>
      <c r="D30" s="486" t="s">
        <v>358</v>
      </c>
      <c r="E30" s="524">
        <v>1854600.1326940756</v>
      </c>
    </row>
    <row r="31" spans="1:5">
      <c r="A31" s="714"/>
      <c r="B31" s="484" t="s">
        <v>221</v>
      </c>
      <c r="C31" s="508">
        <v>1681193.317895479</v>
      </c>
      <c r="D31" s="484" t="s">
        <v>359</v>
      </c>
      <c r="E31" s="520">
        <v>796473.81951441267</v>
      </c>
    </row>
    <row r="32" spans="1:5">
      <c r="A32" s="714"/>
      <c r="B32" s="484" t="s">
        <v>223</v>
      </c>
      <c r="C32" s="508">
        <v>213815.16884559437</v>
      </c>
      <c r="D32" s="484" t="s">
        <v>360</v>
      </c>
      <c r="E32" s="520">
        <v>0</v>
      </c>
    </row>
    <row r="33" spans="1:5">
      <c r="A33" s="714"/>
      <c r="B33" s="484" t="s">
        <v>225</v>
      </c>
      <c r="C33" s="508">
        <v>244881.5090526416</v>
      </c>
      <c r="D33" s="484" t="s">
        <v>361</v>
      </c>
      <c r="E33" s="520">
        <v>0</v>
      </c>
    </row>
    <row r="34" spans="1:5">
      <c r="A34" s="714"/>
      <c r="B34" s="484" t="s">
        <v>227</v>
      </c>
      <c r="C34" s="508">
        <v>2471754.0872580535</v>
      </c>
      <c r="D34" s="484"/>
      <c r="E34" s="520">
        <v>0</v>
      </c>
    </row>
    <row r="35" spans="1:5">
      <c r="A35" s="714"/>
      <c r="B35" s="484" t="s">
        <v>228</v>
      </c>
      <c r="C35" s="508">
        <v>179319.8649504343</v>
      </c>
      <c r="D35" s="484"/>
      <c r="E35" s="520">
        <v>0</v>
      </c>
    </row>
    <row r="36" spans="1:5" ht="17.25" thickBot="1">
      <c r="A36" s="715"/>
      <c r="B36" s="521" t="s">
        <v>229</v>
      </c>
      <c r="C36" s="522">
        <v>2651073.9522084878</v>
      </c>
      <c r="D36" s="521" t="s">
        <v>362</v>
      </c>
      <c r="E36" s="523">
        <v>2651073.9522084882</v>
      </c>
    </row>
    <row r="37" spans="1:5">
      <c r="A37" s="714" t="s">
        <v>204</v>
      </c>
      <c r="B37" s="486" t="s">
        <v>219</v>
      </c>
      <c r="C37" s="517">
        <v>22000000</v>
      </c>
      <c r="D37" s="486" t="s">
        <v>358</v>
      </c>
      <c r="E37" s="524">
        <v>122945518.86959445</v>
      </c>
    </row>
    <row r="38" spans="1:5">
      <c r="A38" s="714"/>
      <c r="B38" s="484" t="s">
        <v>221</v>
      </c>
      <c r="C38" s="508">
        <v>111450000</v>
      </c>
      <c r="D38" s="484" t="s">
        <v>359</v>
      </c>
      <c r="E38" s="520">
        <v>52800000</v>
      </c>
    </row>
    <row r="39" spans="1:5">
      <c r="A39" s="714"/>
      <c r="B39" s="484" t="s">
        <v>223</v>
      </c>
      <c r="C39" s="508">
        <v>14174277.46957236</v>
      </c>
      <c r="D39" s="484" t="s">
        <v>360</v>
      </c>
      <c r="E39" s="520"/>
    </row>
    <row r="40" spans="1:5">
      <c r="A40" s="714"/>
      <c r="B40" s="484" t="s">
        <v>225</v>
      </c>
      <c r="C40" s="508">
        <v>16233733.440055031</v>
      </c>
      <c r="D40" s="484" t="s">
        <v>361</v>
      </c>
      <c r="E40" s="520"/>
    </row>
    <row r="41" spans="1:5">
      <c r="A41" s="714"/>
      <c r="B41" s="484" t="s">
        <v>227</v>
      </c>
      <c r="C41" s="508">
        <v>163858010.90962741</v>
      </c>
      <c r="D41" s="484"/>
      <c r="E41" s="520"/>
    </row>
    <row r="42" spans="1:5">
      <c r="A42" s="714"/>
      <c r="B42" s="484" t="s">
        <v>228</v>
      </c>
      <c r="C42" s="508">
        <v>11887507.95996704</v>
      </c>
      <c r="D42" s="484"/>
      <c r="E42" s="520"/>
    </row>
    <row r="43" spans="1:5" ht="17.25" thickBot="1">
      <c r="A43" s="715"/>
      <c r="B43" s="521" t="s">
        <v>229</v>
      </c>
      <c r="C43" s="522">
        <v>175745518.86959445</v>
      </c>
      <c r="D43" s="521" t="s">
        <v>362</v>
      </c>
      <c r="E43" s="523">
        <v>175745518.86959445</v>
      </c>
    </row>
  </sheetData>
  <mergeCells count="6">
    <mergeCell ref="A30:A36"/>
    <mergeCell ref="A37:A43"/>
    <mergeCell ref="A16:A22"/>
    <mergeCell ref="A23:A29"/>
    <mergeCell ref="A2:A8"/>
    <mergeCell ref="A9:A15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건축개요</vt:lpstr>
      <vt:lpstr>감리비산출(건축)</vt:lpstr>
      <vt:lpstr>감리비산출(소방)</vt:lpstr>
      <vt:lpstr>감리비산출(전기)</vt:lpstr>
      <vt:lpstr>1. 총사업비</vt:lpstr>
      <vt:lpstr>2. 공사비 세부내역 (최종작성)</vt:lpstr>
      <vt:lpstr>3. 감리원 배치계획(예정공정표) </vt:lpstr>
      <vt:lpstr>사업비내역</vt:lpstr>
      <vt:lpstr>'1. 총사업비'!Print_Area</vt:lpstr>
      <vt:lpstr>'2. 공사비 세부내역 (최종작성)'!Print_Area</vt:lpstr>
      <vt:lpstr>'3. 감리원 배치계획(예정공정표) '!Print_Area</vt:lpstr>
      <vt:lpstr>'감리비산출(건축)'!Print_Area</vt:lpstr>
      <vt:lpstr>'감리비산출(소방)'!Print_Area</vt:lpstr>
      <vt:lpstr>'감리비산출(전기)'!Print_Area</vt:lpstr>
      <vt:lpstr>'2. 공사비 세부내역 (최종작성)'!Print_Titles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2026-09-21T08:10:06Z</cp:lastPrinted>
  <dcterms:created xsi:type="dcterms:W3CDTF">2022-05-19T23:14:29Z</dcterms:created>
  <dcterms:modified xsi:type="dcterms:W3CDTF">2026-09-28T08:31:37Z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QtMDMtMTNUMDY6MDA6NThaIiwicElEIjoxLCJ0cmFjZUlkIjoiNEY4Q0M2MEJCOEM1NDdGMTg1M0VDMzg2NjZDNTE3RTUiLCJ1c2VyQ29kZSI6ImpoMDUwNCJ9LCJub2RlMiI6eyJkc2QiOiIwMTAwMDAwMDAwMDAyNDA5IiwibG9nVGltZSI6IjIwMjQtMDMtMTNUMDY6MDA6NThaIiwicElEIjoxLCJ0cmFjZUlkIjoiNEY4Q0M2MEJCOEM1NDdGMTg1M0VDMzg2NjZDNTE3RTUiLCJ1c2VyQ29kZSI6ImpoMDUwNCJ9LCJub2RlMyI6eyJkc2QiOiIwMDAwMDAwMDAwMDAwMDAwIiwibG9nVGltZSI6IjIwMjQtMDMtMTNUMjM6NDE6MjlaIiwicElEIjoyMDQ4LCJ0cmFjZUlkIjoiMTVCQUY4NjU2ODU0NEZEOUFERUU1RUVDNUE4NkZEMkIiLCJ1c2VyQ29kZSI6ImpoMDUwNCJ9LCJub2RlNCI6eyJkc2QiOiIwMTAwMDAwMDAwMDAyNDA5IiwibG9nVGltZSI6IjIwMjYtMDktMjhUMDc6MjI6MTVaIiwicElEIjoxLCJwcm9jZXNzTmFtZSI6IkVYQ0VMLkVYRSIsInRyYWNlSWQiOiIyNjg4RjYwQzQ1Njk0QzUxQjA5MzJEMDJBM0YwM0RGRSIsInVzZXJDb2RlIjoidGxzNDE3MSJ9LCJub2RlNSI6eyJkc2QiOiIwMDAwMDAwMDAwMDAwMDAwIiwibG9nVGltZSI6IjIwMjYtMDktMzBUMDY6MTQ6NTlaIiwicElEIjoyMDQ4LCJwcm9jZXNzSWQiOjI2NDc2LCJwcm9jZXNzTmFtZSI6IkVYQ0VMLkVYRSIsInRyYWNlSWQiOiIwMzY1MTc2QzkxMkM0MTlDOUM2QTkyNzdDMjM4MzkwNyIsInVzZXJDb2RlIjoidGxzNDE3MSJ9LCJub2RlQ291bnQiOjQsInJvb3RUcmFjZUlkIjoiNEY4Q0M2MEJCOEM1NDdGMTg1M0VDMzg2NjZDNTE3RTUifQ==</vt:lpwstr>
  </property>
</Properties>
</file>