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7BB5704-2829-46BD-9845-B1FE00194F24}" xr6:coauthVersionLast="36" xr6:coauthVersionMax="36" xr10:uidLastSave="{00000000-0000-0000-0000-000000000000}"/>
  <bookViews>
    <workbookView xWindow="32760" yWindow="32760" windowWidth="24360" windowHeight="10860" tabRatio="864" firstSheet="1" activeTab="1"/>
  </bookViews>
  <sheets>
    <sheet name="VXXXXX" sheetId="1" state="veryHidden" r:id="rId1"/>
    <sheet name="원가" sheetId="103" r:id="rId2"/>
    <sheet name="내역" sheetId="29" r:id="rId3"/>
    <sheet name="일위내역" sheetId="99" r:id="rId4"/>
    <sheet name="단가대비" sheetId="73" r:id="rId5"/>
    <sheet name="전기공량" sheetId="42" r:id="rId6"/>
    <sheet name="표지(관급)" sheetId="100" r:id="rId7"/>
    <sheet name="관급집계" sheetId="101" r:id="rId8"/>
  </sheets>
  <externalReferences>
    <externalReference r:id="rId9"/>
  </externalReferences>
  <definedNames>
    <definedName name="_xlnm.Print_Area" localSheetId="7">관급집계!$A$1:$L$59</definedName>
    <definedName name="_xlnm.Print_Area" localSheetId="4">단가대비!$A$1:$M$116</definedName>
    <definedName name="_xlnm.Print_Area" localSheetId="1">원가!$A$1:$H$35</definedName>
    <definedName name="_xlnm.Print_Area" localSheetId="5">전기공량!$A$1:$U$230</definedName>
    <definedName name="_xlnm.Print_Titles" localSheetId="7">관급집계!$1:$2</definedName>
    <definedName name="_xlnm.Print_Titles" localSheetId="2">내역!$1:$2</definedName>
    <definedName name="_xlnm.Print_Titles" localSheetId="4">단가대비!$1:$4</definedName>
    <definedName name="_xlnm.Print_Titles" localSheetId="3">일위내역!$1:$2</definedName>
    <definedName name="_xlnm.Print_Titles" localSheetId="5">전기공량!$1:$2</definedName>
    <definedName name="_xlnm.Print_Titles">#REF!</definedName>
  </definedNames>
  <calcPr calcId="191029" fullCalcOnLoad="1"/>
</workbook>
</file>

<file path=xl/calcChain.xml><?xml version="1.0" encoding="utf-8"?>
<calcChain xmlns="http://schemas.openxmlformats.org/spreadsheetml/2006/main">
  <c r="D190" i="29" l="1"/>
  <c r="C190" i="29"/>
  <c r="B190" i="29"/>
  <c r="A190" i="29"/>
  <c r="D189" i="29"/>
  <c r="C189" i="29"/>
  <c r="B189" i="29"/>
  <c r="A189" i="29"/>
  <c r="D188" i="29"/>
  <c r="C188" i="29"/>
  <c r="B188" i="29"/>
  <c r="A188" i="29"/>
  <c r="D187" i="29"/>
  <c r="C187" i="29"/>
  <c r="B187" i="29"/>
  <c r="A187" i="29"/>
  <c r="D186" i="29"/>
  <c r="C186" i="29"/>
  <c r="B186" i="29"/>
  <c r="A186" i="29"/>
  <c r="D185" i="29"/>
  <c r="C185" i="29"/>
  <c r="B185" i="29"/>
  <c r="A185" i="29"/>
  <c r="D184" i="29"/>
  <c r="C184" i="29"/>
  <c r="B184" i="29"/>
  <c r="A184" i="29"/>
  <c r="A292" i="29"/>
  <c r="B292" i="29"/>
  <c r="C292" i="29"/>
  <c r="D292" i="29"/>
  <c r="A293" i="29"/>
  <c r="B293" i="29"/>
  <c r="C293" i="29"/>
  <c r="D293" i="29"/>
  <c r="A294" i="29"/>
  <c r="B294" i="29"/>
  <c r="C294" i="29"/>
  <c r="D294" i="29"/>
  <c r="A295" i="29"/>
  <c r="B295" i="29"/>
  <c r="C295" i="29"/>
  <c r="D295" i="29"/>
  <c r="A296" i="29"/>
  <c r="B296" i="29"/>
  <c r="C296" i="29"/>
  <c r="D296" i="29"/>
  <c r="D290" i="29"/>
  <c r="C290" i="29"/>
  <c r="B290" i="29"/>
  <c r="A290" i="29"/>
  <c r="T221" i="42"/>
  <c r="T219" i="42"/>
  <c r="T218" i="42"/>
  <c r="T217" i="42"/>
  <c r="T215" i="42"/>
  <c r="D291" i="29"/>
  <c r="T214" i="42"/>
  <c r="T213" i="42"/>
  <c r="D300" i="29"/>
  <c r="C275" i="29"/>
  <c r="B275" i="29"/>
  <c r="A275" i="29"/>
  <c r="C274" i="29"/>
  <c r="B274" i="29"/>
  <c r="A274" i="29"/>
  <c r="C273" i="29"/>
  <c r="B273" i="29"/>
  <c r="A273" i="29"/>
  <c r="C271" i="29"/>
  <c r="B271" i="29"/>
  <c r="A271" i="29"/>
  <c r="T199" i="42"/>
  <c r="D275" i="29"/>
  <c r="T198" i="42"/>
  <c r="D274" i="29"/>
  <c r="D273" i="29"/>
  <c r="T195" i="42"/>
  <c r="D271" i="29"/>
  <c r="A254" i="29"/>
  <c r="B254" i="29"/>
  <c r="C254" i="29"/>
  <c r="A255" i="29"/>
  <c r="B255" i="29"/>
  <c r="C255" i="29"/>
  <c r="A256" i="29"/>
  <c r="B256" i="29"/>
  <c r="C256" i="29"/>
  <c r="A244" i="29"/>
  <c r="B244" i="29"/>
  <c r="C244" i="29"/>
  <c r="A245" i="29"/>
  <c r="B245" i="29"/>
  <c r="C245" i="29"/>
  <c r="A246" i="29"/>
  <c r="B246" i="29"/>
  <c r="C246" i="29"/>
  <c r="A247" i="29"/>
  <c r="B247" i="29"/>
  <c r="C247" i="29"/>
  <c r="A248" i="29"/>
  <c r="B248" i="29"/>
  <c r="C248" i="29"/>
  <c r="A249" i="29"/>
  <c r="B249" i="29"/>
  <c r="C249" i="29"/>
  <c r="A250" i="29"/>
  <c r="B250" i="29"/>
  <c r="C250" i="29"/>
  <c r="A251" i="29"/>
  <c r="B251" i="29"/>
  <c r="C251" i="29"/>
  <c r="A252" i="29"/>
  <c r="B252" i="29"/>
  <c r="C252" i="29"/>
  <c r="A253" i="29"/>
  <c r="B253" i="29"/>
  <c r="C253" i="29"/>
  <c r="A239" i="29"/>
  <c r="B239" i="29"/>
  <c r="C239" i="29"/>
  <c r="A240" i="29"/>
  <c r="B240" i="29"/>
  <c r="C240" i="29"/>
  <c r="A241" i="29"/>
  <c r="B241" i="29"/>
  <c r="C241" i="29"/>
  <c r="A242" i="29"/>
  <c r="B242" i="29"/>
  <c r="C242" i="29"/>
  <c r="A243" i="29"/>
  <c r="B243" i="29"/>
  <c r="C243" i="29"/>
  <c r="C237" i="29"/>
  <c r="B237" i="29"/>
  <c r="A237" i="29"/>
  <c r="C233" i="29"/>
  <c r="B233" i="29"/>
  <c r="A233" i="29"/>
  <c r="D256" i="29"/>
  <c r="T172" i="42"/>
  <c r="D248" i="29"/>
  <c r="D255" i="29"/>
  <c r="D254" i="29"/>
  <c r="D253" i="29"/>
  <c r="D252" i="29"/>
  <c r="D251" i="29"/>
  <c r="D250" i="29"/>
  <c r="T173" i="42"/>
  <c r="D249" i="29"/>
  <c r="T171" i="42"/>
  <c r="D260" i="29"/>
  <c r="D247" i="29"/>
  <c r="D242" i="29"/>
  <c r="D241" i="29"/>
  <c r="T162" i="42"/>
  <c r="D238" i="29"/>
  <c r="T161" i="42"/>
  <c r="D237" i="29"/>
  <c r="T160" i="42"/>
  <c r="T157" i="42"/>
  <c r="D233" i="29"/>
  <c r="T156" i="42"/>
  <c r="D232" i="29"/>
  <c r="C49" i="101"/>
  <c r="B49" i="101"/>
  <c r="A49" i="101"/>
  <c r="C48" i="101"/>
  <c r="B48" i="101"/>
  <c r="A48" i="101"/>
  <c r="C182" i="29"/>
  <c r="B182" i="29"/>
  <c r="A182" i="29"/>
  <c r="C181" i="29"/>
  <c r="B181" i="29"/>
  <c r="A181" i="29"/>
  <c r="C174" i="29"/>
  <c r="B174" i="29"/>
  <c r="A174" i="29"/>
  <c r="C173" i="29"/>
  <c r="B173" i="29"/>
  <c r="A173" i="29"/>
  <c r="C172" i="29"/>
  <c r="B172" i="29"/>
  <c r="A172" i="29"/>
  <c r="A162" i="29"/>
  <c r="B162" i="29"/>
  <c r="C162" i="29"/>
  <c r="A163" i="29"/>
  <c r="B163" i="29"/>
  <c r="C163" i="29"/>
  <c r="A164" i="29"/>
  <c r="B164" i="29"/>
  <c r="C164" i="29"/>
  <c r="A165" i="29"/>
  <c r="B165" i="29"/>
  <c r="C165" i="29"/>
  <c r="A166" i="29"/>
  <c r="B166" i="29"/>
  <c r="C166" i="29"/>
  <c r="A167" i="29"/>
  <c r="B167" i="29"/>
  <c r="C167" i="29"/>
  <c r="A168" i="29"/>
  <c r="B168" i="29"/>
  <c r="C168" i="29"/>
  <c r="A169" i="29"/>
  <c r="B169" i="29"/>
  <c r="C169" i="29"/>
  <c r="A170" i="29"/>
  <c r="B170" i="29"/>
  <c r="C170" i="29"/>
  <c r="A171" i="29"/>
  <c r="B171" i="29"/>
  <c r="C171" i="29"/>
  <c r="C160" i="29"/>
  <c r="B160" i="29"/>
  <c r="A160" i="29"/>
  <c r="T129" i="42"/>
  <c r="T128" i="42"/>
  <c r="T125" i="42"/>
  <c r="D49" i="101"/>
  <c r="T124" i="42"/>
  <c r="D181" i="29"/>
  <c r="T116" i="42"/>
  <c r="D173" i="29"/>
  <c r="T115" i="42"/>
  <c r="D172" i="29"/>
  <c r="T114" i="42"/>
  <c r="D171" i="29"/>
  <c r="T103" i="42"/>
  <c r="D160" i="29"/>
  <c r="C157" i="29"/>
  <c r="B157" i="29"/>
  <c r="A157" i="29"/>
  <c r="T100" i="42"/>
  <c r="D157" i="29"/>
  <c r="L110" i="29"/>
  <c r="L109" i="29"/>
  <c r="A127" i="29"/>
  <c r="B127" i="29"/>
  <c r="C127" i="29"/>
  <c r="A128" i="29"/>
  <c r="B128" i="29"/>
  <c r="C128" i="29"/>
  <c r="A123" i="29"/>
  <c r="B123" i="29"/>
  <c r="C123" i="29"/>
  <c r="A124" i="29"/>
  <c r="B124" i="29"/>
  <c r="C124" i="29"/>
  <c r="A125" i="29"/>
  <c r="B125" i="29"/>
  <c r="C125" i="29"/>
  <c r="A126" i="29"/>
  <c r="B126" i="29"/>
  <c r="C126" i="29"/>
  <c r="A111" i="29"/>
  <c r="B111" i="29"/>
  <c r="C111" i="29"/>
  <c r="A112" i="29"/>
  <c r="B112" i="29"/>
  <c r="C112" i="29"/>
  <c r="A113" i="29"/>
  <c r="B113" i="29"/>
  <c r="C113" i="29"/>
  <c r="A114" i="29"/>
  <c r="B114" i="29"/>
  <c r="C114" i="29"/>
  <c r="A115" i="29"/>
  <c r="B115" i="29"/>
  <c r="C115" i="29"/>
  <c r="A116" i="29"/>
  <c r="B116" i="29"/>
  <c r="C116" i="29"/>
  <c r="A117" i="29"/>
  <c r="B117" i="29"/>
  <c r="C117" i="29"/>
  <c r="A118" i="29"/>
  <c r="B118" i="29"/>
  <c r="C118" i="29"/>
  <c r="A119" i="29"/>
  <c r="B119" i="29"/>
  <c r="C119" i="29"/>
  <c r="A120" i="29"/>
  <c r="B120" i="29"/>
  <c r="C120" i="29"/>
  <c r="A121" i="29"/>
  <c r="B121" i="29"/>
  <c r="C121" i="29"/>
  <c r="A122" i="29"/>
  <c r="B122" i="29"/>
  <c r="C122" i="29"/>
  <c r="A98" i="29"/>
  <c r="B98" i="29"/>
  <c r="C98" i="29"/>
  <c r="A99" i="29"/>
  <c r="B99" i="29"/>
  <c r="C99" i="29"/>
  <c r="A100" i="29"/>
  <c r="B100" i="29"/>
  <c r="C100" i="29"/>
  <c r="A101" i="29"/>
  <c r="B101" i="29"/>
  <c r="C101" i="29"/>
  <c r="A102" i="29"/>
  <c r="B102" i="29"/>
  <c r="C102" i="29"/>
  <c r="A103" i="29"/>
  <c r="B103" i="29"/>
  <c r="C103" i="29"/>
  <c r="A104" i="29"/>
  <c r="B104" i="29"/>
  <c r="C104" i="29"/>
  <c r="A105" i="29"/>
  <c r="B105" i="29"/>
  <c r="C105" i="29"/>
  <c r="A106" i="29"/>
  <c r="B106" i="29"/>
  <c r="C106" i="29"/>
  <c r="A107" i="29"/>
  <c r="B107" i="29"/>
  <c r="C107" i="29"/>
  <c r="A108" i="29"/>
  <c r="B108" i="29"/>
  <c r="C108" i="29"/>
  <c r="A109" i="29"/>
  <c r="B109" i="29"/>
  <c r="C109" i="29"/>
  <c r="A110" i="29"/>
  <c r="B110" i="29"/>
  <c r="C110" i="29"/>
  <c r="C134" i="29"/>
  <c r="B134" i="29"/>
  <c r="A134" i="29"/>
  <c r="C133" i="29"/>
  <c r="B133" i="29"/>
  <c r="A133" i="29"/>
  <c r="C132" i="29"/>
  <c r="B132" i="29"/>
  <c r="A132" i="29"/>
  <c r="C96" i="29"/>
  <c r="B96" i="29"/>
  <c r="A96" i="29"/>
  <c r="C95" i="29"/>
  <c r="B95" i="29"/>
  <c r="A95" i="29"/>
  <c r="C94" i="29"/>
  <c r="B94" i="29"/>
  <c r="A94" i="29"/>
  <c r="A87" i="29"/>
  <c r="B87" i="29"/>
  <c r="C87" i="29"/>
  <c r="A88" i="29"/>
  <c r="B88" i="29"/>
  <c r="C88" i="29"/>
  <c r="A89" i="29"/>
  <c r="B89" i="29"/>
  <c r="C89" i="29"/>
  <c r="A90" i="29"/>
  <c r="B90" i="29"/>
  <c r="C90" i="29"/>
  <c r="A91" i="29"/>
  <c r="B91" i="29"/>
  <c r="C91" i="29"/>
  <c r="A92" i="29"/>
  <c r="B92" i="29"/>
  <c r="C92" i="29"/>
  <c r="A93" i="29"/>
  <c r="B93" i="29"/>
  <c r="C93" i="29"/>
  <c r="C29" i="101"/>
  <c r="B29" i="101"/>
  <c r="A29" i="101"/>
  <c r="C28" i="101"/>
  <c r="B28" i="101"/>
  <c r="A28" i="101"/>
  <c r="C27" i="101"/>
  <c r="B27" i="101"/>
  <c r="A27" i="101"/>
  <c r="C26" i="101"/>
  <c r="B26" i="101"/>
  <c r="A26" i="101"/>
  <c r="T96" i="42"/>
  <c r="D134" i="29"/>
  <c r="T95" i="42"/>
  <c r="D28" i="101"/>
  <c r="T94" i="42"/>
  <c r="D132" i="29"/>
  <c r="D128" i="29"/>
  <c r="D127" i="29"/>
  <c r="D126" i="29"/>
  <c r="D125" i="29"/>
  <c r="D124" i="29"/>
  <c r="D123" i="29"/>
  <c r="D122" i="29"/>
  <c r="D121" i="29"/>
  <c r="D120" i="29"/>
  <c r="D119" i="29"/>
  <c r="D118" i="29"/>
  <c r="D117" i="29"/>
  <c r="D116" i="29"/>
  <c r="D115" i="29"/>
  <c r="D114" i="29"/>
  <c r="D113" i="29"/>
  <c r="D112" i="29"/>
  <c r="D111" i="29"/>
  <c r="D110" i="29"/>
  <c r="D109" i="29"/>
  <c r="T64" i="42"/>
  <c r="T63" i="42"/>
  <c r="T62" i="42"/>
  <c r="D108" i="29"/>
  <c r="D107" i="29"/>
  <c r="D106" i="29"/>
  <c r="D105" i="29"/>
  <c r="D104" i="29"/>
  <c r="D103" i="29"/>
  <c r="D102" i="29"/>
  <c r="D101" i="29"/>
  <c r="D100" i="29"/>
  <c r="T61" i="42"/>
  <c r="D99" i="29"/>
  <c r="T60" i="42"/>
  <c r="D98" i="29"/>
  <c r="T58" i="42"/>
  <c r="D96" i="29"/>
  <c r="T57" i="42"/>
  <c r="D95" i="29"/>
  <c r="T56" i="42"/>
  <c r="D94" i="29"/>
  <c r="T55" i="42"/>
  <c r="D93" i="29"/>
  <c r="T54" i="42"/>
  <c r="D92" i="29"/>
  <c r="T48" i="42"/>
  <c r="D86" i="29"/>
  <c r="T53" i="42"/>
  <c r="D91" i="29"/>
  <c r="T52" i="42"/>
  <c r="D90" i="29"/>
  <c r="T51" i="42"/>
  <c r="D89" i="29"/>
  <c r="T50" i="42"/>
  <c r="D88" i="29"/>
  <c r="T49" i="42"/>
  <c r="D87" i="29"/>
  <c r="C85" i="29"/>
  <c r="B85" i="29"/>
  <c r="A85" i="29"/>
  <c r="C84" i="29"/>
  <c r="B84" i="29"/>
  <c r="A84" i="29"/>
  <c r="C83" i="29"/>
  <c r="B83" i="29"/>
  <c r="A83" i="29"/>
  <c r="C82" i="29"/>
  <c r="B82" i="29"/>
  <c r="A82" i="29"/>
  <c r="C81" i="29"/>
  <c r="B81" i="29"/>
  <c r="A81" i="29"/>
  <c r="T47" i="42"/>
  <c r="D85" i="29"/>
  <c r="T46" i="42"/>
  <c r="D84" i="29"/>
  <c r="T45" i="42"/>
  <c r="D83" i="29"/>
  <c r="T44" i="42"/>
  <c r="D82" i="29"/>
  <c r="T43" i="42"/>
  <c r="D81" i="29"/>
  <c r="T4" i="42"/>
  <c r="C106" i="73"/>
  <c r="C105" i="73"/>
  <c r="C104" i="73"/>
  <c r="C103" i="73"/>
  <c r="C102" i="73"/>
  <c r="C101" i="73"/>
  <c r="C100" i="73"/>
  <c r="C98" i="73"/>
  <c r="C97" i="73"/>
  <c r="C96" i="73"/>
  <c r="C95" i="73"/>
  <c r="C94" i="73"/>
  <c r="C93" i="73"/>
  <c r="C92" i="73"/>
  <c r="C91" i="73"/>
  <c r="C90" i="73"/>
  <c r="C89" i="73"/>
  <c r="C88" i="73"/>
  <c r="C87" i="73"/>
  <c r="C86" i="73"/>
  <c r="C85" i="73"/>
  <c r="C84" i="73"/>
  <c r="C83" i="73"/>
  <c r="C82" i="73"/>
  <c r="C81" i="73"/>
  <c r="C80" i="73"/>
  <c r="C79" i="73"/>
  <c r="C78" i="73"/>
  <c r="C77" i="73"/>
  <c r="C76" i="73"/>
  <c r="C75" i="73"/>
  <c r="C74" i="73"/>
  <c r="C73" i="73"/>
  <c r="C72" i="73"/>
  <c r="C71" i="73"/>
  <c r="C70" i="73"/>
  <c r="C69" i="73"/>
  <c r="C68" i="73"/>
  <c r="C67" i="73"/>
  <c r="C66" i="73"/>
  <c r="C65" i="73"/>
  <c r="C64" i="73"/>
  <c r="C63" i="73"/>
  <c r="C62" i="73"/>
  <c r="C61" i="73"/>
  <c r="C60" i="73"/>
  <c r="C59" i="73"/>
  <c r="C58" i="73"/>
  <c r="C57" i="73"/>
  <c r="C56" i="73"/>
  <c r="C55" i="73"/>
  <c r="C54" i="73"/>
  <c r="C53" i="73"/>
  <c r="C52" i="73"/>
  <c r="C51" i="73"/>
  <c r="C50" i="73"/>
  <c r="C49" i="73"/>
  <c r="C48" i="73"/>
  <c r="C47" i="73"/>
  <c r="C46" i="73"/>
  <c r="C45" i="73"/>
  <c r="C44" i="73"/>
  <c r="C43" i="73"/>
  <c r="C42" i="73"/>
  <c r="C41" i="73"/>
  <c r="C40" i="73"/>
  <c r="C39" i="73"/>
  <c r="C38" i="73"/>
  <c r="C37" i="73"/>
  <c r="C36" i="73"/>
  <c r="C35" i="73"/>
  <c r="C34" i="73"/>
  <c r="C33" i="73"/>
  <c r="C32" i="73"/>
  <c r="C31" i="73"/>
  <c r="C30" i="73"/>
  <c r="C29" i="73"/>
  <c r="C28" i="73"/>
  <c r="C27" i="73"/>
  <c r="C26" i="73"/>
  <c r="C25" i="73"/>
  <c r="C24" i="73"/>
  <c r="C23" i="73"/>
  <c r="C22" i="73"/>
  <c r="C21" i="73"/>
  <c r="C20" i="73"/>
  <c r="C19" i="73"/>
  <c r="C18" i="73"/>
  <c r="C17" i="73"/>
  <c r="C16" i="73"/>
  <c r="C15" i="73"/>
  <c r="C14" i="73"/>
  <c r="C13" i="73"/>
  <c r="C12" i="73"/>
  <c r="C11" i="73"/>
  <c r="C10" i="73"/>
  <c r="C9" i="73"/>
  <c r="C8" i="73"/>
  <c r="C7" i="73"/>
  <c r="C6" i="73"/>
  <c r="C5" i="73"/>
  <c r="C99" i="73"/>
  <c r="C297" i="29"/>
  <c r="B297" i="29"/>
  <c r="A297" i="29"/>
  <c r="C291" i="29"/>
  <c r="B291" i="29"/>
  <c r="A291" i="29"/>
  <c r="C289" i="29"/>
  <c r="B289" i="29"/>
  <c r="A289" i="29"/>
  <c r="A288" i="29"/>
  <c r="A11" i="29"/>
  <c r="D297" i="29"/>
  <c r="D289" i="29"/>
  <c r="C50" i="101"/>
  <c r="B50" i="101"/>
  <c r="A50" i="101"/>
  <c r="C23" i="101"/>
  <c r="B23" i="101"/>
  <c r="A23" i="101"/>
  <c r="D276" i="29"/>
  <c r="T196" i="42"/>
  <c r="D272" i="29"/>
  <c r="T144" i="42"/>
  <c r="D220" i="29"/>
  <c r="D245" i="29"/>
  <c r="T169" i="42"/>
  <c r="D246" i="29"/>
  <c r="T42" i="42"/>
  <c r="D80" i="29"/>
  <c r="C63" i="29"/>
  <c r="B63" i="29"/>
  <c r="A63" i="29"/>
  <c r="T25" i="42"/>
  <c r="D63" i="29"/>
  <c r="T5" i="42"/>
  <c r="T23" i="42"/>
  <c r="D61" i="29"/>
  <c r="C36" i="29"/>
  <c r="B36" i="29"/>
  <c r="A36" i="29"/>
  <c r="C35" i="29"/>
  <c r="B35" i="29"/>
  <c r="A35" i="29"/>
  <c r="C34" i="29"/>
  <c r="B34" i="29"/>
  <c r="A34" i="29"/>
  <c r="C33" i="29"/>
  <c r="B33" i="29"/>
  <c r="A33" i="29"/>
  <c r="C32" i="29"/>
  <c r="B32" i="29"/>
  <c r="A32" i="29"/>
  <c r="C29" i="29"/>
  <c r="B29" i="29"/>
  <c r="A29" i="29"/>
  <c r="C28" i="29"/>
  <c r="B28" i="29"/>
  <c r="A28" i="29"/>
  <c r="C27" i="29"/>
  <c r="B27" i="29"/>
  <c r="A27" i="29"/>
  <c r="C24" i="29"/>
  <c r="B24" i="29"/>
  <c r="A24" i="29"/>
  <c r="D36" i="29"/>
  <c r="T8" i="42"/>
  <c r="D27" i="29"/>
  <c r="D24" i="29"/>
  <c r="A238" i="29"/>
  <c r="B238" i="29"/>
  <c r="C238" i="29"/>
  <c r="A270" i="29"/>
  <c r="B270" i="29"/>
  <c r="A272" i="29"/>
  <c r="B272" i="29"/>
  <c r="A276" i="29"/>
  <c r="B276" i="29"/>
  <c r="A232" i="29"/>
  <c r="B232" i="29"/>
  <c r="A234" i="29"/>
  <c r="B234" i="29"/>
  <c r="A235" i="29"/>
  <c r="B235" i="29"/>
  <c r="A236" i="29"/>
  <c r="B236" i="29"/>
  <c r="A213" i="29"/>
  <c r="B213" i="29"/>
  <c r="A214" i="29"/>
  <c r="B214" i="29"/>
  <c r="A215" i="29"/>
  <c r="B215" i="29"/>
  <c r="A216" i="29"/>
  <c r="B216" i="29"/>
  <c r="A217" i="29"/>
  <c r="B217" i="29"/>
  <c r="A218" i="29"/>
  <c r="B218" i="29"/>
  <c r="A219" i="29"/>
  <c r="B219" i="29"/>
  <c r="A220" i="29"/>
  <c r="B220" i="29"/>
  <c r="A156" i="29"/>
  <c r="B156" i="29"/>
  <c r="A158" i="29"/>
  <c r="B158" i="29"/>
  <c r="A159" i="29"/>
  <c r="B159" i="29"/>
  <c r="A161" i="29"/>
  <c r="B161" i="29"/>
  <c r="A80" i="29"/>
  <c r="B80" i="29"/>
  <c r="A86" i="29"/>
  <c r="B86" i="29"/>
  <c r="A97" i="29"/>
  <c r="B97" i="29"/>
  <c r="A61" i="29"/>
  <c r="B61" i="29"/>
  <c r="A62" i="29"/>
  <c r="B62" i="29"/>
  <c r="A66" i="29"/>
  <c r="B66" i="29"/>
  <c r="A67" i="29"/>
  <c r="B67" i="29"/>
  <c r="A68" i="29"/>
  <c r="B68" i="29"/>
  <c r="A70" i="29"/>
  <c r="B70" i="29"/>
  <c r="A23" i="29"/>
  <c r="B23" i="29"/>
  <c r="A25" i="29"/>
  <c r="B25" i="29"/>
  <c r="A26" i="29"/>
  <c r="B26" i="29"/>
  <c r="D193" i="29"/>
  <c r="T194" i="42"/>
  <c r="D270" i="29"/>
  <c r="D239" i="29"/>
  <c r="D240" i="29"/>
  <c r="D243" i="29"/>
  <c r="D244" i="29"/>
  <c r="D234" i="29"/>
  <c r="D235" i="29"/>
  <c r="D236" i="29"/>
  <c r="C234" i="29"/>
  <c r="C235" i="29"/>
  <c r="T159" i="42"/>
  <c r="T158" i="42"/>
  <c r="C219" i="29"/>
  <c r="D219" i="29"/>
  <c r="C220" i="29"/>
  <c r="T143" i="42"/>
  <c r="D162" i="29"/>
  <c r="D163" i="29"/>
  <c r="D164" i="29"/>
  <c r="D165" i="29"/>
  <c r="D166" i="29"/>
  <c r="D167" i="29"/>
  <c r="D168" i="29"/>
  <c r="D169" i="29"/>
  <c r="D170" i="29"/>
  <c r="D174" i="29"/>
  <c r="D161" i="29"/>
  <c r="C161" i="29"/>
  <c r="T104" i="42"/>
  <c r="C86" i="29"/>
  <c r="C97" i="29"/>
  <c r="D97" i="29"/>
  <c r="T59" i="42"/>
  <c r="T91" i="42"/>
  <c r="T92" i="42"/>
  <c r="T93" i="42"/>
  <c r="D62" i="29"/>
  <c r="D68" i="29"/>
  <c r="C68" i="29"/>
  <c r="D67" i="29"/>
  <c r="C67" i="29"/>
  <c r="D35" i="29"/>
  <c r="D34" i="29"/>
  <c r="D33" i="29"/>
  <c r="D29" i="29"/>
  <c r="D28" i="29"/>
  <c r="D26" i="29"/>
  <c r="C26" i="29"/>
  <c r="D25" i="29"/>
  <c r="C25" i="29"/>
  <c r="D23" i="29"/>
  <c r="T24" i="42"/>
  <c r="T10" i="42"/>
  <c r="D30" i="29"/>
  <c r="D31" i="29"/>
  <c r="D32" i="29"/>
  <c r="D64" i="29"/>
  <c r="D65" i="29"/>
  <c r="D66" i="29"/>
  <c r="D70" i="29"/>
  <c r="D73" i="29"/>
  <c r="D50" i="101"/>
  <c r="D24" i="101"/>
  <c r="D130" i="29"/>
  <c r="D131" i="29"/>
  <c r="D156" i="29"/>
  <c r="D158" i="29"/>
  <c r="D159" i="29"/>
  <c r="D42" i="101"/>
  <c r="D43" i="101"/>
  <c r="D44" i="101"/>
  <c r="D45" i="101"/>
  <c r="D46" i="101"/>
  <c r="D47" i="101"/>
  <c r="D51" i="101"/>
  <c r="D213" i="29"/>
  <c r="D214" i="29"/>
  <c r="D215" i="29"/>
  <c r="D216" i="29"/>
  <c r="D217" i="29"/>
  <c r="D218" i="29"/>
  <c r="C276" i="29"/>
  <c r="A176" i="29"/>
  <c r="B176" i="29"/>
  <c r="C176" i="29"/>
  <c r="A177" i="29"/>
  <c r="B177" i="29"/>
  <c r="C177" i="29"/>
  <c r="A178" i="29"/>
  <c r="B178" i="29"/>
  <c r="C178" i="29"/>
  <c r="A179" i="29"/>
  <c r="B179" i="29"/>
  <c r="C179" i="29"/>
  <c r="A180" i="29"/>
  <c r="B180" i="29"/>
  <c r="C180" i="29"/>
  <c r="A183" i="29"/>
  <c r="B183" i="29"/>
  <c r="C183" i="29"/>
  <c r="C158" i="29"/>
  <c r="T102" i="42"/>
  <c r="T101" i="42"/>
  <c r="A69" i="29"/>
  <c r="B69" i="29"/>
  <c r="C69" i="29"/>
  <c r="C70" i="29"/>
  <c r="T13" i="42"/>
  <c r="T9" i="42"/>
  <c r="T6" i="42"/>
  <c r="T7" i="42"/>
  <c r="T12" i="42"/>
  <c r="A72" i="100"/>
  <c r="A64" i="100"/>
  <c r="A54" i="100"/>
  <c r="C131" i="29"/>
  <c r="B131" i="29"/>
  <c r="A131" i="29"/>
  <c r="C51" i="101"/>
  <c r="B51" i="101"/>
  <c r="A51" i="101"/>
  <c r="C47" i="101"/>
  <c r="B47" i="101"/>
  <c r="A47" i="101"/>
  <c r="T168" i="42"/>
  <c r="T167" i="42"/>
  <c r="C217" i="29"/>
  <c r="C218" i="29"/>
  <c r="A129" i="29"/>
  <c r="B129" i="29"/>
  <c r="C129" i="29"/>
  <c r="A130" i="29"/>
  <c r="B130" i="29"/>
  <c r="C130" i="29"/>
  <c r="C62" i="29"/>
  <c r="T27" i="42"/>
  <c r="T28" i="42"/>
  <c r="T29" i="42"/>
  <c r="A43" i="101"/>
  <c r="B43" i="101"/>
  <c r="C43" i="101"/>
  <c r="A44" i="101"/>
  <c r="B44" i="101"/>
  <c r="C44" i="101"/>
  <c r="A45" i="101"/>
  <c r="B45" i="101"/>
  <c r="C45" i="101"/>
  <c r="A46" i="101"/>
  <c r="B46" i="101"/>
  <c r="C46" i="101"/>
  <c r="A5" i="101"/>
  <c r="C236" i="29"/>
  <c r="C216" i="29"/>
  <c r="C215" i="29"/>
  <c r="T142" i="42"/>
  <c r="T141" i="42"/>
  <c r="T117" i="42"/>
  <c r="C66" i="29"/>
  <c r="T137" i="42"/>
  <c r="T138" i="42"/>
  <c r="T139" i="42"/>
  <c r="T140" i="42"/>
  <c r="T99" i="42"/>
  <c r="T106" i="42"/>
  <c r="T107" i="42"/>
  <c r="T108" i="42"/>
  <c r="T109" i="42"/>
  <c r="T111" i="42"/>
  <c r="T112" i="42"/>
  <c r="T113" i="42"/>
  <c r="T118" i="42"/>
  <c r="T119" i="42"/>
  <c r="T120" i="42"/>
  <c r="T121" i="42"/>
  <c r="T122" i="42"/>
  <c r="T123" i="42"/>
  <c r="T126" i="42"/>
  <c r="A47" i="100"/>
  <c r="A39" i="100"/>
  <c r="A29" i="100"/>
  <c r="C42" i="101"/>
  <c r="B42" i="101"/>
  <c r="A42" i="101"/>
  <c r="C25" i="101"/>
  <c r="B25" i="101"/>
  <c r="A25" i="101"/>
  <c r="C24" i="101"/>
  <c r="B24" i="101"/>
  <c r="A24" i="101"/>
  <c r="C159" i="29"/>
  <c r="C272" i="29"/>
  <c r="L65" i="29"/>
  <c r="L64" i="29"/>
  <c r="A64" i="29"/>
  <c r="B64" i="29"/>
  <c r="C64" i="29"/>
  <c r="A65" i="29"/>
  <c r="B65" i="29"/>
  <c r="C65" i="29"/>
  <c r="A175" i="29"/>
  <c r="B175" i="29"/>
  <c r="C175" i="29"/>
  <c r="A60" i="29"/>
  <c r="A5" i="29"/>
  <c r="C61" i="29"/>
  <c r="L31" i="29"/>
  <c r="C31" i="29"/>
  <c r="B31" i="29"/>
  <c r="A31" i="29"/>
  <c r="L30" i="29"/>
  <c r="A30" i="29"/>
  <c r="B30" i="29"/>
  <c r="C30" i="29"/>
  <c r="A4" i="101"/>
  <c r="A269" i="29"/>
  <c r="A10" i="29"/>
  <c r="C270" i="29"/>
  <c r="C214" i="29"/>
  <c r="A231" i="29"/>
  <c r="A9" i="29"/>
  <c r="C232" i="29"/>
  <c r="A79" i="29"/>
  <c r="A6" i="29"/>
  <c r="C80" i="29"/>
  <c r="A22" i="29"/>
  <c r="A4" i="29"/>
  <c r="C23" i="29"/>
  <c r="A212" i="29"/>
  <c r="A8" i="29"/>
  <c r="C213" i="29"/>
  <c r="C156" i="29"/>
  <c r="A155" i="29"/>
  <c r="A7" i="29"/>
  <c r="D48" i="101"/>
  <c r="D182" i="29"/>
  <c r="D29" i="101"/>
  <c r="D133" i="29"/>
  <c r="D27" i="101"/>
  <c r="D26" i="101"/>
  <c r="D177" i="29"/>
  <c r="D179" i="29"/>
  <c r="T223" i="42"/>
  <c r="D23" i="101"/>
  <c r="D129" i="29"/>
  <c r="D176" i="29"/>
  <c r="D178" i="29"/>
  <c r="T182" i="42"/>
  <c r="D279" i="29"/>
  <c r="T202" i="42"/>
  <c r="D69" i="29"/>
  <c r="D74" i="29"/>
  <c r="D40" i="29"/>
  <c r="D183" i="29"/>
  <c r="T34" i="42"/>
  <c r="D194" i="29"/>
  <c r="T97" i="42"/>
  <c r="D180" i="29"/>
  <c r="D75" i="29"/>
  <c r="D76" i="29"/>
  <c r="D39" i="29"/>
  <c r="D175" i="29"/>
  <c r="T135" i="42"/>
  <c r="T146" i="42"/>
  <c r="D223" i="29"/>
  <c r="D41" i="29"/>
  <c r="D42" i="29"/>
  <c r="D43" i="29"/>
  <c r="D25" i="101"/>
  <c r="D261" i="29"/>
  <c r="D139" i="29"/>
  <c r="D138" i="29"/>
  <c r="K19" i="103"/>
  <c r="J27" i="103"/>
  <c r="J28" i="103"/>
  <c r="N52" i="101"/>
  <c r="O52" i="101"/>
  <c r="N30" i="101"/>
  <c r="O30" i="101"/>
</calcChain>
</file>

<file path=xl/sharedStrings.xml><?xml version="1.0" encoding="utf-8"?>
<sst xmlns="http://schemas.openxmlformats.org/spreadsheetml/2006/main" count="1369" uniqueCount="428">
  <si>
    <t>전품 4-31</t>
    <phoneticPr fontId="3" type="noConversion"/>
  </si>
  <si>
    <t>EA</t>
    <phoneticPr fontId="3" type="noConversion"/>
  </si>
  <si>
    <t>F-GV 6㎟</t>
    <phoneticPr fontId="30" type="noConversion"/>
  </si>
  <si>
    <t>압착터미널</t>
    <phoneticPr fontId="30" type="noConversion"/>
  </si>
  <si>
    <t>HFIX 4㎟</t>
    <phoneticPr fontId="3" type="noConversion"/>
  </si>
  <si>
    <t>HFIX 4㎟</t>
    <phoneticPr fontId="30" type="noConversion"/>
  </si>
  <si>
    <t>CD 22C(난연성)</t>
    <phoneticPr fontId="30" type="noConversion"/>
  </si>
  <si>
    <t>22C 방수</t>
    <phoneticPr fontId="30" type="noConversion"/>
  </si>
  <si>
    <t>22C (방수)</t>
    <phoneticPr fontId="30" type="noConversion"/>
  </si>
  <si>
    <t>저압
케이블공</t>
    <phoneticPr fontId="3" type="noConversion"/>
  </si>
  <si>
    <t>2. 조명기구 제작구매</t>
    <phoneticPr fontId="3" type="noConversion"/>
  </si>
  <si>
    <t>조명기구 제작구매</t>
    <phoneticPr fontId="11" type="noConversion"/>
  </si>
  <si>
    <t>전품 5-29</t>
    <phoneticPr fontId="3" type="noConversion"/>
  </si>
  <si>
    <t>전품 2-18</t>
    <phoneticPr fontId="3" type="noConversion"/>
  </si>
  <si>
    <t>전품 3-38</t>
    <phoneticPr fontId="3" type="noConversion"/>
  </si>
  <si>
    <t>전품 4-37</t>
    <phoneticPr fontId="3" type="noConversion"/>
  </si>
  <si>
    <t>전품 5-4</t>
    <phoneticPr fontId="3" type="noConversion"/>
  </si>
  <si>
    <t>식</t>
    <phoneticPr fontId="3" type="noConversion"/>
  </si>
  <si>
    <t>SET</t>
    <phoneticPr fontId="3" type="noConversion"/>
  </si>
  <si>
    <t>전기 맨홀(기성품)</t>
    <phoneticPr fontId="30" type="noConversion"/>
  </si>
  <si>
    <t>Φ648 KS</t>
    <phoneticPr fontId="30" type="noConversion"/>
  </si>
  <si>
    <t>보통인부</t>
    <phoneticPr fontId="30" type="noConversion"/>
  </si>
  <si>
    <t>전품 5-10
(바닥)</t>
    <phoneticPr fontId="3" type="noConversion"/>
  </si>
  <si>
    <t>전품 5-27-1</t>
    <phoneticPr fontId="3" type="noConversion"/>
  </si>
  <si>
    <t>인</t>
    <phoneticPr fontId="30" type="noConversion"/>
  </si>
  <si>
    <t>배전전공</t>
    <phoneticPr fontId="30" type="noConversion"/>
  </si>
  <si>
    <t>콘센트(접지)</t>
    <phoneticPr fontId="30" type="noConversion"/>
  </si>
  <si>
    <t>O/L S-1</t>
    <phoneticPr fontId="11" type="noConversion"/>
  </si>
  <si>
    <t>STEEL 70C</t>
    <phoneticPr fontId="30" type="noConversion"/>
  </si>
  <si>
    <t>전품 5-4</t>
    <phoneticPr fontId="3" type="noConversion"/>
  </si>
  <si>
    <t>분전반</t>
    <phoneticPr fontId="11" type="noConversion"/>
  </si>
  <si>
    <t>HFIX 4㎟</t>
    <phoneticPr fontId="3" type="noConversion"/>
  </si>
  <si>
    <t>전기공사
산업기사</t>
    <phoneticPr fontId="3" type="noConversion"/>
  </si>
  <si>
    <t>식</t>
    <phoneticPr fontId="3" type="noConversion"/>
  </si>
  <si>
    <t>비고</t>
    <phoneticPr fontId="3" type="noConversion"/>
  </si>
  <si>
    <t xml:space="preserve"> </t>
    <phoneticPr fontId="11" type="noConversion"/>
  </si>
  <si>
    <t>재</t>
  </si>
  <si>
    <t>료</t>
  </si>
  <si>
    <t>비</t>
  </si>
  <si>
    <t>노</t>
  </si>
  <si>
    <t>무</t>
  </si>
  <si>
    <t>경</t>
  </si>
  <si>
    <t>금        액</t>
    <phoneticPr fontId="7" type="noConversion"/>
  </si>
  <si>
    <t>비   고</t>
    <phoneticPr fontId="8" type="noConversion"/>
  </si>
  <si>
    <t>순
 공
사
원
가</t>
    <phoneticPr fontId="8" type="noConversion"/>
  </si>
  <si>
    <t>직  접  재  료  비</t>
    <phoneticPr fontId="8" type="noConversion"/>
  </si>
  <si>
    <t>간  접  재  료  비</t>
    <phoneticPr fontId="8" type="noConversion"/>
  </si>
  <si>
    <t>작업설,부산물 (△)</t>
    <phoneticPr fontId="8" type="noConversion"/>
  </si>
  <si>
    <t>［소           계］</t>
    <phoneticPr fontId="8" type="noConversion"/>
  </si>
  <si>
    <t>직  접  노  무  비</t>
    <phoneticPr fontId="8" type="noConversion"/>
  </si>
  <si>
    <t>간  접  노  무  비</t>
    <phoneticPr fontId="8" type="noConversion"/>
  </si>
  <si>
    <t>산  재  보  험  료</t>
    <phoneticPr fontId="8" type="noConversion"/>
  </si>
  <si>
    <t>고  용  보  험  료</t>
    <phoneticPr fontId="8" type="noConversion"/>
  </si>
  <si>
    <t>건  강  보  험  료</t>
    <phoneticPr fontId="8" type="noConversion"/>
  </si>
  <si>
    <t>연  금  보  험  료</t>
    <phoneticPr fontId="8" type="noConversion"/>
  </si>
  <si>
    <t>(재료+직노+관급자재)*비율</t>
    <phoneticPr fontId="76" type="noConversion"/>
  </si>
  <si>
    <t>노인장기요양보험료</t>
    <phoneticPr fontId="76" type="noConversion"/>
  </si>
  <si>
    <t>기  타     경   비</t>
    <phoneticPr fontId="8" type="noConversion"/>
  </si>
  <si>
    <t>품    명</t>
    <phoneticPr fontId="3" type="noConversion"/>
  </si>
  <si>
    <t>전선</t>
    <phoneticPr fontId="30" type="noConversion"/>
  </si>
  <si>
    <t>EA</t>
    <phoneticPr fontId="3" type="noConversion"/>
  </si>
  <si>
    <t>내선전공</t>
    <phoneticPr fontId="3" type="noConversion"/>
  </si>
  <si>
    <t>재료 . 규격</t>
    <phoneticPr fontId="3" type="noConversion"/>
  </si>
  <si>
    <t>단위</t>
    <phoneticPr fontId="3" type="noConversion"/>
  </si>
  <si>
    <t>수량</t>
    <phoneticPr fontId="3" type="noConversion"/>
  </si>
  <si>
    <t>금    액</t>
    <phoneticPr fontId="3" type="noConversion"/>
  </si>
  <si>
    <t>비  고</t>
    <phoneticPr fontId="3" type="noConversion"/>
  </si>
  <si>
    <t>재   료   비</t>
    <phoneticPr fontId="3" type="noConversion"/>
  </si>
  <si>
    <t>노   무   비</t>
    <phoneticPr fontId="3" type="noConversion"/>
  </si>
  <si>
    <t>총    액</t>
    <phoneticPr fontId="3" type="noConversion"/>
  </si>
  <si>
    <t xml:space="preserve">단   가 </t>
    <phoneticPr fontId="3" type="noConversion"/>
  </si>
  <si>
    <t>M</t>
    <phoneticPr fontId="3" type="noConversion"/>
  </si>
  <si>
    <t>식</t>
    <phoneticPr fontId="3" type="noConversion"/>
  </si>
  <si>
    <t>합    계</t>
    <phoneticPr fontId="3" type="noConversion"/>
  </si>
  <si>
    <t>인</t>
    <phoneticPr fontId="3" type="noConversion"/>
  </si>
  <si>
    <t>노무비</t>
    <phoneticPr fontId="3" type="noConversion"/>
  </si>
  <si>
    <t>경     비</t>
    <phoneticPr fontId="3" type="noConversion"/>
  </si>
  <si>
    <t>공 량 계</t>
    <phoneticPr fontId="3" type="noConversion"/>
  </si>
  <si>
    <t>품     명</t>
    <phoneticPr fontId="3" type="noConversion"/>
  </si>
  <si>
    <t>▶ 일위대가 목록표</t>
    <phoneticPr fontId="3" type="noConversion"/>
  </si>
  <si>
    <t>단위</t>
    <phoneticPr fontId="3" type="noConversion"/>
  </si>
  <si>
    <t>자재
소계</t>
    <phoneticPr fontId="3" type="noConversion"/>
  </si>
  <si>
    <t>할증
율
(%)</t>
    <phoneticPr fontId="3" type="noConversion"/>
  </si>
  <si>
    <t>자재
총계</t>
    <phoneticPr fontId="3" type="noConversion"/>
  </si>
  <si>
    <t>내선전공</t>
    <phoneticPr fontId="3" type="noConversion"/>
  </si>
  <si>
    <t>저압케이블공</t>
    <phoneticPr fontId="3" type="noConversion"/>
  </si>
  <si>
    <t>배전전공</t>
    <phoneticPr fontId="3" type="noConversion"/>
  </si>
  <si>
    <t>보통인부</t>
    <phoneticPr fontId="3" type="noConversion"/>
  </si>
  <si>
    <t>단위공량</t>
    <phoneticPr fontId="3" type="noConversion"/>
  </si>
  <si>
    <t>공량계</t>
    <phoneticPr fontId="3" type="noConversion"/>
  </si>
  <si>
    <t xml:space="preserve">       합     계</t>
    <phoneticPr fontId="3" type="noConversion"/>
  </si>
  <si>
    <t>전선관 부속품</t>
    <phoneticPr fontId="3" type="noConversion"/>
  </si>
  <si>
    <t>배관의 15%</t>
    <phoneticPr fontId="3" type="noConversion"/>
  </si>
  <si>
    <t>소모품</t>
    <phoneticPr fontId="3" type="noConversion"/>
  </si>
  <si>
    <t>배관 배선의 2%</t>
    <phoneticPr fontId="3" type="noConversion"/>
  </si>
  <si>
    <t>저압케이블공</t>
    <phoneticPr fontId="3" type="noConversion"/>
  </si>
  <si>
    <t>공구손료</t>
    <phoneticPr fontId="3" type="noConversion"/>
  </si>
  <si>
    <t>제2호표</t>
  </si>
  <si>
    <t>EA</t>
  </si>
  <si>
    <t>M</t>
  </si>
  <si>
    <t>단     가     대     비     표</t>
    <phoneticPr fontId="30" type="noConversion"/>
  </si>
  <si>
    <t>전선관</t>
    <phoneticPr fontId="30" type="noConversion"/>
  </si>
  <si>
    <t>C/T 4각</t>
    <phoneticPr fontId="11" type="noConversion"/>
  </si>
  <si>
    <t>O/L S-2</t>
    <phoneticPr fontId="11" type="noConversion"/>
  </si>
  <si>
    <t>O/L S-1</t>
    <phoneticPr fontId="11" type="noConversion"/>
  </si>
  <si>
    <t>후렉시블 전선관</t>
    <phoneticPr fontId="30" type="noConversion"/>
  </si>
  <si>
    <t>F-CV CABLE</t>
    <phoneticPr fontId="30" type="noConversion"/>
  </si>
  <si>
    <t>노무비</t>
    <phoneticPr fontId="30" type="noConversion"/>
  </si>
  <si>
    <t>EA</t>
    <phoneticPr fontId="3" type="noConversion"/>
  </si>
  <si>
    <t>BOX COVER</t>
    <phoneticPr fontId="11" type="noConversion"/>
  </si>
  <si>
    <t>철제평</t>
    <phoneticPr fontId="30" type="noConversion"/>
  </si>
  <si>
    <t>식</t>
    <phoneticPr fontId="3" type="noConversion"/>
  </si>
  <si>
    <t>HFIX 2.5㎟</t>
  </si>
  <si>
    <t>제1호표</t>
    <phoneticPr fontId="3" type="noConversion"/>
  </si>
  <si>
    <t>후렉시블콘넥터</t>
    <phoneticPr fontId="30" type="noConversion"/>
  </si>
  <si>
    <t>저압케이블공</t>
    <phoneticPr fontId="3" type="noConversion"/>
  </si>
  <si>
    <t>관급자재</t>
    <phoneticPr fontId="3" type="noConversion"/>
  </si>
  <si>
    <t>관   급   내   역   서</t>
    <phoneticPr fontId="11" type="noConversion"/>
  </si>
  <si>
    <t>품     명</t>
    <phoneticPr fontId="3" type="noConversion"/>
  </si>
  <si>
    <t>재료 . 규격</t>
    <phoneticPr fontId="3" type="noConversion"/>
  </si>
  <si>
    <t>단위</t>
    <phoneticPr fontId="3" type="noConversion"/>
  </si>
  <si>
    <t>수량</t>
    <phoneticPr fontId="3" type="noConversion"/>
  </si>
  <si>
    <t>재   료   비</t>
    <phoneticPr fontId="3" type="noConversion"/>
  </si>
  <si>
    <t>노   무   비</t>
    <phoneticPr fontId="3" type="noConversion"/>
  </si>
  <si>
    <t>경     비</t>
    <phoneticPr fontId="3" type="noConversion"/>
  </si>
  <si>
    <t>총    액</t>
    <phoneticPr fontId="3" type="noConversion"/>
  </si>
  <si>
    <t>비  고</t>
    <phoneticPr fontId="3" type="noConversion"/>
  </si>
  <si>
    <t xml:space="preserve">단   가 </t>
    <phoneticPr fontId="3" type="noConversion"/>
  </si>
  <si>
    <t>금    액</t>
    <phoneticPr fontId="3" type="noConversion"/>
  </si>
  <si>
    <t>식</t>
    <phoneticPr fontId="3" type="noConversion"/>
  </si>
  <si>
    <t xml:space="preserve">       합    계</t>
    <phoneticPr fontId="3" type="noConversion"/>
  </si>
  <si>
    <t xml:space="preserve"> </t>
    <phoneticPr fontId="3" type="noConversion"/>
  </si>
  <si>
    <t>소    계</t>
    <phoneticPr fontId="3" type="noConversion"/>
  </si>
  <si>
    <t>부 가 세</t>
    <phoneticPr fontId="3" type="noConversion"/>
  </si>
  <si>
    <t>재료비의</t>
    <phoneticPr fontId="3" type="noConversion"/>
  </si>
  <si>
    <t>%</t>
    <phoneticPr fontId="3" type="noConversion"/>
  </si>
  <si>
    <t>케이블표시시트</t>
    <phoneticPr fontId="30" type="noConversion"/>
  </si>
  <si>
    <t>터파기</t>
    <phoneticPr fontId="3" type="noConversion"/>
  </si>
  <si>
    <t>㎥</t>
    <phoneticPr fontId="3" type="noConversion"/>
  </si>
  <si>
    <t>합   계</t>
    <phoneticPr fontId="3" type="noConversion"/>
  </si>
  <si>
    <t>되메우기</t>
    <phoneticPr fontId="3" type="noConversion"/>
  </si>
  <si>
    <t>굴삭기-무한궤도:0.4㎥</t>
  </si>
  <si>
    <t>보통인부</t>
    <phoneticPr fontId="3" type="noConversion"/>
  </si>
  <si>
    <t>배전전공</t>
    <phoneticPr fontId="3" type="noConversion"/>
  </si>
  <si>
    <t>계의*</t>
    <phoneticPr fontId="3" type="noConversion"/>
  </si>
  <si>
    <t>공  사  원  가  계  산  서</t>
    <phoneticPr fontId="8" type="noConversion"/>
  </si>
  <si>
    <t>비          목</t>
    <phoneticPr fontId="8" type="noConversion"/>
  </si>
  <si>
    <t>직접노무비*</t>
    <phoneticPr fontId="15" type="noConversion"/>
  </si>
  <si>
    <t>산  출     경   비</t>
    <phoneticPr fontId="8" type="noConversion"/>
  </si>
  <si>
    <t>노무비*</t>
    <phoneticPr fontId="15" type="noConversion"/>
  </si>
  <si>
    <t>안전관리비</t>
    <phoneticPr fontId="76" type="noConversion"/>
  </si>
  <si>
    <t>노무비*</t>
    <phoneticPr fontId="8" type="noConversion"/>
  </si>
  <si>
    <t>분전반</t>
    <phoneticPr fontId="76" type="noConversion"/>
  </si>
  <si>
    <t>직접 노무비*</t>
    <phoneticPr fontId="8" type="noConversion"/>
  </si>
  <si>
    <t>조명기구</t>
    <phoneticPr fontId="76" type="noConversion"/>
  </si>
  <si>
    <t>건강보험료의 *</t>
    <phoneticPr fontId="76" type="noConversion"/>
  </si>
  <si>
    <t>소계</t>
    <phoneticPr fontId="76" type="noConversion"/>
  </si>
  <si>
    <t>퇴 직 공 제 부 금 비</t>
    <phoneticPr fontId="76" type="noConversion"/>
  </si>
  <si>
    <t>(재료비+노무비)*</t>
    <phoneticPr fontId="7" type="noConversion"/>
  </si>
  <si>
    <t xml:space="preserve">              계     </t>
    <phoneticPr fontId="8" type="noConversion"/>
  </si>
  <si>
    <t>일     반     관     리     비</t>
    <phoneticPr fontId="8" type="noConversion"/>
  </si>
  <si>
    <t>부     가     가     치     세</t>
    <phoneticPr fontId="8" type="noConversion"/>
  </si>
  <si>
    <t>합                          계</t>
    <phoneticPr fontId="8" type="noConversion"/>
  </si>
  <si>
    <t>총   공   사   금   액 (총 계)</t>
    <phoneticPr fontId="8" type="noConversion"/>
  </si>
  <si>
    <t>ELP 30C</t>
    <phoneticPr fontId="30" type="noConversion"/>
  </si>
  <si>
    <t>다기능 접속함</t>
    <phoneticPr fontId="30" type="noConversion"/>
  </si>
  <si>
    <t>특고압
케이블공</t>
    <phoneticPr fontId="3" type="noConversion"/>
  </si>
  <si>
    <t>부가세제외</t>
    <phoneticPr fontId="3" type="noConversion"/>
  </si>
  <si>
    <t>전품 3-38</t>
    <phoneticPr fontId="3" type="noConversion"/>
  </si>
  <si>
    <t>전품 4-34</t>
    <phoneticPr fontId="3" type="noConversion"/>
  </si>
  <si>
    <t>전품 4-45</t>
    <phoneticPr fontId="3" type="noConversion"/>
  </si>
  <si>
    <t>전품 5-1</t>
    <phoneticPr fontId="3" type="noConversion"/>
  </si>
  <si>
    <t>전품 5-13</t>
    <phoneticPr fontId="3" type="noConversion"/>
  </si>
  <si>
    <t>전품 5-10</t>
    <phoneticPr fontId="3" type="noConversion"/>
  </si>
  <si>
    <t>전품 5-3</t>
    <phoneticPr fontId="3" type="noConversion"/>
  </si>
  <si>
    <t>전품 5-23(나)</t>
    <phoneticPr fontId="3" type="noConversion"/>
  </si>
  <si>
    <t>전품 5-23(가)</t>
    <phoneticPr fontId="3" type="noConversion"/>
  </si>
  <si>
    <t>전품 5-19</t>
    <phoneticPr fontId="3" type="noConversion"/>
  </si>
  <si>
    <t>분전반</t>
    <phoneticPr fontId="3" type="noConversion"/>
  </si>
  <si>
    <t>F-GV 10㎟</t>
    <phoneticPr fontId="30" type="noConversion"/>
  </si>
  <si>
    <t>전선관</t>
    <phoneticPr fontId="30" type="noConversion"/>
  </si>
  <si>
    <t>1. 분전반 제작구매</t>
    <phoneticPr fontId="3" type="noConversion"/>
  </si>
  <si>
    <t>CD 16C(난연성)</t>
    <phoneticPr fontId="30" type="noConversion"/>
  </si>
  <si>
    <t>CD 28C(난연성)</t>
    <phoneticPr fontId="30" type="noConversion"/>
  </si>
  <si>
    <t>배관(CD)의 40%</t>
    <phoneticPr fontId="3" type="noConversion"/>
  </si>
  <si>
    <t>배관(CD)의 40%</t>
    <phoneticPr fontId="3" type="noConversion"/>
  </si>
  <si>
    <t>소    계  (도급자관급)</t>
    <phoneticPr fontId="3" type="noConversion"/>
  </si>
  <si>
    <t>관 급 자 재 비 (도 급 자 관 급)</t>
    <phoneticPr fontId="8" type="noConversion"/>
  </si>
  <si>
    <t>관 급 자 재 비 (관 급 자 관 급)</t>
    <phoneticPr fontId="8" type="noConversion"/>
  </si>
  <si>
    <t>분전반 제작구매</t>
    <phoneticPr fontId="11" type="noConversion"/>
  </si>
  <si>
    <t>1구 250V 16A</t>
  </si>
  <si>
    <t>2구 250V 16A</t>
  </si>
  <si>
    <t>폭 200㎜</t>
    <phoneticPr fontId="30" type="noConversion"/>
  </si>
  <si>
    <t>맨홀 카바(주물)</t>
    <phoneticPr fontId="30" type="noConversion"/>
  </si>
  <si>
    <t>이                          윤</t>
    <phoneticPr fontId="8" type="noConversion"/>
  </si>
  <si>
    <t>(노무비+경비+일반관리비)*</t>
    <phoneticPr fontId="8" type="noConversion"/>
  </si>
  <si>
    <t>공      급          가      액</t>
    <phoneticPr fontId="8" type="noConversion"/>
  </si>
  <si>
    <t xml:space="preserve"> </t>
    <phoneticPr fontId="8" type="noConversion"/>
  </si>
  <si>
    <t>&lt;부가세포함&gt;</t>
    <phoneticPr fontId="76" type="noConversion"/>
  </si>
  <si>
    <t>단로스위치(WIDE)</t>
    <phoneticPr fontId="30" type="noConversion"/>
  </si>
  <si>
    <t>1구 250V 16A</t>
    <phoneticPr fontId="30" type="noConversion"/>
  </si>
  <si>
    <t>3구 250V 16A</t>
    <phoneticPr fontId="30" type="noConversion"/>
  </si>
  <si>
    <t>산업안전보건관리비</t>
    <phoneticPr fontId="8" type="noConversion"/>
  </si>
  <si>
    <t>표  준  시  설  부  담  금</t>
    <phoneticPr fontId="8" type="noConversion"/>
  </si>
  <si>
    <t>HI-BOX</t>
    <phoneticPr fontId="11" type="noConversion"/>
  </si>
  <si>
    <t>HI-BOX</t>
  </si>
  <si>
    <t>C/T 8각</t>
    <phoneticPr fontId="11" type="noConversion"/>
  </si>
  <si>
    <t>HI-BOX(카바부)</t>
    <phoneticPr fontId="11" type="noConversion"/>
  </si>
  <si>
    <t>O/L S-2</t>
    <phoneticPr fontId="11" type="noConversion"/>
  </si>
  <si>
    <t>O/L S-1</t>
    <phoneticPr fontId="11" type="noConversion"/>
  </si>
  <si>
    <t>접지봉</t>
    <phoneticPr fontId="30" type="noConversion"/>
  </si>
  <si>
    <t>14φ x 1000㎜</t>
    <phoneticPr fontId="30" type="noConversion"/>
  </si>
  <si>
    <t>전선</t>
    <phoneticPr fontId="3" type="noConversion"/>
  </si>
  <si>
    <t>전품 5-25-3</t>
    <phoneticPr fontId="3" type="noConversion"/>
  </si>
  <si>
    <t>조명기구</t>
    <phoneticPr fontId="3" type="noConversion"/>
  </si>
  <si>
    <t>조달수수료</t>
    <phoneticPr fontId="3" type="noConversion"/>
  </si>
  <si>
    <t xml:space="preserve">단가(일반,3자,MAS)
 x 0.54% </t>
    <phoneticPr fontId="3" type="noConversion"/>
  </si>
  <si>
    <t>&lt; 백이하절상&gt;</t>
    <phoneticPr fontId="3" type="noConversion"/>
  </si>
  <si>
    <t>부 가 세</t>
    <phoneticPr fontId="3" type="noConversion"/>
  </si>
  <si>
    <t>재료비의</t>
    <phoneticPr fontId="3" type="noConversion"/>
  </si>
  <si>
    <t>%</t>
    <phoneticPr fontId="3" type="noConversion"/>
  </si>
  <si>
    <t>&lt; 포함 &gt;</t>
    <phoneticPr fontId="3" type="noConversion"/>
  </si>
  <si>
    <t>합    계</t>
    <phoneticPr fontId="3" type="noConversion"/>
  </si>
  <si>
    <t>총    계</t>
    <phoneticPr fontId="3" type="noConversion"/>
  </si>
  <si>
    <t>조명기구</t>
    <phoneticPr fontId="76" type="noConversion"/>
  </si>
  <si>
    <t>변전전공</t>
    <phoneticPr fontId="30" type="noConversion"/>
  </si>
  <si>
    <t>16C (일반)</t>
    <phoneticPr fontId="30" type="noConversion"/>
  </si>
  <si>
    <t>전기공사산업기사</t>
    <phoneticPr fontId="30" type="noConversion"/>
  </si>
  <si>
    <t>1. 전기인입 공사</t>
    <phoneticPr fontId="3" type="noConversion"/>
  </si>
  <si>
    <t>2. 보안등 공사</t>
    <phoneticPr fontId="3" type="noConversion"/>
  </si>
  <si>
    <t>후렉시블 전선관</t>
    <phoneticPr fontId="30" type="noConversion"/>
  </si>
  <si>
    <t>16C 일반</t>
    <phoneticPr fontId="30" type="noConversion"/>
  </si>
  <si>
    <t>콘센트(접지-WP)</t>
    <phoneticPr fontId="30" type="noConversion"/>
  </si>
  <si>
    <t>1000x1000x1000</t>
    <phoneticPr fontId="30" type="noConversion"/>
  </si>
  <si>
    <t>보안등 기초(기성품)</t>
    <phoneticPr fontId="11" type="noConversion"/>
  </si>
  <si>
    <t>배관공</t>
    <phoneticPr fontId="3" type="noConversion"/>
  </si>
  <si>
    <t>(재료+직노)</t>
    <phoneticPr fontId="3" type="noConversion"/>
  </si>
  <si>
    <t>&lt;1.2배 적용&gt;</t>
    <phoneticPr fontId="76" type="noConversion"/>
  </si>
  <si>
    <t>400x600x600</t>
    <phoneticPr fontId="30" type="noConversion"/>
  </si>
  <si>
    <t>70C</t>
    <phoneticPr fontId="30" type="noConversion"/>
  </si>
  <si>
    <t>품    명</t>
    <phoneticPr fontId="30" type="noConversion"/>
  </si>
  <si>
    <t>규    격</t>
    <phoneticPr fontId="30" type="noConversion"/>
  </si>
  <si>
    <t>품명 및 규격</t>
    <phoneticPr fontId="30" type="noConversion"/>
  </si>
  <si>
    <t>단위</t>
    <phoneticPr fontId="30" type="noConversion"/>
  </si>
  <si>
    <t>적용단가</t>
    <phoneticPr fontId="30" type="noConversion"/>
  </si>
  <si>
    <t>조 달 청
단    가</t>
    <phoneticPr fontId="30" type="noConversion"/>
  </si>
  <si>
    <t>견적단가</t>
    <phoneticPr fontId="30" type="noConversion"/>
  </si>
  <si>
    <t>단 가</t>
    <phoneticPr fontId="30" type="noConversion"/>
  </si>
  <si>
    <t>PAGE</t>
    <phoneticPr fontId="30" type="noConversion"/>
  </si>
  <si>
    <t>ELP 40C</t>
    <phoneticPr fontId="30" type="noConversion"/>
  </si>
  <si>
    <t>HFIX 2.5㎟</t>
    <phoneticPr fontId="30" type="noConversion"/>
  </si>
  <si>
    <t>후렉시블콘넥터</t>
    <phoneticPr fontId="30" type="noConversion"/>
  </si>
  <si>
    <t>후렉시블콘넥터</t>
    <phoneticPr fontId="30" type="noConversion"/>
  </si>
  <si>
    <t>접지봉</t>
    <phoneticPr fontId="30" type="noConversion"/>
  </si>
  <si>
    <t>16φ x 1800㎜ x 3EA</t>
    <phoneticPr fontId="30" type="noConversion"/>
  </si>
  <si>
    <t>SET</t>
    <phoneticPr fontId="30" type="noConversion"/>
  </si>
  <si>
    <t>지중선로 표시기</t>
    <phoneticPr fontId="3" type="noConversion"/>
  </si>
  <si>
    <t>황동</t>
    <phoneticPr fontId="3" type="noConversion"/>
  </si>
  <si>
    <t>M</t>
    <phoneticPr fontId="30" type="noConversion"/>
  </si>
  <si>
    <t>특별인부</t>
    <phoneticPr fontId="30" type="noConversion"/>
  </si>
  <si>
    <t>내선전공</t>
    <phoneticPr fontId="30" type="noConversion"/>
  </si>
  <si>
    <t>저압케이블공</t>
    <phoneticPr fontId="30" type="noConversion"/>
  </si>
  <si>
    <t>굴삭기-무한궤도:0.4㎥</t>
    <phoneticPr fontId="3" type="noConversion"/>
  </si>
  <si>
    <t>400x600x600</t>
    <phoneticPr fontId="11" type="noConversion"/>
  </si>
  <si>
    <t>조명기구-B</t>
    <phoneticPr fontId="11" type="noConversion"/>
  </si>
  <si>
    <t>조명기구-C</t>
    <phoneticPr fontId="11" type="noConversion"/>
  </si>
  <si>
    <t>조명기구-D</t>
    <phoneticPr fontId="11" type="noConversion"/>
  </si>
  <si>
    <t>조명기구-E</t>
    <phoneticPr fontId="11" type="noConversion"/>
  </si>
  <si>
    <t>조명기구-F</t>
    <phoneticPr fontId="11" type="noConversion"/>
  </si>
  <si>
    <t>조명기구-G</t>
    <phoneticPr fontId="11" type="noConversion"/>
  </si>
  <si>
    <t>조명기구-H</t>
    <phoneticPr fontId="11" type="noConversion"/>
  </si>
  <si>
    <t>전품 4-46</t>
    <phoneticPr fontId="3" type="noConversion"/>
  </si>
  <si>
    <t>전기공사산업기사</t>
    <phoneticPr fontId="3" type="noConversion"/>
  </si>
  <si>
    <t>노무비의 3%</t>
    <phoneticPr fontId="3" type="noConversion"/>
  </si>
  <si>
    <t>{(재료+직노)*3.11%+0}*1.2</t>
    <phoneticPr fontId="76" type="noConversion"/>
  </si>
  <si>
    <t>2026.   07.</t>
    <phoneticPr fontId="11" type="noConversion"/>
  </si>
  <si>
    <t>석  면  부  담  금</t>
    <phoneticPr fontId="8" type="noConversion"/>
  </si>
  <si>
    <t>임 금 채 권 부 담 금</t>
    <phoneticPr fontId="76" type="noConversion"/>
  </si>
  <si>
    <t>전기공사  손해배상공제  수수료</t>
    <phoneticPr fontId="8" type="noConversion"/>
  </si>
  <si>
    <t>순계약금액(공급가액+도급자관급액)의</t>
    <phoneticPr fontId="8" type="noConversion"/>
  </si>
  <si>
    <t>0.26477%(천단위절상)</t>
    <phoneticPr fontId="76" type="noConversion"/>
  </si>
  <si>
    <t xml:space="preserve">공급가액+손해배상공제수수료의 </t>
    <phoneticPr fontId="8" type="noConversion"/>
  </si>
  <si>
    <t>2/C 6㎟</t>
    <phoneticPr fontId="30" type="noConversion"/>
  </si>
  <si>
    <t>4구 250V 16A</t>
  </si>
  <si>
    <t>물가자료(26년07)</t>
    <phoneticPr fontId="30" type="noConversion"/>
  </si>
  <si>
    <t>물가정보(26년07)</t>
    <phoneticPr fontId="30" type="noConversion"/>
  </si>
  <si>
    <t>ELB1개/상시격등제어내장</t>
    <phoneticPr fontId="30" type="noConversion"/>
  </si>
  <si>
    <t>3. 전기간선 공사</t>
    <phoneticPr fontId="3" type="noConversion"/>
  </si>
  <si>
    <t>조명기구-A</t>
    <phoneticPr fontId="11" type="noConversion"/>
  </si>
  <si>
    <t>농산가공품 개발교육센터 건립 전기공사</t>
    <phoneticPr fontId="11" type="noConversion"/>
  </si>
  <si>
    <t>▶ 농산가공품 개발교육센터 건립 전기공사 관급자재 집계표</t>
    <phoneticPr fontId="3" type="noConversion"/>
  </si>
  <si>
    <t>▶ 농산가공품 개발교육센터 건립 전기공사 집계표</t>
    <phoneticPr fontId="3" type="noConversion"/>
  </si>
  <si>
    <t xml:space="preserve"> 공사명 : 농산가공품 개발교육센터 건립 전기공사</t>
    <phoneticPr fontId="15" type="noConversion"/>
  </si>
  <si>
    <t>경상북도 상주시</t>
    <phoneticPr fontId="11" type="noConversion"/>
  </si>
  <si>
    <t>4. 전등 공사</t>
    <phoneticPr fontId="3" type="noConversion"/>
  </si>
  <si>
    <t>5. 전열 공사</t>
    <phoneticPr fontId="3" type="noConversion"/>
  </si>
  <si>
    <t>6. 냉난방 공사</t>
    <phoneticPr fontId="3" type="noConversion"/>
  </si>
  <si>
    <t>7. 전열교환기 공사</t>
    <phoneticPr fontId="3" type="noConversion"/>
  </si>
  <si>
    <t>8. 복사패널 및 에어커텐전원 공사</t>
    <phoneticPr fontId="3" type="noConversion"/>
  </si>
  <si>
    <t>STEEL 104C</t>
    <phoneticPr fontId="30" type="noConversion"/>
  </si>
  <si>
    <t>ELP 125C</t>
    <phoneticPr fontId="30" type="noConversion"/>
  </si>
  <si>
    <t>F-GV 120㎟</t>
    <phoneticPr fontId="30" type="noConversion"/>
  </si>
  <si>
    <t>1/C 300㎟</t>
    <phoneticPr fontId="30" type="noConversion"/>
  </si>
  <si>
    <t>동관단자</t>
    <phoneticPr fontId="30" type="noConversion"/>
  </si>
  <si>
    <t>F-GV 4㎟</t>
    <phoneticPr fontId="30" type="noConversion"/>
  </si>
  <si>
    <t>STEEL 42C</t>
    <phoneticPr fontId="30" type="noConversion"/>
  </si>
  <si>
    <t>28C 방수</t>
    <phoneticPr fontId="30" type="noConversion"/>
  </si>
  <si>
    <t>4/C 4㎟</t>
    <phoneticPr fontId="30" type="noConversion"/>
  </si>
  <si>
    <t>4/C 10㎟</t>
    <phoneticPr fontId="30" type="noConversion"/>
  </si>
  <si>
    <t>4/C 16㎟</t>
    <phoneticPr fontId="30" type="noConversion"/>
  </si>
  <si>
    <t>노말밴드</t>
  </si>
  <si>
    <t>2구 250V 16A</t>
    <phoneticPr fontId="30" type="noConversion"/>
  </si>
  <si>
    <t>5구 250V 16A</t>
    <phoneticPr fontId="30" type="noConversion"/>
  </si>
  <si>
    <t>볼라드등 기초(기성품)</t>
    <phoneticPr fontId="11" type="noConversion"/>
  </si>
  <si>
    <t>200x300x300</t>
    <phoneticPr fontId="30" type="noConversion"/>
  </si>
  <si>
    <t>22C 일반</t>
    <phoneticPr fontId="30" type="noConversion"/>
  </si>
  <si>
    <t>42C 방수</t>
    <phoneticPr fontId="30" type="noConversion"/>
  </si>
  <si>
    <t>F-GV 16㎟</t>
    <phoneticPr fontId="30" type="noConversion"/>
  </si>
  <si>
    <t>F-GV 25㎟</t>
    <phoneticPr fontId="30" type="noConversion"/>
  </si>
  <si>
    <t>1/C 50㎟</t>
    <phoneticPr fontId="30" type="noConversion"/>
  </si>
  <si>
    <t>2/C 4㎟</t>
    <phoneticPr fontId="30" type="noConversion"/>
  </si>
  <si>
    <t>UTP CABLE(CAT'5E)</t>
    <phoneticPr fontId="30" type="noConversion"/>
  </si>
  <si>
    <t>4P 0.5㎜</t>
    <phoneticPr fontId="30" type="noConversion"/>
  </si>
  <si>
    <t>22C (일반)</t>
    <phoneticPr fontId="30" type="noConversion"/>
  </si>
  <si>
    <t>28C (방수)</t>
    <phoneticPr fontId="30" type="noConversion"/>
  </si>
  <si>
    <t>42C (방수)</t>
    <phoneticPr fontId="30" type="noConversion"/>
  </si>
  <si>
    <t>16㎟</t>
    <phoneticPr fontId="30" type="noConversion"/>
  </si>
  <si>
    <t>50㎟</t>
    <phoneticPr fontId="30" type="noConversion"/>
  </si>
  <si>
    <t>300㎟(1H)</t>
    <phoneticPr fontId="30" type="noConversion"/>
  </si>
  <si>
    <t>PULL BOX</t>
    <phoneticPr fontId="30" type="noConversion"/>
  </si>
  <si>
    <t>150x150x100</t>
    <phoneticPr fontId="30" type="noConversion"/>
  </si>
  <si>
    <t>BLANK PLATE</t>
    <phoneticPr fontId="11" type="noConversion"/>
  </si>
  <si>
    <t>SW 1G</t>
    <phoneticPr fontId="30" type="noConversion"/>
  </si>
  <si>
    <t>삼로스위치(WIDE)</t>
    <phoneticPr fontId="30" type="noConversion"/>
  </si>
  <si>
    <t>파이프행가</t>
    <phoneticPr fontId="30" type="noConversion"/>
  </si>
  <si>
    <t>42C</t>
    <phoneticPr fontId="30" type="noConversion"/>
  </si>
  <si>
    <t>U-CHANNEL</t>
    <phoneticPr fontId="30" type="noConversion"/>
  </si>
  <si>
    <t>41x41x2.6T</t>
    <phoneticPr fontId="30" type="noConversion"/>
  </si>
  <si>
    <t>달대볼트</t>
    <phoneticPr fontId="30" type="noConversion"/>
  </si>
  <si>
    <t>3/8"x1000㎜</t>
    <phoneticPr fontId="30" type="noConversion"/>
  </si>
  <si>
    <t>셋트앙카</t>
    <phoneticPr fontId="30" type="noConversion"/>
  </si>
  <si>
    <t>1/2"x100㎜</t>
    <phoneticPr fontId="30" type="noConversion"/>
  </si>
  <si>
    <t>인서트</t>
    <phoneticPr fontId="30" type="noConversion"/>
  </si>
  <si>
    <t>3/8"</t>
    <phoneticPr fontId="30" type="noConversion"/>
  </si>
  <si>
    <t>너트&amp;와샤</t>
    <phoneticPr fontId="30" type="noConversion"/>
  </si>
  <si>
    <t>1/2"</t>
    <phoneticPr fontId="30" type="noConversion"/>
  </si>
  <si>
    <t>CABLE TRAY</t>
    <phoneticPr fontId="30" type="noConversion"/>
  </si>
  <si>
    <t>W200 x H100 x 2.3T</t>
    <phoneticPr fontId="30" type="noConversion"/>
  </si>
  <si>
    <t>CABLE TRAY COVER</t>
    <phoneticPr fontId="30" type="noConversion"/>
  </si>
  <si>
    <t>W200 x H100</t>
    <phoneticPr fontId="30" type="noConversion"/>
  </si>
  <si>
    <t>HOR,ELBOW</t>
    <phoneticPr fontId="30" type="noConversion"/>
  </si>
  <si>
    <t>EA</t>
    <phoneticPr fontId="30" type="noConversion"/>
  </si>
  <si>
    <t>CABLE DUCT(W/C)</t>
    <phoneticPr fontId="30" type="noConversion"/>
  </si>
  <si>
    <t>W400 x H100 x 2.3T</t>
    <phoneticPr fontId="30" type="noConversion"/>
  </si>
  <si>
    <t>HOR,ELBOW(DUCT/W/C)</t>
    <phoneticPr fontId="30" type="noConversion"/>
  </si>
  <si>
    <t>VER,ELBOW(DUCT/W/C)</t>
    <phoneticPr fontId="30" type="noConversion"/>
  </si>
  <si>
    <t>HOR,TEE(DUCT/W/C)</t>
    <phoneticPr fontId="30" type="noConversion"/>
  </si>
  <si>
    <t>JOINT CONNECT</t>
    <phoneticPr fontId="30" type="noConversion"/>
  </si>
  <si>
    <t>100H</t>
    <phoneticPr fontId="30" type="noConversion"/>
  </si>
  <si>
    <t>SHANK B/NUT</t>
    <phoneticPr fontId="30" type="noConversion"/>
  </si>
  <si>
    <t>3/8" 19L</t>
    <phoneticPr fontId="30" type="noConversion"/>
  </si>
  <si>
    <t>BONDING JUMP</t>
    <phoneticPr fontId="30" type="noConversion"/>
  </si>
  <si>
    <t>38㎟</t>
    <phoneticPr fontId="30" type="noConversion"/>
  </si>
  <si>
    <t>SPRING NUT</t>
    <phoneticPr fontId="30" type="noConversion"/>
  </si>
  <si>
    <t>HOLDDOWN CLAMP</t>
    <phoneticPr fontId="30" type="noConversion"/>
  </si>
  <si>
    <t>COVER CLAMP</t>
    <phoneticPr fontId="30" type="noConversion"/>
  </si>
  <si>
    <t>TRAY 지지대</t>
    <phoneticPr fontId="30" type="noConversion"/>
  </si>
  <si>
    <t>W-200이하/바닥자립형</t>
    <phoneticPr fontId="30" type="noConversion"/>
  </si>
  <si>
    <t>RACE WAY(BODY)</t>
    <phoneticPr fontId="30" type="noConversion"/>
  </si>
  <si>
    <t>W70 x H40</t>
    <phoneticPr fontId="30" type="noConversion"/>
  </si>
  <si>
    <t>RACE WAY(COVER)</t>
    <phoneticPr fontId="30" type="noConversion"/>
  </si>
  <si>
    <t>END CAP</t>
    <phoneticPr fontId="30" type="noConversion"/>
  </si>
  <si>
    <t>A형 HANGER</t>
    <phoneticPr fontId="30" type="noConversion"/>
  </si>
  <si>
    <t>SYSTEM BOX(CON'TYPE)</t>
    <phoneticPr fontId="11" type="noConversion"/>
  </si>
  <si>
    <t>전열2구 250V 16A</t>
    <phoneticPr fontId="30" type="noConversion"/>
  </si>
  <si>
    <t>중앙처리장치,센서</t>
    <phoneticPr fontId="11" type="noConversion"/>
  </si>
  <si>
    <t>카운터절전스위치</t>
    <phoneticPr fontId="3" type="noConversion"/>
  </si>
  <si>
    <t>AL DUCT(W/C)</t>
    <phoneticPr fontId="30" type="noConversion"/>
  </si>
  <si>
    <t>50㎜x35㎜x1.0t</t>
    <phoneticPr fontId="30" type="noConversion"/>
  </si>
  <si>
    <t>제3호표  터파기(굴삭기-무한궤도:0.4㎥)</t>
    <phoneticPr fontId="3" type="noConversion"/>
  </si>
  <si>
    <t>제4호표  되메우기(굴삭기-무한궤도:0.4㎥)</t>
    <phoneticPr fontId="3" type="noConversion"/>
  </si>
  <si>
    <t>제1호표  DUCT 행가 (W-400)</t>
    <phoneticPr fontId="3" type="noConversion"/>
  </si>
  <si>
    <t>제2호표  DUCT 행가 (W-400/수직)</t>
    <phoneticPr fontId="3" type="noConversion"/>
  </si>
  <si>
    <t>DUCT 행가</t>
    <phoneticPr fontId="3" type="noConversion"/>
  </si>
  <si>
    <t>W-400</t>
    <phoneticPr fontId="3" type="noConversion"/>
  </si>
  <si>
    <t>W-400/수직</t>
    <phoneticPr fontId="3" type="noConversion"/>
  </si>
  <si>
    <t>제3호표</t>
  </si>
  <si>
    <t>제4호표</t>
  </si>
  <si>
    <t>F-GV 120㎟</t>
    <phoneticPr fontId="3" type="noConversion"/>
  </si>
  <si>
    <t>P-M(800x1600x250)</t>
    <phoneticPr fontId="11" type="noConversion"/>
  </si>
  <si>
    <t>조명기구-I</t>
    <phoneticPr fontId="11" type="noConversion"/>
  </si>
  <si>
    <t>LED 60W,MH:3.34M(보안등주-STS)</t>
    <phoneticPr fontId="11" type="noConversion"/>
  </si>
  <si>
    <t>전품 5-11</t>
    <phoneticPr fontId="3" type="noConversion"/>
  </si>
  <si>
    <t>전품 5-7</t>
    <phoneticPr fontId="3" type="noConversion"/>
  </si>
  <si>
    <t>전품 5-8</t>
    <phoneticPr fontId="3" type="noConversion"/>
  </si>
  <si>
    <t>LP-M(900x2200x300)</t>
    <phoneticPr fontId="11" type="noConversion"/>
  </si>
  <si>
    <t>L-1(700x1100x180)</t>
    <phoneticPr fontId="11" type="noConversion"/>
  </si>
  <si>
    <t>L-2(700x1000x180)</t>
    <phoneticPr fontId="11" type="noConversion"/>
  </si>
  <si>
    <t>P-1(700x1800x250)</t>
    <phoneticPr fontId="11" type="noConversion"/>
  </si>
  <si>
    <t>P-2(700x1700x180)</t>
    <phoneticPr fontId="11" type="noConversion"/>
  </si>
  <si>
    <t>P-EV(600x600x180)</t>
    <phoneticPr fontId="11" type="noConversion"/>
  </si>
  <si>
    <t>통품 4-3-1</t>
    <phoneticPr fontId="3" type="noConversion"/>
  </si>
  <si>
    <t>LED 40W 평판매입</t>
    <phoneticPr fontId="11" type="noConversion"/>
  </si>
  <si>
    <t>LED 40W 평판매입(600x600)</t>
    <phoneticPr fontId="11" type="noConversion"/>
  </si>
  <si>
    <t>LED 40W 레이스웨이직부</t>
    <phoneticPr fontId="11" type="noConversion"/>
  </si>
  <si>
    <t>LED 11W 벽부</t>
    <phoneticPr fontId="11" type="noConversion"/>
  </si>
  <si>
    <t>LED 11W 원형직부</t>
    <phoneticPr fontId="11" type="noConversion"/>
  </si>
  <si>
    <t>LED 10W 다운라이트</t>
    <phoneticPr fontId="11" type="noConversion"/>
  </si>
  <si>
    <t>LED 15W 멀티다운라이트</t>
    <phoneticPr fontId="11" type="noConversion"/>
  </si>
  <si>
    <t>LED 11W 원형직부(센서)</t>
    <phoneticPr fontId="11" type="noConversion"/>
  </si>
  <si>
    <t>조명기구-J</t>
    <phoneticPr fontId="11" type="noConversion"/>
  </si>
  <si>
    <t>LED 9W 볼라드</t>
    <phoneticPr fontId="11" type="noConversion"/>
  </si>
  <si>
    <t>1구 250V 16A</t>
    <phoneticPr fontId="3" type="noConversion"/>
  </si>
  <si>
    <t>전품 5-27(가)</t>
    <phoneticPr fontId="3" type="noConversion"/>
  </si>
  <si>
    <t>전품 5-27-6</t>
    <phoneticPr fontId="3" type="noConversion"/>
  </si>
  <si>
    <t>전품 5-5,
5-23(가)</t>
    <phoneticPr fontId="3" type="noConversion"/>
  </si>
  <si>
    <t>전품 5-9-1</t>
    <phoneticPr fontId="3" type="noConversion"/>
  </si>
  <si>
    <t>G2B식번
22909140</t>
    <phoneticPr fontId="3" type="noConversion"/>
  </si>
  <si>
    <t>G2B식번
23335954</t>
    <phoneticPr fontId="3" type="noConversion"/>
  </si>
  <si>
    <t>G2B식번
23592274</t>
    <phoneticPr fontId="3" type="noConversion"/>
  </si>
  <si>
    <t>G2B식번
23592262</t>
    <phoneticPr fontId="3" type="noConversion"/>
  </si>
  <si>
    <t>G2B식번
25313054</t>
    <phoneticPr fontId="3" type="noConversion"/>
  </si>
  <si>
    <t>G2B식번
23958665</t>
    <phoneticPr fontId="3" type="noConversion"/>
  </si>
  <si>
    <t>G2B식번
24048970</t>
    <phoneticPr fontId="3" type="noConversion"/>
  </si>
  <si>
    <t>G2B식번
24327628</t>
    <phoneticPr fontId="3" type="noConversion"/>
  </si>
  <si>
    <t>G2B식번
24339624</t>
    <phoneticPr fontId="3" type="noConversion"/>
  </si>
  <si>
    <t>G2B식번
23117654</t>
    <phoneticPr fontId="3" type="noConversion"/>
  </si>
  <si>
    <t>G2B식번
24533831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</si>
</sst>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-* #,##0.0_-;\-* #,##0.0_-;_-* &quot;-&quot;_-;_-@_-"/>
    <numFmt numFmtId="177" formatCode="_-* #,##0.00_-;\-* #,##0.00_-;_-* &quot;-&quot;_-;_-@_-"/>
    <numFmt numFmtId="178" formatCode="0.0000"/>
    <numFmt numFmtId="179" formatCode="_-* #,##0.000_-;\-* #,##0.000_-;_-* &quot;-&quot;_-;_-@_-"/>
    <numFmt numFmtId="180" formatCode="_-&quot;₩&quot;* #,##0.00_-;\!\-&quot;₩&quot;* #,##0.00_-;_-&quot;₩&quot;* &quot;-&quot;??_-;_-@_-"/>
    <numFmt numFmtId="181" formatCode="_ * #,##0_ ;_ * \-#,##0_ ;_ * &quot;-&quot;_ ;_ @_ "/>
    <numFmt numFmtId="182" formatCode="_ * #,##0.00_ ;_ * \-#,##0.00_ ;_ * &quot;-&quot;??_ ;_ @_ "/>
    <numFmt numFmtId="183" formatCode="#,##0_ "/>
    <numFmt numFmtId="184" formatCode="_(&quot;$&quot;* #,##0_);_(&quot;$&quot;* \(#,##0\);_(&quot;$&quot;* &quot;-&quot;_);_(@_)"/>
    <numFmt numFmtId="185" formatCode="_(&quot;$&quot;* #,##0.00_);_(&quot;$&quot;* \(#,##0.00\);_(&quot;$&quot;* &quot;-&quot;??_);_(@_)"/>
    <numFmt numFmtId="186" formatCode="\(\5\)*0.0%"/>
    <numFmt numFmtId="187" formatCode="\(\5\)\x0.0%"/>
    <numFmt numFmtId="188" formatCode="\5\x00%"/>
    <numFmt numFmtId="189" formatCode="\5\x0.0%"/>
    <numFmt numFmtId="190" formatCode="&quot;$&quot;#,##0.00_);\(&quot;$&quot;#,##0.00\)"/>
    <numFmt numFmtId="191" formatCode="#,##0_);[Red]&quot;₩&quot;\!\-#,##0"/>
    <numFmt numFmtId="192" formatCode="#,##0.0_);[Red]\(#,##0.0\)"/>
    <numFmt numFmtId="193" formatCode="#,##0.000000"/>
    <numFmt numFmtId="194" formatCode="#,##0.00000"/>
    <numFmt numFmtId="195" formatCode="0.00\ \ "/>
    <numFmt numFmtId="196" formatCode="0\ \ "/>
    <numFmt numFmtId="197" formatCode="0\ "/>
    <numFmt numFmtId="198" formatCode="_ * #,##0_ \ \ \ \ ;_ * \-#,##0_ ;_ * &quot;-&quot;_ ;_ @_ "/>
    <numFmt numFmtId="199" formatCode="_-* #,##0_-;&quot;₩&quot;\!\-* #,##0_-;_-* &quot;-&quot;_-;_-@_-"/>
    <numFmt numFmtId="200" formatCode="_(* #,##0_);_(* \(#,##0\);_(* &quot;-&quot;_);_(@_)"/>
    <numFmt numFmtId="201" formatCode="&quot;₩&quot;#,##0;[Red]&quot;₩&quot;\-#,##0"/>
    <numFmt numFmtId="202" formatCode="&quot;₩&quot;#,##0.00;[Red]&quot;₩&quot;\-#,##0.00"/>
    <numFmt numFmtId="203" formatCode="_(* #,##0.00_);_(* \(#,##0.00\);_(* &quot;-&quot;??_);_(@_)"/>
    <numFmt numFmtId="204" formatCode="&quot;$&quot;#,##0.00_);[Red]\(&quot;$&quot;#,##0.00\)"/>
    <numFmt numFmtId="205" formatCode="#,##0\ \ \ \ \ "/>
    <numFmt numFmtId="206" formatCode="#,##0.00##;[Red]&quot;△&quot;#,##0.00##"/>
    <numFmt numFmtId="207" formatCode="#,##0.####;[Red]&quot;△&quot;#,##0.####"/>
    <numFmt numFmtId="208" formatCode="#,##0&quot; &quot;;[Red]&quot;△&quot;#,##0&quot; &quot;"/>
    <numFmt numFmtId="209" formatCode="* #,##0&quot; &quot;;[Red]* &quot;△&quot;#,##0&quot; &quot;;* @"/>
    <numFmt numFmtId="210" formatCode="_-* #,##0.00_-;&quot;₩&quot;\!\-* #,##0.00_-;_-* &quot;-&quot;??_-;_-@_-"/>
    <numFmt numFmtId="211" formatCode="?/?#"/>
    <numFmt numFmtId="212" formatCode="_ &quot;₩&quot;* #,##0.00_ ;_ &quot;₩&quot;* \-#,##0.00_ ;_ &quot;₩&quot;* &quot;-&quot;??_ ;_ @_ "/>
    <numFmt numFmtId="213" formatCode="&quot;$&quot;#,##0_);[Red]\(&quot;$&quot;#,##0\)"/>
    <numFmt numFmtId="214" formatCode="&quot;₩&quot;#,##0.00;&quot;₩&quot;\-#,##0.00"/>
    <numFmt numFmtId="215" formatCode="#."/>
    <numFmt numFmtId="216" formatCode="0.00000000"/>
    <numFmt numFmtId="217" formatCode="_ * #,##0.0000000000_ ;_ * \-#,##0.0000000000_ ;_ * &quot;-&quot;_ ;_ @_ "/>
    <numFmt numFmtId="218" formatCode="_-* #,##0\ &quot;DM&quot;_-;\-* #,##0\ &quot;DM&quot;_-;_-* &quot;-&quot;\ &quot;DM&quot;_-;_-@_-"/>
    <numFmt numFmtId="219" formatCode="_-* #,##0\ _D_M_-;\-* #,##0\ _D_M_-;_-* &quot;-&quot;\ _D_M_-;_-@_-"/>
    <numFmt numFmtId="220" formatCode="_-* #,##0.00\ &quot;DM&quot;_-;\-* #,##0.00\ &quot;DM&quot;_-;_-* &quot;-&quot;??\ &quot;DM&quot;_-;_-@_-"/>
    <numFmt numFmtId="221" formatCode="_-* #,##0.00\ _D_M_-;\-* #,##0.00\ _D_M_-;_-* &quot;-&quot;??\ _D_M_-;_-@_-"/>
    <numFmt numFmtId="222" formatCode="&quot;직&quot;&quot;원&quot;\ ##\ &quot;인&quot;"/>
    <numFmt numFmtId="223" formatCode="&quot;순&quot;&quot;공&quot;&quot;사&quot;&quot;비&quot;&quot;의&quot;\ #.##\ %"/>
    <numFmt numFmtId="224" formatCode="_-* #,##0.00_-;&quot;₩&quot;&quot;₩&quot;&quot;₩&quot;\-* #,##0.00_-;_-* &quot;-&quot;??_-;_-@_-"/>
    <numFmt numFmtId="225" formatCode="_-[$€-2]* #,##0.00_-;\-[$€-2]* #,##0.00_-;_-[$€-2]* &quot;-&quot;??_-"/>
    <numFmt numFmtId="226" formatCode="&quot;₩&quot;#,##0;&quot;₩&quot;&quot;₩&quot;&quot;₩&quot;&quot;₩&quot;&quot;₩&quot;&quot;₩&quot;&quot;₩&quot;&quot;₩&quot;&quot;₩&quot;&quot;₩&quot;\-&quot;₩&quot;#,##0"/>
    <numFmt numFmtId="227" formatCode="0.000%"/>
    <numFmt numFmtId="228" formatCode="0.00000%"/>
  </numFmts>
  <fonts count="134">
    <font>
      <sz val="12"/>
      <name val="바탕체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8"/>
      <name val="바탕"/>
      <family val="1"/>
      <charset val="129"/>
    </font>
    <font>
      <b/>
      <sz val="10"/>
      <name val="굴림체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name val="바탕체"/>
      <family val="1"/>
      <charset val="129"/>
    </font>
    <font>
      <b/>
      <u/>
      <sz val="13"/>
      <name val="굴림체"/>
      <family val="3"/>
      <charset val="129"/>
    </font>
    <font>
      <sz val="8"/>
      <name val="돋움"/>
      <family val="3"/>
      <charset val="129"/>
    </font>
    <font>
      <sz val="11"/>
      <name val="바탕체"/>
      <family val="1"/>
      <charset val="129"/>
    </font>
    <font>
      <sz val="9"/>
      <name val="바탕체"/>
      <family val="1"/>
      <charset val="129"/>
    </font>
    <font>
      <b/>
      <sz val="8"/>
      <name val="굴림체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¹UAAA¼"/>
      <family val="1"/>
      <charset val="129"/>
    </font>
    <font>
      <b/>
      <sz val="10"/>
      <name val="Helv"/>
      <family val="2"/>
    </font>
    <font>
      <sz val="10"/>
      <name val="MS Sans Serif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8"/>
      <name val="돋움체"/>
      <family val="3"/>
      <charset val="129"/>
    </font>
    <font>
      <b/>
      <sz val="16"/>
      <name val="굴림체"/>
      <family val="3"/>
      <charset val="129"/>
    </font>
    <font>
      <sz val="11"/>
      <color indexed="48"/>
      <name val="굴림체"/>
      <family val="3"/>
      <charset val="129"/>
    </font>
    <font>
      <sz val="11"/>
      <color indexed="10"/>
      <name val="굴림체"/>
      <family val="3"/>
      <charset val="129"/>
    </font>
    <font>
      <b/>
      <sz val="10"/>
      <color indexed="48"/>
      <name val="굴림체"/>
      <family val="3"/>
      <charset val="129"/>
    </font>
    <font>
      <b/>
      <sz val="10"/>
      <color indexed="10"/>
      <name val="굴림체"/>
      <family val="3"/>
      <charset val="129"/>
    </font>
    <font>
      <sz val="9"/>
      <color indexed="48"/>
      <name val="굴림체"/>
      <family val="3"/>
      <charset val="129"/>
    </font>
    <font>
      <sz val="9"/>
      <color indexed="10"/>
      <name val="굴림체"/>
      <family val="3"/>
      <charset val="129"/>
    </font>
    <font>
      <sz val="10"/>
      <color indexed="48"/>
      <name val="굴림체"/>
      <family val="3"/>
      <charset val="129"/>
    </font>
    <font>
      <sz val="10"/>
      <color indexed="10"/>
      <name val="굴림체"/>
      <family val="3"/>
      <charset val="129"/>
    </font>
    <font>
      <u/>
      <sz val="11"/>
      <color indexed="36"/>
      <name val="돋움"/>
      <family val="3"/>
      <charset val="129"/>
    </font>
    <font>
      <b/>
      <sz val="1"/>
      <color indexed="8"/>
      <name val="Courier"/>
      <family val="3"/>
    </font>
    <font>
      <sz val="10"/>
      <name val="바탕"/>
      <family val="1"/>
      <charset val="129"/>
    </font>
    <font>
      <sz val="11"/>
      <name val="굴림"/>
      <family val="3"/>
      <charset val="129"/>
    </font>
    <font>
      <sz val="8"/>
      <name val="굴림체"/>
      <family val="3"/>
      <charset val="129"/>
    </font>
    <font>
      <sz val="12"/>
      <name val="돋움체"/>
      <family val="3"/>
      <charset val="129"/>
    </font>
    <font>
      <sz val="10"/>
      <name val="명조"/>
      <family val="3"/>
      <charset val="129"/>
    </font>
    <font>
      <b/>
      <sz val="12"/>
      <name val="???"/>
      <family val="1"/>
    </font>
    <font>
      <sz val="12"/>
      <name val="ⓒoUAAA¨u"/>
      <family val="1"/>
      <charset val="129"/>
    </font>
    <font>
      <sz val="11"/>
      <name val="ⓒoUAAA¨u"/>
      <family val="1"/>
      <charset val="129"/>
    </font>
    <font>
      <sz val="11"/>
      <name val="￥i￠￢￠?o"/>
      <family val="3"/>
      <charset val="129"/>
    </font>
    <font>
      <sz val="12"/>
      <name val="Times New Roman"/>
      <family val="1"/>
    </font>
    <font>
      <sz val="1"/>
      <color indexed="18"/>
      <name val="Courier"/>
      <family val="3"/>
    </font>
    <font>
      <sz val="12"/>
      <name val="Arial"/>
      <family val="2"/>
    </font>
    <font>
      <sz val="14"/>
      <name val="ＭＳ 明朝"/>
      <family val="3"/>
      <charset val="129"/>
    </font>
    <font>
      <sz val="10"/>
      <name val="돋움체"/>
      <family val="3"/>
      <charset val="129"/>
    </font>
    <font>
      <sz val="9"/>
      <name val="華康仿宋體"/>
      <family val="3"/>
      <charset val="129"/>
    </font>
    <font>
      <sz val="9"/>
      <name val="MS Sans Serif"/>
      <family val="2"/>
    </font>
    <font>
      <sz val="14"/>
      <name val="돋움"/>
      <family val="3"/>
      <charset val="129"/>
    </font>
    <font>
      <b/>
      <u/>
      <sz val="10"/>
      <color indexed="12"/>
      <name val="고딕"/>
      <family val="3"/>
      <charset val="129"/>
    </font>
    <font>
      <sz val="12"/>
      <name val="華康中楷體"/>
      <family val="3"/>
      <charset val="129"/>
    </font>
    <font>
      <sz val="11"/>
      <name val="Times New Roman"/>
      <family val="1"/>
    </font>
    <font>
      <sz val="11"/>
      <name val="明朝"/>
      <family val="3"/>
      <charset val="129"/>
    </font>
    <font>
      <sz val="12"/>
      <name val="Courier"/>
      <family val="3"/>
    </font>
    <font>
      <sz val="11"/>
      <name val="ＭＳ 明朝"/>
      <family val="3"/>
      <charset val="129"/>
    </font>
    <font>
      <sz val="11"/>
      <name val="Arial"/>
      <family val="2"/>
      <charset val="178"/>
    </font>
    <font>
      <sz val="14"/>
      <name val="System"/>
      <family val="2"/>
      <charset val="129"/>
    </font>
    <font>
      <sz val="12"/>
      <name val="Tms Rmn"/>
      <family val="1"/>
    </font>
    <font>
      <sz val="12"/>
      <name val="System"/>
      <family val="2"/>
      <charset val="129"/>
    </font>
    <font>
      <sz val="12"/>
      <name val="¹ÙÅÁÃ¼"/>
      <family val="1"/>
      <charset val="129"/>
    </font>
    <font>
      <b/>
      <sz val="8"/>
      <name val="Arial"/>
      <family val="2"/>
    </font>
    <font>
      <sz val="10"/>
      <name val="Courier New"/>
      <family val="3"/>
    </font>
    <font>
      <u/>
      <sz val="10"/>
      <color indexed="14"/>
      <name val="MS Sans Serif"/>
      <family val="2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sz val="7"/>
      <name val="Small Fonts"/>
      <family val="2"/>
    </font>
    <font>
      <sz val="8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1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22"/>
      <name val="바탕체"/>
      <family val="1"/>
      <charset val="129"/>
    </font>
    <font>
      <i/>
      <sz val="12"/>
      <name val="굴림체"/>
      <family val="3"/>
      <charset val="129"/>
    </font>
    <font>
      <sz val="10"/>
      <name val="Helv"/>
      <family val="2"/>
    </font>
    <font>
      <sz val="12"/>
      <name val="©öUAAA¨ù"/>
      <family val="1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1"/>
      <name val="µ¸¿ò"/>
      <family val="3"/>
      <charset val="129"/>
    </font>
    <font>
      <sz val="11"/>
      <name val="±¼¸²Ã¼"/>
      <family val="3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μ¸¿oA¼"/>
      <family val="3"/>
      <charset val="129"/>
    </font>
    <font>
      <u/>
      <sz val="10"/>
      <color indexed="12"/>
      <name val="Arial"/>
      <family val="2"/>
    </font>
    <font>
      <b/>
      <sz val="12"/>
      <name val="Book Antiqua"/>
      <family val="1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24"/>
      <name val="Arial"/>
      <family val="2"/>
    </font>
    <font>
      <b/>
      <sz val="14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sz val="12"/>
      <name val="굴림"/>
      <family val="3"/>
      <charset val="129"/>
    </font>
    <font>
      <sz val="11"/>
      <name val="뼻뮝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u/>
      <sz val="9"/>
      <color indexed="36"/>
      <name val="Helv"/>
      <family val="2"/>
    </font>
    <font>
      <sz val="15"/>
      <name val="돋움"/>
      <family val="3"/>
      <charset val="129"/>
    </font>
    <font>
      <sz val="12"/>
      <name val="돋움"/>
      <family val="3"/>
      <charset val="129"/>
    </font>
    <font>
      <sz val="11"/>
      <color indexed="9"/>
      <name val="굴림체"/>
      <family val="3"/>
      <charset val="129"/>
    </font>
    <font>
      <sz val="8.5"/>
      <name val="굴림체"/>
      <family val="3"/>
      <charset val="129"/>
    </font>
    <font>
      <sz val="11"/>
      <name val="HY헤드라인M"/>
      <family val="1"/>
      <charset val="129"/>
    </font>
    <font>
      <b/>
      <sz val="11"/>
      <name val="HY헤드라인M"/>
      <family val="1"/>
      <charset val="129"/>
    </font>
    <font>
      <b/>
      <sz val="30"/>
      <name val="HY헤드라인M"/>
      <family val="1"/>
      <charset val="129"/>
    </font>
    <font>
      <b/>
      <sz val="18"/>
      <name val="HY헤드라인M"/>
      <family val="1"/>
      <charset val="129"/>
    </font>
    <font>
      <b/>
      <sz val="25"/>
      <name val="HY헤드라인M"/>
      <family val="1"/>
      <charset val="129"/>
    </font>
    <font>
      <sz val="12"/>
      <color indexed="8"/>
      <name val="바탕체"/>
      <family val="1"/>
      <charset val="129"/>
    </font>
    <font>
      <sz val="6"/>
      <name val="굴림체"/>
      <family val="3"/>
      <charset val="129"/>
    </font>
    <font>
      <sz val="9"/>
      <name val="돋움체"/>
      <family val="3"/>
      <charset val="129"/>
    </font>
    <font>
      <sz val="11"/>
      <color rgb="FFFF0000"/>
      <name val="굴림체"/>
      <family val="3"/>
      <charset val="129"/>
    </font>
  </fonts>
  <fills count="22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2">
    <xf numFmtId="0" fontId="0" fillId="0" borderId="0"/>
    <xf numFmtId="0" fontId="9" fillId="0" borderId="0"/>
    <xf numFmtId="0" fontId="19" fillId="0" borderId="1">
      <alignment horizontal="center"/>
    </xf>
    <xf numFmtId="0" fontId="19" fillId="0" borderId="1">
      <alignment horizontal="center"/>
    </xf>
    <xf numFmtId="0" fontId="93" fillId="0" borderId="0">
      <alignment vertical="center"/>
    </xf>
    <xf numFmtId="3" fontId="45" fillId="0" borderId="2"/>
    <xf numFmtId="0" fontId="7" fillId="0" borderId="0">
      <alignment vertical="center"/>
    </xf>
    <xf numFmtId="0" fontId="94" fillId="0" borderId="0">
      <alignment vertical="center"/>
    </xf>
    <xf numFmtId="0" fontId="7" fillId="0" borderId="0">
      <alignment vertical="center"/>
    </xf>
    <xf numFmtId="0" fontId="16" fillId="0" borderId="0" applyFont="0" applyFill="0" applyBorder="0" applyAlignment="0" applyProtection="0"/>
    <xf numFmtId="185" fontId="46" fillId="0" borderId="0" applyFont="0" applyFill="0" applyBorder="0" applyAlignment="0" applyProtection="0"/>
    <xf numFmtId="0" fontId="1" fillId="0" borderId="0"/>
    <xf numFmtId="0" fontId="1" fillId="0" borderId="0"/>
    <xf numFmtId="0" fontId="47" fillId="0" borderId="0" applyFon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15" fillId="0" borderId="0"/>
    <xf numFmtId="0" fontId="16" fillId="0" borderId="0"/>
    <xf numFmtId="0" fontId="9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" fillId="0" borderId="0"/>
    <xf numFmtId="0" fontId="15" fillId="0" borderId="0"/>
    <xf numFmtId="0" fontId="9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15" fillId="0" borderId="0"/>
    <xf numFmtId="0" fontId="2" fillId="0" borderId="0"/>
    <xf numFmtId="0" fontId="15" fillId="0" borderId="0"/>
    <xf numFmtId="0" fontId="15" fillId="0" borderId="0"/>
    <xf numFmtId="0" fontId="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6" fillId="0" borderId="0"/>
    <xf numFmtId="0" fontId="16" fillId="0" borderId="0"/>
    <xf numFmtId="0" fontId="2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/>
    <xf numFmtId="0" fontId="95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49" fillId="0" borderId="0"/>
    <xf numFmtId="0" fontId="2" fillId="0" borderId="0"/>
    <xf numFmtId="0" fontId="2" fillId="0" borderId="0"/>
    <xf numFmtId="0" fontId="15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2" fillId="0" borderId="0"/>
    <xf numFmtId="0" fontId="2" fillId="0" borderId="0" applyFont="0" applyFill="0" applyBorder="0" applyAlignment="0" applyProtection="0"/>
    <xf numFmtId="0" fontId="2" fillId="0" borderId="0"/>
    <xf numFmtId="0" fontId="19" fillId="0" borderId="0"/>
    <xf numFmtId="0" fontId="2" fillId="0" borderId="0"/>
    <xf numFmtId="0" fontId="19" fillId="0" borderId="0"/>
    <xf numFmtId="0" fontId="19" fillId="0" borderId="0"/>
    <xf numFmtId="0" fontId="15" fillId="0" borderId="0"/>
    <xf numFmtId="0" fontId="2" fillId="0" borderId="0" applyFont="0" applyFill="0" applyBorder="0" applyAlignment="0" applyProtection="0"/>
    <xf numFmtId="0" fontId="19" fillId="0" borderId="0"/>
    <xf numFmtId="0" fontId="19" fillId="0" borderId="0"/>
    <xf numFmtId="0" fontId="16" fillId="0" borderId="0"/>
    <xf numFmtId="0" fontId="16" fillId="0" borderId="0"/>
    <xf numFmtId="0" fontId="95" fillId="0" borderId="0"/>
    <xf numFmtId="0" fontId="95" fillId="0" borderId="0"/>
    <xf numFmtId="0" fontId="95" fillId="0" borderId="0"/>
    <xf numFmtId="0" fontId="95" fillId="0" borderId="0"/>
    <xf numFmtId="0" fontId="2" fillId="0" borderId="0" applyFont="0" applyFill="0" applyBorder="0" applyAlignment="0" applyProtection="0"/>
    <xf numFmtId="0" fontId="2" fillId="0" borderId="0"/>
    <xf numFmtId="0" fontId="19" fillId="0" borderId="0"/>
    <xf numFmtId="0" fontId="15" fillId="0" borderId="0"/>
    <xf numFmtId="0" fontId="95" fillId="0" borderId="0"/>
    <xf numFmtId="0" fontId="95" fillId="0" borderId="0"/>
    <xf numFmtId="0" fontId="15" fillId="0" borderId="0"/>
    <xf numFmtId="0" fontId="15" fillId="0" borderId="0"/>
    <xf numFmtId="224" fontId="16" fillId="0" borderId="0" applyFont="0" applyFill="0" applyBorder="0" applyAlignment="0" applyProtection="0"/>
    <xf numFmtId="224" fontId="16" fillId="0" borderId="0" applyFont="0" applyFill="0" applyBorder="0" applyAlignment="0" applyProtection="0"/>
    <xf numFmtId="0" fontId="2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/>
    <xf numFmtId="0" fontId="15" fillId="0" borderId="0"/>
    <xf numFmtId="0" fontId="19" fillId="0" borderId="0"/>
    <xf numFmtId="0" fontId="19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2" fillId="0" borderId="0"/>
    <xf numFmtId="0" fontId="19" fillId="0" borderId="0"/>
    <xf numFmtId="0" fontId="2" fillId="0" borderId="0" applyFont="0" applyFill="0" applyBorder="0" applyAlignment="0" applyProtection="0"/>
    <xf numFmtId="0" fontId="19" fillId="0" borderId="0"/>
    <xf numFmtId="0" fontId="19" fillId="0" borderId="0"/>
    <xf numFmtId="0" fontId="15" fillId="0" borderId="0"/>
    <xf numFmtId="0" fontId="15" fillId="0" borderId="0"/>
    <xf numFmtId="0" fontId="2" fillId="0" borderId="0"/>
    <xf numFmtId="0" fontId="15" fillId="0" borderId="0"/>
    <xf numFmtId="0" fontId="2" fillId="0" borderId="0"/>
    <xf numFmtId="0" fontId="1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9" fillId="0" borderId="0"/>
    <xf numFmtId="0" fontId="2" fillId="0" borderId="0"/>
    <xf numFmtId="0" fontId="2" fillId="0" borderId="0"/>
    <xf numFmtId="0" fontId="50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51" fillId="0" borderId="0"/>
    <xf numFmtId="0" fontId="7" fillId="0" borderId="0">
      <alignment vertical="center"/>
    </xf>
    <xf numFmtId="0" fontId="7" fillId="0" borderId="0">
      <alignment vertical="center"/>
    </xf>
    <xf numFmtId="184" fontId="15" fillId="0" borderId="0" applyFont="0" applyFill="0" applyBorder="0" applyAlignment="0" applyProtection="0"/>
    <xf numFmtId="3" fontId="45" fillId="0" borderId="2"/>
    <xf numFmtId="3" fontId="45" fillId="0" borderId="2"/>
    <xf numFmtId="0" fontId="7" fillId="0" borderId="0"/>
    <xf numFmtId="215" fontId="52" fillId="0" borderId="0">
      <protection locked="0"/>
    </xf>
    <xf numFmtId="0" fontId="77" fillId="2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5" borderId="0" applyNumberFormat="0" applyBorder="0" applyAlignment="0" applyProtection="0">
      <alignment vertical="center"/>
    </xf>
    <xf numFmtId="0" fontId="77" fillId="6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0" fontId="77" fillId="6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7" borderId="0" applyNumberFormat="0" applyBorder="0" applyAlignment="0" applyProtection="0">
      <alignment vertical="center"/>
    </xf>
    <xf numFmtId="0" fontId="77" fillId="8" borderId="0" applyNumberFormat="0" applyBorder="0" applyAlignment="0" applyProtection="0">
      <alignment vertical="center"/>
    </xf>
    <xf numFmtId="0" fontId="77" fillId="6" borderId="0" applyNumberFormat="0" applyBorder="0" applyAlignment="0" applyProtection="0">
      <alignment vertical="center"/>
    </xf>
    <xf numFmtId="0" fontId="77" fillId="4" borderId="0" applyNumberFormat="0" applyBorder="0" applyAlignment="0" applyProtection="0">
      <alignment vertical="center"/>
    </xf>
    <xf numFmtId="9" fontId="1" fillId="0" borderId="0">
      <protection locked="0"/>
    </xf>
    <xf numFmtId="0" fontId="78" fillId="6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8" borderId="0" applyNumberFormat="0" applyBorder="0" applyAlignment="0" applyProtection="0">
      <alignment vertical="center"/>
    </xf>
    <xf numFmtId="0" fontId="78" fillId="6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53" fillId="0" borderId="0"/>
    <xf numFmtId="0" fontId="13" fillId="0" borderId="3">
      <alignment horizontal="center" vertical="center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96" fillId="0" borderId="0" applyFont="0" applyFill="0" applyBorder="0" applyAlignment="0" applyProtection="0"/>
    <xf numFmtId="41" fontId="9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96" fillId="0" borderId="0" applyFont="0" applyFill="0" applyBorder="0" applyAlignment="0" applyProtection="0"/>
    <xf numFmtId="43" fontId="97" fillId="0" borderId="0" applyFont="0" applyFill="0" applyBorder="0" applyAlignment="0" applyProtection="0"/>
    <xf numFmtId="0" fontId="8" fillId="0" borderId="4" applyProtection="0">
      <alignment horizontal="left" vertical="center" wrapText="1"/>
    </xf>
    <xf numFmtId="0" fontId="1" fillId="0" borderId="0" applyFont="0" applyFill="0" applyBorder="0" applyAlignment="0" applyProtection="0"/>
    <xf numFmtId="215" fontId="52" fillId="0" borderId="0">
      <protection locked="0"/>
    </xf>
    <xf numFmtId="215" fontId="52" fillId="0" borderId="0">
      <protection locked="0"/>
    </xf>
    <xf numFmtId="0" fontId="9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17" fillId="0" borderId="0" applyFont="0" applyFill="0" applyBorder="0" applyAlignment="0" applyProtection="0"/>
    <xf numFmtId="42" fontId="100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69" fillId="0" borderId="0" applyFont="0" applyFill="0" applyBorder="0" applyAlignment="0" applyProtection="0"/>
    <xf numFmtId="222" fontId="1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17" fillId="0" borderId="0" applyFont="0" applyFill="0" applyBorder="0" applyAlignment="0" applyProtection="0"/>
    <xf numFmtId="44" fontId="100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69" fillId="0" borderId="0" applyFont="0" applyFill="0" applyBorder="0" applyAlignment="0" applyProtection="0"/>
    <xf numFmtId="223" fontId="19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9" fillId="0" borderId="0"/>
    <xf numFmtId="215" fontId="52" fillId="0" borderId="0">
      <protection locked="0"/>
    </xf>
    <xf numFmtId="215" fontId="52" fillId="0" borderId="0">
      <protection locked="0"/>
    </xf>
    <xf numFmtId="0" fontId="69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17" fillId="0" borderId="0" applyFont="0" applyFill="0" applyBorder="0" applyAlignment="0" applyProtection="0"/>
    <xf numFmtId="41" fontId="100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17" fillId="0" borderId="0" applyFont="0" applyFill="0" applyBorder="0" applyAlignment="0" applyProtection="0"/>
    <xf numFmtId="43" fontId="100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67" fillId="0" borderId="0" applyNumberFormat="0" applyFill="0" applyBorder="0" applyAlignment="0" applyProtection="0"/>
    <xf numFmtId="0" fontId="103" fillId="0" borderId="0"/>
    <xf numFmtId="0" fontId="16" fillId="0" borderId="0"/>
    <xf numFmtId="0" fontId="104" fillId="0" borderId="0"/>
    <xf numFmtId="0" fontId="48" fillId="0" borderId="0"/>
    <xf numFmtId="0" fontId="96" fillId="0" borderId="0"/>
    <xf numFmtId="0" fontId="48" fillId="0" borderId="0"/>
    <xf numFmtId="0" fontId="96" fillId="0" borderId="0"/>
    <xf numFmtId="0" fontId="16" fillId="0" borderId="0"/>
    <xf numFmtId="0" fontId="105" fillId="0" borderId="0"/>
    <xf numFmtId="0" fontId="50" fillId="0" borderId="0"/>
    <xf numFmtId="0" fontId="96" fillId="0" borderId="0"/>
    <xf numFmtId="0" fontId="48" fillId="0" borderId="0"/>
    <xf numFmtId="0" fontId="106" fillId="0" borderId="0"/>
    <xf numFmtId="0" fontId="16" fillId="0" borderId="0"/>
    <xf numFmtId="215" fontId="52" fillId="0" borderId="0">
      <protection locked="0"/>
    </xf>
    <xf numFmtId="0" fontId="69" fillId="0" borderId="0"/>
    <xf numFmtId="0" fontId="17" fillId="0" borderId="0"/>
    <xf numFmtId="0" fontId="68" fillId="0" borderId="0"/>
    <xf numFmtId="0" fontId="68" fillId="0" borderId="0"/>
    <xf numFmtId="0" fontId="69" fillId="0" borderId="0"/>
    <xf numFmtId="0" fontId="107" fillId="0" borderId="0"/>
    <xf numFmtId="0" fontId="69" fillId="0" borderId="0"/>
    <xf numFmtId="0" fontId="17" fillId="0" borderId="0"/>
    <xf numFmtId="0" fontId="69" fillId="0" borderId="0"/>
    <xf numFmtId="0" fontId="68" fillId="0" borderId="0" applyNumberFormat="0"/>
    <xf numFmtId="0" fontId="100" fillId="0" borderId="0"/>
    <xf numFmtId="0" fontId="17" fillId="0" borderId="0"/>
    <xf numFmtId="0" fontId="99" fillId="0" borderId="0"/>
    <xf numFmtId="0" fontId="17" fillId="0" borderId="0"/>
    <xf numFmtId="0" fontId="69" fillId="0" borderId="0"/>
    <xf numFmtId="0" fontId="17" fillId="0" borderId="0"/>
    <xf numFmtId="0" fontId="69" fillId="0" borderId="0"/>
    <xf numFmtId="0" fontId="17" fillId="0" borderId="0"/>
    <xf numFmtId="0" fontId="69" fillId="0" borderId="0"/>
    <xf numFmtId="0" fontId="15" fillId="0" borderId="0"/>
    <xf numFmtId="0" fontId="16" fillId="0" borderId="0" applyFill="0" applyBorder="0" applyAlignment="0"/>
    <xf numFmtId="0" fontId="18" fillId="0" borderId="0"/>
    <xf numFmtId="0" fontId="108" fillId="0" borderId="0" applyNumberFormat="0" applyFill="0" applyBorder="0" applyAlignment="0" applyProtection="0">
      <alignment vertical="top"/>
      <protection locked="0"/>
    </xf>
    <xf numFmtId="226" fontId="1" fillId="0" borderId="0" applyFont="0" applyFill="0" applyBorder="0" applyAlignment="0" applyProtection="0"/>
    <xf numFmtId="0" fontId="70" fillId="0" borderId="5">
      <alignment horizontal="center"/>
    </xf>
    <xf numFmtId="0" fontId="71" fillId="0" borderId="0">
      <protection locked="0"/>
    </xf>
    <xf numFmtId="0" fontId="19" fillId="0" borderId="0" applyFont="0" applyFill="0" applyBorder="0" applyAlignment="0" applyProtection="0"/>
    <xf numFmtId="189" fontId="16" fillId="0" borderId="0"/>
    <xf numFmtId="182" fontId="15" fillId="0" borderId="0" applyFont="0" applyFill="0" applyBorder="0" applyAlignment="0" applyProtection="0"/>
    <xf numFmtId="3" fontId="15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20" fillId="0" borderId="0" applyNumberFormat="0" applyAlignment="0">
      <alignment horizontal="left"/>
    </xf>
    <xf numFmtId="0" fontId="2" fillId="0" borderId="0" applyFont="0" applyFill="0" applyBorder="0" applyAlignment="0" applyProtection="0"/>
    <xf numFmtId="0" fontId="71" fillId="0" borderId="0">
      <protection locked="0"/>
    </xf>
    <xf numFmtId="0" fontId="19" fillId="0" borderId="0" applyFont="0" applyFill="0" applyBorder="0" applyAlignment="0" applyProtection="0"/>
    <xf numFmtId="216" fontId="44" fillId="0" borderId="2" applyFill="0" applyBorder="0" applyAlignment="0"/>
    <xf numFmtId="185" fontId="15" fillId="0" borderId="0" applyFont="0" applyFill="0" applyBorder="0" applyAlignment="0" applyProtection="0"/>
    <xf numFmtId="205" fontId="55" fillId="0" borderId="0" applyFont="0" applyFill="0" applyBorder="0" applyAlignment="0" applyProtection="0"/>
    <xf numFmtId="188" fontId="16" fillId="0" borderId="0"/>
    <xf numFmtId="203" fontId="15" fillId="0" borderId="0">
      <protection locked="0"/>
    </xf>
    <xf numFmtId="219" fontId="15" fillId="0" borderId="0" applyFont="0" applyFill="0" applyBorder="0" applyAlignment="0" applyProtection="0"/>
    <xf numFmtId="221" fontId="15" fillId="0" borderId="0" applyFont="0" applyFill="0" applyBorder="0" applyAlignment="0" applyProtection="0"/>
    <xf numFmtId="186" fontId="16" fillId="0" borderId="0"/>
    <xf numFmtId="0" fontId="21" fillId="0" borderId="0" applyNumberFormat="0" applyAlignment="0">
      <alignment horizontal="left"/>
    </xf>
    <xf numFmtId="225" fontId="16" fillId="0" borderId="0" applyFont="0" applyFill="0" applyBorder="0" applyAlignment="0" applyProtection="0"/>
    <xf numFmtId="0" fontId="22" fillId="0" borderId="0">
      <protection locked="0"/>
    </xf>
    <xf numFmtId="0" fontId="22" fillId="0" borderId="0">
      <protection locked="0"/>
    </xf>
    <xf numFmtId="0" fontId="23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3" fillId="0" borderId="0">
      <protection locked="0"/>
    </xf>
    <xf numFmtId="200" fontId="15" fillId="0" borderId="0">
      <protection locked="0"/>
    </xf>
    <xf numFmtId="0" fontId="72" fillId="0" borderId="0" applyNumberFormat="0" applyFill="0" applyBorder="0" applyAlignment="0" applyProtection="0"/>
    <xf numFmtId="38" fontId="24" fillId="11" borderId="0" applyNumberFormat="0" applyBorder="0" applyAlignment="0" applyProtection="0"/>
    <xf numFmtId="0" fontId="25" fillId="0" borderId="0">
      <alignment horizontal="left"/>
    </xf>
    <xf numFmtId="0" fontId="26" fillId="0" borderId="6" applyNumberFormat="0" applyAlignment="0" applyProtection="0">
      <alignment horizontal="left" vertical="center"/>
    </xf>
    <xf numFmtId="0" fontId="26" fillId="0" borderId="7">
      <alignment horizontal="left" vertical="center"/>
    </xf>
    <xf numFmtId="0" fontId="73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204" fontId="15" fillId="0" borderId="0">
      <protection locked="0"/>
    </xf>
    <xf numFmtId="204" fontId="15" fillId="0" borderId="0">
      <protection locked="0"/>
    </xf>
    <xf numFmtId="0" fontId="74" fillId="0" borderId="0" applyNumberFormat="0" applyFill="0" applyBorder="0" applyAlignment="0" applyProtection="0"/>
    <xf numFmtId="10" fontId="24" fillId="11" borderId="2" applyNumberFormat="0" applyBorder="0" applyAlignment="0" applyProtection="0"/>
    <xf numFmtId="199" fontId="15" fillId="0" borderId="0" applyFont="0" applyFill="0" applyBorder="0" applyAlignment="0" applyProtection="0"/>
    <xf numFmtId="210" fontId="15" fillId="0" borderId="0" applyFont="0" applyFill="0" applyBorder="0" applyAlignment="0" applyProtection="0"/>
    <xf numFmtId="0" fontId="27" fillId="0" borderId="8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7" fontId="75" fillId="0" borderId="0"/>
    <xf numFmtId="187" fontId="16" fillId="0" borderId="0"/>
    <xf numFmtId="0" fontId="1" fillId="0" borderId="0"/>
    <xf numFmtId="0" fontId="15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/>
    <xf numFmtId="0" fontId="71" fillId="0" borderId="0">
      <protection locked="0"/>
    </xf>
    <xf numFmtId="10" fontId="15" fillId="0" borderId="0" applyFont="0" applyFill="0" applyBorder="0" applyAlignment="0" applyProtection="0"/>
    <xf numFmtId="0" fontId="71" fillId="0" borderId="0">
      <protection locked="0"/>
    </xf>
    <xf numFmtId="0" fontId="109" fillId="12" borderId="0" applyNumberFormat="0">
      <alignment vertical="center"/>
    </xf>
    <xf numFmtId="30" fontId="28" fillId="0" borderId="0" applyNumberFormat="0" applyFill="0" applyBorder="0" applyAlignment="0" applyProtection="0">
      <alignment horizontal="left"/>
    </xf>
    <xf numFmtId="0" fontId="19" fillId="0" borderId="0"/>
    <xf numFmtId="0" fontId="110" fillId="0" borderId="0">
      <alignment horizontal="center" vertical="center"/>
    </xf>
    <xf numFmtId="0" fontId="111" fillId="0" borderId="0"/>
    <xf numFmtId="0" fontId="27" fillId="0" borderId="0"/>
    <xf numFmtId="40" fontId="29" fillId="0" borderId="0" applyBorder="0">
      <alignment horizontal="right"/>
    </xf>
    <xf numFmtId="0" fontId="112" fillId="12" borderId="7">
      <alignment vertical="center"/>
    </xf>
    <xf numFmtId="0" fontId="10" fillId="0" borderId="0" applyFill="0" applyBorder="0" applyProtection="0">
      <alignment horizontal="centerContinuous" vertical="center"/>
    </xf>
    <xf numFmtId="0" fontId="7" fillId="11" borderId="0" applyFill="0" applyBorder="0" applyProtection="0">
      <alignment horizontal="center" vertical="center"/>
    </xf>
    <xf numFmtId="0" fontId="113" fillId="0" borderId="0"/>
    <xf numFmtId="204" fontId="15" fillId="0" borderId="9">
      <protection locked="0"/>
    </xf>
    <xf numFmtId="0" fontId="76" fillId="0" borderId="10">
      <alignment horizontal="left"/>
    </xf>
    <xf numFmtId="218" fontId="15" fillId="0" borderId="0" applyFont="0" applyFill="0" applyBorder="0" applyAlignment="0" applyProtection="0"/>
    <xf numFmtId="220" fontId="15" fillId="0" borderId="0" applyFont="0" applyFill="0" applyBorder="0" applyAlignment="0" applyProtection="0"/>
    <xf numFmtId="0" fontId="114" fillId="0" borderId="0" applyNumberFormat="0" applyFill="0" applyBorder="0" applyAlignment="0" applyProtection="0">
      <alignment vertical="top"/>
      <protection locked="0"/>
    </xf>
    <xf numFmtId="9" fontId="62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top"/>
      <protection locked="0"/>
    </xf>
    <xf numFmtId="224" fontId="16" fillId="0" borderId="0" applyFont="0" applyFill="0" applyBorder="0" applyAlignment="0" applyProtection="0"/>
    <xf numFmtId="0" fontId="78" fillId="13" borderId="0" applyNumberFormat="0" applyBorder="0" applyAlignment="0" applyProtection="0">
      <alignment vertical="center"/>
    </xf>
    <xf numFmtId="0" fontId="78" fillId="9" borderId="0" applyNumberFormat="0" applyBorder="0" applyAlignment="0" applyProtection="0">
      <alignment vertical="center"/>
    </xf>
    <xf numFmtId="0" fontId="78" fillId="10" borderId="0" applyNumberFormat="0" applyBorder="0" applyAlignment="0" applyProtection="0">
      <alignment vertical="center"/>
    </xf>
    <xf numFmtId="0" fontId="78" fillId="14" borderId="0" applyNumberFormat="0" applyBorder="0" applyAlignment="0" applyProtection="0">
      <alignment vertical="center"/>
    </xf>
    <xf numFmtId="0" fontId="78" fillId="15" borderId="0" applyNumberFormat="0" applyBorder="0" applyAlignment="0" applyProtection="0">
      <alignment vertical="center"/>
    </xf>
    <xf numFmtId="0" fontId="78" fillId="16" borderId="0" applyNumberFormat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17" borderId="11" applyNumberFormat="0" applyAlignment="0" applyProtection="0">
      <alignment vertical="center"/>
    </xf>
    <xf numFmtId="195" fontId="16" fillId="0" borderId="0">
      <protection locked="0"/>
    </xf>
    <xf numFmtId="0" fontId="41" fillId="0" borderId="0">
      <protection locked="0"/>
    </xf>
    <xf numFmtId="0" fontId="41" fillId="0" borderId="0">
      <protection locked="0"/>
    </xf>
    <xf numFmtId="217" fontId="1" fillId="0" borderId="4">
      <alignment horizontal="right" vertical="center"/>
    </xf>
    <xf numFmtId="0" fontId="42" fillId="0" borderId="5" applyFill="0"/>
    <xf numFmtId="0" fontId="81" fillId="18" borderId="0" applyNumberFormat="0" applyBorder="0" applyAlignment="0" applyProtection="0">
      <alignment vertical="center"/>
    </xf>
    <xf numFmtId="0" fontId="22" fillId="0" borderId="0">
      <protection locked="0"/>
    </xf>
    <xf numFmtId="0" fontId="116" fillId="0" borderId="0">
      <alignment vertical="center"/>
    </xf>
    <xf numFmtId="3" fontId="19" fillId="0" borderId="12">
      <alignment horizontal="center"/>
    </xf>
    <xf numFmtId="0" fontId="43" fillId="0" borderId="4">
      <alignment horizontal="center" vertical="center"/>
    </xf>
    <xf numFmtId="0" fontId="22" fillId="0" borderId="0">
      <protection locked="0"/>
    </xf>
    <xf numFmtId="0" fontId="12" fillId="0" borderId="0" applyFont="0"/>
    <xf numFmtId="0" fontId="40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" fillId="4" borderId="13" applyNumberFormat="0" applyFont="0" applyAlignment="0" applyProtection="0">
      <alignment vertical="center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54" fillId="0" borderId="0"/>
    <xf numFmtId="41" fontId="55" fillId="0" borderId="2" applyNumberFormat="0" applyFont="0" applyFill="0" applyBorder="0" applyProtection="0">
      <alignment horizontal="distributed"/>
    </xf>
    <xf numFmtId="9" fontId="1" fillId="0" borderId="0" applyFont="0" applyFill="0" applyBorder="0" applyAlignment="0" applyProtection="0"/>
    <xf numFmtId="9" fontId="8" fillId="11" borderId="0" applyFill="0" applyBorder="0" applyProtection="0">
      <alignment horizontal="right"/>
    </xf>
    <xf numFmtId="10" fontId="8" fillId="0" borderId="0" applyFill="0" applyBorder="0" applyProtection="0">
      <alignment horizontal="right"/>
    </xf>
    <xf numFmtId="9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0" fontId="82" fillId="7" borderId="0" applyNumberFormat="0" applyBorder="0" applyAlignment="0" applyProtection="0">
      <alignment vertical="center"/>
    </xf>
    <xf numFmtId="0" fontId="56" fillId="0" borderId="2">
      <alignment vertical="center" wrapText="1"/>
    </xf>
    <xf numFmtId="211" fontId="57" fillId="0" borderId="14" applyFont="0" applyFill="0" applyAlignment="0" applyProtection="0">
      <alignment horizontal="center" vertical="center"/>
    </xf>
    <xf numFmtId="0" fontId="117" fillId="0" borderId="0"/>
    <xf numFmtId="183" fontId="16" fillId="0" borderId="0" applyNumberFormat="0" applyFont="0" applyFill="0" applyBorder="0" applyProtection="0">
      <alignment horizontal="centerContinuous"/>
    </xf>
    <xf numFmtId="183" fontId="42" fillId="0" borderId="4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19" borderId="15" applyNumberFormat="0" applyAlignment="0" applyProtection="0">
      <alignment vertical="center"/>
    </xf>
    <xf numFmtId="0" fontId="43" fillId="0" borderId="4">
      <alignment horizontal="center" vertical="center"/>
    </xf>
    <xf numFmtId="0" fontId="58" fillId="0" borderId="0">
      <alignment vertical="center"/>
    </xf>
    <xf numFmtId="198" fontId="16" fillId="0" borderId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6" fillId="0" borderId="0" applyFont="0" applyFill="0" applyBorder="0" applyAlignment="0" applyProtection="0"/>
    <xf numFmtId="0" fontId="15" fillId="0" borderId="0"/>
    <xf numFmtId="0" fontId="1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6" fillId="0" borderId="16"/>
    <xf numFmtId="0" fontId="79" fillId="0" borderId="17" applyNumberFormat="0" applyFill="0" applyAlignment="0" applyProtection="0">
      <alignment vertical="center"/>
    </xf>
    <xf numFmtId="0" fontId="85" fillId="0" borderId="18" applyNumberFormat="0" applyFill="0" applyAlignment="0" applyProtection="0">
      <alignment vertical="center"/>
    </xf>
    <xf numFmtId="190" fontId="16" fillId="0" borderId="0" applyFont="0" applyFill="0" applyBorder="0" applyAlignment="0" applyProtection="0"/>
    <xf numFmtId="0" fontId="118" fillId="0" borderId="0" applyFont="0" applyFill="0" applyBorder="0" applyAlignment="0" applyProtection="0"/>
    <xf numFmtId="0" fontId="119" fillId="0" borderId="0">
      <alignment horizontal="center" vertical="center"/>
    </xf>
    <xf numFmtId="0" fontId="59" fillId="0" borderId="0"/>
    <xf numFmtId="0" fontId="51" fillId="0" borderId="0"/>
    <xf numFmtId="0" fontId="12" fillId="0" borderId="0" applyNumberFormat="0" applyBorder="0" applyAlignment="0">
      <alignment horizontal="centerContinuous" vertical="center"/>
    </xf>
    <xf numFmtId="0" fontId="86" fillId="7" borderId="11" applyNumberFormat="0" applyAlignment="0" applyProtection="0">
      <alignment vertical="center"/>
    </xf>
    <xf numFmtId="4" fontId="22" fillId="0" borderId="0">
      <protection locked="0"/>
    </xf>
    <xf numFmtId="196" fontId="16" fillId="0" borderId="0">
      <protection locked="0"/>
    </xf>
    <xf numFmtId="0" fontId="87" fillId="0" borderId="0" applyNumberFormat="0" applyFill="0" applyBorder="0" applyAlignment="0" applyProtection="0">
      <alignment vertical="center"/>
    </xf>
    <xf numFmtId="0" fontId="88" fillId="0" borderId="19" applyNumberFormat="0" applyFill="0" applyAlignment="0" applyProtection="0">
      <alignment vertical="center"/>
    </xf>
    <xf numFmtId="0" fontId="89" fillId="0" borderId="20" applyNumberFormat="0" applyFill="0" applyAlignment="0" applyProtection="0">
      <alignment vertical="center"/>
    </xf>
    <xf numFmtId="0" fontId="90" fillId="0" borderId="21" applyNumberFormat="0" applyFill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1" fillId="6" borderId="0" applyNumberFormat="0" applyBorder="0" applyAlignment="0" applyProtection="0">
      <alignment vertical="center"/>
    </xf>
    <xf numFmtId="0" fontId="1" fillId="0" borderId="0"/>
    <xf numFmtId="200" fontId="60" fillId="0" borderId="0" applyFont="0" applyFill="0" applyBorder="0" applyAlignment="0" applyProtection="0"/>
    <xf numFmtId="40" fontId="61" fillId="0" borderId="0" applyFont="0" applyFill="0" applyBorder="0" applyAlignment="0" applyProtection="0"/>
    <xf numFmtId="0" fontId="92" fillId="17" borderId="22" applyNumberFormat="0" applyAlignment="0" applyProtection="0">
      <alignment vertical="center"/>
    </xf>
    <xf numFmtId="0" fontId="43" fillId="0" borderId="4" applyFill="0" applyProtection="0">
      <alignment horizontal="center" vertical="center"/>
    </xf>
    <xf numFmtId="212" fontId="16" fillId="0" borderId="0" applyFont="0" applyFill="0" applyBorder="0" applyProtection="0">
      <alignment vertical="center"/>
    </xf>
    <xf numFmtId="38" fontId="55" fillId="0" borderId="0" applyFont="0" applyFill="0" applyBorder="0" applyProtection="0">
      <alignment vertical="center"/>
    </xf>
    <xf numFmtId="41" fontId="16" fillId="0" borderId="0" applyFont="0" applyFill="0" applyBorder="0" applyAlignment="0" applyProtection="0"/>
    <xf numFmtId="181" fontId="1" fillId="0" borderId="0" applyFont="0" applyFill="0" applyBorder="0" applyAlignment="0" applyProtection="0"/>
    <xf numFmtId="180" fontId="1" fillId="11" borderId="0" applyFill="0" applyBorder="0" applyProtection="0">
      <alignment horizontal="right"/>
    </xf>
    <xf numFmtId="38" fontId="55" fillId="0" borderId="0" applyFont="0" applyFill="0" applyBorder="0" applyAlignment="0" applyProtection="0">
      <alignment vertical="center"/>
    </xf>
    <xf numFmtId="192" fontId="16" fillId="0" borderId="0" applyFont="0" applyFill="0" applyBorder="0" applyAlignment="0" applyProtection="0">
      <alignment vertical="center"/>
    </xf>
    <xf numFmtId="214" fontId="16" fillId="0" borderId="0" applyFont="0" applyFill="0" applyBorder="0" applyAlignment="0" applyProtection="0">
      <alignment vertical="center"/>
    </xf>
    <xf numFmtId="208" fontId="19" fillId="0" borderId="0" applyFont="0" applyFill="0" applyBorder="0" applyAlignment="0" applyProtection="0"/>
    <xf numFmtId="209" fontId="19" fillId="0" borderId="0" applyFont="0" applyFill="0" applyBorder="0" applyAlignment="0" applyProtection="0"/>
    <xf numFmtId="207" fontId="19" fillId="0" borderId="0" applyFont="0" applyFill="0" applyBorder="0" applyAlignment="0" applyProtection="0"/>
    <xf numFmtId="206" fontId="19" fillId="0" borderId="0" applyFont="0" applyFill="0" applyBorder="0" applyAlignment="0" applyProtection="0"/>
    <xf numFmtId="0" fontId="1" fillId="0" borderId="0" applyFont="0" applyFill="0" applyBorder="0" applyAlignment="0" applyProtection="0"/>
    <xf numFmtId="202" fontId="62" fillId="0" borderId="0" applyFont="0" applyFill="0" applyBorder="0" applyAlignment="0" applyProtection="0"/>
    <xf numFmtId="42" fontId="16" fillId="0" borderId="0" applyFont="0" applyFill="0" applyBorder="0" applyAlignment="0" applyProtection="0"/>
    <xf numFmtId="201" fontId="62" fillId="0" borderId="0" applyFont="0" applyFill="0" applyBorder="0" applyAlignment="0" applyProtection="0"/>
    <xf numFmtId="194" fontId="16" fillId="0" borderId="0"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1" fontId="63" fillId="0" borderId="23">
      <alignment horizontal="left" vertical="top" wrapText="1"/>
    </xf>
    <xf numFmtId="0" fontId="1" fillId="0" borderId="0"/>
    <xf numFmtId="0" fontId="16" fillId="0" borderId="0"/>
    <xf numFmtId="0" fontId="1" fillId="0" borderId="0"/>
    <xf numFmtId="0" fontId="64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2" applyNumberFormat="0" applyFill="0" applyProtection="0">
      <alignment vertical="center"/>
    </xf>
    <xf numFmtId="0" fontId="13" fillId="0" borderId="3">
      <alignment horizontal="center" vertical="center"/>
    </xf>
    <xf numFmtId="0" fontId="65" fillId="0" borderId="0"/>
    <xf numFmtId="0" fontId="2" fillId="0" borderId="4">
      <alignment horizontal="center" vertical="center" wrapText="1"/>
    </xf>
    <xf numFmtId="0" fontId="22" fillId="0" borderId="24">
      <protection locked="0"/>
    </xf>
    <xf numFmtId="3" fontId="66" fillId="0" borderId="0" applyFont="0" applyFill="0" applyBorder="0" applyAlignment="0" applyProtection="0"/>
    <xf numFmtId="181" fontId="15" fillId="0" borderId="0" applyFont="0" applyFill="0" applyBorder="0" applyAlignment="0" applyProtection="0"/>
    <xf numFmtId="191" fontId="1" fillId="0" borderId="0">
      <protection locked="0"/>
    </xf>
    <xf numFmtId="184" fontId="60" fillId="0" borderId="0" applyFont="0" applyFill="0" applyBorder="0" applyAlignment="0" applyProtection="0"/>
    <xf numFmtId="213" fontId="61" fillId="0" borderId="0" applyFont="0" applyFill="0" applyBorder="0" applyAlignment="0" applyProtection="0"/>
    <xf numFmtId="213" fontId="61" fillId="0" borderId="0" applyFont="0" applyFill="0" applyBorder="0" applyAlignment="0" applyProtection="0"/>
    <xf numFmtId="193" fontId="16" fillId="0" borderId="0">
      <protection locked="0"/>
    </xf>
    <xf numFmtId="197" fontId="16" fillId="0" borderId="0">
      <protection locked="0"/>
    </xf>
  </cellStyleXfs>
  <cellXfs count="280">
    <xf numFmtId="0" fontId="0" fillId="0" borderId="0" xfId="0"/>
    <xf numFmtId="0" fontId="14" fillId="11" borderId="25" xfId="0" applyFont="1" applyFill="1" applyBorder="1" applyAlignment="1">
      <alignment horizontal="center" vertical="center" shrinkToFit="1"/>
    </xf>
    <xf numFmtId="181" fontId="8" fillId="0" borderId="23" xfId="432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4" fillId="11" borderId="2" xfId="0" applyFont="1" applyFill="1" applyBorder="1" applyAlignment="1">
      <alignment horizontal="center" vertical="center"/>
    </xf>
    <xf numFmtId="0" fontId="4" fillId="11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41" fontId="2" fillId="0" borderId="2" xfId="397" applyFont="1" applyBorder="1" applyAlignment="1">
      <alignment vertical="center"/>
    </xf>
    <xf numFmtId="41" fontId="2" fillId="0" borderId="2" xfId="397" applyFont="1" applyBorder="1" applyAlignment="1">
      <alignment horizontal="center" vertical="center"/>
    </xf>
    <xf numFmtId="0" fontId="2" fillId="0" borderId="2" xfId="0" applyFont="1" applyBorder="1" applyAlignment="1">
      <alignment vertical="center" shrinkToFit="1"/>
    </xf>
    <xf numFmtId="0" fontId="2" fillId="0" borderId="2" xfId="0" applyFont="1" applyBorder="1" applyAlignment="1">
      <alignment vertical="center"/>
    </xf>
    <xf numFmtId="0" fontId="2" fillId="0" borderId="26" xfId="0" applyFont="1" applyBorder="1" applyAlignment="1">
      <alignment horizontal="center" vertical="center"/>
    </xf>
    <xf numFmtId="41" fontId="2" fillId="0" borderId="2" xfId="0" applyNumberFormat="1" applyFont="1" applyBorder="1" applyAlignment="1">
      <alignment vertical="center"/>
    </xf>
    <xf numFmtId="0" fontId="5" fillId="0" borderId="2" xfId="0" applyFont="1" applyBorder="1" applyAlignment="1">
      <alignment horizontal="center" vertical="center" shrinkToFit="1"/>
    </xf>
    <xf numFmtId="41" fontId="2" fillId="0" borderId="27" xfId="0" applyNumberFormat="1" applyFont="1" applyBorder="1" applyAlignment="1">
      <alignment vertical="center"/>
    </xf>
    <xf numFmtId="179" fontId="5" fillId="0" borderId="2" xfId="397" applyNumberFormat="1" applyFont="1" applyBorder="1" applyAlignment="1">
      <alignment vertical="center"/>
    </xf>
    <xf numFmtId="41" fontId="5" fillId="0" borderId="2" xfId="397" applyFont="1" applyBorder="1" applyAlignment="1">
      <alignment vertical="center"/>
    </xf>
    <xf numFmtId="0" fontId="2" fillId="0" borderId="0" xfId="0" applyFont="1" applyAlignment="1">
      <alignment vertical="center" shrinkToFit="1"/>
    </xf>
    <xf numFmtId="178" fontId="5" fillId="0" borderId="2" xfId="397" applyNumberFormat="1" applyFont="1" applyBorder="1" applyAlignment="1">
      <alignment vertical="center" shrinkToFit="1"/>
    </xf>
    <xf numFmtId="0" fontId="2" fillId="0" borderId="0" xfId="0" applyFont="1" applyBorder="1" applyAlignment="1">
      <alignment vertical="center" shrinkToFit="1"/>
    </xf>
    <xf numFmtId="0" fontId="2" fillId="0" borderId="0" xfId="0" applyFont="1" applyAlignment="1">
      <alignment shrinkToFit="1"/>
    </xf>
    <xf numFmtId="0" fontId="2" fillId="0" borderId="0" xfId="0" applyFont="1" applyAlignment="1">
      <alignment horizontal="center"/>
    </xf>
    <xf numFmtId="41" fontId="2" fillId="0" borderId="0" xfId="397" applyFont="1"/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2" xfId="0" applyFont="1" applyBorder="1" applyAlignment="1">
      <alignment horizontal="center" vertical="center" shrinkToFit="1"/>
    </xf>
    <xf numFmtId="41" fontId="2" fillId="0" borderId="2" xfId="397" applyFont="1" applyBorder="1" applyAlignment="1">
      <alignment vertical="center" shrinkToFit="1"/>
    </xf>
    <xf numFmtId="41" fontId="2" fillId="0" borderId="27" xfId="397" applyFont="1" applyBorder="1" applyAlignment="1">
      <alignment vertical="center"/>
    </xf>
    <xf numFmtId="0" fontId="5" fillId="0" borderId="0" xfId="0" applyFont="1" applyBorder="1" applyAlignment="1">
      <alignment vertical="center" shrinkToFit="1"/>
    </xf>
    <xf numFmtId="41" fontId="5" fillId="0" borderId="2" xfId="397" applyFont="1" applyBorder="1" applyAlignment="1">
      <alignment vertical="center" shrinkToFit="1"/>
    </xf>
    <xf numFmtId="178" fontId="5" fillId="0" borderId="2" xfId="0" applyNumberFormat="1" applyFont="1" applyBorder="1" applyAlignment="1">
      <alignment vertical="center" shrinkToFit="1"/>
    </xf>
    <xf numFmtId="41" fontId="2" fillId="0" borderId="2" xfId="397" applyFont="1" applyBorder="1" applyAlignment="1">
      <alignment horizontal="center" vertical="center" shrinkToFit="1"/>
    </xf>
    <xf numFmtId="41" fontId="2" fillId="0" borderId="26" xfId="397" applyFont="1" applyBorder="1" applyAlignment="1">
      <alignment vertical="center"/>
    </xf>
    <xf numFmtId="41" fontId="2" fillId="0" borderId="0" xfId="397" applyFont="1" applyAlignment="1">
      <alignment shrinkToFit="1"/>
    </xf>
    <xf numFmtId="41" fontId="5" fillId="0" borderId="0" xfId="397" applyFont="1" applyAlignment="1">
      <alignment shrinkToFit="1"/>
    </xf>
    <xf numFmtId="41" fontId="2" fillId="0" borderId="26" xfId="397" applyFont="1" applyBorder="1" applyAlignment="1">
      <alignment horizontal="center" vertical="center"/>
    </xf>
    <xf numFmtId="41" fontId="2" fillId="0" borderId="26" xfId="397" applyFont="1" applyBorder="1" applyAlignment="1">
      <alignment horizontal="center" vertical="center" shrinkToFit="1"/>
    </xf>
    <xf numFmtId="183" fontId="8" fillId="0" borderId="0" xfId="453" applyNumberFormat="1" applyFont="1" applyFill="1" applyAlignment="1">
      <alignment vertical="center"/>
    </xf>
    <xf numFmtId="183" fontId="8" fillId="0" borderId="0" xfId="453" applyNumberFormat="1" applyFont="1" applyAlignment="1">
      <alignment vertical="center"/>
    </xf>
    <xf numFmtId="183" fontId="8" fillId="0" borderId="0" xfId="453" applyNumberFormat="1" applyFont="1" applyAlignment="1">
      <alignment horizontal="left" vertical="center"/>
    </xf>
    <xf numFmtId="183" fontId="8" fillId="0" borderId="0" xfId="453" applyNumberFormat="1" applyFont="1" applyAlignment="1">
      <alignment horizontal="center" vertical="center"/>
    </xf>
    <xf numFmtId="183" fontId="32" fillId="0" borderId="0" xfId="453" applyNumberFormat="1" applyFont="1" applyAlignment="1">
      <alignment vertical="center"/>
    </xf>
    <xf numFmtId="183" fontId="33" fillId="0" borderId="0" xfId="453" applyNumberFormat="1" applyFont="1" applyAlignment="1">
      <alignment vertical="center"/>
    </xf>
    <xf numFmtId="183" fontId="5" fillId="0" borderId="2" xfId="453" applyNumberFormat="1" applyFont="1" applyBorder="1" applyAlignment="1">
      <alignment horizontal="left" vertical="center"/>
    </xf>
    <xf numFmtId="183" fontId="5" fillId="0" borderId="2" xfId="453" applyNumberFormat="1" applyFont="1" applyBorder="1" applyAlignment="1">
      <alignment horizontal="center" vertical="center"/>
    </xf>
    <xf numFmtId="183" fontId="36" fillId="0" borderId="2" xfId="453" applyNumberFormat="1" applyFont="1" applyBorder="1" applyAlignment="1">
      <alignment vertical="center"/>
    </xf>
    <xf numFmtId="183" fontId="5" fillId="0" borderId="2" xfId="453" applyNumberFormat="1" applyFont="1" applyBorder="1" applyAlignment="1">
      <alignment vertical="center"/>
    </xf>
    <xf numFmtId="183" fontId="37" fillId="0" borderId="2" xfId="453" quotePrefix="1" applyNumberFormat="1" applyFont="1" applyBorder="1" applyAlignment="1">
      <alignment horizontal="center" vertical="center"/>
    </xf>
    <xf numFmtId="183" fontId="5" fillId="0" borderId="0" xfId="453" applyNumberFormat="1" applyFont="1" applyFill="1" applyAlignment="1">
      <alignment vertical="center"/>
    </xf>
    <xf numFmtId="41" fontId="5" fillId="0" borderId="2" xfId="397" applyFont="1" applyBorder="1" applyAlignment="1">
      <alignment horizontal="center" vertical="center"/>
    </xf>
    <xf numFmtId="41" fontId="5" fillId="0" borderId="2" xfId="397" applyFont="1" applyBorder="1" applyAlignment="1">
      <alignment horizontal="right" vertical="center"/>
    </xf>
    <xf numFmtId="183" fontId="2" fillId="0" borderId="0" xfId="453" applyNumberFormat="1" applyFont="1" applyAlignment="1">
      <alignment vertical="center"/>
    </xf>
    <xf numFmtId="183" fontId="2" fillId="0" borderId="0" xfId="453" applyNumberFormat="1" applyFont="1" applyAlignment="1">
      <alignment horizontal="left" vertical="center"/>
    </xf>
    <xf numFmtId="183" fontId="2" fillId="0" borderId="0" xfId="453" applyNumberFormat="1" applyFont="1" applyAlignment="1">
      <alignment horizontal="center" vertical="center"/>
    </xf>
    <xf numFmtId="183" fontId="38" fillId="0" borderId="0" xfId="453" applyNumberFormat="1" applyFont="1" applyAlignment="1">
      <alignment vertical="center"/>
    </xf>
    <xf numFmtId="183" fontId="39" fillId="0" borderId="0" xfId="453" applyNumberFormat="1" applyFont="1" applyAlignment="1">
      <alignment vertical="center"/>
    </xf>
    <xf numFmtId="183" fontId="2" fillId="0" borderId="0" xfId="453" applyNumberFormat="1" applyFont="1" applyFill="1" applyAlignment="1">
      <alignment vertical="center"/>
    </xf>
    <xf numFmtId="41" fontId="5" fillId="0" borderId="2" xfId="397" applyFont="1" applyFill="1" applyBorder="1" applyAlignment="1">
      <alignment vertical="center" shrinkToFit="1"/>
    </xf>
    <xf numFmtId="178" fontId="5" fillId="0" borderId="2" xfId="397" applyNumberFormat="1" applyFont="1" applyBorder="1" applyAlignment="1">
      <alignment vertical="center"/>
    </xf>
    <xf numFmtId="0" fontId="2" fillId="0" borderId="2" xfId="452" applyFont="1" applyBorder="1" applyAlignment="1">
      <alignment horizontal="center" vertical="center"/>
    </xf>
    <xf numFmtId="41" fontId="2" fillId="0" borderId="27" xfId="452" applyNumberFormat="1" applyFont="1" applyBorder="1" applyAlignment="1">
      <alignment vertical="center"/>
    </xf>
    <xf numFmtId="0" fontId="2" fillId="0" borderId="0" xfId="452" applyFont="1" applyAlignment="1">
      <alignment vertical="center"/>
    </xf>
    <xf numFmtId="0" fontId="5" fillId="0" borderId="2" xfId="452" applyFont="1" applyBorder="1" applyAlignment="1">
      <alignment horizontal="center" vertical="center"/>
    </xf>
    <xf numFmtId="41" fontId="5" fillId="0" borderId="2" xfId="397" applyFont="1" applyFill="1" applyBorder="1" applyAlignment="1">
      <alignment vertical="center"/>
    </xf>
    <xf numFmtId="41" fontId="2" fillId="0" borderId="2" xfId="0" applyNumberFormat="1" applyFont="1" applyBorder="1" applyAlignment="1">
      <alignment horizontal="center" vertical="center" shrinkToFit="1"/>
    </xf>
    <xf numFmtId="0" fontId="16" fillId="0" borderId="0" xfId="457"/>
    <xf numFmtId="181" fontId="7" fillId="0" borderId="0" xfId="432" applyFont="1" applyAlignment="1">
      <alignment horizontal="left"/>
    </xf>
    <xf numFmtId="0" fontId="121" fillId="0" borderId="0" xfId="457" applyFont="1" applyBorder="1" applyAlignment="1">
      <alignment vertical="center"/>
    </xf>
    <xf numFmtId="0" fontId="122" fillId="0" borderId="0" xfId="457" applyFont="1" applyAlignment="1">
      <alignment vertical="center"/>
    </xf>
    <xf numFmtId="0" fontId="16" fillId="0" borderId="0" xfId="457" applyAlignment="1">
      <alignment vertical="center"/>
    </xf>
    <xf numFmtId="181" fontId="7" fillId="0" borderId="0" xfId="432" applyFont="1" applyAlignment="1">
      <alignment horizontal="left" vertical="center"/>
    </xf>
    <xf numFmtId="181" fontId="8" fillId="0" borderId="26" xfId="432" applyFont="1" applyFill="1" applyBorder="1" applyAlignment="1">
      <alignment horizontal="centerContinuous" vertical="center"/>
    </xf>
    <xf numFmtId="181" fontId="8" fillId="0" borderId="7" xfId="432" applyFont="1" applyFill="1" applyBorder="1" applyAlignment="1">
      <alignment horizontal="centerContinuous" vertical="center"/>
    </xf>
    <xf numFmtId="181" fontId="8" fillId="0" borderId="27" xfId="432" applyFont="1" applyFill="1" applyBorder="1" applyAlignment="1">
      <alignment horizontal="centerContinuous" vertical="center"/>
    </xf>
    <xf numFmtId="181" fontId="8" fillId="0" borderId="2" xfId="432" applyFont="1" applyFill="1" applyBorder="1" applyAlignment="1">
      <alignment horizontal="center" vertical="center"/>
    </xf>
    <xf numFmtId="181" fontId="8" fillId="0" borderId="0" xfId="432" applyFont="1" applyFill="1" applyAlignment="1">
      <alignment horizontal="center" vertical="center"/>
    </xf>
    <xf numFmtId="181" fontId="8" fillId="0" borderId="5" xfId="432" applyFont="1" applyBorder="1" applyAlignment="1">
      <alignment horizontal="center" vertical="center"/>
    </xf>
    <xf numFmtId="181" fontId="8" fillId="0" borderId="0" xfId="432" applyFont="1" applyAlignment="1">
      <alignment horizontal="left" vertical="center"/>
    </xf>
    <xf numFmtId="181" fontId="8" fillId="0" borderId="25" xfId="432" applyFont="1" applyBorder="1" applyAlignment="1">
      <alignment horizontal="left" vertical="center"/>
    </xf>
    <xf numFmtId="181" fontId="2" fillId="0" borderId="0" xfId="432" applyFont="1" applyAlignment="1">
      <alignment horizontal="left"/>
    </xf>
    <xf numFmtId="41" fontId="8" fillId="0" borderId="2" xfId="397" applyFont="1" applyBorder="1" applyAlignment="1">
      <alignment horizontal="left" vertical="center"/>
    </xf>
    <xf numFmtId="181" fontId="8" fillId="0" borderId="2" xfId="432" applyFont="1" applyBorder="1" applyAlignment="1">
      <alignment horizontal="left" vertical="center"/>
    </xf>
    <xf numFmtId="181" fontId="8" fillId="0" borderId="26" xfId="432" quotePrefix="1" applyFont="1" applyBorder="1" applyAlignment="1">
      <alignment horizontal="left" vertical="center"/>
    </xf>
    <xf numFmtId="41" fontId="8" fillId="0" borderId="2" xfId="432" applyNumberFormat="1" applyFont="1" applyBorder="1" applyAlignment="1">
      <alignment horizontal="left" vertical="center"/>
    </xf>
    <xf numFmtId="10" fontId="8" fillId="0" borderId="27" xfId="380" quotePrefix="1" applyNumberFormat="1" applyFont="1" applyBorder="1" applyAlignment="1">
      <alignment horizontal="center" vertical="center"/>
    </xf>
    <xf numFmtId="181" fontId="8" fillId="0" borderId="2" xfId="432" quotePrefix="1" applyFont="1" applyBorder="1" applyAlignment="1">
      <alignment horizontal="left" vertical="center"/>
    </xf>
    <xf numFmtId="181" fontId="8" fillId="0" borderId="26" xfId="432" applyFont="1" applyFill="1" applyBorder="1" applyAlignment="1">
      <alignment horizontal="left" vertical="center"/>
    </xf>
    <xf numFmtId="10" fontId="8" fillId="0" borderId="27" xfId="380" applyNumberFormat="1" applyFont="1" applyFill="1" applyBorder="1" applyAlignment="1">
      <alignment horizontal="center" vertical="center"/>
    </xf>
    <xf numFmtId="41" fontId="8" fillId="20" borderId="2" xfId="397" applyFont="1" applyFill="1" applyBorder="1" applyAlignment="1">
      <alignment horizontal="left" vertical="center"/>
    </xf>
    <xf numFmtId="181" fontId="8" fillId="20" borderId="2" xfId="432" applyFont="1" applyFill="1" applyBorder="1" applyAlignment="1">
      <alignment horizontal="left" vertical="center"/>
    </xf>
    <xf numFmtId="181" fontId="8" fillId="20" borderId="26" xfId="432" applyFont="1" applyFill="1" applyBorder="1" applyAlignment="1">
      <alignment horizontal="left" vertical="center"/>
    </xf>
    <xf numFmtId="10" fontId="8" fillId="20" borderId="27" xfId="380" applyNumberFormat="1" applyFont="1" applyFill="1" applyBorder="1" applyAlignment="1">
      <alignment horizontal="center" vertical="center"/>
    </xf>
    <xf numFmtId="0" fontId="2" fillId="0" borderId="2" xfId="456" applyFont="1" applyBorder="1" applyAlignment="1">
      <alignment horizontal="center" vertical="center"/>
    </xf>
    <xf numFmtId="0" fontId="2" fillId="0" borderId="0" xfId="456" applyFont="1" applyBorder="1" applyAlignment="1">
      <alignment vertical="center" shrinkToFit="1"/>
    </xf>
    <xf numFmtId="41" fontId="2" fillId="0" borderId="2" xfId="398" applyFont="1" applyBorder="1" applyAlignment="1">
      <alignment horizontal="center" vertical="center" shrinkToFit="1"/>
    </xf>
    <xf numFmtId="41" fontId="2" fillId="0" borderId="2" xfId="0" applyNumberFormat="1" applyFont="1" applyBorder="1" applyAlignment="1">
      <alignment vertical="center" shrinkToFit="1"/>
    </xf>
    <xf numFmtId="41" fontId="2" fillId="11" borderId="2" xfId="0" applyNumberFormat="1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/>
    </xf>
    <xf numFmtId="41" fontId="2" fillId="0" borderId="26" xfId="397" applyFont="1" applyBorder="1" applyAlignment="1">
      <alignment vertical="center" shrinkToFit="1"/>
    </xf>
    <xf numFmtId="41" fontId="2" fillId="11" borderId="2" xfId="397" applyFont="1" applyFill="1" applyBorder="1" applyAlignment="1">
      <alignment horizontal="center" vertical="center"/>
    </xf>
    <xf numFmtId="0" fontId="2" fillId="0" borderId="2" xfId="456" applyFont="1" applyBorder="1" applyAlignment="1">
      <alignment horizontal="center" vertical="center" shrinkToFit="1"/>
    </xf>
    <xf numFmtId="41" fontId="2" fillId="0" borderId="2" xfId="456" applyNumberFormat="1" applyFont="1" applyBorder="1" applyAlignment="1">
      <alignment horizontal="center" vertical="center"/>
    </xf>
    <xf numFmtId="41" fontId="2" fillId="0" borderId="2" xfId="398" applyFont="1" applyBorder="1" applyAlignment="1">
      <alignment vertical="center" shrinkToFit="1"/>
    </xf>
    <xf numFmtId="41" fontId="2" fillId="0" borderId="2" xfId="398" applyFont="1" applyBorder="1" applyAlignment="1">
      <alignment horizontal="center" vertical="center"/>
    </xf>
    <xf numFmtId="0" fontId="2" fillId="0" borderId="0" xfId="448" applyFont="1" applyAlignment="1">
      <alignment vertical="center" shrinkToFit="1"/>
    </xf>
    <xf numFmtId="41" fontId="2" fillId="0" borderId="2" xfId="398" applyFont="1" applyBorder="1" applyAlignment="1">
      <alignment vertical="center" wrapText="1"/>
    </xf>
    <xf numFmtId="41" fontId="2" fillId="0" borderId="2" xfId="397" applyFont="1" applyFill="1" applyBorder="1" applyAlignment="1">
      <alignment vertical="center" shrinkToFit="1"/>
    </xf>
    <xf numFmtId="0" fontId="2" fillId="0" borderId="26" xfId="456" applyFont="1" applyBorder="1" applyAlignment="1">
      <alignment horizontal="center" vertical="center" shrinkToFit="1"/>
    </xf>
    <xf numFmtId="183" fontId="5" fillId="0" borderId="2" xfId="455" applyNumberFormat="1" applyFont="1" applyBorder="1" applyAlignment="1">
      <alignment vertical="center"/>
    </xf>
    <xf numFmtId="176" fontId="2" fillId="0" borderId="2" xfId="397" applyNumberFormat="1" applyFont="1" applyBorder="1" applyAlignment="1">
      <alignment horizontal="center" vertical="center" shrinkToFit="1"/>
    </xf>
    <xf numFmtId="0" fontId="2" fillId="0" borderId="0" xfId="452" applyFont="1" applyBorder="1" applyAlignment="1">
      <alignment vertical="center"/>
    </xf>
    <xf numFmtId="41" fontId="124" fillId="0" borderId="2" xfId="397" applyFont="1" applyBorder="1" applyAlignment="1">
      <alignment vertical="center"/>
    </xf>
    <xf numFmtId="41" fontId="2" fillId="0" borderId="2" xfId="397" applyNumberFormat="1" applyFont="1" applyBorder="1" applyAlignment="1">
      <alignment vertical="center"/>
    </xf>
    <xf numFmtId="177" fontId="2" fillId="0" borderId="2" xfId="397" applyNumberFormat="1" applyFont="1" applyBorder="1" applyAlignment="1">
      <alignment vertical="center"/>
    </xf>
    <xf numFmtId="178" fontId="5" fillId="0" borderId="2" xfId="0" applyNumberFormat="1" applyFont="1" applyFill="1" applyBorder="1" applyAlignment="1">
      <alignment vertical="center" shrinkToFit="1"/>
    </xf>
    <xf numFmtId="181" fontId="8" fillId="0" borderId="26" xfId="432" applyFont="1" applyFill="1" applyBorder="1" applyAlignment="1">
      <alignment horizontal="center" vertical="center"/>
    </xf>
    <xf numFmtId="181" fontId="8" fillId="0" borderId="27" xfId="432" applyFont="1" applyFill="1" applyBorder="1" applyAlignment="1">
      <alignment horizontal="center" vertical="center"/>
    </xf>
    <xf numFmtId="0" fontId="121" fillId="0" borderId="28" xfId="457" applyFont="1" applyBorder="1" applyAlignment="1">
      <alignment vertical="center"/>
    </xf>
    <xf numFmtId="181" fontId="8" fillId="0" borderId="5" xfId="432" applyFont="1" applyBorder="1" applyAlignment="1">
      <alignment horizontal="left" vertical="center"/>
    </xf>
    <xf numFmtId="41" fontId="33" fillId="0" borderId="5" xfId="397" applyFont="1" applyBorder="1" applyAlignment="1">
      <alignment horizontal="left" vertical="center"/>
    </xf>
    <xf numFmtId="181" fontId="123" fillId="0" borderId="29" xfId="432" applyFont="1" applyFill="1" applyBorder="1" applyAlignment="1">
      <alignment horizontal="left" vertical="center"/>
    </xf>
    <xf numFmtId="10" fontId="123" fillId="0" borderId="30" xfId="380" applyNumberFormat="1" applyFont="1" applyFill="1" applyBorder="1" applyAlignment="1">
      <alignment horizontal="center" vertical="center"/>
    </xf>
    <xf numFmtId="181" fontId="8" fillId="0" borderId="23" xfId="432" applyFont="1" applyBorder="1" applyAlignment="1">
      <alignment horizontal="left" vertical="center"/>
    </xf>
    <xf numFmtId="41" fontId="8" fillId="0" borderId="23" xfId="397" applyFont="1" applyBorder="1" applyAlignment="1">
      <alignment horizontal="left" vertical="center"/>
    </xf>
    <xf numFmtId="181" fontId="123" fillId="0" borderId="31" xfId="432" applyFont="1" applyFill="1" applyBorder="1" applyAlignment="1">
      <alignment horizontal="left" vertical="center"/>
    </xf>
    <xf numFmtId="10" fontId="123" fillId="0" borderId="32" xfId="380" applyNumberFormat="1" applyFont="1" applyFill="1" applyBorder="1" applyAlignment="1">
      <alignment horizontal="center" vertical="center"/>
    </xf>
    <xf numFmtId="41" fontId="8" fillId="0" borderId="25" xfId="397" applyFont="1" applyBorder="1" applyAlignment="1">
      <alignment horizontal="left" vertical="center"/>
    </xf>
    <xf numFmtId="181" fontId="123" fillId="0" borderId="33" xfId="432" applyFont="1" applyFill="1" applyBorder="1" applyAlignment="1">
      <alignment horizontal="left" vertical="center"/>
    </xf>
    <xf numFmtId="10" fontId="123" fillId="0" borderId="14" xfId="380" applyNumberFormat="1" applyFont="1" applyFill="1" applyBorder="1" applyAlignment="1">
      <alignment horizontal="center" vertical="center"/>
    </xf>
    <xf numFmtId="181" fontId="8" fillId="0" borderId="31" xfId="432" quotePrefix="1" applyFont="1" applyBorder="1" applyAlignment="1">
      <alignment horizontal="left" vertical="center"/>
    </xf>
    <xf numFmtId="10" fontId="8" fillId="0" borderId="32" xfId="380" quotePrefix="1" applyNumberFormat="1" applyFont="1" applyBorder="1" applyAlignment="1">
      <alignment horizontal="center" vertical="center"/>
    </xf>
    <xf numFmtId="181" fontId="8" fillId="0" borderId="23" xfId="432" quotePrefix="1" applyFont="1" applyBorder="1" applyAlignment="1">
      <alignment horizontal="left" vertical="center"/>
    </xf>
    <xf numFmtId="181" fontId="8" fillId="0" borderId="33" xfId="432" applyFont="1" applyBorder="1" applyAlignment="1">
      <alignment horizontal="left" vertical="center"/>
    </xf>
    <xf numFmtId="10" fontId="8" fillId="0" borderId="14" xfId="380" applyNumberFormat="1" applyFont="1" applyBorder="1" applyAlignment="1">
      <alignment horizontal="center" vertical="center"/>
    </xf>
    <xf numFmtId="181" fontId="8" fillId="0" borderId="29" xfId="432" applyFont="1" applyBorder="1" applyAlignment="1">
      <alignment horizontal="left" vertical="center"/>
    </xf>
    <xf numFmtId="10" fontId="8" fillId="0" borderId="30" xfId="380" applyNumberFormat="1" applyFont="1" applyBorder="1" applyAlignment="1">
      <alignment horizontal="center" vertical="center"/>
    </xf>
    <xf numFmtId="41" fontId="33" fillId="0" borderId="23" xfId="397" applyFont="1" applyBorder="1" applyAlignment="1">
      <alignment horizontal="left" vertical="center"/>
    </xf>
    <xf numFmtId="181" fontId="8" fillId="0" borderId="31" xfId="432" applyFont="1" applyBorder="1" applyAlignment="1">
      <alignment horizontal="left" vertical="center"/>
    </xf>
    <xf numFmtId="41" fontId="8" fillId="0" borderId="23" xfId="397" applyFont="1" applyBorder="1" applyAlignment="1">
      <alignment horizontal="right" vertical="center"/>
    </xf>
    <xf numFmtId="3" fontId="8" fillId="0" borderId="2" xfId="432" applyNumberFormat="1" applyFont="1" applyBorder="1" applyAlignment="1">
      <alignment horizontal="right" vertical="center"/>
    </xf>
    <xf numFmtId="10" fontId="8" fillId="20" borderId="32" xfId="380" quotePrefix="1" applyNumberFormat="1" applyFont="1" applyFill="1" applyBorder="1" applyAlignment="1">
      <alignment horizontal="center" vertical="center"/>
    </xf>
    <xf numFmtId="181" fontId="8" fillId="0" borderId="23" xfId="432" applyFont="1" applyFill="1" applyBorder="1" applyAlignment="1">
      <alignment horizontal="left" vertical="center"/>
    </xf>
    <xf numFmtId="41" fontId="8" fillId="0" borderId="23" xfId="397" applyFont="1" applyFill="1" applyBorder="1" applyAlignment="1">
      <alignment horizontal="right" vertical="center"/>
    </xf>
    <xf numFmtId="181" fontId="8" fillId="0" borderId="2" xfId="432" applyFont="1" applyFill="1" applyBorder="1" applyAlignment="1">
      <alignment horizontal="right" vertical="center"/>
    </xf>
    <xf numFmtId="181" fontId="8" fillId="0" borderId="26" xfId="432" applyFont="1" applyBorder="1" applyAlignment="1">
      <alignment horizontal="left" vertical="center"/>
    </xf>
    <xf numFmtId="41" fontId="5" fillId="0" borderId="14" xfId="397" applyFont="1" applyBorder="1" applyAlignment="1">
      <alignment vertical="center" shrinkToFit="1"/>
    </xf>
    <xf numFmtId="41" fontId="2" fillId="0" borderId="0" xfId="397" applyFont="1" applyBorder="1" applyAlignment="1">
      <alignment vertical="center" shrinkToFit="1"/>
    </xf>
    <xf numFmtId="0" fontId="2" fillId="0" borderId="2" xfId="0" applyFont="1" applyFill="1" applyBorder="1" applyAlignment="1">
      <alignment horizontal="center" vertical="center" wrapText="1"/>
    </xf>
    <xf numFmtId="0" fontId="125" fillId="0" borderId="0" xfId="458" applyFont="1"/>
    <xf numFmtId="0" fontId="126" fillId="0" borderId="0" xfId="458" applyFont="1" applyAlignment="1">
      <alignment vertical="center"/>
    </xf>
    <xf numFmtId="0" fontId="126" fillId="0" borderId="0" xfId="458" applyFont="1"/>
    <xf numFmtId="0" fontId="126" fillId="0" borderId="0" xfId="458" applyFont="1" applyAlignment="1"/>
    <xf numFmtId="0" fontId="122" fillId="0" borderId="28" xfId="457" applyFont="1" applyBorder="1" applyAlignment="1">
      <alignment vertical="center"/>
    </xf>
    <xf numFmtId="41" fontId="5" fillId="0" borderId="25" xfId="397" applyFont="1" applyBorder="1" applyAlignment="1">
      <alignment horizontal="left" vertical="center" shrinkToFit="1"/>
    </xf>
    <xf numFmtId="41" fontId="5" fillId="0" borderId="2" xfId="397" applyFont="1" applyFill="1" applyBorder="1" applyAlignment="1">
      <alignment horizontal="right" vertical="center"/>
    </xf>
    <xf numFmtId="41" fontId="5" fillId="0" borderId="14" xfId="397" applyFont="1" applyFill="1" applyBorder="1" applyAlignment="1">
      <alignment vertical="center" shrinkToFit="1"/>
    </xf>
    <xf numFmtId="41" fontId="5" fillId="0" borderId="25" xfId="397" applyFont="1" applyFill="1" applyBorder="1" applyAlignment="1">
      <alignment horizontal="left" vertical="center" shrinkToFit="1"/>
    </xf>
    <xf numFmtId="41" fontId="5" fillId="0" borderId="14" xfId="397" applyFont="1" applyFill="1" applyBorder="1" applyAlignment="1">
      <alignment horizontal="left" vertical="center" shrinkToFit="1"/>
    </xf>
    <xf numFmtId="178" fontId="5" fillId="0" borderId="2" xfId="397" applyNumberFormat="1" applyFont="1" applyBorder="1" applyAlignment="1">
      <alignment horizontal="center" vertical="center" shrinkToFit="1"/>
    </xf>
    <xf numFmtId="41" fontId="5" fillId="0" borderId="25" xfId="397" applyFont="1" applyBorder="1" applyAlignment="1">
      <alignment vertical="center" shrinkToFit="1"/>
    </xf>
    <xf numFmtId="41" fontId="2" fillId="0" borderId="2" xfId="397" applyFont="1" applyFill="1" applyBorder="1" applyAlignment="1">
      <alignment vertical="center"/>
    </xf>
    <xf numFmtId="41" fontId="37" fillId="0" borderId="2" xfId="397" quotePrefix="1" applyFont="1" applyBorder="1" applyAlignment="1">
      <alignment horizontal="center" vertical="center"/>
    </xf>
    <xf numFmtId="41" fontId="2" fillId="0" borderId="0" xfId="456" applyNumberFormat="1" applyFont="1" applyBorder="1" applyAlignment="1">
      <alignment vertical="center" shrinkToFit="1"/>
    </xf>
    <xf numFmtId="183" fontId="5" fillId="0" borderId="2" xfId="453" applyNumberFormat="1" applyFont="1" applyFill="1" applyBorder="1" applyAlignment="1">
      <alignment horizontal="center" vertical="center"/>
    </xf>
    <xf numFmtId="178" fontId="5" fillId="0" borderId="2" xfId="397" applyNumberFormat="1" applyFont="1" applyBorder="1" applyAlignment="1">
      <alignment horizontal="center" vertical="center" wrapText="1" shrinkToFit="1"/>
    </xf>
    <xf numFmtId="41" fontId="5" fillId="0" borderId="26" xfId="397" applyFont="1" applyBorder="1" applyAlignment="1">
      <alignment vertical="center" shrinkToFit="1"/>
    </xf>
    <xf numFmtId="10" fontId="8" fillId="0" borderId="14" xfId="380" applyNumberFormat="1" applyFont="1" applyFill="1" applyBorder="1" applyAlignment="1">
      <alignment horizontal="center" vertical="center"/>
    </xf>
    <xf numFmtId="10" fontId="8" fillId="0" borderId="27" xfId="380" quotePrefix="1" applyNumberFormat="1" applyFont="1" applyFill="1" applyBorder="1" applyAlignment="1">
      <alignment horizontal="center" vertical="center"/>
    </xf>
    <xf numFmtId="178" fontId="5" fillId="0" borderId="2" xfId="397" applyNumberFormat="1" applyFont="1" applyFill="1" applyBorder="1" applyAlignment="1">
      <alignment vertical="center" shrinkToFit="1"/>
    </xf>
    <xf numFmtId="0" fontId="2" fillId="20" borderId="2" xfId="456" applyFont="1" applyFill="1" applyBorder="1" applyAlignment="1">
      <alignment horizontal="center" vertical="center" shrinkToFit="1"/>
    </xf>
    <xf numFmtId="0" fontId="2" fillId="20" borderId="2" xfId="0" applyFont="1" applyFill="1" applyBorder="1" applyAlignment="1">
      <alignment horizontal="center" vertical="center"/>
    </xf>
    <xf numFmtId="0" fontId="2" fillId="20" borderId="0" xfId="456" applyFont="1" applyFill="1" applyBorder="1" applyAlignment="1">
      <alignment vertical="center" shrinkToFit="1"/>
    </xf>
    <xf numFmtId="41" fontId="2" fillId="20" borderId="0" xfId="456" applyNumberFormat="1" applyFont="1" applyFill="1" applyBorder="1" applyAlignment="1">
      <alignment vertical="center" shrinkToFit="1"/>
    </xf>
    <xf numFmtId="0" fontId="2" fillId="0" borderId="2" xfId="0" applyFont="1" applyFill="1" applyBorder="1" applyAlignment="1">
      <alignment horizontal="center" vertical="center"/>
    </xf>
    <xf numFmtId="41" fontId="2" fillId="0" borderId="26" xfId="397" applyFont="1" applyFill="1" applyBorder="1" applyAlignment="1">
      <alignment vertical="center" shrinkToFit="1"/>
    </xf>
    <xf numFmtId="41" fontId="2" fillId="0" borderId="2" xfId="397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 shrinkToFit="1"/>
    </xf>
    <xf numFmtId="41" fontId="43" fillId="0" borderId="0" xfId="397" applyFont="1" applyAlignment="1">
      <alignment vertical="center"/>
    </xf>
    <xf numFmtId="181" fontId="8" fillId="0" borderId="23" xfId="432" applyFont="1" applyBorder="1" applyAlignment="1">
      <alignment horizontal="center" vertical="center" shrinkToFit="1"/>
    </xf>
    <xf numFmtId="181" fontId="8" fillId="0" borderId="2" xfId="432" applyFont="1" applyFill="1" applyBorder="1" applyAlignment="1">
      <alignment horizontal="center" vertical="center" shrinkToFit="1"/>
    </xf>
    <xf numFmtId="181" fontId="8" fillId="0" borderId="31" xfId="432" quotePrefix="1" applyFont="1" applyFill="1" applyBorder="1" applyAlignment="1">
      <alignment horizontal="left" vertical="center"/>
    </xf>
    <xf numFmtId="0" fontId="2" fillId="0" borderId="0" xfId="0" applyFont="1" applyBorder="1" applyAlignment="1">
      <alignment vertical="center" wrapText="1" shrinkToFit="1"/>
    </xf>
    <xf numFmtId="181" fontId="2" fillId="0" borderId="23" xfId="432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26" xfId="450" applyFont="1" applyBorder="1" applyAlignment="1">
      <alignment horizontal="center" vertical="center"/>
    </xf>
    <xf numFmtId="227" fontId="8" fillId="0" borderId="32" xfId="380" quotePrefix="1" applyNumberFormat="1" applyFont="1" applyBorder="1" applyAlignment="1">
      <alignment horizontal="center" vertical="center"/>
    </xf>
    <xf numFmtId="41" fontId="131" fillId="0" borderId="2" xfId="397" applyFont="1" applyBorder="1" applyAlignment="1">
      <alignment horizontal="center" vertical="center" wrapText="1"/>
    </xf>
    <xf numFmtId="41" fontId="2" fillId="0" borderId="27" xfId="397" applyFont="1" applyBorder="1" applyAlignment="1">
      <alignment vertical="center" shrinkToFit="1"/>
    </xf>
    <xf numFmtId="0" fontId="2" fillId="0" borderId="26" xfId="0" applyFont="1" applyBorder="1" applyAlignment="1">
      <alignment horizontal="center" vertical="center" shrinkToFit="1"/>
    </xf>
    <xf numFmtId="41" fontId="2" fillId="0" borderId="2" xfId="397" applyFont="1" applyFill="1" applyBorder="1" applyAlignment="1" applyProtection="1">
      <alignment vertical="center" shrinkToFit="1"/>
      <protection locked="0"/>
    </xf>
    <xf numFmtId="0" fontId="2" fillId="0" borderId="2" xfId="397" applyNumberFormat="1" applyFont="1" applyFill="1" applyBorder="1" applyAlignment="1">
      <alignment vertical="center" shrinkToFit="1"/>
    </xf>
    <xf numFmtId="0" fontId="2" fillId="0" borderId="2" xfId="0" applyNumberFormat="1" applyFont="1" applyBorder="1" applyAlignment="1">
      <alignment vertical="center" shrinkToFit="1"/>
    </xf>
    <xf numFmtId="0" fontId="2" fillId="0" borderId="2" xfId="397" applyNumberFormat="1" applyFont="1" applyBorder="1" applyAlignment="1">
      <alignment vertical="center" shrinkToFit="1"/>
    </xf>
    <xf numFmtId="41" fontId="2" fillId="20" borderId="2" xfId="456" applyNumberFormat="1" applyFont="1" applyFill="1" applyBorder="1" applyAlignment="1">
      <alignment vertical="center" shrinkToFit="1"/>
    </xf>
    <xf numFmtId="0" fontId="2" fillId="20" borderId="2" xfId="456" applyFont="1" applyFill="1" applyBorder="1" applyAlignment="1">
      <alignment vertical="center" shrinkToFit="1"/>
    </xf>
    <xf numFmtId="41" fontId="2" fillId="11" borderId="2" xfId="397" applyFont="1" applyFill="1" applyBorder="1" applyAlignment="1">
      <alignment vertical="center" shrinkToFit="1"/>
    </xf>
    <xf numFmtId="41" fontId="2" fillId="0" borderId="2" xfId="456" applyNumberFormat="1" applyFont="1" applyBorder="1" applyAlignment="1">
      <alignment vertical="center" shrinkToFit="1"/>
    </xf>
    <xf numFmtId="0" fontId="2" fillId="0" borderId="2" xfId="456" applyFont="1" applyBorder="1" applyAlignment="1">
      <alignment vertical="center" shrinkToFit="1"/>
    </xf>
    <xf numFmtId="0" fontId="122" fillId="0" borderId="28" xfId="457" applyFont="1" applyBorder="1" applyAlignment="1">
      <alignment horizontal="right" vertical="center"/>
    </xf>
    <xf numFmtId="10" fontId="8" fillId="0" borderId="32" xfId="380" quotePrefix="1" applyNumberFormat="1" applyFont="1" applyFill="1" applyBorder="1" applyAlignment="1">
      <alignment horizontal="center" vertical="center"/>
    </xf>
    <xf numFmtId="41" fontId="131" fillId="0" borderId="2" xfId="397" applyFont="1" applyBorder="1" applyAlignment="1">
      <alignment horizontal="center" vertical="center" shrinkToFit="1"/>
    </xf>
    <xf numFmtId="41" fontId="131" fillId="0" borderId="2" xfId="397" applyFont="1" applyFill="1" applyBorder="1" applyAlignment="1">
      <alignment horizontal="center" vertical="center" wrapText="1"/>
    </xf>
    <xf numFmtId="41" fontId="132" fillId="0" borderId="14" xfId="397" applyFont="1" applyFill="1" applyBorder="1" applyAlignment="1">
      <alignment horizontal="left" vertical="center" shrinkToFit="1"/>
    </xf>
    <xf numFmtId="41" fontId="133" fillId="0" borderId="5" xfId="397" applyFont="1" applyBorder="1" applyAlignment="1">
      <alignment horizontal="left" vertical="center"/>
    </xf>
    <xf numFmtId="181" fontId="44" fillId="0" borderId="26" xfId="432" applyFont="1" applyFill="1" applyBorder="1" applyAlignment="1">
      <alignment horizontal="left" vertical="center"/>
    </xf>
    <xf numFmtId="228" fontId="8" fillId="0" borderId="27" xfId="380" quotePrefix="1" applyNumberFormat="1" applyFont="1" applyBorder="1" applyAlignment="1">
      <alignment horizontal="center" vertical="center"/>
    </xf>
    <xf numFmtId="41" fontId="2" fillId="0" borderId="0" xfId="398" applyFont="1" applyBorder="1" applyAlignment="1">
      <alignment vertical="center"/>
    </xf>
    <xf numFmtId="181" fontId="2" fillId="0" borderId="26" xfId="432" applyFont="1" applyFill="1" applyBorder="1" applyAlignment="1">
      <alignment horizontal="left" vertical="center"/>
    </xf>
    <xf numFmtId="183" fontId="4" fillId="0" borderId="27" xfId="453" applyNumberFormat="1" applyFont="1" applyBorder="1" applyAlignment="1">
      <alignment horizontal="center" vertical="center"/>
    </xf>
    <xf numFmtId="183" fontId="4" fillId="0" borderId="0" xfId="453" applyNumberFormat="1" applyFont="1" applyAlignment="1">
      <alignment vertical="center"/>
    </xf>
    <xf numFmtId="183" fontId="35" fillId="0" borderId="2" xfId="453" applyNumberFormat="1" applyFont="1" applyBorder="1" applyAlignment="1">
      <alignment horizontal="center" vertical="center"/>
    </xf>
    <xf numFmtId="183" fontId="5" fillId="0" borderId="0" xfId="453" applyNumberFormat="1" applyFont="1" applyAlignment="1">
      <alignment vertical="center"/>
    </xf>
    <xf numFmtId="41" fontId="5" fillId="0" borderId="2" xfId="397" applyFont="1" applyBorder="1" applyAlignment="1">
      <alignment horizontal="center" vertical="center" shrinkToFit="1"/>
    </xf>
    <xf numFmtId="183" fontId="5" fillId="0" borderId="2" xfId="453" applyNumberFormat="1" applyFont="1" applyBorder="1" applyAlignment="1">
      <alignment vertical="center" shrinkToFit="1"/>
    </xf>
    <xf numFmtId="0" fontId="5" fillId="0" borderId="2" xfId="0" applyFont="1" applyBorder="1" applyAlignment="1">
      <alignment horizontal="center" vertical="center"/>
    </xf>
    <xf numFmtId="41" fontId="5" fillId="0" borderId="2" xfId="397" applyFont="1" applyBorder="1" applyAlignment="1">
      <alignment horizontal="right" vertical="center" shrinkToFit="1"/>
    </xf>
    <xf numFmtId="41" fontId="5" fillId="21" borderId="2" xfId="397" applyFont="1" applyFill="1" applyBorder="1" applyAlignment="1">
      <alignment vertical="center"/>
    </xf>
    <xf numFmtId="41" fontId="5" fillId="21" borderId="2" xfId="397" applyFont="1" applyFill="1" applyBorder="1" applyAlignment="1">
      <alignment horizontal="center" vertical="center"/>
    </xf>
    <xf numFmtId="183" fontId="5" fillId="21" borderId="2" xfId="453" applyNumberFormat="1" applyFont="1" applyFill="1" applyBorder="1" applyAlignment="1">
      <alignment horizontal="center" vertical="center"/>
    </xf>
    <xf numFmtId="183" fontId="37" fillId="0" borderId="2" xfId="453" applyNumberFormat="1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41" fontId="2" fillId="0" borderId="2" xfId="397" applyFont="1" applyBorder="1" applyAlignment="1" applyProtection="1">
      <alignment vertical="center"/>
      <protection locked="0"/>
    </xf>
    <xf numFmtId="179" fontId="2" fillId="0" borderId="2" xfId="397" applyNumberFormat="1" applyFont="1" applyBorder="1" applyAlignment="1">
      <alignment horizontal="center" vertical="center"/>
    </xf>
    <xf numFmtId="41" fontId="5" fillId="21" borderId="14" xfId="397" applyFont="1" applyFill="1" applyBorder="1" applyAlignment="1">
      <alignment horizontal="left" vertical="center" shrinkToFit="1"/>
    </xf>
    <xf numFmtId="181" fontId="8" fillId="0" borderId="5" xfId="432" applyFont="1" applyBorder="1" applyAlignment="1">
      <alignment horizontal="center" vertical="center" wrapText="1"/>
    </xf>
    <xf numFmtId="181" fontId="8" fillId="0" borderId="23" xfId="432" applyFont="1" applyBorder="1" applyAlignment="1">
      <alignment horizontal="center" vertical="center"/>
    </xf>
    <xf numFmtId="181" fontId="8" fillId="0" borderId="25" xfId="432" applyFont="1" applyBorder="1" applyAlignment="1">
      <alignment horizontal="center" vertical="center"/>
    </xf>
    <xf numFmtId="41" fontId="8" fillId="0" borderId="26" xfId="397" applyFont="1" applyBorder="1" applyAlignment="1">
      <alignment horizontal="left" vertical="center"/>
    </xf>
    <xf numFmtId="41" fontId="8" fillId="0" borderId="7" xfId="397" applyFont="1" applyBorder="1" applyAlignment="1">
      <alignment horizontal="left" vertical="center"/>
    </xf>
    <xf numFmtId="41" fontId="8" fillId="0" borderId="27" xfId="397" applyFont="1" applyBorder="1" applyAlignment="1">
      <alignment horizontal="left" vertical="center"/>
    </xf>
    <xf numFmtId="41" fontId="8" fillId="20" borderId="26" xfId="397" applyFont="1" applyFill="1" applyBorder="1" applyAlignment="1">
      <alignment horizontal="left" vertical="center"/>
    </xf>
    <xf numFmtId="41" fontId="8" fillId="20" borderId="7" xfId="397" applyFont="1" applyFill="1" applyBorder="1" applyAlignment="1">
      <alignment horizontal="left" vertical="center"/>
    </xf>
    <xf numFmtId="41" fontId="8" fillId="20" borderId="27" xfId="397" applyFont="1" applyFill="1" applyBorder="1" applyAlignment="1">
      <alignment horizontal="left" vertical="center"/>
    </xf>
    <xf numFmtId="41" fontId="2" fillId="0" borderId="2" xfId="397" applyFont="1" applyBorder="1" applyAlignment="1">
      <alignment horizontal="left" vertical="center" shrinkToFit="1"/>
    </xf>
    <xf numFmtId="41" fontId="4" fillId="11" borderId="5" xfId="397" applyFont="1" applyFill="1" applyBorder="1" applyAlignment="1">
      <alignment horizontal="center" vertical="center" shrinkToFit="1"/>
    </xf>
    <xf numFmtId="41" fontId="4" fillId="11" borderId="25" xfId="397" applyFont="1" applyFill="1" applyBorder="1" applyAlignment="1">
      <alignment vertical="center" shrinkToFit="1"/>
    </xf>
    <xf numFmtId="0" fontId="4" fillId="11" borderId="5" xfId="0" applyFont="1" applyFill="1" applyBorder="1" applyAlignment="1">
      <alignment horizontal="center" vertical="center"/>
    </xf>
    <xf numFmtId="0" fontId="4" fillId="11" borderId="25" xfId="0" applyFont="1" applyFill="1" applyBorder="1" applyAlignment="1">
      <alignment horizontal="center" vertical="center"/>
    </xf>
    <xf numFmtId="0" fontId="4" fillId="11" borderId="26" xfId="0" applyFont="1" applyFill="1" applyBorder="1" applyAlignment="1">
      <alignment horizontal="center" vertical="center"/>
    </xf>
    <xf numFmtId="0" fontId="4" fillId="11" borderId="27" xfId="0" applyFont="1" applyFill="1" applyBorder="1" applyAlignment="1">
      <alignment horizontal="center" vertical="center"/>
    </xf>
    <xf numFmtId="0" fontId="4" fillId="11" borderId="25" xfId="0" applyFont="1" applyFill="1" applyBorder="1" applyAlignment="1">
      <alignment vertical="center"/>
    </xf>
    <xf numFmtId="41" fontId="4" fillId="11" borderId="5" xfId="397" applyFont="1" applyFill="1" applyBorder="1" applyAlignment="1">
      <alignment horizontal="center" vertical="center"/>
    </xf>
    <xf numFmtId="41" fontId="4" fillId="11" borderId="25" xfId="397" applyFont="1" applyFill="1" applyBorder="1" applyAlignment="1">
      <alignment vertical="center"/>
    </xf>
    <xf numFmtId="41" fontId="2" fillId="0" borderId="26" xfId="397" applyFont="1" applyBorder="1" applyAlignment="1">
      <alignment horizontal="left" vertical="center" shrinkToFit="1"/>
    </xf>
    <xf numFmtId="41" fontId="2" fillId="0" borderId="27" xfId="397" applyFont="1" applyBorder="1" applyAlignment="1">
      <alignment horizontal="left" vertical="center" shrinkToFit="1"/>
    </xf>
    <xf numFmtId="183" fontId="4" fillId="0" borderId="26" xfId="453" applyNumberFormat="1" applyFont="1" applyBorder="1" applyAlignment="1">
      <alignment horizontal="center" vertical="center"/>
    </xf>
    <xf numFmtId="183" fontId="4" fillId="0" borderId="27" xfId="453" applyNumberFormat="1" applyFont="1" applyBorder="1" applyAlignment="1">
      <alignment horizontal="center" vertical="center"/>
    </xf>
    <xf numFmtId="183" fontId="31" fillId="0" borderId="0" xfId="453" applyNumberFormat="1" applyFont="1" applyAlignment="1">
      <alignment horizontal="center" vertical="center"/>
    </xf>
    <xf numFmtId="183" fontId="4" fillId="0" borderId="5" xfId="453" applyNumberFormat="1" applyFont="1" applyBorder="1" applyAlignment="1">
      <alignment horizontal="left" vertical="center"/>
    </xf>
    <xf numFmtId="183" fontId="4" fillId="0" borderId="25" xfId="453" applyNumberFormat="1" applyFont="1" applyBorder="1" applyAlignment="1">
      <alignment horizontal="left" vertical="center"/>
    </xf>
    <xf numFmtId="183" fontId="4" fillId="0" borderId="5" xfId="453" applyNumberFormat="1" applyFont="1" applyBorder="1" applyAlignment="1">
      <alignment horizontal="center" vertical="center"/>
    </xf>
    <xf numFmtId="183" fontId="4" fillId="0" borderId="25" xfId="453" applyNumberFormat="1" applyFont="1" applyBorder="1" applyAlignment="1">
      <alignment horizontal="center" vertical="center"/>
    </xf>
    <xf numFmtId="183" fontId="34" fillId="0" borderId="5" xfId="453" applyNumberFormat="1" applyFont="1" applyBorder="1" applyAlignment="1">
      <alignment horizontal="center" vertical="center"/>
    </xf>
    <xf numFmtId="183" fontId="34" fillId="0" borderId="25" xfId="453" applyNumberFormat="1" applyFont="1" applyBorder="1" applyAlignment="1">
      <alignment horizontal="center" vertical="center"/>
    </xf>
    <xf numFmtId="183" fontId="35" fillId="0" borderId="5" xfId="453" applyNumberFormat="1" applyFont="1" applyBorder="1" applyAlignment="1">
      <alignment horizontal="center" vertical="center"/>
    </xf>
    <xf numFmtId="183" fontId="35" fillId="0" borderId="25" xfId="453" applyNumberFormat="1" applyFont="1" applyBorder="1" applyAlignment="1">
      <alignment horizontal="center" vertical="center"/>
    </xf>
    <xf numFmtId="183" fontId="35" fillId="21" borderId="5" xfId="453" applyNumberFormat="1" applyFont="1" applyFill="1" applyBorder="1" applyAlignment="1">
      <alignment horizontal="center" vertical="center" wrapText="1"/>
    </xf>
    <xf numFmtId="183" fontId="35" fillId="21" borderId="25" xfId="453" applyNumberFormat="1" applyFont="1" applyFill="1" applyBorder="1" applyAlignment="1">
      <alignment horizontal="center" vertical="center"/>
    </xf>
    <xf numFmtId="41" fontId="5" fillId="0" borderId="26" xfId="397" applyFont="1" applyFill="1" applyBorder="1" applyAlignment="1">
      <alignment horizontal="left" vertical="center"/>
    </xf>
    <xf numFmtId="41" fontId="5" fillId="0" borderId="27" xfId="397" applyFont="1" applyFill="1" applyBorder="1" applyAlignment="1">
      <alignment horizontal="left" vertical="center"/>
    </xf>
    <xf numFmtId="41" fontId="5" fillId="0" borderId="26" xfId="397" applyFont="1" applyBorder="1" applyAlignment="1">
      <alignment horizontal="left" vertical="center"/>
    </xf>
    <xf numFmtId="41" fontId="5" fillId="0" borderId="27" xfId="397" applyFont="1" applyBorder="1" applyAlignment="1">
      <alignment horizontal="left" vertical="center"/>
    </xf>
    <xf numFmtId="0" fontId="14" fillId="11" borderId="5" xfId="0" applyFont="1" applyFill="1" applyBorder="1" applyAlignment="1">
      <alignment horizontal="center" vertical="center" shrinkToFit="1"/>
    </xf>
    <xf numFmtId="0" fontId="14" fillId="11" borderId="25" xfId="0" applyFont="1" applyFill="1" applyBorder="1" applyAlignment="1">
      <alignment horizontal="center" vertical="center" shrinkToFit="1"/>
    </xf>
    <xf numFmtId="0" fontId="6" fillId="11" borderId="26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/>
    </xf>
    <xf numFmtId="0" fontId="6" fillId="11" borderId="27" xfId="0" applyFont="1" applyFill="1" applyBorder="1" applyAlignment="1">
      <alignment horizontal="center" vertical="center"/>
    </xf>
    <xf numFmtId="0" fontId="6" fillId="11" borderId="26" xfId="0" applyFont="1" applyFill="1" applyBorder="1" applyAlignment="1">
      <alignment horizontal="center" vertical="center"/>
    </xf>
    <xf numFmtId="0" fontId="4" fillId="11" borderId="5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41" fontId="5" fillId="0" borderId="26" xfId="397" applyFont="1" applyBorder="1" applyAlignment="1">
      <alignment horizontal="left" vertical="center" shrinkToFit="1"/>
    </xf>
    <xf numFmtId="41" fontId="5" fillId="0" borderId="27" xfId="397" applyFont="1" applyBorder="1" applyAlignment="1">
      <alignment horizontal="left" vertical="center" shrinkToFit="1"/>
    </xf>
    <xf numFmtId="0" fontId="129" fillId="0" borderId="0" xfId="458" applyFont="1" applyAlignment="1">
      <alignment horizontal="center" vertical="center"/>
    </xf>
    <xf numFmtId="0" fontId="127" fillId="0" borderId="0" xfId="458" applyFont="1" applyAlignment="1">
      <alignment horizontal="center" vertical="center"/>
    </xf>
    <xf numFmtId="0" fontId="128" fillId="0" borderId="0" xfId="458" applyFont="1" applyAlignment="1">
      <alignment horizontal="center"/>
    </xf>
    <xf numFmtId="41" fontId="2" fillId="20" borderId="26" xfId="397" applyFont="1" applyFill="1" applyBorder="1" applyAlignment="1">
      <alignment horizontal="center" vertical="center" shrinkToFit="1"/>
    </xf>
    <xf numFmtId="41" fontId="2" fillId="20" borderId="27" xfId="397" applyFont="1" applyFill="1" applyBorder="1" applyAlignment="1">
      <alignment horizontal="center" vertical="center" shrinkToFit="1"/>
    </xf>
  </cellXfs>
  <cellStyles count="472">
    <cellStyle name="          _x000d__x000a_386grabber=vga.3gr_x000d__x000a_" xfId="1"/>
    <cellStyle name="&quot;" xfId="2"/>
    <cellStyle name="&quot;_china" xfId="3"/>
    <cellStyle name="&quot;큰제목&quot;" xfId="4"/>
    <cellStyle name="#,##0" xfId="5"/>
    <cellStyle name="(△콤마)" xfId="6"/>
    <cellStyle name="(백분율)" xfId="7"/>
    <cellStyle name="(콤마)" xfId="8"/>
    <cellStyle name="?? [0]_????? " xfId="9"/>
    <cellStyle name="??_x000c_둄_x001b__x000d_|?_x0001_?_x0003__x0014__x0007__x0001__x0001_" xfId="10"/>
    <cellStyle name="??&amp;O?&amp;H?_x0008__x000f__x0007_?_x0007__x0001__x0001_" xfId="11"/>
    <cellStyle name="??&amp;O?&amp;H?_x0008_??_x0007__x0001__x0001_" xfId="12"/>
    <cellStyle name="??_????? " xfId="13"/>
    <cellStyle name="?W?_laroux" xfId="14"/>
    <cellStyle name="?曹%U?&amp;H?_x0008_?s_x000a__x0007__x0001__x0001_" xfId="15"/>
    <cellStyle name="_(01-14)광양항인건비" xfId="16"/>
    <cellStyle name="_(최종)노인전문 요양시설원가계산(건축설비)" xfId="17"/>
    <cellStyle name="_00 단가산출서 9호선,공항,공용" xfId="18"/>
    <cellStyle name="_0001 (2)" xfId="19"/>
    <cellStyle name="_0002 (2)" xfId="20"/>
    <cellStyle name="_0006 (2)" xfId="21"/>
    <cellStyle name="_0006 (3)" xfId="22"/>
    <cellStyle name="_01. 김천 양천초등학교 전기-2차" xfId="23"/>
    <cellStyle name="_01. 전기내역서(전체)-1" xfId="24"/>
    <cellStyle name="_01~02 1-1A,1B 구간 공사용 임시전력공사 내역서" xfId="25"/>
    <cellStyle name="_01-가로등(삼성상용차)" xfId="26"/>
    <cellStyle name="_01-가로등(수성못오거리)" xfId="27"/>
    <cellStyle name="_01-공원등" xfId="28"/>
    <cellStyle name="_03-신호등(삼성상용차)" xfId="29"/>
    <cellStyle name="_1-(1).사격장신축전기" xfId="30"/>
    <cellStyle name="_1. 전기" xfId="31"/>
    <cellStyle name="_1.청소년신축전기" xfId="32"/>
    <cellStyle name="_11-방송내역서" xfId="33"/>
    <cellStyle name="_1408 barracks" xfId="34"/>
    <cellStyle name="_2.통신내역서" xfId="35"/>
    <cellStyle name="_3.소방내역서" xfId="36"/>
    <cellStyle name="_3.소방내역서(0928)(전체분)" xfId="37"/>
    <cellStyle name="_4.단가대비표" xfId="38"/>
    <cellStyle name="_aasCost조정1" xfId="39"/>
    <cellStyle name="_AEf입찰견적01" xfId="40"/>
    <cellStyle name="_Book1" xfId="41"/>
    <cellStyle name="_jCC입찰견적" xfId="42"/>
    <cellStyle name="_jCC입찰견적01" xfId="43"/>
    <cellStyle name="_Project brief" xfId="44"/>
    <cellStyle name="_가로등3차공사전체분" xfId="45"/>
    <cellStyle name="_가로등3차공사전체분_1. 전기(구지면사무소)" xfId="46"/>
    <cellStyle name="_갑지" xfId="47"/>
    <cellStyle name="_갑지(1221)" xfId="48"/>
    <cellStyle name="_갑지(총)" xfId="49"/>
    <cellStyle name="_강과장(Fronnix,설계가1126)" xfId="50"/>
    <cellStyle name="_견적서" xfId="51"/>
    <cellStyle name="_견적서(1014)" xfId="52"/>
    <cellStyle name="_견적서-0213-CACC" xfId="53"/>
    <cellStyle name="_견적서-제출용0325-서울시" xfId="54"/>
    <cellStyle name="_견적조건서" xfId="55"/>
    <cellStyle name="_견적폼(1)" xfId="56"/>
    <cellStyle name="_경주여중신축-전기소방" xfId="57"/>
    <cellStyle name="_관급내역서" xfId="58"/>
    <cellStyle name="_관급내역서(1)" xfId="59"/>
    <cellStyle name="_광메카실행내역1106" xfId="60"/>
    <cellStyle name="_광안리내역서(구도)" xfId="61"/>
    <cellStyle name="_교사동 통신내역서" xfId="62"/>
    <cellStyle name="_구미고 도서관 내역서" xfId="63"/>
    <cellStyle name="_급식소 소방내역서" xfId="64"/>
    <cellStyle name="_김천동부초교사증축(4)" xfId="65"/>
    <cellStyle name="_김포ER(세종)" xfId="66"/>
    <cellStyle name="_내역서" xfId="67"/>
    <cellStyle name="_내역서,공량(동산병원)" xfId="68"/>
    <cellStyle name="_내역서및설계서" xfId="69"/>
    <cellStyle name="_단가표" xfId="70"/>
    <cellStyle name="_단양내역서" xfId="71"/>
    <cellStyle name="_달성군 청소녕 수련관 신축공사(일상감사후전체분)" xfId="72"/>
    <cellStyle name="_달성군청소년(전기)-1-최종" xfId="73"/>
    <cellStyle name="_대관업무비" xfId="74"/>
    <cellStyle name="_대관협의비용" xfId="75"/>
    <cellStyle name="_대치동 (추가)" xfId="76"/>
    <cellStyle name="_동목포전화국" xfId="77"/>
    <cellStyle name="_등촌동 어린이집" xfId="78"/>
    <cellStyle name="_본관전원이설및전기개보수내역서" xfId="79"/>
    <cellStyle name="_분당 트리폴리스 II 견적작업" xfId="80"/>
    <cellStyle name="_산출내역서1" xfId="81"/>
    <cellStyle name="_산출내역서1_1. 전기(구지면사무소)" xfId="82"/>
    <cellStyle name="_서울여대(20020516)" xfId="83"/>
    <cellStyle name="_설계원가 및 손익계산서(극장)" xfId="84"/>
    <cellStyle name="_설계원가 및 손익계산서(백화점)" xfId="85"/>
    <cellStyle name="_설계원가 및 손익계산서(이광환)" xfId="86"/>
    <cellStyle name="_설비(1218)" xfId="87"/>
    <cellStyle name="_설치내역300kw" xfId="88"/>
    <cellStyle name="_수배전반" xfId="89"/>
    <cellStyle name="_수수료" xfId="90"/>
    <cellStyle name="_시설 언더패스 견적-40202" xfId="91"/>
    <cellStyle name="_시설 언더패스 견적-40204" xfId="92"/>
    <cellStyle name="_신명견적서 수정(재주)" xfId="93"/>
    <cellStyle name="_실행양식견본" xfId="94"/>
    <cellStyle name="_예산내역서(해운대+달맞이)" xfId="95"/>
    <cellStyle name="_예산내역서(해운대+달맞이)-도급공사분일위대가수정(09.06)" xfId="96"/>
    <cellStyle name="_오공본드" xfId="97"/>
    <cellStyle name="_왕숙천 둔치내 조명시설 내역서" xfId="98"/>
    <cellStyle name="_왕숙천 조명기구 구매설치" xfId="99"/>
    <cellStyle name="_울진고등학교B동교사증축 내역서" xfId="100"/>
    <cellStyle name="_원가계산" xfId="101"/>
    <cellStyle name="_원가계산_1" xfId="102"/>
    <cellStyle name="_원가계산서-1" xfId="103"/>
    <cellStyle name="_원가분석(1217)" xfId="104"/>
    <cellStyle name="_원가분석(아이0208)" xfId="105"/>
    <cellStyle name="_원가-전기" xfId="106"/>
    <cellStyle name="_유강초수배전" xfId="107"/>
    <cellStyle name="_인정전 내역서--" xfId="108"/>
    <cellStyle name="_전기공사원가, 단가대비" xfId="109"/>
    <cellStyle name="_전기관급총괄" xfId="110"/>
    <cellStyle name="_전기설비" xfId="111"/>
    <cellStyle name="_전기원가" xfId="112"/>
    <cellStyle name="_제출내역서" xfId="113"/>
    <cellStyle name="_지케이넷구리원가" xfId="114"/>
    <cellStyle name="_침입감시 견적서" xfId="115"/>
    <cellStyle name="_통신공사원가, 단가대비" xfId="116"/>
    <cellStyle name="_표준 견적서 2003년" xfId="117"/>
    <cellStyle name="_표지" xfId="118"/>
    <cellStyle name="_표지 및 원가계산" xfId="119"/>
    <cellStyle name="_표지," xfId="120"/>
    <cellStyle name="_표지_본관전원이설및전기개보수내역서" xfId="121"/>
    <cellStyle name="_표지_표지 및 원가계산" xfId="122"/>
    <cellStyle name="_표지_한전수수료" xfId="123"/>
    <cellStyle name="_한전수수료" xfId="124"/>
    <cellStyle name="_한전수수료_1" xfId="125"/>
    <cellStyle name="_화동초-전기" xfId="126"/>
    <cellStyle name="_화장실내역" xfId="127"/>
    <cellStyle name="¡¾¨u￠￢ⓒ÷A¨u," xfId="128"/>
    <cellStyle name="’E‰Y [0.00]_laroux" xfId="129"/>
    <cellStyle name="’E‰Y_laroux" xfId="130"/>
    <cellStyle name="¤@?e_TEST-1 " xfId="131"/>
    <cellStyle name="△백분율" xfId="132"/>
    <cellStyle name="△콤마" xfId="133"/>
    <cellStyle name="0,0_x000d__x000a_NA_x000d__x000a_" xfId="134"/>
    <cellStyle name="0.0" xfId="135"/>
    <cellStyle name="0.00" xfId="136"/>
    <cellStyle name="1" xfId="137"/>
    <cellStyle name="¹eºða²" xfId="138"/>
    <cellStyle name="20% - 강조색1" xfId="139" builtinId="30" customBuiltin="1"/>
    <cellStyle name="20% - 강조색2" xfId="140" builtinId="34" customBuiltin="1"/>
    <cellStyle name="20% - 강조색3" xfId="141" builtinId="38" customBuiltin="1"/>
    <cellStyle name="20% - 강조색4" xfId="142" builtinId="42" customBuiltin="1"/>
    <cellStyle name="20% - 강조색5" xfId="143" builtinId="46" customBuiltin="1"/>
    <cellStyle name="20% - 강조색6" xfId="144" builtinId="50" customBuiltin="1"/>
    <cellStyle name="40% - 강조색1" xfId="145" builtinId="31" customBuiltin="1"/>
    <cellStyle name="40% - 강조색2" xfId="146" builtinId="35" customBuiltin="1"/>
    <cellStyle name="40% - 강조색3" xfId="147" builtinId="39" customBuiltin="1"/>
    <cellStyle name="40% - 강조색4" xfId="148" builtinId="43" customBuiltin="1"/>
    <cellStyle name="40% - 강조색5" xfId="149" builtinId="47" customBuiltin="1"/>
    <cellStyle name="40% - 강조색6" xfId="150" builtinId="51" customBuiltin="1"/>
    <cellStyle name="60" xfId="151"/>
    <cellStyle name="60% - 강조색1" xfId="152" builtinId="32" customBuiltin="1"/>
    <cellStyle name="60% - 강조색2" xfId="153" builtinId="36" customBuiltin="1"/>
    <cellStyle name="60% - 강조색3" xfId="154" builtinId="40" customBuiltin="1"/>
    <cellStyle name="60% - 강조색4" xfId="155" builtinId="44" customBuiltin="1"/>
    <cellStyle name="60% - 강조색5" xfId="156" builtinId="48" customBuiltin="1"/>
    <cellStyle name="60% - 강조색6" xfId="157" builtinId="52" customBuiltin="1"/>
    <cellStyle name="82" xfId="158"/>
    <cellStyle name="90" xfId="159"/>
    <cellStyle name="A¡§¡ⓒ¡E¡þ¡EO [0]_¡§uc¡§oA " xfId="160"/>
    <cellStyle name="A¡§¡ⓒ¡E¡þ¡EO_¡§uc¡§oA " xfId="161"/>
    <cellStyle name="A¨­￠￢￠O [0]_¡Æu￠￢RBS('98) " xfId="162"/>
    <cellStyle name="A¨­¢¬¢Ò [0]_¨úc¨öA " xfId="163"/>
    <cellStyle name="A¨­￠￢￠O [0]_3￠?u¨uoAⓒ÷ " xfId="164"/>
    <cellStyle name="A¨­¢¬¢Ò [0]_4PART " xfId="165"/>
    <cellStyle name="A¨­￠￢￠O [0]_A|A￠O1¨￢I1¡Æu CoEⓒ÷ " xfId="166"/>
    <cellStyle name="A¨­¢¬¢Ò [0]_C¡Æ¢¬n¨¬¡Æ " xfId="167"/>
    <cellStyle name="A¨­￠￢￠O [0]_ⓒoⓒ¡A¨o¨￢R " xfId="168"/>
    <cellStyle name="A¨­￠￢￠O_¡Æu￠￢RC¡¿￠￢n_¨u¡AA¨u¨￢¡Æ " xfId="169"/>
    <cellStyle name="A¨­¢¬¢Ò_¨úc¨öA " xfId="170"/>
    <cellStyle name="A¨­￠￢￠O_3￠?u¨uoAⓒ÷ " xfId="171"/>
    <cellStyle name="A¨­¢¬¢Ò_95©øaAN¡Æy¨ùo¡¤R " xfId="172"/>
    <cellStyle name="A¨­￠￢￠O_A|A￠O1¨￢I1¡Æu CoEⓒ÷ " xfId="173"/>
    <cellStyle name="A¨­¢¬¢Ò_C¡Æ¢¬n¨¬¡Æ " xfId="174"/>
    <cellStyle name="A¨­￠￢￠O_ⓒoⓒ¡A¨o¨￢R " xfId="175"/>
    <cellStyle name="AA" xfId="176"/>
    <cellStyle name="ȂȃRMऌଃਁȋ⤭ࠀȄԂȂ(ȃRMऌଃਁȋ⤂Ā飰ˠ" xfId="177"/>
    <cellStyle name="Aee­" xfId="178"/>
    <cellStyle name="Aee­ [0]" xfId="179"/>
    <cellStyle name="ÅëÈ­ [0]_°ü¸®Ç×¸ñ_¾÷Á¾º° " xfId="180"/>
    <cellStyle name="AeE­ [0]_¼oAI¼º " xfId="181"/>
    <cellStyle name="ÅëÈ­ [0]_¾÷Á¾º° " xfId="182"/>
    <cellStyle name="AeE­ [0]_¾c½A " xfId="183"/>
    <cellStyle name="ÅëÈ­ [0]_¹æÀ½º® " xfId="184"/>
    <cellStyle name="AeE­ [0]_4PART " xfId="185"/>
    <cellStyle name="ÅëÈ­ [0]_Á¦Á¶1ºÎ1°ú ÇöÈ² " xfId="186"/>
    <cellStyle name="AeE­ [0]_A¾CO½A¼³ " xfId="187"/>
    <cellStyle name="ÅëÈ­ [0]_INQUIRY ¿µ¾÷ÃßÁø " xfId="188"/>
    <cellStyle name="AeE­ [0]_INQUIRY ¿μ¾÷AßAø " xfId="189"/>
    <cellStyle name="ÅëÈ­ [0]_ºÙÀÓ2-1 " xfId="190"/>
    <cellStyle name="AeE­ [0]_PERSONAL" xfId="191"/>
    <cellStyle name="AeE­_  A¾  CO  " xfId="192"/>
    <cellStyle name="ÅëÈ­_°ü¸®Ç×¸ñ_¾÷Á¾º° " xfId="193"/>
    <cellStyle name="AeE­_¼oAI¼º " xfId="194"/>
    <cellStyle name="ÅëÈ­_¾÷Á¾º° " xfId="195"/>
    <cellStyle name="AeE­_¾c½A " xfId="196"/>
    <cellStyle name="ÅëÈ­_¹æÀ½º® " xfId="197"/>
    <cellStyle name="AeE­_4PART " xfId="198"/>
    <cellStyle name="ÅëÈ­_Á¦Á¶1ºÎ1°ú ÇöÈ² " xfId="199"/>
    <cellStyle name="AeE­_A¾CO½A¼³ " xfId="200"/>
    <cellStyle name="ÅëÈ­_INQUIRY ¿µ¾÷ÃßÁø " xfId="201"/>
    <cellStyle name="AeE­_INQUIRY ¿μ¾÷AßAø " xfId="202"/>
    <cellStyle name="ÅëÈ­_ºÙÀÓ2-1 " xfId="203"/>
    <cellStyle name="AeE­_PERSONAL" xfId="204"/>
    <cellStyle name="AeE¡© [0]_¨úc¨öA " xfId="205"/>
    <cellStyle name="AeE¡©_¨úc¨öA " xfId="206"/>
    <cellStyle name="AeE¡ⓒ [0]_¡Æu￠￢RC¡¿￠￢n_¨u¡AA¨u¨￢¡Æ " xfId="207"/>
    <cellStyle name="AeE¡ⓒ_¡Æu￠￢RC¡¿￠￢n_¨u¡AA¨u¨￢¡Æ " xfId="208"/>
    <cellStyle name="AeE￠R¨I [0]_¡§uc¡§oA " xfId="209"/>
    <cellStyle name="AeE￠R¨I_¡§uc¡§oA " xfId="210"/>
    <cellStyle name="ALIGNMENT" xfId="211"/>
    <cellStyle name="Aþ¸¶" xfId="212"/>
    <cellStyle name="Aþ¸¶ [0]" xfId="213"/>
    <cellStyle name="ÄÞ¸¶ [0]_°ü¸®BS('98) " xfId="214"/>
    <cellStyle name="AÞ¸¶ [0]_¼oAI¼º " xfId="215"/>
    <cellStyle name="ÄÞ¸¶ [0]_¾÷Á¾º° " xfId="216"/>
    <cellStyle name="AÞ¸¶ [0]_¾c½A " xfId="217"/>
    <cellStyle name="ÄÞ¸¶ [0]_¹æÀ½º® " xfId="218"/>
    <cellStyle name="AÞ¸¶ [0]_4PART " xfId="219"/>
    <cellStyle name="ÄÞ¸¶ [0]_Á¦Á¶1ºÎ1°ú ÇöÈ² " xfId="220"/>
    <cellStyle name="AÞ¸¶ [0]_A¾CO½A¼³ " xfId="221"/>
    <cellStyle name="ÄÞ¸¶ [0]_INQUIRY ¿µ¾÷ÃßÁø " xfId="222"/>
    <cellStyle name="AÞ¸¶ [0]_INQUIRY ¿μ¾÷AßAø " xfId="223"/>
    <cellStyle name="ÄÞ¸¶ [0]_ºÙÀÓ2-1 " xfId="224"/>
    <cellStyle name="AÞ¸¶_  A¾  CO  " xfId="225"/>
    <cellStyle name="ÄÞ¸¶_°ü¸®Ç×¸ñ_¾÷Á¾º° " xfId="226"/>
    <cellStyle name="AÞ¸¶_¼oAI¼º " xfId="227"/>
    <cellStyle name="ÄÞ¸¶_¾÷Á¾º° " xfId="228"/>
    <cellStyle name="AÞ¸¶_¾c½A " xfId="229"/>
    <cellStyle name="ÄÞ¸¶_¹æÀ½º® " xfId="230"/>
    <cellStyle name="AÞ¸¶_95³aAN°y¼o·R " xfId="231"/>
    <cellStyle name="ÄÞ¸¶_Á¦Á¶1ºÎ1°ú ÇöÈ² " xfId="232"/>
    <cellStyle name="AÞ¸¶_A¾CO½A¼³ " xfId="233"/>
    <cellStyle name="ÄÞ¸¶_INQUIRY ¿µ¾÷ÃßÁø " xfId="234"/>
    <cellStyle name="AÞ¸¶_INQUIRY ¿μ¾÷AßAø " xfId="235"/>
    <cellStyle name="ÄÞ¸¶_ºÙÀÓ2-1 " xfId="236"/>
    <cellStyle name="_x0001_b" xfId="237"/>
    <cellStyle name="Body" xfId="238"/>
    <cellStyle name="C¡ÍA¨ª_  FAB AIA¢´  " xfId="239"/>
    <cellStyle name="C¡IA¨ª_¡Æ¡IA¡E¨￢n_¡Æ¡IA¡E¨￢n " xfId="240"/>
    <cellStyle name="C¡ÍA¨ª_¡Æ©øAI OXIDE " xfId="241"/>
    <cellStyle name="C¡IA¨ª_¡Æu￠￢RBS('98) " xfId="242"/>
    <cellStyle name="C¡ÍA¨ª_¡íoE©÷¡¾a¡¤IAo " xfId="243"/>
    <cellStyle name="C¡IA¨ª_¡ioEⓒ÷¡¾a¡¤IAo " xfId="244"/>
    <cellStyle name="C¡ÍA¨ª_03 " xfId="245"/>
    <cellStyle name="C¡IA¨ª_12￠?u " xfId="246"/>
    <cellStyle name="C¡ÍA¨ª_12AO " xfId="247"/>
    <cellStyle name="C¡IA¨ª_Ac¡Æi¡Æu￠￢R " xfId="248"/>
    <cellStyle name="C¡ÍA¨ª_C¡ÍAo " xfId="249"/>
    <cellStyle name="C¡IA¨ª_CD-ROM " xfId="250"/>
    <cellStyle name="C¡ÍA¨ª_Sheet1_4PART " xfId="251"/>
    <cellStyle name="C￠RIA¡§¨￡_  FAB AIA¡E￠￥  " xfId="252"/>
    <cellStyle name="C￥aø" xfId="253"/>
    <cellStyle name="Ç¥ÁØ_¿µ¾÷ÇöÈ² " xfId="254"/>
    <cellStyle name="C￥AØ_¿ø°¡ºÐ¼R" xfId="255"/>
    <cellStyle name="Ç¥ÁØ_»ç¾÷ºÎº° ÃÑ°è " xfId="256"/>
    <cellStyle name="C￥AØ_≫c¾÷ºIº° AN°e " xfId="257"/>
    <cellStyle name="Ç¥ÁØ_°­´ç (2)" xfId="258"/>
    <cellStyle name="C￥AØ_°³AI OXIDE " xfId="259"/>
    <cellStyle name="Ç¥ÁØ_°ü¸®BS('98) " xfId="260"/>
    <cellStyle name="C￥AØ_03 " xfId="261"/>
    <cellStyle name="Ç¥ÁØ_0N-HANDLING " xfId="262"/>
    <cellStyle name="C￥AØ_¾c½A " xfId="263"/>
    <cellStyle name="Ç¥ÁØ_¹æÀ½º® " xfId="264"/>
    <cellStyle name="C￥AØ_53AO " xfId="265"/>
    <cellStyle name="Ç¥ÁØ_Àç°í°ü¸® " xfId="266"/>
    <cellStyle name="C￥AØ_AN°y(1.25) " xfId="267"/>
    <cellStyle name="Ç¥ÁØ_Àü·Â¼ÕÀÍºÐ¼®" xfId="268"/>
    <cellStyle name="C￥AØ_Au·A¼OAIºÐ¼R" xfId="269"/>
    <cellStyle name="Ç¥ÁØ_Áý°èÇ¥(2¿ù) " xfId="270"/>
    <cellStyle name="C￥AØ_C￥Ao " xfId="271"/>
    <cellStyle name="Ç¥ÁØ_CD-ROM " xfId="272"/>
    <cellStyle name="C￥AØ_PERSONAL" xfId="273"/>
    <cellStyle name="Calc Currency (0)" xfId="274"/>
    <cellStyle name="category" xfId="275"/>
    <cellStyle name="CIAIÆU¸μAⓒ" xfId="276"/>
    <cellStyle name="Cmma_을지 (2)_갑지 (2)_집계표 (2)_집계표 (3)_견적서 (2)" xfId="277"/>
    <cellStyle name="Column_Title" xfId="278"/>
    <cellStyle name="Comma" xfId="279"/>
    <cellStyle name="Comma [0]" xfId="280"/>
    <cellStyle name="comma zerodec" xfId="281"/>
    <cellStyle name="Comma_ SG&amp;A Bridge " xfId="282"/>
    <cellStyle name="Comma0" xfId="283"/>
    <cellStyle name="Comm뼬_E&amp;ONW2" xfId="284"/>
    <cellStyle name="Copied" xfId="285"/>
    <cellStyle name="Curren?_x0012_퐀_x0017_?" xfId="286"/>
    <cellStyle name="Currency" xfId="287"/>
    <cellStyle name="Currency [0]" xfId="288"/>
    <cellStyle name="currency-$" xfId="289"/>
    <cellStyle name="Currency_ SG&amp;A Bridge " xfId="290"/>
    <cellStyle name="Currency0" xfId="291"/>
    <cellStyle name="Currency1" xfId="292"/>
    <cellStyle name="Date" xfId="293"/>
    <cellStyle name="Dezimal [0]_laroux" xfId="294"/>
    <cellStyle name="Dezimal_laroux" xfId="295"/>
    <cellStyle name="Dollar (zero dec)" xfId="296"/>
    <cellStyle name="Entered" xfId="297"/>
    <cellStyle name="Euro" xfId="298"/>
    <cellStyle name="F2" xfId="299"/>
    <cellStyle name="F3" xfId="300"/>
    <cellStyle name="F4" xfId="301"/>
    <cellStyle name="F5" xfId="302"/>
    <cellStyle name="F6" xfId="303"/>
    <cellStyle name="F7" xfId="304"/>
    <cellStyle name="F8" xfId="305"/>
    <cellStyle name="Fixed" xfId="306"/>
    <cellStyle name="Followed Hyperlink" xfId="307"/>
    <cellStyle name="Grey" xfId="308"/>
    <cellStyle name="HEADER" xfId="309"/>
    <cellStyle name="Header1" xfId="310"/>
    <cellStyle name="Header2" xfId="311"/>
    <cellStyle name="Heading 1" xfId="312"/>
    <cellStyle name="Heading 2" xfId="313"/>
    <cellStyle name="Heading1" xfId="314"/>
    <cellStyle name="Heading2" xfId="315"/>
    <cellStyle name="Hyperlink" xfId="316"/>
    <cellStyle name="Input [yellow]" xfId="317"/>
    <cellStyle name="Milliers [0]_Arabian Spec" xfId="318"/>
    <cellStyle name="Milliers_Arabian Spec" xfId="319"/>
    <cellStyle name="Model" xfId="320"/>
    <cellStyle name="Mon?aire [0]_Arabian Spec" xfId="321"/>
    <cellStyle name="Mon?aire_Arabian Spec" xfId="322"/>
    <cellStyle name="no dec" xfId="323"/>
    <cellStyle name="Normal - Style1" xfId="324"/>
    <cellStyle name="Normal - 유형1" xfId="325"/>
    <cellStyle name="Normal_ SG&amp;A Bridge " xfId="326"/>
    <cellStyle name="Œ…?æ맖?e [0.00]_laroux" xfId="327"/>
    <cellStyle name="Œ…?æ맖?e_laroux" xfId="328"/>
    <cellStyle name="oft Excel]_x000d__x000a_Comment=The open=/f lines load custom functions into the Paste Function list._x000d__x000a_Maximized=3_x000d__x000a_AutoFormat=" xfId="329"/>
    <cellStyle name="Percent" xfId="330"/>
    <cellStyle name="Percent [2]" xfId="331"/>
    <cellStyle name="Percent_1.1차UT견적(삼화)-내부용" xfId="332"/>
    <cellStyle name="PRICE2" xfId="333"/>
    <cellStyle name="RevList" xfId="334"/>
    <cellStyle name="STANDARD" xfId="335"/>
    <cellStyle name="STD" xfId="336"/>
    <cellStyle name="Sub" xfId="337"/>
    <cellStyle name="subhead" xfId="338"/>
    <cellStyle name="Subtotal" xfId="339"/>
    <cellStyle name="Title" xfId="340"/>
    <cellStyle name="title [1]" xfId="341"/>
    <cellStyle name="title [2]" xfId="342"/>
    <cellStyle name="Title2" xfId="343"/>
    <cellStyle name="Total" xfId="344"/>
    <cellStyle name="UM" xfId="345"/>
    <cellStyle name="W?rung [0]_laroux" xfId="346"/>
    <cellStyle name="W?rung_laroux" xfId="347"/>
    <cellStyle name="μU¿¡ ¿A´A CIAIÆU¸μAⓒ" xfId="348"/>
    <cellStyle name="パーセント_技計ｾﾝﾀ" xfId="349"/>
    <cellStyle name="ハイパーリンク" xfId="350"/>
    <cellStyle name="ଃਁȋ⤂Ā飰ˠ" xfId="351"/>
    <cellStyle name="강조색1" xfId="352" builtinId="29" customBuiltin="1"/>
    <cellStyle name="강조색2" xfId="353" builtinId="33" customBuiltin="1"/>
    <cellStyle name="강조색3" xfId="354" builtinId="37" customBuiltin="1"/>
    <cellStyle name="강조색4" xfId="355" builtinId="41" customBuiltin="1"/>
    <cellStyle name="강조색5" xfId="356" builtinId="45" customBuiltin="1"/>
    <cellStyle name="강조색6" xfId="357" builtinId="49" customBuiltin="1"/>
    <cellStyle name="경고문" xfId="358" builtinId="11" customBuiltin="1"/>
    <cellStyle name="계산" xfId="359" builtinId="22" customBuiltin="1"/>
    <cellStyle name="고정소숫점" xfId="360"/>
    <cellStyle name="고정출력1" xfId="361"/>
    <cellStyle name="고정출력2" xfId="362"/>
    <cellStyle name="금액" xfId="363"/>
    <cellStyle name="김호(E4전환)" xfId="364"/>
    <cellStyle name="나쁨" xfId="365" builtinId="27" customBuiltin="1"/>
    <cellStyle name="날짜" xfId="366"/>
    <cellStyle name="내역" xfId="367"/>
    <cellStyle name="내역서" xfId="368"/>
    <cellStyle name="단위" xfId="369"/>
    <cellStyle name="달러" xfId="370"/>
    <cellStyle name="돋움채" xfId="371"/>
    <cellStyle name="뒤에 오는 하이퍼링크" xfId="372"/>
    <cellStyle name="똿뗦먛귟 [0.00]_laroux" xfId="373"/>
    <cellStyle name="똿뗦먛귟_laroux" xfId="374"/>
    <cellStyle name="메모" xfId="375" builtinId="10" customBuiltin="1"/>
    <cellStyle name="믅됞 [0.00]_laroux" xfId="376"/>
    <cellStyle name="믅됞_laroux" xfId="377"/>
    <cellStyle name="未定義" xfId="378"/>
    <cellStyle name="배분" xfId="379"/>
    <cellStyle name="백분율" xfId="380" builtinId="5"/>
    <cellStyle name="백분율 [0]" xfId="381"/>
    <cellStyle name="백분율 [2]" xfId="382"/>
    <cellStyle name="백분율 2" xfId="383"/>
    <cellStyle name="백분율［△1］" xfId="384"/>
    <cellStyle name="백분율［△2］" xfId="385"/>
    <cellStyle name="보통" xfId="386" builtinId="28" customBuiltin="1"/>
    <cellStyle name="附註" xfId="387"/>
    <cellStyle name="분수" xfId="388"/>
    <cellStyle name="뷭?_?긚??_1" xfId="389"/>
    <cellStyle name="선택영역의 가운데로" xfId="390"/>
    <cellStyle name="설계서" xfId="391"/>
    <cellStyle name="설명 텍스트" xfId="392" builtinId="53" customBuiltin="1"/>
    <cellStyle name="셀 확인" xfId="393" builtinId="23" customBuiltin="1"/>
    <cellStyle name="수량" xfId="394"/>
    <cellStyle name="숫자" xfId="395"/>
    <cellStyle name="숫자(R)" xfId="396"/>
    <cellStyle name="쉼표 [0]" xfId="397" builtinId="6"/>
    <cellStyle name="쉼표 [0] 2" xfId="398"/>
    <cellStyle name="쉼표 [0] 3" xfId="399"/>
    <cellStyle name="스타일 1" xfId="400"/>
    <cellStyle name="스타일 2" xfId="401"/>
    <cellStyle name="스타일 3" xfId="402"/>
    <cellStyle name="스타일 4" xfId="403"/>
    <cellStyle name="스타일 5" xfId="404"/>
    <cellStyle name="스타일 6" xfId="405"/>
    <cellStyle name="안건회계법인" xfId="406"/>
    <cellStyle name="연결된 셀" xfId="407" builtinId="24" customBuiltin="1"/>
    <cellStyle name="요약" xfId="408" builtinId="25" customBuiltin="1"/>
    <cellStyle name="원" xfId="409"/>
    <cellStyle name="원_0. 박열의사-총괄집계표(금회+차후)-1차수정" xfId="410"/>
    <cellStyle name="유영" xfId="411"/>
    <cellStyle name="이천칠백이십삼만육천원정" xfId="412"/>
    <cellStyle name="一般_~0059528" xfId="413"/>
    <cellStyle name="일위대가" xfId="414"/>
    <cellStyle name="입력" xfId="415" builtinId="20" customBuiltin="1"/>
    <cellStyle name="자리수" xfId="416"/>
    <cellStyle name="자리수0" xfId="417"/>
    <cellStyle name="제목" xfId="418" builtinId="15" customBuiltin="1"/>
    <cellStyle name="제목 1" xfId="419" builtinId="16" customBuiltin="1"/>
    <cellStyle name="제목 2" xfId="420" builtinId="17" customBuiltin="1"/>
    <cellStyle name="제목 3" xfId="421" builtinId="18" customBuiltin="1"/>
    <cellStyle name="제목 4" xfId="422" builtinId="19" customBuiltin="1"/>
    <cellStyle name="좋음" xfId="423" builtinId="26" customBuiltin="1"/>
    <cellStyle name="지정되지 않음" xfId="424"/>
    <cellStyle name="千分位[0]_污水處理新建工程" xfId="425"/>
    <cellStyle name="千分位_鈷算表" xfId="426"/>
    <cellStyle name="출력" xfId="427" builtinId="21" customBuiltin="1"/>
    <cellStyle name="코드" xfId="428"/>
    <cellStyle name="콤마 [#]" xfId="429"/>
    <cellStyle name="콤마 []" xfId="430"/>
    <cellStyle name="콤마 [0]" xfId="431"/>
    <cellStyle name="콤마 [0]_총괄공정" xfId="432"/>
    <cellStyle name="콤마 [2]" xfId="433"/>
    <cellStyle name="콤마 [금액]" xfId="434"/>
    <cellStyle name="콤마 [소수]" xfId="435"/>
    <cellStyle name="콤마 [수량]" xfId="436"/>
    <cellStyle name="콤마[ ]" xfId="437"/>
    <cellStyle name="콤마[*]" xfId="438"/>
    <cellStyle name="콤마[.]" xfId="439"/>
    <cellStyle name="콤마[0]" xfId="440"/>
    <cellStyle name="콤마_  종  합  " xfId="441"/>
    <cellStyle name="通貨 [0.00]_laroux" xfId="442"/>
    <cellStyle name="통화 [0] 2" xfId="443"/>
    <cellStyle name="通貨_laroux" xfId="444"/>
    <cellStyle name="퍼센트" xfId="445"/>
    <cellStyle name="表示済みのハイパーリンク" xfId="446"/>
    <cellStyle name="標題說明" xfId="447"/>
    <cellStyle name="표준" xfId="0" builtinId="0"/>
    <cellStyle name="표준 2" xfId="448"/>
    <cellStyle name="표준 2 2" xfId="449"/>
    <cellStyle name="표준 2_1.금천중 냉난방내역" xfId="450"/>
    <cellStyle name="標準_ ｹ-ﾌﾞﾙ物量(B)" xfId="451"/>
    <cellStyle name="표준_1.대구가로등설치내역" xfId="452"/>
    <cellStyle name="표준_4.단가대비표" xfId="453"/>
    <cellStyle name="標準_Akia(F）-8" xfId="454"/>
    <cellStyle name="표준_교학동원가, 단가대비_단가임시" xfId="455"/>
    <cellStyle name="표준_대관업무비" xfId="456"/>
    <cellStyle name="표준_이화중 원가 교사 1차," xfId="457"/>
    <cellStyle name="표준_표지" xfId="458"/>
    <cellStyle name="표준2" xfId="459"/>
    <cellStyle name="표쥰" xfId="460"/>
    <cellStyle name="퓭닉_Eval(1 of 7)-BASE" xfId="461"/>
    <cellStyle name="합계" xfId="462"/>
    <cellStyle name="합산" xfId="463"/>
    <cellStyle name="桁区切り [0.00]_laroux" xfId="464"/>
    <cellStyle name="桁区切り_laroux" xfId="465"/>
    <cellStyle name="해동양식" xfId="466"/>
    <cellStyle name="貨幣 [0]_污水處理新建工程" xfId="467"/>
    <cellStyle name="貨幣[0]_CT-1" xfId="468"/>
    <cellStyle name="貨幣_CT-1" xfId="469"/>
    <cellStyle name="화폐기호" xfId="470"/>
    <cellStyle name="화폐기호0" xfId="47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worksheet" Target="worksheets/sheet6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5.xml"/><Relationship Id="rId11" Type="http://schemas.openxmlformats.org/officeDocument/2006/relationships/styles" Target="styles.xml"/><Relationship Id="rId5" Type="http://schemas.openxmlformats.org/officeDocument/2006/relationships/worksheet" Target="worksheets/sheet4.xml"/><Relationship Id="rId10" Type="http://schemas.openxmlformats.org/officeDocument/2006/relationships/theme" Target="theme/theme1.xml"/><Relationship Id="rId4" Type="http://schemas.openxmlformats.org/officeDocument/2006/relationships/worksheet" Target="worksheets/sheet3.xml"/><Relationship Id="rId9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0341261633919338E-2"/>
          <c:y val="1.6949152542372881E-2"/>
          <c:w val="0.9793174767321613"/>
          <c:h val="0.96610169491525422"/>
        </c:manualLayout>
      </c:layout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9072304"/>
        <c:axId val="1"/>
      </c:barChart>
      <c:catAx>
        <c:axId val="369072304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바탕체"/>
                <a:ea typeface="바탕체"/>
                <a:cs typeface="바탕체"/>
              </a:defRPr>
            </a:pPr>
            <a:endParaRPr lang="ko-KR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바탕체"/>
                <a:ea typeface="바탕체"/>
                <a:cs typeface="바탕체"/>
              </a:defRPr>
            </a:pPr>
            <a:endParaRPr lang="ko-KR"/>
          </a:p>
        </c:txPr>
        <c:crossAx val="369072304"/>
        <c:crosses val="autoZero"/>
        <c:crossBetween val="between"/>
      </c:valAx>
      <c:spPr>
        <a:noFill/>
        <a:ln w="25400">
          <a:noFill/>
        </a:ln>
      </c:spPr>
    </c:plotArea>
    <c:plotVisOnly val="0"/>
    <c:dispBlanksAs val="gap"/>
    <c:showDLblsOverMax val="0"/>
  </c:chart>
  <c:spPr>
    <a:noFill/>
    <a:ln w="9525">
      <a:noFill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Chart1"/>
  <sheetViews>
    <sheetView workbookViewId="0"/>
  </sheetViews>
  <pageMargins left="0.75" right="0.75" top="1" bottom="1" header="0.5" footer="0.5"/>
  <headerFooter alignWithMargins="0">
    <oddHeader>&amp;A</oddHeader>
    <oddFooter>&amp;P 쪽</oddFooter>
  </headerFooter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191625" cy="5600700"/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FE793060-001A-45E5-976B-B58735A7295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ewoong-pc\01_dwg\&#47784;&#46304;&#51089;&#50629;&#48169;\&#51089;&#50629;&#54868;&#51068;\2006-WORK\&#46041;&#50689;\&#49457;&#51452;&#51473;&#50521;&#52488;\01.&#51204;&#52404;&#45236;&#50669;\My%20Documents\&#44204;&#51201;-&#44053;&#50689;\2002&#45380;%20&#44204;&#51201;\2002&#45380;%20&#44204;&#51201;\song\SONG\&#49324;&#49345;&#44396;&#52397;\&#52572;&#51333;&#45236;~1\&#49328;&#52636;&#51312;&#494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view="pageBreakPreview" zoomScale="85" zoomScaleNormal="85" workbookViewId="0">
      <selection activeCell="K21" sqref="K21"/>
    </sheetView>
  </sheetViews>
  <sheetFormatPr defaultRowHeight="14.25"/>
  <cols>
    <col min="1" max="2" width="5.375" style="68" customWidth="1"/>
    <col min="3" max="3" width="28.375" style="68" customWidth="1"/>
    <col min="4" max="4" width="31.625" style="68" customWidth="1"/>
    <col min="5" max="5" width="4.375" style="68" hidden="1" customWidth="1"/>
    <col min="6" max="6" width="28.875" style="68" customWidth="1"/>
    <col min="7" max="7" width="9.75" style="68" customWidth="1"/>
    <col min="8" max="8" width="18.625" style="68" customWidth="1"/>
    <col min="9" max="9" width="9.625" style="68" bestFit="1" customWidth="1"/>
    <col min="10" max="10" width="31.75" style="68" customWidth="1"/>
    <col min="11" max="11" width="25" style="68" customWidth="1"/>
    <col min="12" max="16384" width="9" style="68"/>
  </cols>
  <sheetData>
    <row r="1" spans="1:10" ht="23.25" customHeight="1">
      <c r="A1" s="67"/>
      <c r="B1" s="67"/>
      <c r="C1" s="67"/>
      <c r="D1" s="119" t="s">
        <v>145</v>
      </c>
      <c r="E1" s="67"/>
      <c r="F1" s="67"/>
      <c r="G1" s="67"/>
      <c r="H1" s="67"/>
    </row>
    <row r="2" spans="1:10" ht="3.75" customHeight="1">
      <c r="A2" s="67"/>
      <c r="B2" s="67"/>
      <c r="C2" s="67"/>
      <c r="D2" s="69"/>
      <c r="E2" s="67"/>
      <c r="F2" s="67"/>
      <c r="G2" s="67"/>
      <c r="H2" s="67"/>
    </row>
    <row r="3" spans="1:10" s="72" customFormat="1" ht="18.95" customHeight="1">
      <c r="A3" s="70" t="s">
        <v>292</v>
      </c>
      <c r="B3" s="71"/>
      <c r="C3" s="71"/>
      <c r="D3" s="71"/>
      <c r="E3" s="71"/>
      <c r="F3" s="154"/>
      <c r="G3" s="154"/>
      <c r="H3" s="201"/>
      <c r="J3" s="68"/>
    </row>
    <row r="4" spans="1:10" s="77" customFormat="1" ht="17.100000000000001" customHeight="1">
      <c r="A4" s="73" t="s">
        <v>146</v>
      </c>
      <c r="B4" s="74"/>
      <c r="C4" s="75"/>
      <c r="D4" s="76" t="s">
        <v>42</v>
      </c>
      <c r="E4" s="76"/>
      <c r="F4" s="117"/>
      <c r="G4" s="118"/>
      <c r="H4" s="76" t="s">
        <v>43</v>
      </c>
      <c r="J4" s="68"/>
    </row>
    <row r="5" spans="1:10" s="79" customFormat="1" ht="15.95" customHeight="1">
      <c r="A5" s="227" t="s">
        <v>44</v>
      </c>
      <c r="B5" s="78" t="s">
        <v>36</v>
      </c>
      <c r="C5" s="120" t="s">
        <v>45</v>
      </c>
      <c r="D5" s="121"/>
      <c r="E5" s="83"/>
      <c r="F5" s="122"/>
      <c r="G5" s="123"/>
      <c r="H5" s="120"/>
      <c r="J5" s="68"/>
    </row>
    <row r="6" spans="1:10" s="79" customFormat="1" ht="15.95" customHeight="1">
      <c r="A6" s="228"/>
      <c r="B6" s="2" t="s">
        <v>37</v>
      </c>
      <c r="C6" s="124" t="s">
        <v>46</v>
      </c>
      <c r="D6" s="125"/>
      <c r="E6" s="83"/>
      <c r="F6" s="126"/>
      <c r="G6" s="127"/>
      <c r="H6" s="180"/>
      <c r="J6" s="68"/>
    </row>
    <row r="7" spans="1:10" s="79" customFormat="1" ht="15.95" customHeight="1">
      <c r="A7" s="228"/>
      <c r="B7" s="2" t="s">
        <v>38</v>
      </c>
      <c r="C7" s="124" t="s">
        <v>47</v>
      </c>
      <c r="D7" s="138"/>
      <c r="E7" s="83"/>
      <c r="F7" s="126"/>
      <c r="G7" s="127"/>
      <c r="H7" s="124"/>
      <c r="J7" s="68"/>
    </row>
    <row r="8" spans="1:10" s="79" customFormat="1" ht="15.95" customHeight="1">
      <c r="A8" s="228"/>
      <c r="B8" s="80"/>
      <c r="C8" s="124" t="s">
        <v>48</v>
      </c>
      <c r="D8" s="128"/>
      <c r="E8" s="83"/>
      <c r="F8" s="129"/>
      <c r="G8" s="130"/>
      <c r="H8" s="80"/>
      <c r="J8" s="68"/>
    </row>
    <row r="9" spans="1:10" s="79" customFormat="1" ht="15.95" customHeight="1">
      <c r="A9" s="228"/>
      <c r="B9" s="78" t="s">
        <v>39</v>
      </c>
      <c r="C9" s="120" t="s">
        <v>49</v>
      </c>
      <c r="D9" s="121"/>
      <c r="E9" s="83"/>
      <c r="F9" s="122"/>
      <c r="G9" s="123"/>
      <c r="H9" s="120"/>
      <c r="J9" s="68"/>
    </row>
    <row r="10" spans="1:10" s="79" customFormat="1" ht="15.95" customHeight="1">
      <c r="A10" s="228"/>
      <c r="B10" s="2" t="s">
        <v>40</v>
      </c>
      <c r="C10" s="124" t="s">
        <v>50</v>
      </c>
      <c r="D10" s="125"/>
      <c r="E10" s="83"/>
      <c r="F10" s="131" t="s">
        <v>147</v>
      </c>
      <c r="G10" s="202">
        <v>0.17899999999999999</v>
      </c>
      <c r="H10" s="133"/>
      <c r="J10" s="68"/>
    </row>
    <row r="11" spans="1:10" s="79" customFormat="1" ht="15.95" customHeight="1">
      <c r="A11" s="228"/>
      <c r="B11" s="2" t="s">
        <v>38</v>
      </c>
      <c r="C11" s="80" t="s">
        <v>48</v>
      </c>
      <c r="D11" s="128"/>
      <c r="E11" s="83"/>
      <c r="F11" s="134"/>
      <c r="G11" s="135"/>
      <c r="H11" s="80"/>
      <c r="J11" s="68"/>
    </row>
    <row r="12" spans="1:10" s="79" customFormat="1" ht="15.95" customHeight="1">
      <c r="A12" s="228"/>
      <c r="B12" s="78"/>
      <c r="C12" s="124" t="s">
        <v>148</v>
      </c>
      <c r="D12" s="206"/>
      <c r="E12" s="83"/>
      <c r="F12" s="136" t="s">
        <v>35</v>
      </c>
      <c r="G12" s="137"/>
      <c r="H12" s="120"/>
      <c r="J12" s="68"/>
    </row>
    <row r="13" spans="1:10" s="79" customFormat="1" ht="15.95" customHeight="1">
      <c r="A13" s="228"/>
      <c r="B13" s="2" t="s">
        <v>41</v>
      </c>
      <c r="C13" s="124" t="s">
        <v>51</v>
      </c>
      <c r="D13" s="140"/>
      <c r="E13" s="141"/>
      <c r="F13" s="139" t="s">
        <v>149</v>
      </c>
      <c r="G13" s="132">
        <v>3.56E-2</v>
      </c>
      <c r="H13" s="124"/>
      <c r="J13" s="68" t="s">
        <v>150</v>
      </c>
    </row>
    <row r="14" spans="1:10" s="79" customFormat="1" ht="15.95" customHeight="1">
      <c r="A14" s="228"/>
      <c r="B14" s="2"/>
      <c r="C14" s="124" t="s">
        <v>52</v>
      </c>
      <c r="D14" s="140"/>
      <c r="E14" s="141"/>
      <c r="F14" s="139" t="s">
        <v>151</v>
      </c>
      <c r="G14" s="132">
        <v>1.01E-2</v>
      </c>
      <c r="H14" s="124"/>
      <c r="J14" s="68" t="s">
        <v>152</v>
      </c>
    </row>
    <row r="15" spans="1:10" s="79" customFormat="1" ht="15.95" customHeight="1">
      <c r="A15" s="228"/>
      <c r="B15" s="2"/>
      <c r="C15" s="124" t="s">
        <v>53</v>
      </c>
      <c r="D15" s="140"/>
      <c r="E15" s="141"/>
      <c r="F15" s="139" t="s">
        <v>153</v>
      </c>
      <c r="G15" s="188">
        <v>3.5950000000000003E-2</v>
      </c>
      <c r="H15" s="124"/>
      <c r="J15" s="68" t="s">
        <v>154</v>
      </c>
    </row>
    <row r="16" spans="1:10" s="79" customFormat="1" ht="15.95" customHeight="1">
      <c r="A16" s="228"/>
      <c r="B16" s="2"/>
      <c r="C16" s="124" t="s">
        <v>56</v>
      </c>
      <c r="D16" s="140"/>
      <c r="E16" s="141"/>
      <c r="F16" s="139" t="s">
        <v>155</v>
      </c>
      <c r="G16" s="132">
        <v>0.13139999999999999</v>
      </c>
      <c r="H16" s="124"/>
      <c r="J16" s="68" t="s">
        <v>224</v>
      </c>
    </row>
    <row r="17" spans="1:11" s="79" customFormat="1" ht="15.95" customHeight="1">
      <c r="A17" s="228"/>
      <c r="B17" s="2"/>
      <c r="C17" s="124" t="s">
        <v>54</v>
      </c>
      <c r="D17" s="140"/>
      <c r="E17" s="141"/>
      <c r="F17" s="139" t="s">
        <v>153</v>
      </c>
      <c r="G17" s="132">
        <v>4.7500000000000001E-2</v>
      </c>
      <c r="H17" s="124"/>
      <c r="J17" s="68" t="s">
        <v>156</v>
      </c>
    </row>
    <row r="18" spans="1:11" s="79" customFormat="1" ht="15.95" customHeight="1">
      <c r="A18" s="228"/>
      <c r="B18" s="2"/>
      <c r="C18" s="124" t="s">
        <v>157</v>
      </c>
      <c r="D18" s="140"/>
      <c r="E18" s="141"/>
      <c r="F18" s="139" t="s">
        <v>153</v>
      </c>
      <c r="G18" s="142">
        <v>2.3E-2</v>
      </c>
      <c r="H18" s="124"/>
      <c r="J18" s="81" t="s">
        <v>55</v>
      </c>
    </row>
    <row r="19" spans="1:11" s="79" customFormat="1" ht="15.95" customHeight="1">
      <c r="A19" s="228"/>
      <c r="B19" s="2"/>
      <c r="C19" s="143" t="s">
        <v>202</v>
      </c>
      <c r="D19" s="144"/>
      <c r="E19" s="145"/>
      <c r="F19" s="182" t="s">
        <v>236</v>
      </c>
      <c r="G19" s="142">
        <v>3.1099999999999999E-2</v>
      </c>
      <c r="H19" s="184" t="s">
        <v>237</v>
      </c>
      <c r="J19" s="81" t="s">
        <v>274</v>
      </c>
      <c r="K19" s="79">
        <f>INT((((D8+D9)*G19)+0)*1.2)</f>
        <v>0</v>
      </c>
    </row>
    <row r="20" spans="1:11" s="79" customFormat="1" ht="15.95" customHeight="1">
      <c r="A20" s="228"/>
      <c r="B20" s="2"/>
      <c r="C20" s="124" t="s">
        <v>276</v>
      </c>
      <c r="D20" s="140"/>
      <c r="E20" s="141"/>
      <c r="F20" s="139" t="s">
        <v>149</v>
      </c>
      <c r="G20" s="188">
        <v>6.0000000000000002E-5</v>
      </c>
      <c r="H20" s="124"/>
      <c r="J20" s="68"/>
      <c r="K20" s="72"/>
    </row>
    <row r="21" spans="1:11" s="79" customFormat="1" ht="15.95" customHeight="1">
      <c r="A21" s="228"/>
      <c r="B21" s="2"/>
      <c r="C21" s="124" t="s">
        <v>277</v>
      </c>
      <c r="D21" s="140"/>
      <c r="E21" s="141"/>
      <c r="F21" s="139" t="s">
        <v>149</v>
      </c>
      <c r="G21" s="132">
        <v>8.9999999999999998E-4</v>
      </c>
      <c r="H21" s="124"/>
      <c r="J21" s="68"/>
      <c r="K21" s="72"/>
    </row>
    <row r="22" spans="1:11" s="79" customFormat="1" ht="15.95" customHeight="1">
      <c r="A22" s="228"/>
      <c r="B22" s="2" t="s">
        <v>38</v>
      </c>
      <c r="C22" s="124" t="s">
        <v>57</v>
      </c>
      <c r="D22" s="125"/>
      <c r="E22" s="83"/>
      <c r="F22" s="139" t="s">
        <v>158</v>
      </c>
      <c r="G22" s="202">
        <v>5.1999999999999998E-2</v>
      </c>
      <c r="H22" s="124"/>
      <c r="J22" s="68"/>
    </row>
    <row r="23" spans="1:11" s="79" customFormat="1" ht="15.95" customHeight="1">
      <c r="A23" s="229"/>
      <c r="B23" s="2"/>
      <c r="C23" s="124" t="s">
        <v>48</v>
      </c>
      <c r="D23" s="128"/>
      <c r="E23" s="83"/>
      <c r="F23" s="134"/>
      <c r="G23" s="168"/>
      <c r="H23" s="80"/>
      <c r="J23" s="68"/>
    </row>
    <row r="24" spans="1:11" s="79" customFormat="1" ht="15.95" customHeight="1">
      <c r="A24" s="230" t="s">
        <v>159</v>
      </c>
      <c r="B24" s="231"/>
      <c r="C24" s="232"/>
      <c r="D24" s="82"/>
      <c r="E24" s="83"/>
      <c r="F24" s="146"/>
      <c r="G24" s="89"/>
      <c r="H24" s="83"/>
      <c r="J24" s="68"/>
    </row>
    <row r="25" spans="1:11" s="79" customFormat="1" ht="15.95" customHeight="1">
      <c r="A25" s="230" t="s">
        <v>160</v>
      </c>
      <c r="B25" s="231"/>
      <c r="C25" s="232"/>
      <c r="D25" s="82"/>
      <c r="E25" s="85"/>
      <c r="F25" s="84" t="s">
        <v>144</v>
      </c>
      <c r="G25" s="169">
        <v>0.08</v>
      </c>
      <c r="H25" s="87"/>
      <c r="J25" s="68"/>
    </row>
    <row r="26" spans="1:11" s="79" customFormat="1" ht="15.95" customHeight="1">
      <c r="A26" s="230" t="s">
        <v>194</v>
      </c>
      <c r="B26" s="231"/>
      <c r="C26" s="232"/>
      <c r="D26" s="82"/>
      <c r="E26" s="83"/>
      <c r="F26" s="84" t="s">
        <v>195</v>
      </c>
      <c r="G26" s="86">
        <v>0.15</v>
      </c>
      <c r="H26" s="87"/>
      <c r="J26" s="68"/>
    </row>
    <row r="27" spans="1:11" s="79" customFormat="1" ht="15.95" customHeight="1">
      <c r="A27" s="230" t="s">
        <v>196</v>
      </c>
      <c r="B27" s="231"/>
      <c r="C27" s="232"/>
      <c r="D27" s="82"/>
      <c r="E27" s="83"/>
      <c r="F27" s="88" t="s">
        <v>197</v>
      </c>
      <c r="G27" s="89"/>
      <c r="H27" s="83"/>
      <c r="J27" s="179">
        <f>D24+D25+(INT((D11+D23+D25)*G26))</f>
        <v>0</v>
      </c>
    </row>
    <row r="28" spans="1:11" s="79" customFormat="1" ht="15.95" customHeight="1">
      <c r="A28" s="230" t="s">
        <v>278</v>
      </c>
      <c r="B28" s="231"/>
      <c r="C28" s="232"/>
      <c r="D28" s="82"/>
      <c r="E28" s="83"/>
      <c r="F28" s="207" t="s">
        <v>279</v>
      </c>
      <c r="G28" s="208">
        <v>2.6476999999999998E-3</v>
      </c>
      <c r="H28" s="83"/>
      <c r="J28" s="209">
        <f>ROUNDUP(SUM((D27+K17)*G28),-4)</f>
        <v>0</v>
      </c>
      <c r="K28" s="79" t="s">
        <v>280</v>
      </c>
    </row>
    <row r="29" spans="1:11" s="79" customFormat="1" ht="15.95" customHeight="1">
      <c r="A29" s="230" t="s">
        <v>161</v>
      </c>
      <c r="B29" s="231"/>
      <c r="C29" s="232"/>
      <c r="D29" s="82"/>
      <c r="E29" s="83"/>
      <c r="F29" s="210" t="s">
        <v>281</v>
      </c>
      <c r="G29" s="86">
        <v>0.1</v>
      </c>
      <c r="H29" s="83"/>
      <c r="J29" s="68"/>
    </row>
    <row r="30" spans="1:11" s="79" customFormat="1" ht="15.95" customHeight="1">
      <c r="A30" s="230" t="s">
        <v>162</v>
      </c>
      <c r="B30" s="231"/>
      <c r="C30" s="232"/>
      <c r="D30" s="82"/>
      <c r="E30" s="83"/>
      <c r="F30" s="88"/>
      <c r="G30" s="89"/>
      <c r="H30" s="83"/>
      <c r="J30" s="68"/>
    </row>
    <row r="31" spans="1:11" s="79" customFormat="1" ht="15.95" customHeight="1">
      <c r="A31" s="230" t="s">
        <v>187</v>
      </c>
      <c r="B31" s="231"/>
      <c r="C31" s="232"/>
      <c r="D31" s="82"/>
      <c r="E31" s="83"/>
      <c r="F31" s="88"/>
      <c r="G31" s="89"/>
      <c r="H31" s="181" t="s">
        <v>198</v>
      </c>
      <c r="J31" s="68"/>
    </row>
    <row r="32" spans="1:11" s="79" customFormat="1" ht="15.95" customHeight="1">
      <c r="A32" s="230" t="s">
        <v>188</v>
      </c>
      <c r="B32" s="231"/>
      <c r="C32" s="232"/>
      <c r="D32" s="82"/>
      <c r="E32" s="83"/>
      <c r="F32" s="88"/>
      <c r="G32" s="89"/>
      <c r="H32" s="181"/>
      <c r="J32" s="68"/>
    </row>
    <row r="33" spans="1:10" s="79" customFormat="1" ht="15.95" customHeight="1">
      <c r="A33" s="230" t="s">
        <v>203</v>
      </c>
      <c r="B33" s="231"/>
      <c r="C33" s="232"/>
      <c r="D33" s="82"/>
      <c r="E33" s="83"/>
      <c r="F33" s="88"/>
      <c r="G33" s="89"/>
      <c r="H33" s="181"/>
      <c r="J33" s="68"/>
    </row>
    <row r="34" spans="1:10" s="79" customFormat="1" ht="15.95" customHeight="1">
      <c r="A34" s="230"/>
      <c r="B34" s="231"/>
      <c r="C34" s="232"/>
      <c r="D34" s="82"/>
      <c r="E34" s="83"/>
      <c r="F34" s="88"/>
      <c r="G34" s="89"/>
      <c r="H34" s="181"/>
      <c r="J34" s="68"/>
    </row>
    <row r="35" spans="1:10" s="79" customFormat="1" ht="21.75" customHeight="1">
      <c r="A35" s="233" t="s">
        <v>163</v>
      </c>
      <c r="B35" s="234"/>
      <c r="C35" s="235"/>
      <c r="D35" s="90"/>
      <c r="E35" s="91"/>
      <c r="F35" s="92"/>
      <c r="G35" s="93"/>
      <c r="H35" s="91"/>
      <c r="J35" s="68"/>
    </row>
  </sheetData>
  <mergeCells count="13">
    <mergeCell ref="A34:C34"/>
    <mergeCell ref="A32:C32"/>
    <mergeCell ref="A28:C28"/>
    <mergeCell ref="A5:A23"/>
    <mergeCell ref="A24:C24"/>
    <mergeCell ref="A25:C25"/>
    <mergeCell ref="A35:C35"/>
    <mergeCell ref="A26:C26"/>
    <mergeCell ref="A27:C27"/>
    <mergeCell ref="A29:C29"/>
    <mergeCell ref="A30:C30"/>
    <mergeCell ref="A31:C31"/>
    <mergeCell ref="A33:C33"/>
  </mergeCells>
  <phoneticPr fontId="76" type="noConversion"/>
  <pageMargins left="1.1811023622047245" right="0.59055118110236227" top="0.59055118110236227" bottom="0.59055118110236227" header="0.39370078740157483" footer="0.39370078740157483"/>
  <pageSetup paperSize="9" scale="8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306"/>
  <sheetViews>
    <sheetView showZeros="0" view="pageBreakPreview" zoomScale="90" zoomScaleNormal="100" zoomScaleSheetLayoutView="100" workbookViewId="0">
      <pane ySplit="2" topLeftCell="A285" activePane="bottomLeft" state="frozenSplit"/>
      <selection activeCell="M1" sqref="M1"/>
      <selection pane="bottomLeft" activeCell="E3" sqref="E3:K304"/>
    </sheetView>
  </sheetViews>
  <sheetFormatPr defaultRowHeight="12"/>
  <cols>
    <col min="1" max="1" width="18.625" style="35" customWidth="1"/>
    <col min="2" max="2" width="17.625" style="35" customWidth="1"/>
    <col min="3" max="3" width="5.625" style="23" customWidth="1"/>
    <col min="4" max="4" width="8.125" style="24" customWidth="1"/>
    <col min="5" max="5" width="10.625" style="4" customWidth="1"/>
    <col min="6" max="6" width="13.125" style="186" customWidth="1"/>
    <col min="7" max="7" width="10.625" style="4" customWidth="1"/>
    <col min="8" max="8" width="13.125" style="4" customWidth="1"/>
    <col min="9" max="9" width="10.625" style="4" customWidth="1"/>
    <col min="10" max="10" width="13.125" style="4" customWidth="1"/>
    <col min="11" max="11" width="13.75" style="4" customWidth="1"/>
    <col min="12" max="12" width="9.625" style="23" customWidth="1"/>
    <col min="13" max="16384" width="9" style="4"/>
  </cols>
  <sheetData>
    <row r="1" spans="1:12" s="3" customFormat="1" ht="24" customHeight="1">
      <c r="A1" s="237" t="s">
        <v>78</v>
      </c>
      <c r="B1" s="237" t="s">
        <v>62</v>
      </c>
      <c r="C1" s="239" t="s">
        <v>63</v>
      </c>
      <c r="D1" s="244" t="s">
        <v>64</v>
      </c>
      <c r="E1" s="241" t="s">
        <v>67</v>
      </c>
      <c r="F1" s="242"/>
      <c r="G1" s="241" t="s">
        <v>68</v>
      </c>
      <c r="H1" s="242"/>
      <c r="I1" s="241" t="s">
        <v>76</v>
      </c>
      <c r="J1" s="242"/>
      <c r="K1" s="239" t="s">
        <v>69</v>
      </c>
      <c r="L1" s="239" t="s">
        <v>66</v>
      </c>
    </row>
    <row r="2" spans="1:12" s="3" customFormat="1" ht="24" customHeight="1">
      <c r="A2" s="238"/>
      <c r="B2" s="238"/>
      <c r="C2" s="240"/>
      <c r="D2" s="245"/>
      <c r="E2" s="6" t="s">
        <v>70</v>
      </c>
      <c r="F2" s="185" t="s">
        <v>65</v>
      </c>
      <c r="G2" s="5" t="s">
        <v>70</v>
      </c>
      <c r="H2" s="5" t="s">
        <v>65</v>
      </c>
      <c r="I2" s="5" t="s">
        <v>70</v>
      </c>
      <c r="J2" s="5" t="s">
        <v>65</v>
      </c>
      <c r="K2" s="243"/>
      <c r="L2" s="240"/>
    </row>
    <row r="3" spans="1:12" s="19" customFormat="1" ht="26.1" customHeight="1">
      <c r="A3" s="34" t="s">
        <v>291</v>
      </c>
      <c r="B3" s="29"/>
      <c r="C3" s="27"/>
      <c r="D3" s="28"/>
      <c r="E3" s="28"/>
      <c r="F3" s="108"/>
      <c r="G3" s="28"/>
      <c r="H3" s="28"/>
      <c r="I3" s="28"/>
      <c r="J3" s="28"/>
      <c r="K3" s="28"/>
      <c r="L3" s="33"/>
    </row>
    <row r="4" spans="1:12" s="19" customFormat="1" ht="26.1" customHeight="1">
      <c r="A4" s="34" t="str">
        <f>A22</f>
        <v>1. 전기인입 공사</v>
      </c>
      <c r="B4" s="29"/>
      <c r="C4" s="191" t="s">
        <v>72</v>
      </c>
      <c r="D4" s="38">
        <v>1</v>
      </c>
      <c r="E4" s="28"/>
      <c r="F4" s="108"/>
      <c r="G4" s="28"/>
      <c r="H4" s="28"/>
      <c r="I4" s="28"/>
      <c r="J4" s="28"/>
      <c r="K4" s="28"/>
      <c r="L4" s="33"/>
    </row>
    <row r="5" spans="1:12" s="19" customFormat="1" ht="26.1" customHeight="1">
      <c r="A5" s="34" t="str">
        <f>A60</f>
        <v>2. 보안등 공사</v>
      </c>
      <c r="B5" s="29"/>
      <c r="C5" s="191" t="s">
        <v>72</v>
      </c>
      <c r="D5" s="38">
        <v>1</v>
      </c>
      <c r="E5" s="28"/>
      <c r="F5" s="108"/>
      <c r="G5" s="28"/>
      <c r="H5" s="28"/>
      <c r="I5" s="28"/>
      <c r="J5" s="28"/>
      <c r="K5" s="28"/>
      <c r="L5" s="33"/>
    </row>
    <row r="6" spans="1:12" s="19" customFormat="1" ht="26.1" customHeight="1">
      <c r="A6" s="34" t="str">
        <f>A79</f>
        <v>3. 전기간선 공사</v>
      </c>
      <c r="B6" s="29"/>
      <c r="C6" s="191" t="s">
        <v>72</v>
      </c>
      <c r="D6" s="38">
        <v>1</v>
      </c>
      <c r="E6" s="28"/>
      <c r="F6" s="108"/>
      <c r="G6" s="28"/>
      <c r="H6" s="28"/>
      <c r="I6" s="28"/>
      <c r="J6" s="28"/>
      <c r="K6" s="28"/>
      <c r="L6" s="33"/>
    </row>
    <row r="7" spans="1:12" s="19" customFormat="1" ht="26.1" customHeight="1">
      <c r="A7" s="34" t="str">
        <f>A155</f>
        <v>4. 전등 공사</v>
      </c>
      <c r="B7" s="29"/>
      <c r="C7" s="191" t="s">
        <v>72</v>
      </c>
      <c r="D7" s="38">
        <v>1</v>
      </c>
      <c r="E7" s="28"/>
      <c r="F7" s="108"/>
      <c r="G7" s="28"/>
      <c r="H7" s="28"/>
      <c r="I7" s="28"/>
      <c r="J7" s="28"/>
      <c r="K7" s="28"/>
      <c r="L7" s="33"/>
    </row>
    <row r="8" spans="1:12" s="19" customFormat="1" ht="26.1" customHeight="1">
      <c r="A8" s="34" t="str">
        <f>A212</f>
        <v>5. 전열 공사</v>
      </c>
      <c r="B8" s="29"/>
      <c r="C8" s="191" t="s">
        <v>72</v>
      </c>
      <c r="D8" s="38">
        <v>1</v>
      </c>
      <c r="E8" s="28"/>
      <c r="F8" s="108"/>
      <c r="G8" s="28"/>
      <c r="H8" s="28"/>
      <c r="I8" s="28"/>
      <c r="J8" s="28"/>
      <c r="K8" s="28"/>
      <c r="L8" s="33"/>
    </row>
    <row r="9" spans="1:12" s="19" customFormat="1" ht="26.1" customHeight="1">
      <c r="A9" s="34" t="str">
        <f>A231</f>
        <v>6. 냉난방 공사</v>
      </c>
      <c r="B9" s="29"/>
      <c r="C9" s="191" t="s">
        <v>72</v>
      </c>
      <c r="D9" s="38">
        <v>1</v>
      </c>
      <c r="E9" s="28"/>
      <c r="F9" s="108"/>
      <c r="G9" s="28"/>
      <c r="H9" s="28"/>
      <c r="I9" s="28"/>
      <c r="J9" s="28"/>
      <c r="K9" s="28"/>
      <c r="L9" s="33"/>
    </row>
    <row r="10" spans="1:12" s="19" customFormat="1" ht="26.1" customHeight="1">
      <c r="A10" s="34" t="str">
        <f>A269</f>
        <v>7. 전열교환기 공사</v>
      </c>
      <c r="B10" s="29"/>
      <c r="C10" s="191" t="s">
        <v>72</v>
      </c>
      <c r="D10" s="38">
        <v>1</v>
      </c>
      <c r="E10" s="28"/>
      <c r="F10" s="108"/>
      <c r="G10" s="28"/>
      <c r="H10" s="28"/>
      <c r="I10" s="28"/>
      <c r="J10" s="28"/>
      <c r="K10" s="28"/>
      <c r="L10" s="33"/>
    </row>
    <row r="11" spans="1:12" s="19" customFormat="1" ht="26.1" customHeight="1">
      <c r="A11" s="34" t="str">
        <f>A288</f>
        <v>8. 복사패널 및 에어커텐전원 공사</v>
      </c>
      <c r="B11" s="29"/>
      <c r="C11" s="191" t="s">
        <v>17</v>
      </c>
      <c r="D11" s="38">
        <v>1</v>
      </c>
      <c r="E11" s="28"/>
      <c r="F11" s="108"/>
      <c r="G11" s="28"/>
      <c r="H11" s="108"/>
      <c r="I11" s="28"/>
      <c r="J11" s="28"/>
      <c r="K11" s="28"/>
      <c r="L11" s="33"/>
    </row>
    <row r="12" spans="1:12" s="19" customFormat="1" ht="26.1" customHeight="1">
      <c r="A12" s="34"/>
      <c r="B12" s="28"/>
      <c r="C12" s="191"/>
      <c r="D12" s="38"/>
      <c r="E12" s="28"/>
      <c r="F12" s="108"/>
      <c r="G12" s="28"/>
      <c r="H12" s="28"/>
      <c r="I12" s="28"/>
      <c r="J12" s="28"/>
      <c r="K12" s="28"/>
      <c r="L12" s="33"/>
    </row>
    <row r="13" spans="1:12" s="19" customFormat="1" ht="26.1" customHeight="1">
      <c r="A13" s="100" t="s">
        <v>90</v>
      </c>
      <c r="B13" s="190"/>
      <c r="C13" s="191"/>
      <c r="D13" s="191"/>
      <c r="E13" s="28"/>
      <c r="F13" s="108"/>
      <c r="G13" s="28"/>
      <c r="H13" s="28"/>
      <c r="I13" s="28"/>
      <c r="J13" s="28"/>
      <c r="K13" s="28"/>
      <c r="L13" s="33"/>
    </row>
    <row r="14" spans="1:12" s="19" customFormat="1" ht="26.1" customHeight="1">
      <c r="A14" s="100"/>
      <c r="B14" s="28"/>
      <c r="C14" s="191"/>
      <c r="D14" s="191"/>
      <c r="E14" s="28"/>
      <c r="F14" s="108"/>
      <c r="G14" s="28"/>
      <c r="H14" s="28"/>
      <c r="I14" s="28"/>
      <c r="J14" s="28"/>
      <c r="K14" s="28"/>
      <c r="L14" s="33"/>
    </row>
    <row r="15" spans="1:12" s="19" customFormat="1" ht="26.1" customHeight="1">
      <c r="A15" s="100"/>
      <c r="B15" s="28"/>
      <c r="C15" s="191"/>
      <c r="D15" s="191"/>
      <c r="E15" s="28"/>
      <c r="F15" s="108"/>
      <c r="G15" s="28"/>
      <c r="H15" s="28"/>
      <c r="I15" s="28"/>
      <c r="J15" s="28"/>
      <c r="K15" s="28"/>
      <c r="L15" s="33"/>
    </row>
    <row r="16" spans="1:12" s="19" customFormat="1" ht="26.1" customHeight="1">
      <c r="A16" s="100"/>
      <c r="B16" s="28"/>
      <c r="C16" s="191"/>
      <c r="D16" s="191"/>
      <c r="E16" s="28"/>
      <c r="F16" s="108"/>
      <c r="G16" s="28"/>
      <c r="H16" s="28"/>
      <c r="I16" s="28"/>
      <c r="J16" s="28"/>
      <c r="K16" s="28"/>
      <c r="L16" s="33"/>
    </row>
    <row r="17" spans="1:12" s="19" customFormat="1" ht="26.1" customHeight="1">
      <c r="A17" s="100"/>
      <c r="B17" s="28"/>
      <c r="C17" s="191"/>
      <c r="D17" s="191"/>
      <c r="E17" s="28"/>
      <c r="F17" s="108"/>
      <c r="G17" s="28"/>
      <c r="H17" s="28"/>
      <c r="I17" s="28"/>
      <c r="J17" s="28"/>
      <c r="K17" s="28"/>
      <c r="L17" s="33"/>
    </row>
    <row r="18" spans="1:12" s="19" customFormat="1" ht="26.1" customHeight="1">
      <c r="A18" s="100"/>
      <c r="B18" s="28"/>
      <c r="C18" s="191"/>
      <c r="D18" s="191"/>
      <c r="E18" s="28"/>
      <c r="F18" s="108"/>
      <c r="G18" s="28"/>
      <c r="H18" s="28"/>
      <c r="I18" s="28"/>
      <c r="J18" s="28"/>
      <c r="K18" s="28"/>
      <c r="L18" s="33"/>
    </row>
    <row r="19" spans="1:12" s="19" customFormat="1" ht="26.1" customHeight="1">
      <c r="A19" s="100"/>
      <c r="B19" s="28"/>
      <c r="C19" s="191"/>
      <c r="D19" s="191"/>
      <c r="E19" s="28"/>
      <c r="F19" s="108"/>
      <c r="G19" s="28"/>
      <c r="H19" s="28"/>
      <c r="I19" s="28"/>
      <c r="J19" s="28"/>
      <c r="K19" s="28"/>
      <c r="L19" s="33"/>
    </row>
    <row r="20" spans="1:12" s="19" customFormat="1" ht="26.1" customHeight="1">
      <c r="A20" s="100"/>
      <c r="B20" s="28"/>
      <c r="C20" s="191"/>
      <c r="D20" s="191"/>
      <c r="E20" s="28"/>
      <c r="F20" s="108"/>
      <c r="G20" s="28"/>
      <c r="H20" s="28"/>
      <c r="I20" s="28"/>
      <c r="J20" s="28"/>
      <c r="K20" s="28"/>
      <c r="L20" s="33"/>
    </row>
    <row r="21" spans="1:12" s="19" customFormat="1" ht="26.1" customHeight="1">
      <c r="A21" s="100"/>
      <c r="B21" s="28"/>
      <c r="C21" s="191"/>
      <c r="D21" s="191"/>
      <c r="E21" s="28"/>
      <c r="F21" s="108"/>
      <c r="G21" s="28"/>
      <c r="H21" s="28"/>
      <c r="I21" s="28"/>
      <c r="J21" s="28"/>
      <c r="K21" s="28"/>
      <c r="L21" s="33"/>
    </row>
    <row r="22" spans="1:12" s="21" customFormat="1" ht="26.1" customHeight="1">
      <c r="A22" s="236" t="str">
        <f>전기공량!A3</f>
        <v>1. 전기인입 공사</v>
      </c>
      <c r="B22" s="236"/>
      <c r="C22" s="27"/>
      <c r="D22" s="11"/>
      <c r="E22" s="97"/>
      <c r="F22" s="108"/>
      <c r="G22" s="11"/>
      <c r="H22" s="28"/>
      <c r="I22" s="11"/>
      <c r="J22" s="11"/>
      <c r="K22" s="97"/>
      <c r="L22" s="27"/>
    </row>
    <row r="23" spans="1:12" s="21" customFormat="1" ht="26.1" customHeight="1">
      <c r="A23" s="28" t="str">
        <f>전기공량!A4</f>
        <v>전선관</v>
      </c>
      <c r="B23" s="28" t="str">
        <f>전기공량!B4</f>
        <v>STEEL 104C</v>
      </c>
      <c r="C23" s="27" t="str">
        <f>전기공량!C4</f>
        <v>M</v>
      </c>
      <c r="D23" s="108">
        <f>전기공량!F4</f>
        <v>0</v>
      </c>
      <c r="E23" s="28"/>
      <c r="F23" s="108"/>
      <c r="G23" s="11"/>
      <c r="H23" s="28"/>
      <c r="I23" s="11"/>
      <c r="J23" s="11"/>
      <c r="K23" s="97"/>
      <c r="L23" s="27"/>
    </row>
    <row r="24" spans="1:12" s="21" customFormat="1" ht="26.1" customHeight="1">
      <c r="A24" s="28" t="str">
        <f>전기공량!A5</f>
        <v>전선관</v>
      </c>
      <c r="B24" s="28" t="str">
        <f>전기공량!B5</f>
        <v>ELP 40C</v>
      </c>
      <c r="C24" s="27" t="str">
        <f>전기공량!C5</f>
        <v>M</v>
      </c>
      <c r="D24" s="108">
        <f>전기공량!F5</f>
        <v>0</v>
      </c>
      <c r="E24" s="28"/>
      <c r="F24" s="108"/>
      <c r="G24" s="11"/>
      <c r="H24" s="28"/>
      <c r="I24" s="11"/>
      <c r="J24" s="11"/>
      <c r="K24" s="97"/>
      <c r="L24" s="27"/>
    </row>
    <row r="25" spans="1:12" s="21" customFormat="1" ht="26.1" customHeight="1">
      <c r="A25" s="28" t="str">
        <f>전기공량!A6</f>
        <v>전선관</v>
      </c>
      <c r="B25" s="28" t="str">
        <f>전기공량!B6</f>
        <v>ELP 125C</v>
      </c>
      <c r="C25" s="27" t="str">
        <f>전기공량!C6</f>
        <v>M</v>
      </c>
      <c r="D25" s="108">
        <f>전기공량!F6</f>
        <v>0</v>
      </c>
      <c r="E25" s="28"/>
      <c r="F25" s="108"/>
      <c r="G25" s="11"/>
      <c r="H25" s="28"/>
      <c r="I25" s="11"/>
      <c r="J25" s="11"/>
      <c r="K25" s="97"/>
      <c r="L25" s="27"/>
    </row>
    <row r="26" spans="1:12" s="21" customFormat="1" ht="26.1" customHeight="1">
      <c r="A26" s="28" t="str">
        <f>전기공량!A7</f>
        <v>전선</v>
      </c>
      <c r="B26" s="28" t="str">
        <f>전기공량!B7</f>
        <v>F-GV 120㎟</v>
      </c>
      <c r="C26" s="27" t="str">
        <f>전기공량!C7</f>
        <v>M</v>
      </c>
      <c r="D26" s="108">
        <f>전기공량!F7</f>
        <v>0</v>
      </c>
      <c r="E26" s="28"/>
      <c r="F26" s="108"/>
      <c r="G26" s="11"/>
      <c r="H26" s="28"/>
      <c r="I26" s="11"/>
      <c r="J26" s="11"/>
      <c r="K26" s="97"/>
      <c r="L26" s="27"/>
    </row>
    <row r="27" spans="1:12" s="21" customFormat="1" ht="26.1" customHeight="1">
      <c r="A27" s="28" t="str">
        <f>전기공량!A8</f>
        <v>F-CV CABLE</v>
      </c>
      <c r="B27" s="28" t="str">
        <f>전기공량!B8</f>
        <v>1/C 300㎟</v>
      </c>
      <c r="C27" s="27" t="str">
        <f>전기공량!C8</f>
        <v>M</v>
      </c>
      <c r="D27" s="108">
        <f>전기공량!F8</f>
        <v>0</v>
      </c>
      <c r="E27" s="28"/>
      <c r="F27" s="108"/>
      <c r="G27" s="11"/>
      <c r="H27" s="28"/>
      <c r="I27" s="11"/>
      <c r="J27" s="11"/>
      <c r="K27" s="97"/>
      <c r="L27" s="27"/>
    </row>
    <row r="28" spans="1:12" s="21" customFormat="1" ht="26.1" customHeight="1">
      <c r="A28" s="28" t="str">
        <f>전기공량!A9</f>
        <v>동관단자</v>
      </c>
      <c r="B28" s="28" t="str">
        <f>전기공량!B9</f>
        <v>300㎟(1H)</v>
      </c>
      <c r="C28" s="27" t="str">
        <f>전기공량!C9</f>
        <v>EA</v>
      </c>
      <c r="D28" s="108">
        <f>전기공량!F9</f>
        <v>0</v>
      </c>
      <c r="E28" s="28"/>
      <c r="F28" s="108"/>
      <c r="G28" s="11"/>
      <c r="H28" s="28"/>
      <c r="I28" s="11"/>
      <c r="J28" s="11"/>
      <c r="K28" s="97"/>
      <c r="L28" s="27"/>
    </row>
    <row r="29" spans="1:12" s="21" customFormat="1" ht="26.1" customHeight="1">
      <c r="A29" s="28" t="str">
        <f>전기공량!A10</f>
        <v>접지봉</v>
      </c>
      <c r="B29" s="28" t="str">
        <f>전기공량!B10</f>
        <v>16φ x 1800㎜ x 3EA</v>
      </c>
      <c r="C29" s="27" t="str">
        <f>전기공량!C10</f>
        <v>SET</v>
      </c>
      <c r="D29" s="108">
        <f>전기공량!F10</f>
        <v>0</v>
      </c>
      <c r="E29" s="28"/>
      <c r="F29" s="108"/>
      <c r="G29" s="11"/>
      <c r="H29" s="28"/>
      <c r="I29" s="11"/>
      <c r="J29" s="11"/>
      <c r="K29" s="97"/>
      <c r="L29" s="27"/>
    </row>
    <row r="30" spans="1:12" s="21" customFormat="1" ht="26.1" customHeight="1">
      <c r="A30" s="28" t="str">
        <f>전기공량!A11</f>
        <v>터파기</v>
      </c>
      <c r="B30" s="28" t="str">
        <f>전기공량!B11</f>
        <v>굴삭기-무한궤도:0.4㎥</v>
      </c>
      <c r="C30" s="27" t="str">
        <f>전기공량!C11</f>
        <v>㎥</v>
      </c>
      <c r="D30" s="28">
        <f>전기공량!F11</f>
        <v>0</v>
      </c>
      <c r="E30" s="28"/>
      <c r="F30" s="108"/>
      <c r="G30" s="28"/>
      <c r="H30" s="28"/>
      <c r="I30" s="28"/>
      <c r="J30" s="28"/>
      <c r="K30" s="97"/>
      <c r="L30" s="27" t="str">
        <f>일위내역!L6</f>
        <v>제3호표</v>
      </c>
    </row>
    <row r="31" spans="1:12" s="21" customFormat="1" ht="26.1" customHeight="1">
      <c r="A31" s="28" t="str">
        <f>전기공량!A12</f>
        <v>되메우기</v>
      </c>
      <c r="B31" s="28" t="str">
        <f>전기공량!B12</f>
        <v>굴삭기-무한궤도:0.4㎥</v>
      </c>
      <c r="C31" s="27" t="str">
        <f>전기공량!C12</f>
        <v>㎥</v>
      </c>
      <c r="D31" s="28">
        <f>전기공량!F12</f>
        <v>0</v>
      </c>
      <c r="E31" s="28"/>
      <c r="F31" s="108"/>
      <c r="G31" s="28"/>
      <c r="H31" s="28"/>
      <c r="I31" s="28"/>
      <c r="J31" s="28"/>
      <c r="K31" s="97"/>
      <c r="L31" s="27" t="str">
        <f>일위내역!L7</f>
        <v>제4호표</v>
      </c>
    </row>
    <row r="32" spans="1:12" s="21" customFormat="1" ht="26.1" customHeight="1">
      <c r="A32" s="28" t="str">
        <f>전기공량!A13</f>
        <v>케이블표시시트</v>
      </c>
      <c r="B32" s="28" t="str">
        <f>전기공량!B13</f>
        <v>폭 200㎜</v>
      </c>
      <c r="C32" s="27" t="str">
        <f>전기공량!C13</f>
        <v>M</v>
      </c>
      <c r="D32" s="108">
        <f>전기공량!F13</f>
        <v>0</v>
      </c>
      <c r="E32" s="28"/>
      <c r="F32" s="108"/>
      <c r="G32" s="11"/>
      <c r="H32" s="28"/>
      <c r="I32" s="11"/>
      <c r="J32" s="11"/>
      <c r="K32" s="97"/>
      <c r="L32" s="27"/>
    </row>
    <row r="33" spans="1:12" s="21" customFormat="1" ht="26.1" customHeight="1">
      <c r="A33" s="28" t="str">
        <f>전기공량!A14</f>
        <v>지중선로 표시기</v>
      </c>
      <c r="B33" s="28" t="str">
        <f>전기공량!B14</f>
        <v>황동</v>
      </c>
      <c r="C33" s="27" t="str">
        <f>전기공량!C14</f>
        <v>EA</v>
      </c>
      <c r="D33" s="108">
        <f>전기공량!F14</f>
        <v>0</v>
      </c>
      <c r="E33" s="28"/>
      <c r="F33" s="108"/>
      <c r="G33" s="11"/>
      <c r="H33" s="28"/>
      <c r="I33" s="11"/>
      <c r="J33" s="11"/>
      <c r="K33" s="97"/>
      <c r="L33" s="27"/>
    </row>
    <row r="34" spans="1:12" s="21" customFormat="1" ht="26.1" customHeight="1">
      <c r="A34" s="28" t="str">
        <f>전기공량!A15</f>
        <v>전기 맨홀(기성품)</v>
      </c>
      <c r="B34" s="28" t="str">
        <f>전기공량!B15</f>
        <v>1000x1000x1000</v>
      </c>
      <c r="C34" s="27" t="str">
        <f>전기공량!C15</f>
        <v>EA</v>
      </c>
      <c r="D34" s="108">
        <f>전기공량!F15</f>
        <v>0</v>
      </c>
      <c r="E34" s="28"/>
      <c r="F34" s="108"/>
      <c r="G34" s="11"/>
      <c r="H34" s="28"/>
      <c r="I34" s="11"/>
      <c r="J34" s="11"/>
      <c r="K34" s="97"/>
      <c r="L34" s="27"/>
    </row>
    <row r="35" spans="1:12" s="21" customFormat="1" ht="26.1" customHeight="1">
      <c r="A35" s="28" t="str">
        <f>전기공량!A16</f>
        <v>맨홀 카바(주물)</v>
      </c>
      <c r="B35" s="28" t="str">
        <f>전기공량!B16</f>
        <v>Φ648 KS</v>
      </c>
      <c r="C35" s="27" t="str">
        <f>전기공량!C16</f>
        <v>EA</v>
      </c>
      <c r="D35" s="108">
        <f>전기공량!F16</f>
        <v>0</v>
      </c>
      <c r="E35" s="28"/>
      <c r="F35" s="108"/>
      <c r="G35" s="11"/>
      <c r="H35" s="28"/>
      <c r="I35" s="11"/>
      <c r="J35" s="11"/>
      <c r="K35" s="97"/>
      <c r="L35" s="27"/>
    </row>
    <row r="36" spans="1:12" s="21" customFormat="1" ht="26.1" customHeight="1">
      <c r="A36" s="28" t="str">
        <f>전기공량!A17</f>
        <v>분전반</v>
      </c>
      <c r="B36" s="28" t="str">
        <f>전기공량!B17</f>
        <v>P-M(800x1600x250)</v>
      </c>
      <c r="C36" s="27" t="str">
        <f>전기공량!C17</f>
        <v>식</v>
      </c>
      <c r="D36" s="108">
        <f>전기공량!F17</f>
        <v>0</v>
      </c>
      <c r="E36" s="28"/>
      <c r="F36" s="193"/>
      <c r="G36" s="194"/>
      <c r="H36" s="195"/>
      <c r="I36" s="194"/>
      <c r="J36" s="194"/>
      <c r="K36" s="194"/>
      <c r="L36" s="27" t="s">
        <v>116</v>
      </c>
    </row>
    <row r="37" spans="1:12" s="21" customFormat="1" ht="26.1" customHeight="1">
      <c r="A37" s="28" t="s">
        <v>91</v>
      </c>
      <c r="B37" s="28" t="s">
        <v>92</v>
      </c>
      <c r="C37" s="27" t="s">
        <v>72</v>
      </c>
      <c r="D37" s="33">
        <v>1</v>
      </c>
      <c r="E37" s="97"/>
      <c r="F37" s="192"/>
      <c r="G37" s="11"/>
      <c r="H37" s="11"/>
      <c r="I37" s="11"/>
      <c r="J37" s="11"/>
      <c r="K37" s="97"/>
      <c r="L37" s="27"/>
    </row>
    <row r="38" spans="1:12" s="21" customFormat="1" ht="26.1" customHeight="1">
      <c r="A38" s="28" t="s">
        <v>93</v>
      </c>
      <c r="B38" s="28" t="s">
        <v>94</v>
      </c>
      <c r="C38" s="27" t="s">
        <v>72</v>
      </c>
      <c r="D38" s="33">
        <v>1</v>
      </c>
      <c r="E38" s="97"/>
      <c r="F38" s="192"/>
      <c r="G38" s="11"/>
      <c r="H38" s="11"/>
      <c r="I38" s="11"/>
      <c r="J38" s="11"/>
      <c r="K38" s="97"/>
      <c r="L38" s="27"/>
    </row>
    <row r="39" spans="1:12" s="22" customFormat="1" ht="26.1" customHeight="1">
      <c r="A39" s="28" t="s">
        <v>75</v>
      </c>
      <c r="B39" s="28" t="s">
        <v>61</v>
      </c>
      <c r="C39" s="27" t="s">
        <v>74</v>
      </c>
      <c r="D39" s="111">
        <f>TRUNC((전기공량!$H$19),1)</f>
        <v>0</v>
      </c>
      <c r="E39" s="97"/>
      <c r="F39" s="108"/>
      <c r="G39" s="28"/>
      <c r="H39" s="28"/>
      <c r="I39" s="11"/>
      <c r="J39" s="11"/>
      <c r="K39" s="97"/>
      <c r="L39" s="27"/>
    </row>
    <row r="40" spans="1:12" s="22" customFormat="1" ht="26.1" customHeight="1">
      <c r="A40" s="28" t="s">
        <v>75</v>
      </c>
      <c r="B40" s="28" t="s">
        <v>85</v>
      </c>
      <c r="C40" s="27" t="s">
        <v>74</v>
      </c>
      <c r="D40" s="111">
        <f>TRUNC((전기공량!$J$19),1)</f>
        <v>0</v>
      </c>
      <c r="E40" s="97"/>
      <c r="F40" s="108"/>
      <c r="G40" s="28"/>
      <c r="H40" s="28"/>
      <c r="I40" s="11"/>
      <c r="J40" s="11"/>
      <c r="K40" s="97"/>
      <c r="L40" s="27"/>
    </row>
    <row r="41" spans="1:12" s="22" customFormat="1" ht="26.1" customHeight="1">
      <c r="A41" s="28" t="s">
        <v>75</v>
      </c>
      <c r="B41" s="28" t="s">
        <v>143</v>
      </c>
      <c r="C41" s="27" t="s">
        <v>74</v>
      </c>
      <c r="D41" s="111">
        <f>TRUNC((전기공량!$N$19),1)</f>
        <v>0</v>
      </c>
      <c r="E41" s="97"/>
      <c r="F41" s="108"/>
      <c r="G41" s="28"/>
      <c r="H41" s="28"/>
      <c r="I41" s="11"/>
      <c r="J41" s="11"/>
      <c r="K41" s="97"/>
      <c r="L41" s="27"/>
    </row>
    <row r="42" spans="1:12" s="22" customFormat="1" ht="26.1" customHeight="1">
      <c r="A42" s="28" t="s">
        <v>75</v>
      </c>
      <c r="B42" s="28" t="s">
        <v>142</v>
      </c>
      <c r="C42" s="27" t="s">
        <v>74</v>
      </c>
      <c r="D42" s="111">
        <f>TRUNC((전기공량!$P$19),1)</f>
        <v>0</v>
      </c>
      <c r="E42" s="97"/>
      <c r="F42" s="108"/>
      <c r="G42" s="28"/>
      <c r="H42" s="28"/>
      <c r="I42" s="11"/>
      <c r="J42" s="11"/>
      <c r="K42" s="97"/>
      <c r="L42" s="27"/>
    </row>
    <row r="43" spans="1:12" s="22" customFormat="1" ht="26.1" customHeight="1">
      <c r="A43" s="28" t="s">
        <v>75</v>
      </c>
      <c r="B43" s="28" t="s">
        <v>272</v>
      </c>
      <c r="C43" s="27" t="s">
        <v>74</v>
      </c>
      <c r="D43" s="111">
        <f>TRUNC((전기공량!$T$19),1)</f>
        <v>0</v>
      </c>
      <c r="E43" s="97"/>
      <c r="F43" s="108"/>
      <c r="G43" s="28"/>
      <c r="H43" s="28"/>
      <c r="I43" s="11"/>
      <c r="J43" s="11"/>
      <c r="K43" s="97"/>
      <c r="L43" s="27"/>
    </row>
    <row r="44" spans="1:12" s="21" customFormat="1" ht="26.1" customHeight="1">
      <c r="A44" s="28" t="s">
        <v>96</v>
      </c>
      <c r="B44" s="28" t="s">
        <v>273</v>
      </c>
      <c r="C44" s="27" t="s">
        <v>72</v>
      </c>
      <c r="D44" s="33">
        <v>1</v>
      </c>
      <c r="E44" s="97"/>
      <c r="F44" s="192"/>
      <c r="G44" s="11"/>
      <c r="H44" s="11"/>
      <c r="I44" s="11"/>
      <c r="J44" s="11"/>
      <c r="K44" s="97"/>
      <c r="L44" s="27"/>
    </row>
    <row r="45" spans="1:12" s="21" customFormat="1" ht="26.1" customHeight="1">
      <c r="A45" s="28"/>
      <c r="B45" s="28"/>
      <c r="C45" s="27"/>
      <c r="D45" s="33"/>
      <c r="E45" s="97"/>
      <c r="F45" s="108"/>
      <c r="G45" s="11"/>
      <c r="H45" s="11"/>
      <c r="I45" s="11"/>
      <c r="J45" s="11"/>
      <c r="K45" s="97"/>
      <c r="L45" s="27"/>
    </row>
    <row r="46" spans="1:12" s="21" customFormat="1" ht="26.1" customHeight="1">
      <c r="A46" s="28" t="s">
        <v>73</v>
      </c>
      <c r="B46" s="28"/>
      <c r="C46" s="27"/>
      <c r="D46" s="33"/>
      <c r="E46" s="97"/>
      <c r="F46" s="108"/>
      <c r="G46" s="11"/>
      <c r="H46" s="28"/>
      <c r="I46" s="11"/>
      <c r="J46" s="28"/>
      <c r="K46" s="97"/>
      <c r="L46" s="27"/>
    </row>
    <row r="47" spans="1:12" s="21" customFormat="1" ht="26.1" customHeight="1">
      <c r="A47" s="28"/>
      <c r="B47" s="28"/>
      <c r="C47" s="27"/>
      <c r="D47" s="33"/>
      <c r="E47" s="97"/>
      <c r="F47" s="108"/>
      <c r="G47" s="11"/>
      <c r="H47" s="28"/>
      <c r="I47" s="11"/>
      <c r="J47" s="28"/>
      <c r="K47" s="97"/>
      <c r="L47" s="27"/>
    </row>
    <row r="48" spans="1:12" s="21" customFormat="1" ht="26.1" customHeight="1">
      <c r="A48" s="28"/>
      <c r="B48" s="28"/>
      <c r="C48" s="27"/>
      <c r="D48" s="33"/>
      <c r="E48" s="97"/>
      <c r="F48" s="108"/>
      <c r="G48" s="11"/>
      <c r="H48" s="28"/>
      <c r="I48" s="11"/>
      <c r="J48" s="28"/>
      <c r="K48" s="97"/>
      <c r="L48" s="27"/>
    </row>
    <row r="49" spans="1:12" s="21" customFormat="1" ht="26.1" customHeight="1">
      <c r="A49" s="28"/>
      <c r="B49" s="28"/>
      <c r="C49" s="27"/>
      <c r="D49" s="33"/>
      <c r="E49" s="97"/>
      <c r="F49" s="108"/>
      <c r="G49" s="11"/>
      <c r="H49" s="28"/>
      <c r="I49" s="11"/>
      <c r="J49" s="28"/>
      <c r="K49" s="97"/>
      <c r="L49" s="27"/>
    </row>
    <row r="50" spans="1:12" s="21" customFormat="1" ht="26.1" customHeight="1">
      <c r="A50" s="28"/>
      <c r="B50" s="28"/>
      <c r="C50" s="27"/>
      <c r="D50" s="33"/>
      <c r="E50" s="97"/>
      <c r="F50" s="108"/>
      <c r="G50" s="11"/>
      <c r="H50" s="28"/>
      <c r="I50" s="11"/>
      <c r="J50" s="28"/>
      <c r="K50" s="97"/>
      <c r="L50" s="27"/>
    </row>
    <row r="51" spans="1:12" s="21" customFormat="1" ht="26.1" customHeight="1">
      <c r="A51" s="28"/>
      <c r="B51" s="28"/>
      <c r="C51" s="27"/>
      <c r="D51" s="33"/>
      <c r="E51" s="97"/>
      <c r="F51" s="108"/>
      <c r="G51" s="11"/>
      <c r="H51" s="28"/>
      <c r="I51" s="11"/>
      <c r="J51" s="28"/>
      <c r="K51" s="97"/>
      <c r="L51" s="27"/>
    </row>
    <row r="52" spans="1:12" s="21" customFormat="1" ht="26.1" customHeight="1">
      <c r="A52" s="28"/>
      <c r="B52" s="28"/>
      <c r="C52" s="27"/>
      <c r="D52" s="33"/>
      <c r="E52" s="97"/>
      <c r="F52" s="108"/>
      <c r="G52" s="11"/>
      <c r="H52" s="28"/>
      <c r="I52" s="11"/>
      <c r="J52" s="28"/>
      <c r="K52" s="97"/>
      <c r="L52" s="27"/>
    </row>
    <row r="53" spans="1:12" s="21" customFormat="1" ht="26.1" customHeight="1">
      <c r="A53" s="28"/>
      <c r="B53" s="28"/>
      <c r="C53" s="27"/>
      <c r="D53" s="33"/>
      <c r="E53" s="97"/>
      <c r="F53" s="108"/>
      <c r="G53" s="11"/>
      <c r="H53" s="28"/>
      <c r="I53" s="11"/>
      <c r="J53" s="28"/>
      <c r="K53" s="97"/>
      <c r="L53" s="27"/>
    </row>
    <row r="54" spans="1:12" s="21" customFormat="1" ht="26.1" customHeight="1">
      <c r="A54" s="28"/>
      <c r="B54" s="28"/>
      <c r="C54" s="27"/>
      <c r="D54" s="33"/>
      <c r="E54" s="97"/>
      <c r="F54" s="108"/>
      <c r="G54" s="11"/>
      <c r="H54" s="28"/>
      <c r="I54" s="11"/>
      <c r="J54" s="28"/>
      <c r="K54" s="97"/>
      <c r="L54" s="27"/>
    </row>
    <row r="55" spans="1:12" s="21" customFormat="1" ht="26.1" customHeight="1">
      <c r="A55" s="28"/>
      <c r="B55" s="28"/>
      <c r="C55" s="27"/>
      <c r="D55" s="33"/>
      <c r="E55" s="97"/>
      <c r="F55" s="108"/>
      <c r="G55" s="11"/>
      <c r="H55" s="28"/>
      <c r="I55" s="11"/>
      <c r="J55" s="28"/>
      <c r="K55" s="97"/>
      <c r="L55" s="27"/>
    </row>
    <row r="56" spans="1:12" s="21" customFormat="1" ht="26.1" customHeight="1">
      <c r="A56" s="28"/>
      <c r="B56" s="28"/>
      <c r="C56" s="27"/>
      <c r="D56" s="33"/>
      <c r="E56" s="97"/>
      <c r="F56" s="108"/>
      <c r="G56" s="11"/>
      <c r="H56" s="28"/>
      <c r="I56" s="11"/>
      <c r="J56" s="28"/>
      <c r="K56" s="97"/>
      <c r="L56" s="27"/>
    </row>
    <row r="57" spans="1:12" s="21" customFormat="1" ht="26.1" customHeight="1">
      <c r="A57" s="28"/>
      <c r="B57" s="28"/>
      <c r="C57" s="27"/>
      <c r="D57" s="33"/>
      <c r="E57" s="97"/>
      <c r="F57" s="108"/>
      <c r="G57" s="11"/>
      <c r="H57" s="28"/>
      <c r="I57" s="11"/>
      <c r="J57" s="28"/>
      <c r="K57" s="97"/>
      <c r="L57" s="27"/>
    </row>
    <row r="58" spans="1:12" s="21" customFormat="1" ht="26.1" customHeight="1">
      <c r="A58" s="28"/>
      <c r="B58" s="28"/>
      <c r="C58" s="27"/>
      <c r="D58" s="33"/>
      <c r="E58" s="97"/>
      <c r="F58" s="108"/>
      <c r="G58" s="11"/>
      <c r="H58" s="28"/>
      <c r="I58" s="11"/>
      <c r="J58" s="28"/>
      <c r="K58" s="97"/>
      <c r="L58" s="27"/>
    </row>
    <row r="59" spans="1:12" s="21" customFormat="1" ht="26.1" customHeight="1">
      <c r="A59" s="28"/>
      <c r="B59" s="28"/>
      <c r="C59" s="27"/>
      <c r="D59" s="33"/>
      <c r="E59" s="97"/>
      <c r="F59" s="108"/>
      <c r="G59" s="11"/>
      <c r="H59" s="28"/>
      <c r="I59" s="11"/>
      <c r="J59" s="28"/>
      <c r="K59" s="97"/>
      <c r="L59" s="27"/>
    </row>
    <row r="60" spans="1:12" s="21" customFormat="1" ht="26.1" customHeight="1">
      <c r="A60" s="236" t="str">
        <f>전기공량!A22</f>
        <v>2. 보안등 공사</v>
      </c>
      <c r="B60" s="236"/>
      <c r="C60" s="27"/>
      <c r="D60" s="11"/>
      <c r="E60" s="97"/>
      <c r="F60" s="108"/>
      <c r="G60" s="11"/>
      <c r="H60" s="28"/>
      <c r="I60" s="11"/>
      <c r="J60" s="11"/>
      <c r="K60" s="97"/>
      <c r="L60" s="27"/>
    </row>
    <row r="61" spans="1:12" s="21" customFormat="1" ht="26.1" customHeight="1">
      <c r="A61" s="28" t="str">
        <f>전기공량!A23</f>
        <v>전선관</v>
      </c>
      <c r="B61" s="28" t="str">
        <f>전기공량!B23</f>
        <v>ELP 30C</v>
      </c>
      <c r="C61" s="27" t="str">
        <f>전기공량!C23</f>
        <v>M</v>
      </c>
      <c r="D61" s="28">
        <f>전기공량!F23</f>
        <v>0</v>
      </c>
      <c r="E61" s="28"/>
      <c r="F61" s="108"/>
      <c r="G61" s="11"/>
      <c r="H61" s="28"/>
      <c r="I61" s="11"/>
      <c r="J61" s="11"/>
      <c r="K61" s="97"/>
      <c r="L61" s="27"/>
    </row>
    <row r="62" spans="1:12" s="21" customFormat="1" ht="26.1" customHeight="1">
      <c r="A62" s="28" t="str">
        <f>전기공량!A24</f>
        <v>전선</v>
      </c>
      <c r="B62" s="28" t="str">
        <f>전기공량!B24</f>
        <v>F-GV 4㎟</v>
      </c>
      <c r="C62" s="27" t="str">
        <f>전기공량!C24</f>
        <v>M</v>
      </c>
      <c r="D62" s="28">
        <f>전기공량!F24</f>
        <v>0</v>
      </c>
      <c r="E62" s="28"/>
      <c r="F62" s="108"/>
      <c r="G62" s="11"/>
      <c r="H62" s="28"/>
      <c r="I62" s="11"/>
      <c r="J62" s="11"/>
      <c r="K62" s="97"/>
      <c r="L62" s="27"/>
    </row>
    <row r="63" spans="1:12" s="21" customFormat="1" ht="26.1" customHeight="1">
      <c r="A63" s="28" t="str">
        <f>전기공량!A25</f>
        <v>F-CV CABLE</v>
      </c>
      <c r="B63" s="28" t="str">
        <f>전기공량!B25</f>
        <v>2/C 4㎟</v>
      </c>
      <c r="C63" s="27" t="str">
        <f>전기공량!C25</f>
        <v>M</v>
      </c>
      <c r="D63" s="28">
        <f>전기공량!F25</f>
        <v>0</v>
      </c>
      <c r="E63" s="28"/>
      <c r="F63" s="108"/>
      <c r="G63" s="11"/>
      <c r="H63" s="28"/>
      <c r="I63" s="11"/>
      <c r="J63" s="11"/>
      <c r="K63" s="97"/>
      <c r="L63" s="27"/>
    </row>
    <row r="64" spans="1:12" s="21" customFormat="1" ht="26.1" customHeight="1">
      <c r="A64" s="28" t="str">
        <f>전기공량!A26</f>
        <v>터파기</v>
      </c>
      <c r="B64" s="28" t="str">
        <f>전기공량!B26</f>
        <v>굴삭기-무한궤도:0.4㎥</v>
      </c>
      <c r="C64" s="27" t="str">
        <f>전기공량!C26</f>
        <v>㎥</v>
      </c>
      <c r="D64" s="28">
        <f>전기공량!F26</f>
        <v>0</v>
      </c>
      <c r="E64" s="28"/>
      <c r="F64" s="108"/>
      <c r="G64" s="28"/>
      <c r="H64" s="28"/>
      <c r="I64" s="28"/>
      <c r="J64" s="28"/>
      <c r="K64" s="97"/>
      <c r="L64" s="27" t="str">
        <f>일위내역!L6</f>
        <v>제3호표</v>
      </c>
    </row>
    <row r="65" spans="1:12" s="21" customFormat="1" ht="26.1" customHeight="1">
      <c r="A65" s="28" t="str">
        <f>전기공량!A27</f>
        <v>되메우기</v>
      </c>
      <c r="B65" s="28" t="str">
        <f>전기공량!B27</f>
        <v>굴삭기-무한궤도:0.4㎥</v>
      </c>
      <c r="C65" s="27" t="str">
        <f>전기공량!C27</f>
        <v>㎥</v>
      </c>
      <c r="D65" s="28">
        <f>전기공량!F27</f>
        <v>0</v>
      </c>
      <c r="E65" s="28"/>
      <c r="F65" s="108"/>
      <c r="G65" s="28"/>
      <c r="H65" s="28"/>
      <c r="I65" s="28"/>
      <c r="J65" s="28"/>
      <c r="K65" s="97"/>
      <c r="L65" s="27" t="str">
        <f>일위내역!L7</f>
        <v>제4호표</v>
      </c>
    </row>
    <row r="66" spans="1:12" s="21" customFormat="1" ht="26.1" customHeight="1">
      <c r="A66" s="28" t="str">
        <f>전기공량!A28</f>
        <v>케이블표시시트</v>
      </c>
      <c r="B66" s="28" t="str">
        <f>전기공량!B28</f>
        <v>폭 200㎜</v>
      </c>
      <c r="C66" s="27" t="str">
        <f>전기공량!C28</f>
        <v>M</v>
      </c>
      <c r="D66" s="28">
        <f>전기공량!F28</f>
        <v>0</v>
      </c>
      <c r="E66" s="28"/>
      <c r="F66" s="108"/>
      <c r="G66" s="11"/>
      <c r="H66" s="28"/>
      <c r="I66" s="11"/>
      <c r="J66" s="11"/>
      <c r="K66" s="97"/>
      <c r="L66" s="27"/>
    </row>
    <row r="67" spans="1:12" s="21" customFormat="1" ht="26.1" customHeight="1">
      <c r="A67" s="28" t="str">
        <f>전기공량!A29</f>
        <v>접지봉</v>
      </c>
      <c r="B67" s="28" t="str">
        <f>전기공량!B29</f>
        <v>14φ x 1000㎜</v>
      </c>
      <c r="C67" s="27" t="str">
        <f>전기공량!C29</f>
        <v>EA</v>
      </c>
      <c r="D67" s="28">
        <f>전기공량!F29</f>
        <v>0</v>
      </c>
      <c r="E67" s="28"/>
      <c r="F67" s="108"/>
      <c r="G67" s="11"/>
      <c r="H67" s="28"/>
      <c r="I67" s="11"/>
      <c r="J67" s="11"/>
      <c r="K67" s="97"/>
      <c r="L67" s="27"/>
    </row>
    <row r="68" spans="1:12" s="21" customFormat="1" ht="26.1" customHeight="1">
      <c r="A68" s="28" t="str">
        <f>전기공량!A30</f>
        <v>다기능 접속함</v>
      </c>
      <c r="B68" s="28" t="str">
        <f>전기공량!B30</f>
        <v>ELB1개/상시격등제어내장</v>
      </c>
      <c r="C68" s="27" t="str">
        <f>전기공량!C30</f>
        <v>EA</v>
      </c>
      <c r="D68" s="28">
        <f>전기공량!F30</f>
        <v>0</v>
      </c>
      <c r="E68" s="28"/>
      <c r="F68" s="108"/>
      <c r="G68" s="11"/>
      <c r="H68" s="28"/>
      <c r="I68" s="11"/>
      <c r="J68" s="11"/>
      <c r="K68" s="97"/>
      <c r="L68" s="27"/>
    </row>
    <row r="69" spans="1:12" s="21" customFormat="1" ht="26.1" customHeight="1">
      <c r="A69" s="28" t="str">
        <f>전기공량!A31</f>
        <v>조명기구-I</v>
      </c>
      <c r="B69" s="28" t="str">
        <f>전기공량!B31</f>
        <v>LED 60W,MH:3.34M(보안등주-STS)</v>
      </c>
      <c r="C69" s="27" t="str">
        <f>전기공량!C31</f>
        <v>EA</v>
      </c>
      <c r="D69" s="28">
        <f>전기공량!F31</f>
        <v>0</v>
      </c>
      <c r="E69" s="28"/>
      <c r="F69" s="193"/>
      <c r="G69" s="194"/>
      <c r="H69" s="195"/>
      <c r="I69" s="194"/>
      <c r="J69" s="194"/>
      <c r="K69" s="194"/>
      <c r="L69" s="27" t="s">
        <v>116</v>
      </c>
    </row>
    <row r="70" spans="1:12" s="21" customFormat="1" ht="26.1" customHeight="1">
      <c r="A70" s="28" t="str">
        <f>전기공량!A32</f>
        <v>보안등 기초(기성품)</v>
      </c>
      <c r="B70" s="28" t="str">
        <f>전기공량!B32</f>
        <v>400x600x600</v>
      </c>
      <c r="C70" s="27" t="str">
        <f>전기공량!C32</f>
        <v>EA</v>
      </c>
      <c r="D70" s="28">
        <f>전기공량!F32</f>
        <v>0</v>
      </c>
      <c r="E70" s="28"/>
      <c r="F70" s="108"/>
      <c r="G70" s="11"/>
      <c r="H70" s="28"/>
      <c r="I70" s="11"/>
      <c r="J70" s="11"/>
      <c r="K70" s="97"/>
      <c r="L70" s="27"/>
    </row>
    <row r="71" spans="1:12" s="21" customFormat="1" ht="26.1" customHeight="1">
      <c r="A71" s="28" t="s">
        <v>91</v>
      </c>
      <c r="B71" s="28" t="s">
        <v>92</v>
      </c>
      <c r="C71" s="27" t="s">
        <v>33</v>
      </c>
      <c r="D71" s="33">
        <v>1</v>
      </c>
      <c r="E71" s="97"/>
      <c r="F71" s="192"/>
      <c r="G71" s="11"/>
      <c r="H71" s="11"/>
      <c r="I71" s="11"/>
      <c r="J71" s="11"/>
      <c r="K71" s="97"/>
      <c r="L71" s="27"/>
    </row>
    <row r="72" spans="1:12" s="21" customFormat="1" ht="26.1" customHeight="1">
      <c r="A72" s="28" t="s">
        <v>93</v>
      </c>
      <c r="B72" s="28" t="s">
        <v>94</v>
      </c>
      <c r="C72" s="27" t="s">
        <v>72</v>
      </c>
      <c r="D72" s="33">
        <v>1</v>
      </c>
      <c r="E72" s="97"/>
      <c r="F72" s="192"/>
      <c r="G72" s="11"/>
      <c r="H72" s="11"/>
      <c r="I72" s="11"/>
      <c r="J72" s="11"/>
      <c r="K72" s="97"/>
      <c r="L72" s="27"/>
    </row>
    <row r="73" spans="1:12" s="22" customFormat="1" ht="26.1" customHeight="1">
      <c r="A73" s="28" t="s">
        <v>75</v>
      </c>
      <c r="B73" s="28" t="s">
        <v>61</v>
      </c>
      <c r="C73" s="27" t="s">
        <v>74</v>
      </c>
      <c r="D73" s="111">
        <f>TRUNC((전기공량!$H$34),1)</f>
        <v>0</v>
      </c>
      <c r="E73" s="97"/>
      <c r="F73" s="108"/>
      <c r="G73" s="28"/>
      <c r="H73" s="28"/>
      <c r="I73" s="11"/>
      <c r="J73" s="11"/>
      <c r="K73" s="97"/>
      <c r="L73" s="27"/>
    </row>
    <row r="74" spans="1:12" s="22" customFormat="1" ht="26.1" customHeight="1">
      <c r="A74" s="28" t="s">
        <v>75</v>
      </c>
      <c r="B74" s="28" t="s">
        <v>115</v>
      </c>
      <c r="C74" s="27" t="s">
        <v>74</v>
      </c>
      <c r="D74" s="111">
        <f>TRUNC((전기공량!$J$34),1)</f>
        <v>0</v>
      </c>
      <c r="E74" s="97"/>
      <c r="F74" s="108"/>
      <c r="G74" s="28"/>
      <c r="H74" s="28"/>
      <c r="I74" s="11"/>
      <c r="J74" s="11"/>
      <c r="K74" s="97"/>
      <c r="L74" s="27"/>
    </row>
    <row r="75" spans="1:12" s="22" customFormat="1" ht="26.1" customHeight="1">
      <c r="A75" s="28" t="s">
        <v>75</v>
      </c>
      <c r="B75" s="28" t="s">
        <v>143</v>
      </c>
      <c r="C75" s="27" t="s">
        <v>74</v>
      </c>
      <c r="D75" s="111">
        <f>TRUNC((전기공량!$N$34),1)</f>
        <v>0</v>
      </c>
      <c r="E75" s="97"/>
      <c r="F75" s="108"/>
      <c r="G75" s="28"/>
      <c r="H75" s="28"/>
      <c r="I75" s="11"/>
      <c r="J75" s="11"/>
      <c r="K75" s="97"/>
      <c r="L75" s="27"/>
    </row>
    <row r="76" spans="1:12" s="22" customFormat="1" ht="26.1" customHeight="1">
      <c r="A76" s="28" t="s">
        <v>75</v>
      </c>
      <c r="B76" s="28" t="s">
        <v>142</v>
      </c>
      <c r="C76" s="27" t="s">
        <v>74</v>
      </c>
      <c r="D76" s="111">
        <f>TRUNC((전기공량!$P$34),1)</f>
        <v>0</v>
      </c>
      <c r="E76" s="97"/>
      <c r="F76" s="108"/>
      <c r="G76" s="28"/>
      <c r="H76" s="28"/>
      <c r="I76" s="11"/>
      <c r="J76" s="11"/>
      <c r="K76" s="97"/>
      <c r="L76" s="27"/>
    </row>
    <row r="77" spans="1:12" s="21" customFormat="1" ht="26.1" customHeight="1">
      <c r="A77" s="28" t="s">
        <v>96</v>
      </c>
      <c r="B77" s="28" t="s">
        <v>273</v>
      </c>
      <c r="C77" s="27" t="s">
        <v>72</v>
      </c>
      <c r="D77" s="33">
        <v>1</v>
      </c>
      <c r="E77" s="97"/>
      <c r="F77" s="192"/>
      <c r="G77" s="11"/>
      <c r="H77" s="11"/>
      <c r="I77" s="11"/>
      <c r="J77" s="11"/>
      <c r="K77" s="97"/>
      <c r="L77" s="27"/>
    </row>
    <row r="78" spans="1:12" s="21" customFormat="1" ht="26.1" customHeight="1">
      <c r="A78" s="28" t="s">
        <v>73</v>
      </c>
      <c r="B78" s="28"/>
      <c r="C78" s="27"/>
      <c r="D78" s="33"/>
      <c r="E78" s="97"/>
      <c r="F78" s="108"/>
      <c r="G78" s="11"/>
      <c r="H78" s="28"/>
      <c r="I78" s="11"/>
      <c r="J78" s="28"/>
      <c r="K78" s="97"/>
      <c r="L78" s="27"/>
    </row>
    <row r="79" spans="1:12" s="21" customFormat="1" ht="26.1" customHeight="1">
      <c r="A79" s="236" t="str">
        <f>전기공량!A41</f>
        <v>3. 전기간선 공사</v>
      </c>
      <c r="B79" s="236"/>
      <c r="C79" s="27"/>
      <c r="D79" s="11"/>
      <c r="E79" s="97"/>
      <c r="F79" s="108"/>
      <c r="G79" s="11"/>
      <c r="H79" s="28"/>
      <c r="I79" s="11"/>
      <c r="J79" s="11"/>
      <c r="K79" s="97"/>
      <c r="L79" s="27"/>
    </row>
    <row r="80" spans="1:12" s="21" customFormat="1" ht="26.1" customHeight="1">
      <c r="A80" s="28" t="str">
        <f>전기공량!A42</f>
        <v>전선관</v>
      </c>
      <c r="B80" s="28" t="str">
        <f>전기공량!B42</f>
        <v>CD 22C(난연성)</v>
      </c>
      <c r="C80" s="27" t="str">
        <f>전기공량!C42</f>
        <v>M</v>
      </c>
      <c r="D80" s="28">
        <f>전기공량!F42</f>
        <v>0</v>
      </c>
      <c r="E80" s="28"/>
      <c r="F80" s="108"/>
      <c r="G80" s="11"/>
      <c r="H80" s="28"/>
      <c r="I80" s="11"/>
      <c r="J80" s="11"/>
      <c r="K80" s="97"/>
      <c r="L80" s="27"/>
    </row>
    <row r="81" spans="1:12" s="21" customFormat="1" ht="26.1" customHeight="1">
      <c r="A81" s="28" t="str">
        <f>전기공량!A43</f>
        <v>전선관</v>
      </c>
      <c r="B81" s="28" t="str">
        <f>전기공량!B43</f>
        <v>CD 28C(난연성)</v>
      </c>
      <c r="C81" s="27" t="str">
        <f>전기공량!C43</f>
        <v>M</v>
      </c>
      <c r="D81" s="28">
        <f>전기공량!F43</f>
        <v>0</v>
      </c>
      <c r="E81" s="28"/>
      <c r="F81" s="108"/>
      <c r="G81" s="11"/>
      <c r="H81" s="28"/>
      <c r="I81" s="11"/>
      <c r="J81" s="11"/>
      <c r="K81" s="97"/>
      <c r="L81" s="27"/>
    </row>
    <row r="82" spans="1:12" s="21" customFormat="1" ht="26.1" customHeight="1">
      <c r="A82" s="28" t="str">
        <f>전기공량!A44</f>
        <v>전선관</v>
      </c>
      <c r="B82" s="28" t="str">
        <f>전기공량!B44</f>
        <v>STEEL 42C</v>
      </c>
      <c r="C82" s="27" t="str">
        <f>전기공량!C44</f>
        <v>M</v>
      </c>
      <c r="D82" s="28">
        <f>전기공량!F44</f>
        <v>0</v>
      </c>
      <c r="E82" s="28"/>
      <c r="F82" s="108"/>
      <c r="G82" s="11"/>
      <c r="H82" s="28"/>
      <c r="I82" s="11"/>
      <c r="J82" s="11"/>
      <c r="K82" s="97"/>
      <c r="L82" s="27"/>
    </row>
    <row r="83" spans="1:12" s="21" customFormat="1" ht="26.1" customHeight="1">
      <c r="A83" s="28" t="str">
        <f>전기공량!A45</f>
        <v>전선관</v>
      </c>
      <c r="B83" s="28" t="str">
        <f>전기공량!B45</f>
        <v>STEEL 70C</v>
      </c>
      <c r="C83" s="27" t="str">
        <f>전기공량!C45</f>
        <v>M</v>
      </c>
      <c r="D83" s="28">
        <f>전기공량!F45</f>
        <v>0</v>
      </c>
      <c r="E83" s="28"/>
      <c r="F83" s="108"/>
      <c r="G83" s="11"/>
      <c r="H83" s="28"/>
      <c r="I83" s="11"/>
      <c r="J83" s="11"/>
      <c r="K83" s="97"/>
      <c r="L83" s="27"/>
    </row>
    <row r="84" spans="1:12" s="21" customFormat="1" ht="26.1" customHeight="1">
      <c r="A84" s="28" t="str">
        <f>전기공량!A46</f>
        <v>후렉시블 전선관</v>
      </c>
      <c r="B84" s="28" t="str">
        <f>전기공량!B46</f>
        <v>22C 방수</v>
      </c>
      <c r="C84" s="27" t="str">
        <f>전기공량!C46</f>
        <v>M</v>
      </c>
      <c r="D84" s="28">
        <f>전기공량!F46</f>
        <v>0</v>
      </c>
      <c r="E84" s="28"/>
      <c r="F84" s="108"/>
      <c r="G84" s="11"/>
      <c r="H84" s="28"/>
      <c r="I84" s="11"/>
      <c r="J84" s="11"/>
      <c r="K84" s="97"/>
      <c r="L84" s="27"/>
    </row>
    <row r="85" spans="1:12" s="21" customFormat="1" ht="26.1" customHeight="1">
      <c r="A85" s="28" t="str">
        <f>전기공량!A47</f>
        <v>후렉시블 전선관</v>
      </c>
      <c r="B85" s="28" t="str">
        <f>전기공량!B47</f>
        <v>28C 방수</v>
      </c>
      <c r="C85" s="27" t="str">
        <f>전기공량!C47</f>
        <v>M</v>
      </c>
      <c r="D85" s="28">
        <f>전기공량!F47</f>
        <v>0</v>
      </c>
      <c r="E85" s="28"/>
      <c r="F85" s="108"/>
      <c r="G85" s="11"/>
      <c r="H85" s="28"/>
      <c r="I85" s="11"/>
      <c r="J85" s="11"/>
      <c r="K85" s="97"/>
      <c r="L85" s="27"/>
    </row>
    <row r="86" spans="1:12" s="21" customFormat="1" ht="26.1" customHeight="1">
      <c r="A86" s="28" t="str">
        <f>전기공량!A48</f>
        <v>전선</v>
      </c>
      <c r="B86" s="28" t="str">
        <f>전기공량!B48</f>
        <v>HFIX 4㎟</v>
      </c>
      <c r="C86" s="27" t="str">
        <f>전기공량!C48</f>
        <v>M</v>
      </c>
      <c r="D86" s="28">
        <f>전기공량!F48</f>
        <v>0</v>
      </c>
      <c r="E86" s="28"/>
      <c r="F86" s="108"/>
      <c r="G86" s="11"/>
      <c r="H86" s="28"/>
      <c r="I86" s="11"/>
      <c r="J86" s="11"/>
      <c r="K86" s="97"/>
      <c r="L86" s="27"/>
    </row>
    <row r="87" spans="1:12" s="21" customFormat="1" ht="26.1" customHeight="1">
      <c r="A87" s="28" t="str">
        <f>전기공량!A49</f>
        <v>전선</v>
      </c>
      <c r="B87" s="28" t="str">
        <f>전기공량!B49</f>
        <v>F-GV 4㎟</v>
      </c>
      <c r="C87" s="27" t="str">
        <f>전기공량!C49</f>
        <v>M</v>
      </c>
      <c r="D87" s="28">
        <f>전기공량!F49</f>
        <v>0</v>
      </c>
      <c r="E87" s="28"/>
      <c r="F87" s="108"/>
      <c r="G87" s="11"/>
      <c r="H87" s="28"/>
      <c r="I87" s="11"/>
      <c r="J87" s="11"/>
      <c r="K87" s="97"/>
      <c r="L87" s="27"/>
    </row>
    <row r="88" spans="1:12" s="21" customFormat="1" ht="26.1" customHeight="1">
      <c r="A88" s="28" t="str">
        <f>전기공량!A50</f>
        <v>전선</v>
      </c>
      <c r="B88" s="28" t="str">
        <f>전기공량!B50</f>
        <v>F-GV 6㎟</v>
      </c>
      <c r="C88" s="27" t="str">
        <f>전기공량!C50</f>
        <v>M</v>
      </c>
      <c r="D88" s="28">
        <f>전기공량!F50</f>
        <v>0</v>
      </c>
      <c r="E88" s="28"/>
      <c r="F88" s="108"/>
      <c r="G88" s="11"/>
      <c r="H88" s="28"/>
      <c r="I88" s="11"/>
      <c r="J88" s="11"/>
      <c r="K88" s="97"/>
      <c r="L88" s="27"/>
    </row>
    <row r="89" spans="1:12" s="21" customFormat="1" ht="26.1" customHeight="1">
      <c r="A89" s="28" t="str">
        <f>전기공량!A51</f>
        <v>전선</v>
      </c>
      <c r="B89" s="28" t="str">
        <f>전기공량!B51</f>
        <v>F-GV 10㎟</v>
      </c>
      <c r="C89" s="27" t="str">
        <f>전기공량!C51</f>
        <v>M</v>
      </c>
      <c r="D89" s="28">
        <f>전기공량!F51</f>
        <v>0</v>
      </c>
      <c r="E89" s="28"/>
      <c r="F89" s="108"/>
      <c r="G89" s="11"/>
      <c r="H89" s="28"/>
      <c r="I89" s="11"/>
      <c r="J89" s="11"/>
      <c r="K89" s="97"/>
      <c r="L89" s="27"/>
    </row>
    <row r="90" spans="1:12" s="21" customFormat="1" ht="26.1" customHeight="1">
      <c r="A90" s="28" t="str">
        <f>전기공량!A52</f>
        <v>전선</v>
      </c>
      <c r="B90" s="28" t="str">
        <f>전기공량!B52</f>
        <v>F-GV 16㎟</v>
      </c>
      <c r="C90" s="27" t="str">
        <f>전기공량!C52</f>
        <v>M</v>
      </c>
      <c r="D90" s="28">
        <f>전기공량!F52</f>
        <v>0</v>
      </c>
      <c r="E90" s="28"/>
      <c r="F90" s="108"/>
      <c r="G90" s="11"/>
      <c r="H90" s="28"/>
      <c r="I90" s="11"/>
      <c r="J90" s="11"/>
      <c r="K90" s="97"/>
      <c r="L90" s="27"/>
    </row>
    <row r="91" spans="1:12" s="21" customFormat="1" ht="26.1" customHeight="1">
      <c r="A91" s="28" t="str">
        <f>전기공량!A53</f>
        <v>전선</v>
      </c>
      <c r="B91" s="28" t="str">
        <f>전기공량!B53</f>
        <v>F-GV 25㎟</v>
      </c>
      <c r="C91" s="27" t="str">
        <f>전기공량!C53</f>
        <v>M</v>
      </c>
      <c r="D91" s="28">
        <f>전기공량!F53</f>
        <v>0</v>
      </c>
      <c r="E91" s="28"/>
      <c r="F91" s="108"/>
      <c r="G91" s="11"/>
      <c r="H91" s="28"/>
      <c r="I91" s="11"/>
      <c r="J91" s="11"/>
      <c r="K91" s="97"/>
      <c r="L91" s="27"/>
    </row>
    <row r="92" spans="1:12" s="21" customFormat="1" ht="26.1" customHeight="1">
      <c r="A92" s="28" t="str">
        <f>전기공량!A54</f>
        <v>F-CV CABLE</v>
      </c>
      <c r="B92" s="28" t="str">
        <f>전기공량!B54</f>
        <v>1/C 50㎟</v>
      </c>
      <c r="C92" s="27" t="str">
        <f>전기공량!C54</f>
        <v>M</v>
      </c>
      <c r="D92" s="28">
        <f>전기공량!F54</f>
        <v>0</v>
      </c>
      <c r="E92" s="28"/>
      <c r="F92" s="108"/>
      <c r="G92" s="11"/>
      <c r="H92" s="28"/>
      <c r="I92" s="11"/>
      <c r="J92" s="11"/>
      <c r="K92" s="97"/>
      <c r="L92" s="27"/>
    </row>
    <row r="93" spans="1:12" s="21" customFormat="1" ht="26.1" customHeight="1">
      <c r="A93" s="28" t="str">
        <f>전기공량!A55</f>
        <v>F-CV CABLE</v>
      </c>
      <c r="B93" s="28" t="str">
        <f>전기공량!B55</f>
        <v>2/C 4㎟</v>
      </c>
      <c r="C93" s="27" t="str">
        <f>전기공량!C55</f>
        <v>M</v>
      </c>
      <c r="D93" s="28">
        <f>전기공량!F55</f>
        <v>0</v>
      </c>
      <c r="E93" s="28"/>
      <c r="F93" s="108"/>
      <c r="G93" s="11"/>
      <c r="H93" s="28"/>
      <c r="I93" s="11"/>
      <c r="J93" s="11"/>
      <c r="K93" s="97"/>
      <c r="L93" s="27"/>
    </row>
    <row r="94" spans="1:12" s="21" customFormat="1" ht="26.1" customHeight="1">
      <c r="A94" s="28" t="str">
        <f>전기공량!A56</f>
        <v>F-CV CABLE</v>
      </c>
      <c r="B94" s="28" t="str">
        <f>전기공량!B56</f>
        <v>2/C 6㎟</v>
      </c>
      <c r="C94" s="27" t="str">
        <f>전기공량!C56</f>
        <v>M</v>
      </c>
      <c r="D94" s="28">
        <f>전기공량!F56</f>
        <v>0</v>
      </c>
      <c r="E94" s="28"/>
      <c r="F94" s="108"/>
      <c r="G94" s="11"/>
      <c r="H94" s="28"/>
      <c r="I94" s="11"/>
      <c r="J94" s="11"/>
      <c r="K94" s="97"/>
      <c r="L94" s="27"/>
    </row>
    <row r="95" spans="1:12" s="21" customFormat="1" ht="26.1" customHeight="1">
      <c r="A95" s="28" t="str">
        <f>전기공량!A57</f>
        <v>F-CV CABLE</v>
      </c>
      <c r="B95" s="28" t="str">
        <f>전기공량!B57</f>
        <v>4/C 4㎟</v>
      </c>
      <c r="C95" s="27" t="str">
        <f>전기공량!C57</f>
        <v>M</v>
      </c>
      <c r="D95" s="28">
        <f>전기공량!F57</f>
        <v>0</v>
      </c>
      <c r="E95" s="28"/>
      <c r="F95" s="108"/>
      <c r="G95" s="11"/>
      <c r="H95" s="28"/>
      <c r="I95" s="11"/>
      <c r="J95" s="11"/>
      <c r="K95" s="97"/>
      <c r="L95" s="27"/>
    </row>
    <row r="96" spans="1:12" s="21" customFormat="1" ht="26.1" customHeight="1">
      <c r="A96" s="28" t="str">
        <f>전기공량!A58</f>
        <v>F-CV CABLE</v>
      </c>
      <c r="B96" s="28" t="str">
        <f>전기공량!B58</f>
        <v>4/C 10㎟</v>
      </c>
      <c r="C96" s="27" t="str">
        <f>전기공량!C58</f>
        <v>M</v>
      </c>
      <c r="D96" s="28">
        <f>전기공량!F58</f>
        <v>0</v>
      </c>
      <c r="E96" s="28"/>
      <c r="F96" s="108"/>
      <c r="G96" s="11"/>
      <c r="H96" s="28"/>
      <c r="I96" s="11"/>
      <c r="J96" s="11"/>
      <c r="K96" s="97"/>
      <c r="L96" s="27"/>
    </row>
    <row r="97" spans="1:12" s="21" customFormat="1" ht="26.1" customHeight="1">
      <c r="A97" s="28" t="str">
        <f>전기공량!A59</f>
        <v>F-CV CABLE</v>
      </c>
      <c r="B97" s="28" t="str">
        <f>전기공량!B59</f>
        <v>4/C 16㎟</v>
      </c>
      <c r="C97" s="27" t="str">
        <f>전기공량!C59</f>
        <v>M</v>
      </c>
      <c r="D97" s="28">
        <f>전기공량!F59</f>
        <v>0</v>
      </c>
      <c r="E97" s="28"/>
      <c r="F97" s="108"/>
      <c r="G97" s="11"/>
      <c r="H97" s="28"/>
      <c r="I97" s="11"/>
      <c r="J97" s="11"/>
      <c r="K97" s="97"/>
      <c r="L97" s="27"/>
    </row>
    <row r="98" spans="1:12" s="21" customFormat="1" ht="26.1" customHeight="1">
      <c r="A98" s="28" t="str">
        <f>전기공량!A60</f>
        <v>AL DUCT(W/C)</v>
      </c>
      <c r="B98" s="28" t="str">
        <f>전기공량!B60</f>
        <v>50㎜x35㎜x1.0t</v>
      </c>
      <c r="C98" s="27" t="str">
        <f>전기공량!C60</f>
        <v>M</v>
      </c>
      <c r="D98" s="28">
        <f>전기공량!F60</f>
        <v>0</v>
      </c>
      <c r="E98" s="28"/>
      <c r="F98" s="108"/>
      <c r="G98" s="11"/>
      <c r="H98" s="28"/>
      <c r="I98" s="11"/>
      <c r="J98" s="11"/>
      <c r="K98" s="97"/>
      <c r="L98" s="27"/>
    </row>
    <row r="99" spans="1:12" s="21" customFormat="1" ht="26.1" customHeight="1">
      <c r="A99" s="28" t="str">
        <f>전기공량!A61</f>
        <v>CABLE DUCT(W/C)</v>
      </c>
      <c r="B99" s="28" t="str">
        <f>전기공량!B61</f>
        <v>W400 x H100 x 2.3T</v>
      </c>
      <c r="C99" s="27" t="str">
        <f>전기공량!C61</f>
        <v>M</v>
      </c>
      <c r="D99" s="28">
        <f>전기공량!F61</f>
        <v>0</v>
      </c>
      <c r="E99" s="28"/>
      <c r="F99" s="108"/>
      <c r="G99" s="11"/>
      <c r="H99" s="28"/>
      <c r="I99" s="11"/>
      <c r="J99" s="11"/>
      <c r="K99" s="97"/>
      <c r="L99" s="27"/>
    </row>
    <row r="100" spans="1:12" s="21" customFormat="1" ht="26.1" customHeight="1">
      <c r="A100" s="28" t="str">
        <f>전기공량!A62</f>
        <v>HOR,ELBOW(DUCT/W/C)</v>
      </c>
      <c r="B100" s="28" t="str">
        <f>전기공량!B62</f>
        <v>W400 x H100 x 2.3T</v>
      </c>
      <c r="C100" s="27" t="str">
        <f>전기공량!C62</f>
        <v>EA</v>
      </c>
      <c r="D100" s="28">
        <f>전기공량!F62</f>
        <v>0</v>
      </c>
      <c r="E100" s="28"/>
      <c r="F100" s="108"/>
      <c r="G100" s="11"/>
      <c r="H100" s="28"/>
      <c r="I100" s="11"/>
      <c r="J100" s="11"/>
      <c r="K100" s="97"/>
      <c r="L100" s="27"/>
    </row>
    <row r="101" spans="1:12" s="21" customFormat="1" ht="26.1" customHeight="1">
      <c r="A101" s="28" t="str">
        <f>전기공량!A63</f>
        <v>VER,ELBOW(DUCT/W/C)</v>
      </c>
      <c r="B101" s="28" t="str">
        <f>전기공량!B63</f>
        <v>W400 x H100 x 2.3T</v>
      </c>
      <c r="C101" s="27" t="str">
        <f>전기공량!C63</f>
        <v>EA</v>
      </c>
      <c r="D101" s="28">
        <f>전기공량!F63</f>
        <v>0</v>
      </c>
      <c r="E101" s="28"/>
      <c r="F101" s="108"/>
      <c r="G101" s="11"/>
      <c r="H101" s="28"/>
      <c r="I101" s="11"/>
      <c r="J101" s="11"/>
      <c r="K101" s="97"/>
      <c r="L101" s="27"/>
    </row>
    <row r="102" spans="1:12" s="21" customFormat="1" ht="26.1" customHeight="1">
      <c r="A102" s="28" t="str">
        <f>전기공량!A64</f>
        <v>HOR,TEE(DUCT/W/C)</v>
      </c>
      <c r="B102" s="28" t="str">
        <f>전기공량!B64</f>
        <v>W400 x H100 x 2.3T</v>
      </c>
      <c r="C102" s="27" t="str">
        <f>전기공량!C64</f>
        <v>EA</v>
      </c>
      <c r="D102" s="28">
        <f>전기공량!F64</f>
        <v>0</v>
      </c>
      <c r="E102" s="28"/>
      <c r="F102" s="108"/>
      <c r="G102" s="11"/>
      <c r="H102" s="28"/>
      <c r="I102" s="11"/>
      <c r="J102" s="11"/>
      <c r="K102" s="97"/>
      <c r="L102" s="27"/>
    </row>
    <row r="103" spans="1:12" s="21" customFormat="1" ht="26.1" customHeight="1">
      <c r="A103" s="28" t="str">
        <f>전기공량!A65</f>
        <v>JOINT CONNECT</v>
      </c>
      <c r="B103" s="28" t="str">
        <f>전기공량!B65</f>
        <v>100H</v>
      </c>
      <c r="C103" s="27" t="str">
        <f>전기공량!C65</f>
        <v>EA</v>
      </c>
      <c r="D103" s="28">
        <f>전기공량!F65</f>
        <v>0</v>
      </c>
      <c r="E103" s="28"/>
      <c r="F103" s="108"/>
      <c r="G103" s="11"/>
      <c r="H103" s="28"/>
      <c r="I103" s="11"/>
      <c r="J103" s="11"/>
      <c r="K103" s="97"/>
      <c r="L103" s="27"/>
    </row>
    <row r="104" spans="1:12" s="21" customFormat="1" ht="26.1" customHeight="1">
      <c r="A104" s="28" t="str">
        <f>전기공량!A66</f>
        <v>SHANK B/NUT</v>
      </c>
      <c r="B104" s="28" t="str">
        <f>전기공량!B66</f>
        <v>3/8" 19L</v>
      </c>
      <c r="C104" s="27" t="str">
        <f>전기공량!C66</f>
        <v>EA</v>
      </c>
      <c r="D104" s="28">
        <f>전기공량!F66</f>
        <v>0</v>
      </c>
      <c r="E104" s="28"/>
      <c r="F104" s="108"/>
      <c r="G104" s="11"/>
      <c r="H104" s="28"/>
      <c r="I104" s="11"/>
      <c r="J104" s="11"/>
      <c r="K104" s="97"/>
      <c r="L104" s="27"/>
    </row>
    <row r="105" spans="1:12" s="21" customFormat="1" ht="26.1" customHeight="1">
      <c r="A105" s="28" t="str">
        <f>전기공량!A67</f>
        <v>BONDING JUMP</v>
      </c>
      <c r="B105" s="28" t="str">
        <f>전기공량!B67</f>
        <v>38㎟</v>
      </c>
      <c r="C105" s="27" t="str">
        <f>전기공량!C67</f>
        <v>EA</v>
      </c>
      <c r="D105" s="28">
        <f>전기공량!F67</f>
        <v>0</v>
      </c>
      <c r="E105" s="28"/>
      <c r="F105" s="108"/>
      <c r="G105" s="11"/>
      <c r="H105" s="28"/>
      <c r="I105" s="11"/>
      <c r="J105" s="11"/>
      <c r="K105" s="97"/>
      <c r="L105" s="27"/>
    </row>
    <row r="106" spans="1:12" s="21" customFormat="1" ht="26.1" customHeight="1">
      <c r="A106" s="28" t="str">
        <f>전기공량!A68</f>
        <v>SPRING NUT</v>
      </c>
      <c r="B106" s="28" t="str">
        <f>전기공량!B68</f>
        <v>3/8"</v>
      </c>
      <c r="C106" s="27" t="str">
        <f>전기공량!C68</f>
        <v>EA</v>
      </c>
      <c r="D106" s="28">
        <f>전기공량!F68</f>
        <v>0</v>
      </c>
      <c r="E106" s="28"/>
      <c r="F106" s="108"/>
      <c r="G106" s="11"/>
      <c r="H106" s="28"/>
      <c r="I106" s="11"/>
      <c r="J106" s="11"/>
      <c r="K106" s="97"/>
      <c r="L106" s="27"/>
    </row>
    <row r="107" spans="1:12" s="21" customFormat="1" ht="26.1" customHeight="1">
      <c r="A107" s="28" t="str">
        <f>전기공량!A69</f>
        <v>HOLDDOWN CLAMP</v>
      </c>
      <c r="B107" s="28" t="str">
        <f>전기공량!B69</f>
        <v>3/8"</v>
      </c>
      <c r="C107" s="27" t="str">
        <f>전기공량!C69</f>
        <v>EA</v>
      </c>
      <c r="D107" s="28">
        <f>전기공량!F69</f>
        <v>0</v>
      </c>
      <c r="E107" s="28"/>
      <c r="F107" s="108"/>
      <c r="G107" s="11"/>
      <c r="H107" s="28"/>
      <c r="I107" s="11"/>
      <c r="J107" s="11"/>
      <c r="K107" s="97"/>
      <c r="L107" s="27"/>
    </row>
    <row r="108" spans="1:12" s="21" customFormat="1" ht="26.1" customHeight="1">
      <c r="A108" s="28" t="str">
        <f>전기공량!A70</f>
        <v>COVER CLAMP</v>
      </c>
      <c r="B108" s="28" t="str">
        <f>전기공량!B70</f>
        <v>100H</v>
      </c>
      <c r="C108" s="27" t="str">
        <f>전기공량!C70</f>
        <v>EA</v>
      </c>
      <c r="D108" s="28">
        <f>전기공량!F70</f>
        <v>0</v>
      </c>
      <c r="E108" s="28"/>
      <c r="F108" s="108"/>
      <c r="G108" s="11"/>
      <c r="H108" s="28"/>
      <c r="I108" s="11"/>
      <c r="J108" s="11"/>
      <c r="K108" s="97"/>
      <c r="L108" s="27"/>
    </row>
    <row r="109" spans="1:12" s="21" customFormat="1" ht="26.1" customHeight="1">
      <c r="A109" s="28" t="str">
        <f>전기공량!A71</f>
        <v>DUCT 행가</v>
      </c>
      <c r="B109" s="28" t="str">
        <f>전기공량!B71</f>
        <v>W-400</v>
      </c>
      <c r="C109" s="27" t="str">
        <f>전기공량!C71</f>
        <v>식</v>
      </c>
      <c r="D109" s="28">
        <f>전기공량!F71</f>
        <v>0</v>
      </c>
      <c r="E109" s="28"/>
      <c r="F109" s="108"/>
      <c r="G109" s="11"/>
      <c r="H109" s="28"/>
      <c r="I109" s="11"/>
      <c r="J109" s="11"/>
      <c r="K109" s="97"/>
      <c r="L109" s="27" t="str">
        <f>일위내역!L4</f>
        <v>제1호표</v>
      </c>
    </row>
    <row r="110" spans="1:12" s="21" customFormat="1" ht="26.1" customHeight="1">
      <c r="A110" s="28" t="str">
        <f>전기공량!A72</f>
        <v>DUCT 행가</v>
      </c>
      <c r="B110" s="28" t="str">
        <f>전기공량!B72</f>
        <v>W-400/수직</v>
      </c>
      <c r="C110" s="27" t="str">
        <f>전기공량!C72</f>
        <v>식</v>
      </c>
      <c r="D110" s="28">
        <f>전기공량!F72</f>
        <v>0</v>
      </c>
      <c r="E110" s="28"/>
      <c r="F110" s="108"/>
      <c r="G110" s="28"/>
      <c r="H110" s="28"/>
      <c r="I110" s="11"/>
      <c r="J110" s="11"/>
      <c r="K110" s="97"/>
      <c r="L110" s="27" t="str">
        <f>일위내역!L5</f>
        <v>제2호표</v>
      </c>
    </row>
    <row r="111" spans="1:12" s="21" customFormat="1" ht="26.1" customHeight="1">
      <c r="A111" s="28" t="str">
        <f>전기공량!A73</f>
        <v>후렉시블콘넥터</v>
      </c>
      <c r="B111" s="28" t="str">
        <f>전기공량!B73</f>
        <v>22C (방수)</v>
      </c>
      <c r="C111" s="27" t="str">
        <f>전기공량!C73</f>
        <v>EA</v>
      </c>
      <c r="D111" s="28">
        <f>전기공량!F73</f>
        <v>0</v>
      </c>
      <c r="E111" s="28"/>
      <c r="F111" s="108"/>
      <c r="G111" s="11"/>
      <c r="H111" s="28"/>
      <c r="I111" s="11"/>
      <c r="J111" s="11"/>
      <c r="K111" s="97"/>
      <c r="L111" s="27"/>
    </row>
    <row r="112" spans="1:12" s="21" customFormat="1" ht="26.1" customHeight="1">
      <c r="A112" s="28" t="str">
        <f>전기공량!A74</f>
        <v>후렉시블콘넥터</v>
      </c>
      <c r="B112" s="28" t="str">
        <f>전기공량!B74</f>
        <v>28C (방수)</v>
      </c>
      <c r="C112" s="27" t="str">
        <f>전기공량!C74</f>
        <v>EA</v>
      </c>
      <c r="D112" s="28">
        <f>전기공량!F74</f>
        <v>0</v>
      </c>
      <c r="E112" s="28"/>
      <c r="F112" s="108"/>
      <c r="G112" s="11"/>
      <c r="H112" s="28"/>
      <c r="I112" s="11"/>
      <c r="J112" s="11"/>
      <c r="K112" s="97"/>
      <c r="L112" s="27"/>
    </row>
    <row r="113" spans="1:12" s="21" customFormat="1" ht="26.1" customHeight="1">
      <c r="A113" s="28" t="str">
        <f>전기공량!A75</f>
        <v>노말밴드</v>
      </c>
      <c r="B113" s="28" t="str">
        <f>전기공량!B75</f>
        <v>STEEL 42C</v>
      </c>
      <c r="C113" s="27" t="str">
        <f>전기공량!C75</f>
        <v>EA</v>
      </c>
      <c r="D113" s="28">
        <f>전기공량!F75</f>
        <v>0</v>
      </c>
      <c r="E113" s="28"/>
      <c r="F113" s="108"/>
      <c r="G113" s="11"/>
      <c r="H113" s="28"/>
      <c r="I113" s="11"/>
      <c r="J113" s="11"/>
      <c r="K113" s="97"/>
      <c r="L113" s="27"/>
    </row>
    <row r="114" spans="1:12" s="21" customFormat="1" ht="26.1" customHeight="1">
      <c r="A114" s="28" t="str">
        <f>전기공량!A76</f>
        <v>노말밴드</v>
      </c>
      <c r="B114" s="28" t="str">
        <f>전기공량!B76</f>
        <v>STEEL 70C</v>
      </c>
      <c r="C114" s="27" t="str">
        <f>전기공량!C76</f>
        <v>EA</v>
      </c>
      <c r="D114" s="28">
        <f>전기공량!F76</f>
        <v>0</v>
      </c>
      <c r="E114" s="28"/>
      <c r="F114" s="108"/>
      <c r="G114" s="11"/>
      <c r="H114" s="28"/>
      <c r="I114" s="11"/>
      <c r="J114" s="11"/>
      <c r="K114" s="97"/>
      <c r="L114" s="27"/>
    </row>
    <row r="115" spans="1:12" s="21" customFormat="1" ht="26.1" customHeight="1">
      <c r="A115" s="28" t="str">
        <f>전기공량!A77</f>
        <v>압착터미널</v>
      </c>
      <c r="B115" s="28" t="str">
        <f>전기공량!B77</f>
        <v>16㎟</v>
      </c>
      <c r="C115" s="27" t="str">
        <f>전기공량!C77</f>
        <v>EA</v>
      </c>
      <c r="D115" s="28">
        <f>전기공량!F77</f>
        <v>0</v>
      </c>
      <c r="E115" s="28"/>
      <c r="F115" s="108"/>
      <c r="G115" s="11"/>
      <c r="H115" s="28"/>
      <c r="I115" s="11"/>
      <c r="J115" s="11"/>
      <c r="K115" s="97"/>
      <c r="L115" s="27"/>
    </row>
    <row r="116" spans="1:12" s="21" customFormat="1" ht="26.1" customHeight="1">
      <c r="A116" s="28" t="str">
        <f>전기공량!A78</f>
        <v>압착터미널</v>
      </c>
      <c r="B116" s="28" t="str">
        <f>전기공량!B78</f>
        <v>50㎟</v>
      </c>
      <c r="C116" s="27" t="str">
        <f>전기공량!C78</f>
        <v>EA</v>
      </c>
      <c r="D116" s="28">
        <f>전기공량!F78</f>
        <v>0</v>
      </c>
      <c r="E116" s="28"/>
      <c r="F116" s="108"/>
      <c r="G116" s="11"/>
      <c r="H116" s="28"/>
      <c r="I116" s="11"/>
      <c r="J116" s="11"/>
      <c r="K116" s="97"/>
      <c r="L116" s="27"/>
    </row>
    <row r="117" spans="1:12" s="21" customFormat="1" ht="26.1" customHeight="1">
      <c r="A117" s="28" t="str">
        <f>전기공량!A79</f>
        <v>PULL BOX</v>
      </c>
      <c r="B117" s="28" t="str">
        <f>전기공량!B79</f>
        <v>150x150x100</v>
      </c>
      <c r="C117" s="27" t="str">
        <f>전기공량!C79</f>
        <v>EA</v>
      </c>
      <c r="D117" s="28">
        <f>전기공량!F79</f>
        <v>0</v>
      </c>
      <c r="E117" s="28"/>
      <c r="F117" s="108"/>
      <c r="G117" s="11"/>
      <c r="H117" s="28"/>
      <c r="I117" s="11"/>
      <c r="J117" s="11"/>
      <c r="K117" s="97"/>
      <c r="L117" s="27"/>
    </row>
    <row r="118" spans="1:12" s="21" customFormat="1" ht="26.1" customHeight="1">
      <c r="A118" s="28" t="str">
        <f>전기공량!A80</f>
        <v>HI-BOX</v>
      </c>
      <c r="B118" s="28" t="str">
        <f>전기공량!B80</f>
        <v>C/T 4각</v>
      </c>
      <c r="C118" s="27" t="str">
        <f>전기공량!C80</f>
        <v>EA</v>
      </c>
      <c r="D118" s="28">
        <f>전기공량!F80</f>
        <v>0</v>
      </c>
      <c r="E118" s="28"/>
      <c r="F118" s="108"/>
      <c r="G118" s="11"/>
      <c r="H118" s="28"/>
      <c r="I118" s="11"/>
      <c r="J118" s="11"/>
      <c r="K118" s="97"/>
      <c r="L118" s="27"/>
    </row>
    <row r="119" spans="1:12" s="21" customFormat="1" ht="26.1" customHeight="1">
      <c r="A119" s="28" t="str">
        <f>전기공량!A81</f>
        <v>HI-BOX(카바부)</v>
      </c>
      <c r="B119" s="28" t="str">
        <f>전기공량!B81</f>
        <v>O/L S-2</v>
      </c>
      <c r="C119" s="27" t="str">
        <f>전기공량!C81</f>
        <v>EA</v>
      </c>
      <c r="D119" s="28">
        <f>전기공량!F81</f>
        <v>0</v>
      </c>
      <c r="E119" s="28"/>
      <c r="F119" s="108"/>
      <c r="G119" s="11"/>
      <c r="H119" s="28"/>
      <c r="I119" s="11"/>
      <c r="J119" s="11"/>
      <c r="K119" s="97"/>
      <c r="L119" s="27"/>
    </row>
    <row r="120" spans="1:12" s="21" customFormat="1" ht="26.1" customHeight="1">
      <c r="A120" s="28" t="str">
        <f>전기공량!A82</f>
        <v>HI-BOX(카바부)</v>
      </c>
      <c r="B120" s="28" t="str">
        <f>전기공량!B82</f>
        <v>O/L S-1</v>
      </c>
      <c r="C120" s="27" t="str">
        <f>전기공량!C82</f>
        <v>EA</v>
      </c>
      <c r="D120" s="28">
        <f>전기공량!F82</f>
        <v>0</v>
      </c>
      <c r="E120" s="28"/>
      <c r="F120" s="108"/>
      <c r="G120" s="11"/>
      <c r="H120" s="28"/>
      <c r="I120" s="11"/>
      <c r="J120" s="11"/>
      <c r="K120" s="97"/>
      <c r="L120" s="27"/>
    </row>
    <row r="121" spans="1:12" s="21" customFormat="1" ht="26.1" customHeight="1">
      <c r="A121" s="28" t="str">
        <f>전기공량!A83</f>
        <v>BOX COVER</v>
      </c>
      <c r="B121" s="28" t="str">
        <f>전기공량!B83</f>
        <v>철제평</v>
      </c>
      <c r="C121" s="27" t="str">
        <f>전기공량!C83</f>
        <v>EA</v>
      </c>
      <c r="D121" s="28">
        <f>전기공량!F83</f>
        <v>0</v>
      </c>
      <c r="E121" s="28"/>
      <c r="F121" s="108"/>
      <c r="G121" s="11"/>
      <c r="H121" s="28"/>
      <c r="I121" s="11"/>
      <c r="J121" s="11"/>
      <c r="K121" s="97"/>
      <c r="L121" s="27"/>
    </row>
    <row r="122" spans="1:12" s="21" customFormat="1" ht="26.1" customHeight="1">
      <c r="A122" s="28" t="str">
        <f>전기공량!A84</f>
        <v>BLANK PLATE</v>
      </c>
      <c r="B122" s="28" t="str">
        <f>전기공량!B84</f>
        <v>SW 1G</v>
      </c>
      <c r="C122" s="27" t="str">
        <f>전기공량!C84</f>
        <v>EA</v>
      </c>
      <c r="D122" s="28">
        <f>전기공량!F84</f>
        <v>0</v>
      </c>
      <c r="E122" s="28"/>
      <c r="F122" s="108"/>
      <c r="G122" s="11"/>
      <c r="H122" s="28"/>
      <c r="I122" s="11"/>
      <c r="J122" s="11"/>
      <c r="K122" s="97"/>
      <c r="L122" s="27"/>
    </row>
    <row r="123" spans="1:12" s="21" customFormat="1" ht="26.1" customHeight="1">
      <c r="A123" s="28" t="str">
        <f>전기공량!A85</f>
        <v>콘센트(접지)</v>
      </c>
      <c r="B123" s="28" t="str">
        <f>전기공량!B85</f>
        <v>4구 250V 16A</v>
      </c>
      <c r="C123" s="27" t="str">
        <f>전기공량!C85</f>
        <v>EA</v>
      </c>
      <c r="D123" s="28">
        <f>전기공량!F85</f>
        <v>0</v>
      </c>
      <c r="E123" s="28"/>
      <c r="F123" s="108"/>
      <c r="G123" s="11"/>
      <c r="H123" s="28"/>
      <c r="I123" s="11"/>
      <c r="J123" s="11"/>
      <c r="K123" s="97"/>
      <c r="L123" s="27"/>
    </row>
    <row r="124" spans="1:12" s="21" customFormat="1" ht="26.1" customHeight="1">
      <c r="A124" s="28" t="str">
        <f>전기공량!A86</f>
        <v>콘센트(접지-WP)</v>
      </c>
      <c r="B124" s="28" t="str">
        <f>전기공량!B86</f>
        <v>1구 250V 16A</v>
      </c>
      <c r="C124" s="27" t="str">
        <f>전기공량!C86</f>
        <v>EA</v>
      </c>
      <c r="D124" s="28">
        <f>전기공량!F86</f>
        <v>0</v>
      </c>
      <c r="E124" s="28"/>
      <c r="F124" s="108"/>
      <c r="G124" s="11"/>
      <c r="H124" s="28"/>
      <c r="I124" s="11"/>
      <c r="J124" s="11"/>
      <c r="K124" s="97"/>
      <c r="L124" s="27"/>
    </row>
    <row r="125" spans="1:12" s="21" customFormat="1" ht="26.1" customHeight="1">
      <c r="A125" s="28" t="str">
        <f>전기공량!A87</f>
        <v>파이프행가</v>
      </c>
      <c r="B125" s="28" t="str">
        <f>전기공량!B87</f>
        <v>42C</v>
      </c>
      <c r="C125" s="27" t="str">
        <f>전기공량!C87</f>
        <v>EA</v>
      </c>
      <c r="D125" s="28">
        <f>전기공량!F87</f>
        <v>0</v>
      </c>
      <c r="E125" s="28"/>
      <c r="F125" s="108"/>
      <c r="G125" s="11"/>
      <c r="H125" s="28"/>
      <c r="I125" s="11"/>
      <c r="J125" s="11"/>
      <c r="K125" s="97"/>
      <c r="L125" s="27"/>
    </row>
    <row r="126" spans="1:12" s="21" customFormat="1" ht="26.1" customHeight="1">
      <c r="A126" s="28" t="str">
        <f>전기공량!A88</f>
        <v>파이프행가</v>
      </c>
      <c r="B126" s="28" t="str">
        <f>전기공량!B88</f>
        <v>70C</v>
      </c>
      <c r="C126" s="27" t="str">
        <f>전기공량!C88</f>
        <v>EA</v>
      </c>
      <c r="D126" s="28">
        <f>전기공량!F88</f>
        <v>0</v>
      </c>
      <c r="E126" s="28"/>
      <c r="F126" s="108"/>
      <c r="G126" s="11"/>
      <c r="H126" s="28"/>
      <c r="I126" s="11"/>
      <c r="J126" s="11"/>
      <c r="K126" s="97"/>
      <c r="L126" s="27"/>
    </row>
    <row r="127" spans="1:12" s="21" customFormat="1" ht="26.1" customHeight="1">
      <c r="A127" s="28" t="str">
        <f>전기공량!A89</f>
        <v>달대볼트</v>
      </c>
      <c r="B127" s="28" t="str">
        <f>전기공량!B89</f>
        <v>3/8"x1000㎜</v>
      </c>
      <c r="C127" s="27" t="str">
        <f>전기공량!C89</f>
        <v>EA</v>
      </c>
      <c r="D127" s="28">
        <f>전기공량!F89</f>
        <v>0</v>
      </c>
      <c r="E127" s="28"/>
      <c r="F127" s="108"/>
      <c r="G127" s="11"/>
      <c r="H127" s="28"/>
      <c r="I127" s="11"/>
      <c r="J127" s="11"/>
      <c r="K127" s="97"/>
      <c r="L127" s="27"/>
    </row>
    <row r="128" spans="1:12" s="21" customFormat="1" ht="26.1" customHeight="1">
      <c r="A128" s="28" t="str">
        <f>전기공량!A90</f>
        <v>인서트</v>
      </c>
      <c r="B128" s="28" t="str">
        <f>전기공량!B90</f>
        <v>3/8"</v>
      </c>
      <c r="C128" s="27" t="str">
        <f>전기공량!C90</f>
        <v>EA</v>
      </c>
      <c r="D128" s="28">
        <f>전기공량!F90</f>
        <v>0</v>
      </c>
      <c r="E128" s="28"/>
      <c r="F128" s="108"/>
      <c r="G128" s="11"/>
      <c r="H128" s="28"/>
      <c r="I128" s="11"/>
      <c r="J128" s="11"/>
      <c r="K128" s="97"/>
      <c r="L128" s="27"/>
    </row>
    <row r="129" spans="1:12" s="21" customFormat="1" ht="26.1" customHeight="1">
      <c r="A129" s="28" t="str">
        <f>전기공량!A91</f>
        <v>분전반</v>
      </c>
      <c r="B129" s="28" t="str">
        <f>전기공량!B91</f>
        <v>LP-M(900x2200x300)</v>
      </c>
      <c r="C129" s="27" t="str">
        <f>전기공량!C91</f>
        <v>식</v>
      </c>
      <c r="D129" s="28">
        <f>전기공량!F91</f>
        <v>0</v>
      </c>
      <c r="E129" s="28"/>
      <c r="F129" s="193"/>
      <c r="G129" s="194"/>
      <c r="H129" s="195"/>
      <c r="I129" s="194"/>
      <c r="J129" s="194"/>
      <c r="K129" s="194"/>
      <c r="L129" s="27" t="s">
        <v>116</v>
      </c>
    </row>
    <row r="130" spans="1:12" s="21" customFormat="1" ht="26.1" customHeight="1">
      <c r="A130" s="28" t="str">
        <f>전기공량!A92</f>
        <v>분전반</v>
      </c>
      <c r="B130" s="28" t="str">
        <f>전기공량!B92</f>
        <v>L-1(700x1100x180)</v>
      </c>
      <c r="C130" s="27" t="str">
        <f>전기공량!C92</f>
        <v>식</v>
      </c>
      <c r="D130" s="28">
        <f>전기공량!F92</f>
        <v>0</v>
      </c>
      <c r="E130" s="28"/>
      <c r="F130" s="193"/>
      <c r="G130" s="194"/>
      <c r="H130" s="195"/>
      <c r="I130" s="194"/>
      <c r="J130" s="194"/>
      <c r="K130" s="194"/>
      <c r="L130" s="27" t="s">
        <v>116</v>
      </c>
    </row>
    <row r="131" spans="1:12" s="21" customFormat="1" ht="26.1" customHeight="1">
      <c r="A131" s="28" t="str">
        <f>전기공량!A93</f>
        <v>분전반</v>
      </c>
      <c r="B131" s="28" t="str">
        <f>전기공량!B93</f>
        <v>L-2(700x1000x180)</v>
      </c>
      <c r="C131" s="27" t="str">
        <f>전기공량!C93</f>
        <v>식</v>
      </c>
      <c r="D131" s="28">
        <f>전기공량!F93</f>
        <v>0</v>
      </c>
      <c r="E131" s="28"/>
      <c r="F131" s="193"/>
      <c r="G131" s="194"/>
      <c r="H131" s="195"/>
      <c r="I131" s="194"/>
      <c r="J131" s="194"/>
      <c r="K131" s="194"/>
      <c r="L131" s="27" t="s">
        <v>116</v>
      </c>
    </row>
    <row r="132" spans="1:12" s="21" customFormat="1" ht="26.1" customHeight="1">
      <c r="A132" s="28" t="str">
        <f>전기공량!A94</f>
        <v>분전반</v>
      </c>
      <c r="B132" s="28" t="str">
        <f>전기공량!B94</f>
        <v>P-1(700x1800x250)</v>
      </c>
      <c r="C132" s="27" t="str">
        <f>전기공량!C94</f>
        <v>식</v>
      </c>
      <c r="D132" s="28">
        <f>전기공량!F94</f>
        <v>0</v>
      </c>
      <c r="E132" s="28"/>
      <c r="F132" s="193"/>
      <c r="G132" s="194"/>
      <c r="H132" s="195"/>
      <c r="I132" s="194"/>
      <c r="J132" s="194"/>
      <c r="K132" s="194"/>
      <c r="L132" s="27" t="s">
        <v>116</v>
      </c>
    </row>
    <row r="133" spans="1:12" s="21" customFormat="1" ht="26.1" customHeight="1">
      <c r="A133" s="28" t="str">
        <f>전기공량!A95</f>
        <v>분전반</v>
      </c>
      <c r="B133" s="28" t="str">
        <f>전기공량!B95</f>
        <v>P-2(700x1700x180)</v>
      </c>
      <c r="C133" s="27" t="str">
        <f>전기공량!C95</f>
        <v>식</v>
      </c>
      <c r="D133" s="28">
        <f>전기공량!F95</f>
        <v>0</v>
      </c>
      <c r="E133" s="28"/>
      <c r="F133" s="193"/>
      <c r="G133" s="194"/>
      <c r="H133" s="195"/>
      <c r="I133" s="194"/>
      <c r="J133" s="194"/>
      <c r="K133" s="194"/>
      <c r="L133" s="27" t="s">
        <v>116</v>
      </c>
    </row>
    <row r="134" spans="1:12" s="21" customFormat="1" ht="26.1" customHeight="1">
      <c r="A134" s="28" t="str">
        <f>전기공량!A96</f>
        <v>분전반</v>
      </c>
      <c r="B134" s="28" t="str">
        <f>전기공량!B96</f>
        <v>P-EV(600x600x180)</v>
      </c>
      <c r="C134" s="27" t="str">
        <f>전기공량!C96</f>
        <v>식</v>
      </c>
      <c r="D134" s="28">
        <f>전기공량!F96</f>
        <v>0</v>
      </c>
      <c r="E134" s="28"/>
      <c r="F134" s="193"/>
      <c r="G134" s="194"/>
      <c r="H134" s="195"/>
      <c r="I134" s="194"/>
      <c r="J134" s="194"/>
      <c r="K134" s="194"/>
      <c r="L134" s="27" t="s">
        <v>116</v>
      </c>
    </row>
    <row r="135" spans="1:12" s="21" customFormat="1" ht="26.1" customHeight="1">
      <c r="A135" s="28" t="s">
        <v>91</v>
      </c>
      <c r="B135" s="28" t="s">
        <v>184</v>
      </c>
      <c r="C135" s="27" t="s">
        <v>17</v>
      </c>
      <c r="D135" s="33">
        <v>1</v>
      </c>
      <c r="E135" s="97"/>
      <c r="F135" s="192"/>
      <c r="G135" s="11"/>
      <c r="H135" s="11"/>
      <c r="I135" s="11"/>
      <c r="J135" s="11"/>
      <c r="K135" s="97"/>
      <c r="L135" s="27"/>
    </row>
    <row r="136" spans="1:12" s="21" customFormat="1" ht="26.1" customHeight="1">
      <c r="A136" s="28" t="s">
        <v>91</v>
      </c>
      <c r="B136" s="28" t="s">
        <v>92</v>
      </c>
      <c r="C136" s="27" t="s">
        <v>17</v>
      </c>
      <c r="D136" s="33">
        <v>1</v>
      </c>
      <c r="E136" s="97"/>
      <c r="F136" s="192"/>
      <c r="G136" s="11"/>
      <c r="H136" s="11"/>
      <c r="I136" s="11"/>
      <c r="J136" s="11"/>
      <c r="K136" s="97"/>
      <c r="L136" s="27"/>
    </row>
    <row r="137" spans="1:12" s="21" customFormat="1" ht="26.1" customHeight="1">
      <c r="A137" s="28" t="s">
        <v>93</v>
      </c>
      <c r="B137" s="28" t="s">
        <v>94</v>
      </c>
      <c r="C137" s="27" t="s">
        <v>72</v>
      </c>
      <c r="D137" s="33">
        <v>1</v>
      </c>
      <c r="E137" s="97"/>
      <c r="F137" s="192"/>
      <c r="G137" s="11"/>
      <c r="H137" s="11"/>
      <c r="I137" s="11"/>
      <c r="J137" s="11"/>
      <c r="K137" s="97"/>
      <c r="L137" s="27"/>
    </row>
    <row r="138" spans="1:12" s="22" customFormat="1" ht="26.1" customHeight="1">
      <c r="A138" s="28" t="s">
        <v>75</v>
      </c>
      <c r="B138" s="28" t="s">
        <v>61</v>
      </c>
      <c r="C138" s="27" t="s">
        <v>74</v>
      </c>
      <c r="D138" s="111">
        <f>TRUNC((전기공량!$H$97),1)</f>
        <v>0</v>
      </c>
      <c r="E138" s="97"/>
      <c r="F138" s="108"/>
      <c r="G138" s="28"/>
      <c r="H138" s="28"/>
      <c r="I138" s="11"/>
      <c r="J138" s="11"/>
      <c r="K138" s="97"/>
      <c r="L138" s="27"/>
    </row>
    <row r="139" spans="1:12" s="22" customFormat="1" ht="26.1" customHeight="1">
      <c r="A139" s="28" t="s">
        <v>75</v>
      </c>
      <c r="B139" s="28" t="s">
        <v>95</v>
      </c>
      <c r="C139" s="27" t="s">
        <v>74</v>
      </c>
      <c r="D139" s="111">
        <f>TRUNC((전기공량!$J$97),1)</f>
        <v>0</v>
      </c>
      <c r="E139" s="97"/>
      <c r="F139" s="108"/>
      <c r="G139" s="28"/>
      <c r="H139" s="28"/>
      <c r="I139" s="11"/>
      <c r="J139" s="11"/>
      <c r="K139" s="97"/>
      <c r="L139" s="27"/>
    </row>
    <row r="140" spans="1:12" s="21" customFormat="1" ht="26.1" customHeight="1">
      <c r="A140" s="28" t="s">
        <v>96</v>
      </c>
      <c r="B140" s="28" t="s">
        <v>273</v>
      </c>
      <c r="C140" s="27" t="s">
        <v>72</v>
      </c>
      <c r="D140" s="33">
        <v>1</v>
      </c>
      <c r="E140" s="97"/>
      <c r="F140" s="192"/>
      <c r="G140" s="11"/>
      <c r="H140" s="11"/>
      <c r="I140" s="11"/>
      <c r="J140" s="11"/>
      <c r="K140" s="97"/>
      <c r="L140" s="27"/>
    </row>
    <row r="141" spans="1:12" s="21" customFormat="1" ht="26.1" customHeight="1">
      <c r="A141" s="28"/>
      <c r="B141" s="28"/>
      <c r="C141" s="27"/>
      <c r="D141" s="33"/>
      <c r="E141" s="97"/>
      <c r="F141" s="192"/>
      <c r="G141" s="11"/>
      <c r="H141" s="11"/>
      <c r="I141" s="11"/>
      <c r="J141" s="11"/>
      <c r="K141" s="97"/>
      <c r="L141" s="27"/>
    </row>
    <row r="142" spans="1:12" s="21" customFormat="1" ht="26.1" customHeight="1">
      <c r="A142" s="28" t="s">
        <v>73</v>
      </c>
      <c r="B142" s="28"/>
      <c r="C142" s="27"/>
      <c r="D142" s="33"/>
      <c r="E142" s="97"/>
      <c r="F142" s="108"/>
      <c r="G142" s="11"/>
      <c r="H142" s="108"/>
      <c r="I142" s="11"/>
      <c r="J142" s="28"/>
      <c r="K142" s="97"/>
      <c r="L142" s="27"/>
    </row>
    <row r="143" spans="1:12" s="21" customFormat="1" ht="26.1" customHeight="1">
      <c r="A143" s="28"/>
      <c r="B143" s="28"/>
      <c r="C143" s="27"/>
      <c r="D143" s="33"/>
      <c r="E143" s="97"/>
      <c r="F143" s="108"/>
      <c r="G143" s="11"/>
      <c r="H143" s="28"/>
      <c r="I143" s="11"/>
      <c r="J143" s="28"/>
      <c r="K143" s="97"/>
      <c r="L143" s="27"/>
    </row>
    <row r="144" spans="1:12" s="21" customFormat="1" ht="26.1" customHeight="1">
      <c r="A144" s="28"/>
      <c r="B144" s="28"/>
      <c r="C144" s="27"/>
      <c r="D144" s="33"/>
      <c r="E144" s="97"/>
      <c r="F144" s="108"/>
      <c r="G144" s="11"/>
      <c r="H144" s="28"/>
      <c r="I144" s="11"/>
      <c r="J144" s="28"/>
      <c r="K144" s="97"/>
      <c r="L144" s="27"/>
    </row>
    <row r="145" spans="1:12" s="21" customFormat="1" ht="26.1" customHeight="1">
      <c r="A145" s="28"/>
      <c r="B145" s="28"/>
      <c r="C145" s="27"/>
      <c r="D145" s="33"/>
      <c r="E145" s="97"/>
      <c r="F145" s="108"/>
      <c r="G145" s="11"/>
      <c r="H145" s="28"/>
      <c r="I145" s="11"/>
      <c r="J145" s="28"/>
      <c r="K145" s="97"/>
      <c r="L145" s="27"/>
    </row>
    <row r="146" spans="1:12" s="21" customFormat="1" ht="26.1" customHeight="1">
      <c r="A146" s="28"/>
      <c r="B146" s="28"/>
      <c r="C146" s="27"/>
      <c r="D146" s="33"/>
      <c r="E146" s="97"/>
      <c r="F146" s="108"/>
      <c r="G146" s="11"/>
      <c r="H146" s="28"/>
      <c r="I146" s="11"/>
      <c r="J146" s="28"/>
      <c r="K146" s="97"/>
      <c r="L146" s="27"/>
    </row>
    <row r="147" spans="1:12" s="21" customFormat="1" ht="26.1" customHeight="1">
      <c r="A147" s="28"/>
      <c r="B147" s="28"/>
      <c r="C147" s="27"/>
      <c r="D147" s="33"/>
      <c r="E147" s="97"/>
      <c r="F147" s="108"/>
      <c r="G147" s="11"/>
      <c r="H147" s="28"/>
      <c r="I147" s="11"/>
      <c r="J147" s="28"/>
      <c r="K147" s="97"/>
      <c r="L147" s="27"/>
    </row>
    <row r="148" spans="1:12" s="21" customFormat="1" ht="26.1" customHeight="1">
      <c r="A148" s="28"/>
      <c r="B148" s="28"/>
      <c r="C148" s="27"/>
      <c r="D148" s="33"/>
      <c r="E148" s="97"/>
      <c r="F148" s="108"/>
      <c r="G148" s="11"/>
      <c r="H148" s="28"/>
      <c r="I148" s="11"/>
      <c r="J148" s="28"/>
      <c r="K148" s="97"/>
      <c r="L148" s="27"/>
    </row>
    <row r="149" spans="1:12" s="21" customFormat="1" ht="26.1" customHeight="1">
      <c r="A149" s="28"/>
      <c r="B149" s="28"/>
      <c r="C149" s="27"/>
      <c r="D149" s="33"/>
      <c r="E149" s="97"/>
      <c r="F149" s="108"/>
      <c r="G149" s="11"/>
      <c r="H149" s="28"/>
      <c r="I149" s="11"/>
      <c r="J149" s="28"/>
      <c r="K149" s="97"/>
      <c r="L149" s="27"/>
    </row>
    <row r="150" spans="1:12" s="21" customFormat="1" ht="26.1" customHeight="1">
      <c r="A150" s="28"/>
      <c r="B150" s="28"/>
      <c r="C150" s="27"/>
      <c r="D150" s="33"/>
      <c r="E150" s="97"/>
      <c r="F150" s="108"/>
      <c r="G150" s="11"/>
      <c r="H150" s="28"/>
      <c r="I150" s="11"/>
      <c r="J150" s="28"/>
      <c r="K150" s="97"/>
      <c r="L150" s="27"/>
    </row>
    <row r="151" spans="1:12" s="21" customFormat="1" ht="26.1" customHeight="1">
      <c r="A151" s="28"/>
      <c r="B151" s="28"/>
      <c r="C151" s="27"/>
      <c r="D151" s="33"/>
      <c r="E151" s="97"/>
      <c r="F151" s="108"/>
      <c r="G151" s="11"/>
      <c r="H151" s="28"/>
      <c r="I151" s="11"/>
      <c r="J151" s="28"/>
      <c r="K151" s="97"/>
      <c r="L151" s="27"/>
    </row>
    <row r="152" spans="1:12" s="21" customFormat="1" ht="26.1" customHeight="1">
      <c r="A152" s="28"/>
      <c r="B152" s="28"/>
      <c r="C152" s="27"/>
      <c r="D152" s="33"/>
      <c r="E152" s="97"/>
      <c r="F152" s="108"/>
      <c r="G152" s="11"/>
      <c r="H152" s="28"/>
      <c r="I152" s="11"/>
      <c r="J152" s="28"/>
      <c r="K152" s="97"/>
      <c r="L152" s="27"/>
    </row>
    <row r="153" spans="1:12" s="21" customFormat="1" ht="26.1" customHeight="1">
      <c r="A153" s="28"/>
      <c r="B153" s="28"/>
      <c r="C153" s="27"/>
      <c r="D153" s="33"/>
      <c r="E153" s="97"/>
      <c r="F153" s="108"/>
      <c r="G153" s="11"/>
      <c r="H153" s="28"/>
      <c r="I153" s="11"/>
      <c r="J153" s="28"/>
      <c r="K153" s="97"/>
      <c r="L153" s="27"/>
    </row>
    <row r="154" spans="1:12" s="21" customFormat="1" ht="26.1" customHeight="1">
      <c r="A154" s="28"/>
      <c r="B154" s="28"/>
      <c r="C154" s="27"/>
      <c r="D154" s="33"/>
      <c r="E154" s="97"/>
      <c r="F154" s="108"/>
      <c r="G154" s="11"/>
      <c r="H154" s="28"/>
      <c r="I154" s="11"/>
      <c r="J154" s="28"/>
      <c r="K154" s="97"/>
      <c r="L154" s="27"/>
    </row>
    <row r="155" spans="1:12" s="21" customFormat="1" ht="26.1" customHeight="1">
      <c r="A155" s="236" t="str">
        <f>전기공량!A98</f>
        <v>4. 전등 공사</v>
      </c>
      <c r="B155" s="236"/>
      <c r="C155" s="27"/>
      <c r="D155" s="28"/>
      <c r="E155" s="97"/>
      <c r="F155" s="108"/>
      <c r="G155" s="11"/>
      <c r="H155" s="28"/>
      <c r="I155" s="11"/>
      <c r="J155" s="11"/>
      <c r="K155" s="97"/>
      <c r="L155" s="27"/>
    </row>
    <row r="156" spans="1:12" s="21" customFormat="1" ht="26.1" customHeight="1">
      <c r="A156" s="28" t="str">
        <f>전기공량!A99</f>
        <v>전선관</v>
      </c>
      <c r="B156" s="28" t="str">
        <f>전기공량!B99</f>
        <v>CD 16C(난연성)</v>
      </c>
      <c r="C156" s="33" t="str">
        <f>전기공량!C99</f>
        <v>M</v>
      </c>
      <c r="D156" s="28">
        <f>SUM(전기공량!F99)</f>
        <v>0</v>
      </c>
      <c r="E156" s="28"/>
      <c r="F156" s="108"/>
      <c r="G156" s="11"/>
      <c r="H156" s="28"/>
      <c r="I156" s="11"/>
      <c r="J156" s="11"/>
      <c r="K156" s="97"/>
      <c r="L156" s="27"/>
    </row>
    <row r="157" spans="1:12" s="21" customFormat="1" ht="26.1" customHeight="1">
      <c r="A157" s="28" t="str">
        <f>전기공량!A100</f>
        <v>전선관</v>
      </c>
      <c r="B157" s="28" t="str">
        <f>전기공량!B100</f>
        <v>CD 22C(난연성)</v>
      </c>
      <c r="C157" s="33" t="str">
        <f>전기공량!C100</f>
        <v>M</v>
      </c>
      <c r="D157" s="28">
        <f>SUM(전기공량!F100)</f>
        <v>0</v>
      </c>
      <c r="E157" s="28"/>
      <c r="F157" s="108"/>
      <c r="G157" s="11"/>
      <c r="H157" s="28"/>
      <c r="I157" s="11"/>
      <c r="J157" s="11"/>
      <c r="K157" s="97"/>
      <c r="L157" s="27"/>
    </row>
    <row r="158" spans="1:12" s="21" customFormat="1" ht="26.1" customHeight="1">
      <c r="A158" s="28" t="str">
        <f>전기공량!A101</f>
        <v>전선관</v>
      </c>
      <c r="B158" s="28" t="str">
        <f>전기공량!B101</f>
        <v>CD 28C(난연성)</v>
      </c>
      <c r="C158" s="33" t="str">
        <f>전기공량!C101</f>
        <v>M</v>
      </c>
      <c r="D158" s="28">
        <f>SUM(전기공량!F101)</f>
        <v>0</v>
      </c>
      <c r="E158" s="28"/>
      <c r="F158" s="108"/>
      <c r="G158" s="11"/>
      <c r="H158" s="28"/>
      <c r="I158" s="11"/>
      <c r="J158" s="11"/>
      <c r="K158" s="97"/>
      <c r="L158" s="27"/>
    </row>
    <row r="159" spans="1:12" s="21" customFormat="1" ht="26.1" customHeight="1">
      <c r="A159" s="28" t="str">
        <f>전기공량!A102</f>
        <v>후렉시블 전선관</v>
      </c>
      <c r="B159" s="28" t="str">
        <f>전기공량!B102</f>
        <v>16C 일반</v>
      </c>
      <c r="C159" s="33" t="str">
        <f>전기공량!C102</f>
        <v>M</v>
      </c>
      <c r="D159" s="28">
        <f>SUM(전기공량!F102)</f>
        <v>0</v>
      </c>
      <c r="E159" s="28"/>
      <c r="F159" s="108"/>
      <c r="G159" s="11"/>
      <c r="H159" s="28"/>
      <c r="I159" s="11"/>
      <c r="J159" s="11"/>
      <c r="K159" s="97"/>
      <c r="L159" s="27"/>
    </row>
    <row r="160" spans="1:12" s="21" customFormat="1" ht="26.1" customHeight="1">
      <c r="A160" s="28" t="str">
        <f>전기공량!A103</f>
        <v>전선</v>
      </c>
      <c r="B160" s="28" t="str">
        <f>전기공량!B103</f>
        <v>HFIX 2.5㎟</v>
      </c>
      <c r="C160" s="33" t="str">
        <f>전기공량!C103</f>
        <v>M</v>
      </c>
      <c r="D160" s="28">
        <f>SUM(전기공량!F103)</f>
        <v>0</v>
      </c>
      <c r="E160" s="28"/>
      <c r="F160" s="108"/>
      <c r="G160" s="11"/>
      <c r="H160" s="28"/>
      <c r="I160" s="11"/>
      <c r="J160" s="11"/>
      <c r="K160" s="97"/>
      <c r="L160" s="27"/>
    </row>
    <row r="161" spans="1:12" s="21" customFormat="1" ht="26.1" customHeight="1">
      <c r="A161" s="28" t="str">
        <f>전기공량!A104</f>
        <v>UTP CABLE(CAT'5E)</v>
      </c>
      <c r="B161" s="28" t="str">
        <f>전기공량!B104</f>
        <v>4P 0.5㎜</v>
      </c>
      <c r="C161" s="33" t="str">
        <f>전기공량!C104</f>
        <v>M</v>
      </c>
      <c r="D161" s="28">
        <f>SUM(전기공량!F104)</f>
        <v>0</v>
      </c>
      <c r="E161" s="28"/>
      <c r="F161" s="108"/>
      <c r="G161" s="11"/>
      <c r="H161" s="28"/>
      <c r="I161" s="11"/>
      <c r="J161" s="11"/>
      <c r="K161" s="97"/>
      <c r="L161" s="27"/>
    </row>
    <row r="162" spans="1:12" s="21" customFormat="1" ht="26.1" customHeight="1">
      <c r="A162" s="28" t="str">
        <f>전기공량!A105</f>
        <v>후렉시블콘넥터</v>
      </c>
      <c r="B162" s="28" t="str">
        <f>전기공량!B105</f>
        <v>16C (일반)</v>
      </c>
      <c r="C162" s="33" t="str">
        <f>전기공량!C105</f>
        <v>EA</v>
      </c>
      <c r="D162" s="28">
        <f>SUM(전기공량!F105)</f>
        <v>0</v>
      </c>
      <c r="E162" s="28"/>
      <c r="F162" s="108"/>
      <c r="G162" s="11"/>
      <c r="H162" s="28"/>
      <c r="I162" s="11"/>
      <c r="J162" s="11"/>
      <c r="K162" s="97"/>
      <c r="L162" s="27"/>
    </row>
    <row r="163" spans="1:12" s="21" customFormat="1" ht="26.1" customHeight="1">
      <c r="A163" s="28" t="str">
        <f>전기공량!A106</f>
        <v>HI-BOX</v>
      </c>
      <c r="B163" s="28" t="str">
        <f>전기공량!B106</f>
        <v>C/T 4각</v>
      </c>
      <c r="C163" s="33" t="str">
        <f>전기공량!C106</f>
        <v>EA</v>
      </c>
      <c r="D163" s="28">
        <f>SUM(전기공량!F106)</f>
        <v>0</v>
      </c>
      <c r="E163" s="28"/>
      <c r="F163" s="108"/>
      <c r="G163" s="11"/>
      <c r="H163" s="28"/>
      <c r="I163" s="11"/>
      <c r="J163" s="11"/>
      <c r="K163" s="97"/>
      <c r="L163" s="27"/>
    </row>
    <row r="164" spans="1:12" s="21" customFormat="1" ht="26.1" customHeight="1">
      <c r="A164" s="28" t="str">
        <f>전기공량!A107</f>
        <v>HI-BOX</v>
      </c>
      <c r="B164" s="28" t="str">
        <f>전기공량!B107</f>
        <v>C/T 8각</v>
      </c>
      <c r="C164" s="33" t="str">
        <f>전기공량!C107</f>
        <v>EA</v>
      </c>
      <c r="D164" s="28">
        <f>SUM(전기공량!F107)</f>
        <v>0</v>
      </c>
      <c r="E164" s="28"/>
      <c r="F164" s="108"/>
      <c r="G164" s="11"/>
      <c r="H164" s="28"/>
      <c r="I164" s="11"/>
      <c r="J164" s="11"/>
      <c r="K164" s="97"/>
      <c r="L164" s="27"/>
    </row>
    <row r="165" spans="1:12" s="21" customFormat="1" ht="26.1" customHeight="1">
      <c r="A165" s="28" t="str">
        <f>전기공량!A108</f>
        <v>HI-BOX(카바부)</v>
      </c>
      <c r="B165" s="28" t="str">
        <f>전기공량!B108</f>
        <v>O/L S-2</v>
      </c>
      <c r="C165" s="33" t="str">
        <f>전기공량!C108</f>
        <v>EA</v>
      </c>
      <c r="D165" s="28">
        <f>SUM(전기공량!F108)</f>
        <v>0</v>
      </c>
      <c r="E165" s="28"/>
      <c r="F165" s="108"/>
      <c r="G165" s="11"/>
      <c r="H165" s="28"/>
      <c r="I165" s="11"/>
      <c r="J165" s="11"/>
      <c r="K165" s="97"/>
      <c r="L165" s="27"/>
    </row>
    <row r="166" spans="1:12" s="21" customFormat="1" ht="26.1" customHeight="1">
      <c r="A166" s="28" t="str">
        <f>전기공량!A109</f>
        <v>HI-BOX(카바부)</v>
      </c>
      <c r="B166" s="28" t="str">
        <f>전기공량!B109</f>
        <v>O/L S-1</v>
      </c>
      <c r="C166" s="33" t="str">
        <f>전기공량!C109</f>
        <v>EA</v>
      </c>
      <c r="D166" s="28">
        <f>SUM(전기공량!F109)</f>
        <v>0</v>
      </c>
      <c r="E166" s="28"/>
      <c r="F166" s="108"/>
      <c r="G166" s="11"/>
      <c r="H166" s="28"/>
      <c r="I166" s="11"/>
      <c r="J166" s="11"/>
      <c r="K166" s="97"/>
      <c r="L166" s="27"/>
    </row>
    <row r="167" spans="1:12" s="21" customFormat="1" ht="26.1" customHeight="1">
      <c r="A167" s="28" t="str">
        <f>전기공량!A110</f>
        <v>BOX COVER</v>
      </c>
      <c r="B167" s="28" t="str">
        <f>전기공량!B110</f>
        <v>철제평</v>
      </c>
      <c r="C167" s="33" t="str">
        <f>전기공량!C110</f>
        <v>EA</v>
      </c>
      <c r="D167" s="28">
        <f>SUM(전기공량!F110)</f>
        <v>0</v>
      </c>
      <c r="E167" s="28"/>
      <c r="F167" s="108"/>
      <c r="G167" s="11"/>
      <c r="H167" s="28"/>
      <c r="I167" s="11"/>
      <c r="J167" s="11"/>
      <c r="K167" s="97"/>
      <c r="L167" s="27"/>
    </row>
    <row r="168" spans="1:12" s="21" customFormat="1" ht="26.1" customHeight="1">
      <c r="A168" s="28" t="str">
        <f>전기공량!A111</f>
        <v>단로스위치(WIDE)</v>
      </c>
      <c r="B168" s="28" t="str">
        <f>전기공량!B111</f>
        <v>1구 250V 16A</v>
      </c>
      <c r="C168" s="33" t="str">
        <f>전기공량!C111</f>
        <v>EA</v>
      </c>
      <c r="D168" s="28">
        <f>SUM(전기공량!F111)</f>
        <v>0</v>
      </c>
      <c r="E168" s="28"/>
      <c r="F168" s="108"/>
      <c r="G168" s="11"/>
      <c r="H168" s="28"/>
      <c r="I168" s="11"/>
      <c r="J168" s="11"/>
      <c r="K168" s="97"/>
      <c r="L168" s="27"/>
    </row>
    <row r="169" spans="1:12" s="21" customFormat="1" ht="26.1" customHeight="1">
      <c r="A169" s="28" t="str">
        <f>전기공량!A112</f>
        <v>단로스위치(WIDE)</v>
      </c>
      <c r="B169" s="28" t="str">
        <f>전기공량!B112</f>
        <v>2구 250V 16A</v>
      </c>
      <c r="C169" s="33" t="str">
        <f>전기공량!C112</f>
        <v>EA</v>
      </c>
      <c r="D169" s="28">
        <f>SUM(전기공량!F112)</f>
        <v>0</v>
      </c>
      <c r="E169" s="28"/>
      <c r="F169" s="108"/>
      <c r="G169" s="11"/>
      <c r="H169" s="28"/>
      <c r="I169" s="11"/>
      <c r="J169" s="11"/>
      <c r="K169" s="97"/>
      <c r="L169" s="27"/>
    </row>
    <row r="170" spans="1:12" s="21" customFormat="1" ht="26.1" customHeight="1">
      <c r="A170" s="28" t="str">
        <f>전기공량!A113</f>
        <v>단로스위치(WIDE)</v>
      </c>
      <c r="B170" s="28" t="str">
        <f>전기공량!B113</f>
        <v>3구 250V 16A</v>
      </c>
      <c r="C170" s="33" t="str">
        <f>전기공량!C113</f>
        <v>EA</v>
      </c>
      <c r="D170" s="28">
        <f>SUM(전기공량!F113)</f>
        <v>0</v>
      </c>
      <c r="E170" s="28"/>
      <c r="F170" s="108"/>
      <c r="G170" s="11"/>
      <c r="H170" s="28"/>
      <c r="I170" s="11"/>
      <c r="J170" s="11"/>
      <c r="K170" s="97"/>
      <c r="L170" s="27"/>
    </row>
    <row r="171" spans="1:12" s="21" customFormat="1" ht="26.1" customHeight="1">
      <c r="A171" s="28" t="str">
        <f>전기공량!A114</f>
        <v>단로스위치(WIDE)</v>
      </c>
      <c r="B171" s="28" t="str">
        <f>전기공량!B114</f>
        <v>5구 250V 16A</v>
      </c>
      <c r="C171" s="33" t="str">
        <f>전기공량!C114</f>
        <v>EA</v>
      </c>
      <c r="D171" s="28">
        <f>SUM(전기공량!F114)</f>
        <v>0</v>
      </c>
      <c r="E171" s="28"/>
      <c r="F171" s="108"/>
      <c r="G171" s="11"/>
      <c r="H171" s="28"/>
      <c r="I171" s="11"/>
      <c r="J171" s="11"/>
      <c r="K171" s="97"/>
      <c r="L171" s="27"/>
    </row>
    <row r="172" spans="1:12" s="21" customFormat="1" ht="26.1" customHeight="1">
      <c r="A172" s="28" t="str">
        <f>전기공량!A115</f>
        <v>삼로스위치(WIDE)</v>
      </c>
      <c r="B172" s="28" t="str">
        <f>전기공량!B115</f>
        <v>1구 250V 16A</v>
      </c>
      <c r="C172" s="33" t="str">
        <f>전기공량!C115</f>
        <v>EA</v>
      </c>
      <c r="D172" s="28">
        <f>SUM(전기공량!F115)</f>
        <v>0</v>
      </c>
      <c r="E172" s="28"/>
      <c r="F172" s="108"/>
      <c r="G172" s="11"/>
      <c r="H172" s="28"/>
      <c r="I172" s="11"/>
      <c r="J172" s="11"/>
      <c r="K172" s="97"/>
      <c r="L172" s="27"/>
    </row>
    <row r="173" spans="1:12" s="21" customFormat="1" ht="26.1" customHeight="1">
      <c r="A173" s="28" t="str">
        <f>전기공량!A116</f>
        <v>카운터절전스위치</v>
      </c>
      <c r="B173" s="28" t="str">
        <f>전기공량!B116</f>
        <v>중앙처리장치,센서</v>
      </c>
      <c r="C173" s="33" t="str">
        <f>전기공량!C116</f>
        <v>SET</v>
      </c>
      <c r="D173" s="28">
        <f>SUM(전기공량!F116)</f>
        <v>0</v>
      </c>
      <c r="E173" s="28"/>
      <c r="F173" s="108"/>
      <c r="G173" s="11"/>
      <c r="H173" s="28"/>
      <c r="I173" s="11"/>
      <c r="J173" s="11"/>
      <c r="K173" s="97"/>
      <c r="L173" s="27"/>
    </row>
    <row r="174" spans="1:12" s="21" customFormat="1" ht="26.1" customHeight="1">
      <c r="A174" s="28" t="str">
        <f>전기공량!A117</f>
        <v>콘센트(접지)</v>
      </c>
      <c r="B174" s="28" t="str">
        <f>전기공량!B117</f>
        <v>1구 250V 16A</v>
      </c>
      <c r="C174" s="33" t="str">
        <f>전기공량!C117</f>
        <v>EA</v>
      </c>
      <c r="D174" s="28">
        <f>SUM(전기공량!F117)</f>
        <v>0</v>
      </c>
      <c r="E174" s="28"/>
      <c r="F174" s="108"/>
      <c r="G174" s="11"/>
      <c r="H174" s="28"/>
      <c r="I174" s="11"/>
      <c r="J174" s="11"/>
      <c r="K174" s="97"/>
      <c r="L174" s="27"/>
    </row>
    <row r="175" spans="1:12" s="21" customFormat="1" ht="26.1" customHeight="1">
      <c r="A175" s="28" t="str">
        <f>전기공량!A118</f>
        <v>조명기구-A</v>
      </c>
      <c r="B175" s="28" t="str">
        <f>전기공량!B118</f>
        <v>LED 40W 평판매입</v>
      </c>
      <c r="C175" s="33" t="str">
        <f>전기공량!C118</f>
        <v>EA</v>
      </c>
      <c r="D175" s="28">
        <f>SUM(전기공량!F118)</f>
        <v>0</v>
      </c>
      <c r="E175" s="28"/>
      <c r="F175" s="193"/>
      <c r="G175" s="194"/>
      <c r="H175" s="195"/>
      <c r="I175" s="194"/>
      <c r="J175" s="194"/>
      <c r="K175" s="194"/>
      <c r="L175" s="27" t="s">
        <v>116</v>
      </c>
    </row>
    <row r="176" spans="1:12" s="21" customFormat="1" ht="26.1" customHeight="1">
      <c r="A176" s="28" t="str">
        <f>전기공량!A119</f>
        <v>조명기구-B</v>
      </c>
      <c r="B176" s="28" t="str">
        <f>전기공량!B119</f>
        <v>LED 40W 평판매입(600x600)</v>
      </c>
      <c r="C176" s="33" t="str">
        <f>전기공량!C119</f>
        <v>EA</v>
      </c>
      <c r="D176" s="28">
        <f>SUM(전기공량!F119)</f>
        <v>0</v>
      </c>
      <c r="E176" s="28"/>
      <c r="F176" s="193"/>
      <c r="G176" s="194"/>
      <c r="H176" s="195"/>
      <c r="I176" s="194"/>
      <c r="J176" s="194"/>
      <c r="K176" s="194"/>
      <c r="L176" s="27" t="s">
        <v>116</v>
      </c>
    </row>
    <row r="177" spans="1:12" s="21" customFormat="1" ht="26.1" customHeight="1">
      <c r="A177" s="28" t="str">
        <f>전기공량!A120</f>
        <v>조명기구-C</v>
      </c>
      <c r="B177" s="28" t="str">
        <f>전기공량!B120</f>
        <v>LED 40W 레이스웨이직부</v>
      </c>
      <c r="C177" s="33" t="str">
        <f>전기공량!C120</f>
        <v>EA</v>
      </c>
      <c r="D177" s="28">
        <f>SUM(전기공량!F120)</f>
        <v>0</v>
      </c>
      <c r="E177" s="28"/>
      <c r="F177" s="193"/>
      <c r="G177" s="194"/>
      <c r="H177" s="195"/>
      <c r="I177" s="194"/>
      <c r="J177" s="194"/>
      <c r="K177" s="194"/>
      <c r="L177" s="27" t="s">
        <v>116</v>
      </c>
    </row>
    <row r="178" spans="1:12" s="21" customFormat="1" ht="26.1" customHeight="1">
      <c r="A178" s="28" t="str">
        <f>전기공량!A121</f>
        <v>조명기구-D</v>
      </c>
      <c r="B178" s="28" t="str">
        <f>전기공량!B121</f>
        <v>LED 11W 벽부</v>
      </c>
      <c r="C178" s="33" t="str">
        <f>전기공량!C121</f>
        <v>EA</v>
      </c>
      <c r="D178" s="28">
        <f>SUM(전기공량!F121)</f>
        <v>0</v>
      </c>
      <c r="E178" s="28"/>
      <c r="F178" s="193"/>
      <c r="G178" s="194"/>
      <c r="H178" s="195"/>
      <c r="I178" s="194"/>
      <c r="J178" s="194"/>
      <c r="K178" s="194"/>
      <c r="L178" s="27" t="s">
        <v>116</v>
      </c>
    </row>
    <row r="179" spans="1:12" s="21" customFormat="1" ht="26.1" customHeight="1">
      <c r="A179" s="28" t="str">
        <f>전기공량!A122</f>
        <v>조명기구-E</v>
      </c>
      <c r="B179" s="28" t="str">
        <f>전기공량!B122</f>
        <v>LED 11W 원형직부</v>
      </c>
      <c r="C179" s="33" t="str">
        <f>전기공량!C122</f>
        <v>EA</v>
      </c>
      <c r="D179" s="28">
        <f>SUM(전기공량!F122)</f>
        <v>0</v>
      </c>
      <c r="E179" s="28"/>
      <c r="F179" s="193"/>
      <c r="G179" s="194"/>
      <c r="H179" s="195"/>
      <c r="I179" s="194"/>
      <c r="J179" s="194"/>
      <c r="K179" s="194"/>
      <c r="L179" s="27" t="s">
        <v>116</v>
      </c>
    </row>
    <row r="180" spans="1:12" s="21" customFormat="1" ht="26.1" customHeight="1">
      <c r="A180" s="28" t="str">
        <f>전기공량!A123</f>
        <v>조명기구-F</v>
      </c>
      <c r="B180" s="28" t="str">
        <f>전기공량!B123</f>
        <v>LED 10W 다운라이트</v>
      </c>
      <c r="C180" s="33" t="str">
        <f>전기공량!C123</f>
        <v>EA</v>
      </c>
      <c r="D180" s="28">
        <f>SUM(전기공량!F123)</f>
        <v>0</v>
      </c>
      <c r="E180" s="28"/>
      <c r="F180" s="193"/>
      <c r="G180" s="194"/>
      <c r="H180" s="195"/>
      <c r="I180" s="194"/>
      <c r="J180" s="194"/>
      <c r="K180" s="194"/>
      <c r="L180" s="27" t="s">
        <v>116</v>
      </c>
    </row>
    <row r="181" spans="1:12" s="21" customFormat="1" ht="26.1" customHeight="1">
      <c r="A181" s="28" t="str">
        <f>전기공량!A124</f>
        <v>조명기구-G</v>
      </c>
      <c r="B181" s="28" t="str">
        <f>전기공량!B124</f>
        <v>LED 15W 멀티다운라이트</v>
      </c>
      <c r="C181" s="33" t="str">
        <f>전기공량!C124</f>
        <v>EA</v>
      </c>
      <c r="D181" s="28">
        <f>SUM(전기공량!F124)</f>
        <v>0</v>
      </c>
      <c r="E181" s="28"/>
      <c r="F181" s="193"/>
      <c r="G181" s="194"/>
      <c r="H181" s="195"/>
      <c r="I181" s="194"/>
      <c r="J181" s="194"/>
      <c r="K181" s="194"/>
      <c r="L181" s="27" t="s">
        <v>116</v>
      </c>
    </row>
    <row r="182" spans="1:12" s="21" customFormat="1" ht="26.1" customHeight="1">
      <c r="A182" s="28" t="str">
        <f>전기공량!A125</f>
        <v>조명기구-H</v>
      </c>
      <c r="B182" s="28" t="str">
        <f>전기공량!B125</f>
        <v>LED 11W 원형직부(센서)</v>
      </c>
      <c r="C182" s="33" t="str">
        <f>전기공량!C125</f>
        <v>EA</v>
      </c>
      <c r="D182" s="28">
        <f>SUM(전기공량!F125)</f>
        <v>0</v>
      </c>
      <c r="E182" s="28"/>
      <c r="F182" s="193"/>
      <c r="G182" s="194"/>
      <c r="H182" s="195"/>
      <c r="I182" s="194"/>
      <c r="J182" s="194"/>
      <c r="K182" s="194"/>
      <c r="L182" s="27" t="s">
        <v>116</v>
      </c>
    </row>
    <row r="183" spans="1:12" s="21" customFormat="1" ht="26.1" customHeight="1">
      <c r="A183" s="28" t="str">
        <f>전기공량!A126</f>
        <v>조명기구-J</v>
      </c>
      <c r="B183" s="28" t="str">
        <f>전기공량!B126</f>
        <v>LED 9W 볼라드</v>
      </c>
      <c r="C183" s="33" t="str">
        <f>전기공량!C126</f>
        <v>EA</v>
      </c>
      <c r="D183" s="28">
        <f>SUM(전기공량!F126)</f>
        <v>0</v>
      </c>
      <c r="E183" s="28"/>
      <c r="F183" s="193"/>
      <c r="G183" s="194"/>
      <c r="H183" s="195"/>
      <c r="I183" s="194"/>
      <c r="J183" s="194"/>
      <c r="K183" s="194"/>
      <c r="L183" s="27" t="s">
        <v>116</v>
      </c>
    </row>
    <row r="184" spans="1:12" s="21" customFormat="1" ht="26.1" customHeight="1">
      <c r="A184" s="28" t="str">
        <f>전기공량!A127</f>
        <v>볼라드등 기초(기성품)</v>
      </c>
      <c r="B184" s="28" t="str">
        <f>전기공량!B127</f>
        <v>200x300x300</v>
      </c>
      <c r="C184" s="33" t="str">
        <f>전기공량!C127</f>
        <v>EA</v>
      </c>
      <c r="D184" s="28">
        <f>SUM(전기공량!F127)</f>
        <v>0</v>
      </c>
      <c r="E184" s="28"/>
      <c r="F184" s="108"/>
      <c r="G184" s="11"/>
      <c r="H184" s="28"/>
      <c r="I184" s="11"/>
      <c r="J184" s="11"/>
      <c r="K184" s="97"/>
      <c r="L184" s="27"/>
    </row>
    <row r="185" spans="1:12" s="21" customFormat="1" ht="26.1" customHeight="1">
      <c r="A185" s="28" t="str">
        <f>전기공량!A128</f>
        <v>RACE WAY(BODY)</v>
      </c>
      <c r="B185" s="28" t="str">
        <f>전기공량!B128</f>
        <v>W70 x H40</v>
      </c>
      <c r="C185" s="33" t="str">
        <f>전기공량!C128</f>
        <v>M</v>
      </c>
      <c r="D185" s="28">
        <f>SUM(전기공량!F128)</f>
        <v>0</v>
      </c>
      <c r="E185" s="28"/>
      <c r="F185" s="108"/>
      <c r="G185" s="11"/>
      <c r="H185" s="28"/>
      <c r="I185" s="11"/>
      <c r="J185" s="11"/>
      <c r="K185" s="97"/>
      <c r="L185" s="27"/>
    </row>
    <row r="186" spans="1:12" s="21" customFormat="1" ht="26.1" customHeight="1">
      <c r="A186" s="28" t="str">
        <f>전기공량!A129</f>
        <v>RACE WAY(COVER)</v>
      </c>
      <c r="B186" s="28" t="str">
        <f>전기공량!B129</f>
        <v>W70 x H40</v>
      </c>
      <c r="C186" s="33" t="str">
        <f>전기공량!C129</f>
        <v>M</v>
      </c>
      <c r="D186" s="28">
        <f>SUM(전기공량!F129)</f>
        <v>0</v>
      </c>
      <c r="E186" s="28"/>
      <c r="F186" s="108"/>
      <c r="G186" s="11"/>
      <c r="H186" s="28"/>
      <c r="I186" s="11"/>
      <c r="J186" s="11"/>
      <c r="K186" s="97"/>
      <c r="L186" s="27"/>
    </row>
    <row r="187" spans="1:12" s="21" customFormat="1" ht="26.1" customHeight="1">
      <c r="A187" s="28" t="str">
        <f>전기공량!A130</f>
        <v>END CAP</v>
      </c>
      <c r="B187" s="28" t="str">
        <f>전기공량!B130</f>
        <v>W70 x H40</v>
      </c>
      <c r="C187" s="33" t="str">
        <f>전기공량!C130</f>
        <v>EA</v>
      </c>
      <c r="D187" s="28">
        <f>SUM(전기공량!F130)</f>
        <v>0</v>
      </c>
      <c r="E187" s="28"/>
      <c r="F187" s="108"/>
      <c r="G187" s="11"/>
      <c r="H187" s="28"/>
      <c r="I187" s="11"/>
      <c r="J187" s="11"/>
      <c r="K187" s="97"/>
      <c r="L187" s="27"/>
    </row>
    <row r="188" spans="1:12" s="21" customFormat="1" ht="26.1" customHeight="1">
      <c r="A188" s="28" t="str">
        <f>전기공량!A131</f>
        <v>A형 HANGER</v>
      </c>
      <c r="B188" s="28" t="str">
        <f>전기공량!B131</f>
        <v>W70 x H40</v>
      </c>
      <c r="C188" s="33" t="str">
        <f>전기공량!C131</f>
        <v>EA</v>
      </c>
      <c r="D188" s="28">
        <f>SUM(전기공량!F131)</f>
        <v>0</v>
      </c>
      <c r="E188" s="28"/>
      <c r="F188" s="108"/>
      <c r="G188" s="11"/>
      <c r="H188" s="28"/>
      <c r="I188" s="11"/>
      <c r="J188" s="11"/>
      <c r="K188" s="97"/>
      <c r="L188" s="27"/>
    </row>
    <row r="189" spans="1:12" s="21" customFormat="1" ht="26.1" customHeight="1">
      <c r="A189" s="28" t="str">
        <f>전기공량!A132</f>
        <v>달대볼트</v>
      </c>
      <c r="B189" s="28" t="str">
        <f>전기공량!B132</f>
        <v>3/8"x1000㎜</v>
      </c>
      <c r="C189" s="33" t="str">
        <f>전기공량!C132</f>
        <v>EA</v>
      </c>
      <c r="D189" s="28">
        <f>SUM(전기공량!F132)</f>
        <v>0</v>
      </c>
      <c r="E189" s="28"/>
      <c r="F189" s="108"/>
      <c r="G189" s="11"/>
      <c r="H189" s="28"/>
      <c r="I189" s="11"/>
      <c r="J189" s="11"/>
      <c r="K189" s="97"/>
      <c r="L189" s="27"/>
    </row>
    <row r="190" spans="1:12" s="21" customFormat="1" ht="26.1" customHeight="1">
      <c r="A190" s="28" t="str">
        <f>전기공량!A133</f>
        <v>인서트</v>
      </c>
      <c r="B190" s="28" t="str">
        <f>전기공량!B133</f>
        <v>3/8"</v>
      </c>
      <c r="C190" s="33" t="str">
        <f>전기공량!C133</f>
        <v>EA</v>
      </c>
      <c r="D190" s="28">
        <f>SUM(전기공량!F133)</f>
        <v>0</v>
      </c>
      <c r="E190" s="28"/>
      <c r="F190" s="108"/>
      <c r="G190" s="11"/>
      <c r="H190" s="28"/>
      <c r="I190" s="11"/>
      <c r="J190" s="11"/>
      <c r="K190" s="97"/>
      <c r="L190" s="27"/>
    </row>
    <row r="191" spans="1:12" s="21" customFormat="1" ht="26.1" customHeight="1">
      <c r="A191" s="28" t="s">
        <v>91</v>
      </c>
      <c r="B191" s="28" t="s">
        <v>185</v>
      </c>
      <c r="C191" s="27" t="s">
        <v>72</v>
      </c>
      <c r="D191" s="33">
        <v>1</v>
      </c>
      <c r="E191" s="97"/>
      <c r="F191" s="192"/>
      <c r="G191" s="11"/>
      <c r="H191" s="11"/>
      <c r="I191" s="11"/>
      <c r="J191" s="11"/>
      <c r="K191" s="97"/>
      <c r="L191" s="27"/>
    </row>
    <row r="192" spans="1:12" s="21" customFormat="1" ht="26.1" customHeight="1">
      <c r="A192" s="28" t="s">
        <v>93</v>
      </c>
      <c r="B192" s="28" t="s">
        <v>94</v>
      </c>
      <c r="C192" s="27" t="s">
        <v>72</v>
      </c>
      <c r="D192" s="33">
        <v>1</v>
      </c>
      <c r="E192" s="97"/>
      <c r="F192" s="192"/>
      <c r="G192" s="11"/>
      <c r="H192" s="11"/>
      <c r="I192" s="11"/>
      <c r="J192" s="11"/>
      <c r="K192" s="97"/>
      <c r="L192" s="27"/>
    </row>
    <row r="193" spans="1:12" s="22" customFormat="1" ht="26.1" customHeight="1">
      <c r="A193" s="28" t="s">
        <v>75</v>
      </c>
      <c r="B193" s="28" t="s">
        <v>61</v>
      </c>
      <c r="C193" s="27" t="s">
        <v>74</v>
      </c>
      <c r="D193" s="111">
        <f>TRUNC((전기공량!$H$135),1)</f>
        <v>0</v>
      </c>
      <c r="E193" s="97"/>
      <c r="F193" s="108"/>
      <c r="G193" s="28"/>
      <c r="H193" s="28"/>
      <c r="I193" s="11"/>
      <c r="J193" s="11"/>
      <c r="K193" s="97"/>
      <c r="L193" s="27"/>
    </row>
    <row r="194" spans="1:12" s="22" customFormat="1" ht="26.1" customHeight="1">
      <c r="A194" s="28" t="s">
        <v>75</v>
      </c>
      <c r="B194" s="28" t="s">
        <v>85</v>
      </c>
      <c r="C194" s="27" t="s">
        <v>74</v>
      </c>
      <c r="D194" s="111">
        <f>TRUNC((전기공량!$J$135),1)</f>
        <v>0</v>
      </c>
      <c r="E194" s="97"/>
      <c r="F194" s="108"/>
      <c r="G194" s="28"/>
      <c r="H194" s="28"/>
      <c r="I194" s="11"/>
      <c r="J194" s="11"/>
      <c r="K194" s="97"/>
      <c r="L194" s="27"/>
    </row>
    <row r="195" spans="1:12" s="21" customFormat="1" ht="26.1" customHeight="1">
      <c r="A195" s="28" t="s">
        <v>96</v>
      </c>
      <c r="B195" s="28" t="s">
        <v>273</v>
      </c>
      <c r="C195" s="27" t="s">
        <v>72</v>
      </c>
      <c r="D195" s="33">
        <v>1</v>
      </c>
      <c r="E195" s="97"/>
      <c r="F195" s="192"/>
      <c r="G195" s="11"/>
      <c r="H195" s="11"/>
      <c r="I195" s="11"/>
      <c r="J195" s="11"/>
      <c r="K195" s="97"/>
      <c r="L195" s="27"/>
    </row>
    <row r="196" spans="1:12" s="21" customFormat="1" ht="26.1" customHeight="1">
      <c r="A196" s="28"/>
      <c r="B196" s="28"/>
      <c r="C196" s="27"/>
      <c r="D196" s="33"/>
      <c r="E196" s="97"/>
      <c r="F196" s="192"/>
      <c r="G196" s="11"/>
      <c r="H196" s="11"/>
      <c r="I196" s="11"/>
      <c r="J196" s="11"/>
      <c r="K196" s="97"/>
      <c r="L196" s="27"/>
    </row>
    <row r="197" spans="1:12" s="21" customFormat="1" ht="26.1" customHeight="1">
      <c r="A197" s="28" t="s">
        <v>73</v>
      </c>
      <c r="B197" s="28"/>
      <c r="C197" s="27"/>
      <c r="D197" s="33"/>
      <c r="E197" s="97"/>
      <c r="F197" s="108"/>
      <c r="G197" s="11"/>
      <c r="H197" s="108"/>
      <c r="I197" s="11"/>
      <c r="J197" s="28"/>
      <c r="K197" s="97"/>
      <c r="L197" s="27"/>
    </row>
    <row r="198" spans="1:12" s="21" customFormat="1" ht="26.1" customHeight="1">
      <c r="A198" s="28"/>
      <c r="B198" s="28"/>
      <c r="C198" s="27"/>
      <c r="D198" s="33"/>
      <c r="E198" s="97"/>
      <c r="F198" s="108"/>
      <c r="G198" s="11"/>
      <c r="H198" s="28"/>
      <c r="I198" s="11"/>
      <c r="J198" s="28"/>
      <c r="K198" s="97"/>
      <c r="L198" s="27"/>
    </row>
    <row r="199" spans="1:12" s="21" customFormat="1" ht="26.1" customHeight="1">
      <c r="A199" s="28"/>
      <c r="B199" s="28"/>
      <c r="C199" s="27"/>
      <c r="D199" s="33"/>
      <c r="E199" s="97"/>
      <c r="F199" s="108"/>
      <c r="G199" s="11"/>
      <c r="H199" s="28"/>
      <c r="I199" s="11"/>
      <c r="J199" s="28"/>
      <c r="K199" s="97"/>
      <c r="L199" s="27"/>
    </row>
    <row r="200" spans="1:12" s="21" customFormat="1" ht="26.1" customHeight="1">
      <c r="A200" s="28"/>
      <c r="B200" s="28"/>
      <c r="C200" s="27"/>
      <c r="D200" s="33"/>
      <c r="E200" s="97"/>
      <c r="F200" s="108"/>
      <c r="G200" s="11"/>
      <c r="H200" s="28"/>
      <c r="I200" s="11"/>
      <c r="J200" s="28"/>
      <c r="K200" s="97"/>
      <c r="L200" s="27"/>
    </row>
    <row r="201" spans="1:12" s="21" customFormat="1" ht="26.1" customHeight="1">
      <c r="A201" s="28"/>
      <c r="B201" s="28"/>
      <c r="C201" s="27"/>
      <c r="D201" s="33"/>
      <c r="E201" s="97"/>
      <c r="F201" s="108"/>
      <c r="G201" s="11"/>
      <c r="H201" s="28"/>
      <c r="I201" s="11"/>
      <c r="J201" s="28"/>
      <c r="K201" s="97"/>
      <c r="L201" s="27"/>
    </row>
    <row r="202" spans="1:12" s="21" customFormat="1" ht="26.1" customHeight="1">
      <c r="A202" s="28"/>
      <c r="B202" s="28"/>
      <c r="C202" s="27"/>
      <c r="D202" s="33"/>
      <c r="E202" s="97"/>
      <c r="F202" s="108"/>
      <c r="G202" s="11"/>
      <c r="H202" s="28"/>
      <c r="I202" s="11"/>
      <c r="J202" s="28"/>
      <c r="K202" s="97"/>
      <c r="L202" s="27"/>
    </row>
    <row r="203" spans="1:12" s="21" customFormat="1" ht="26.1" customHeight="1">
      <c r="A203" s="28"/>
      <c r="B203" s="28"/>
      <c r="C203" s="27"/>
      <c r="D203" s="33"/>
      <c r="E203" s="97"/>
      <c r="F203" s="108"/>
      <c r="G203" s="11"/>
      <c r="H203" s="28"/>
      <c r="I203" s="11"/>
      <c r="J203" s="28"/>
      <c r="K203" s="97"/>
      <c r="L203" s="27"/>
    </row>
    <row r="204" spans="1:12" s="21" customFormat="1" ht="26.1" customHeight="1">
      <c r="A204" s="28"/>
      <c r="B204" s="28"/>
      <c r="C204" s="27"/>
      <c r="D204" s="33"/>
      <c r="E204" s="97"/>
      <c r="F204" s="108"/>
      <c r="G204" s="11"/>
      <c r="H204" s="28"/>
      <c r="I204" s="11"/>
      <c r="J204" s="28"/>
      <c r="K204" s="97"/>
      <c r="L204" s="27"/>
    </row>
    <row r="205" spans="1:12" s="21" customFormat="1" ht="26.1" customHeight="1">
      <c r="A205" s="28"/>
      <c r="B205" s="28"/>
      <c r="C205" s="27"/>
      <c r="D205" s="33"/>
      <c r="E205" s="97"/>
      <c r="F205" s="108"/>
      <c r="G205" s="11"/>
      <c r="H205" s="28"/>
      <c r="I205" s="11"/>
      <c r="J205" s="28"/>
      <c r="K205" s="97"/>
      <c r="L205" s="27"/>
    </row>
    <row r="206" spans="1:12" s="21" customFormat="1" ht="26.1" customHeight="1">
      <c r="A206" s="28"/>
      <c r="B206" s="28"/>
      <c r="C206" s="27"/>
      <c r="D206" s="33"/>
      <c r="E206" s="97"/>
      <c r="F206" s="108"/>
      <c r="G206" s="11"/>
      <c r="H206" s="28"/>
      <c r="I206" s="11"/>
      <c r="J206" s="28"/>
      <c r="K206" s="97"/>
      <c r="L206" s="27"/>
    </row>
    <row r="207" spans="1:12" s="21" customFormat="1" ht="26.1" customHeight="1">
      <c r="A207" s="28"/>
      <c r="B207" s="28"/>
      <c r="C207" s="27"/>
      <c r="D207" s="33"/>
      <c r="E207" s="97"/>
      <c r="F207" s="108"/>
      <c r="G207" s="11"/>
      <c r="H207" s="28"/>
      <c r="I207" s="11"/>
      <c r="J207" s="28"/>
      <c r="K207" s="97"/>
      <c r="L207" s="27"/>
    </row>
    <row r="208" spans="1:12" s="21" customFormat="1" ht="26.1" customHeight="1">
      <c r="A208" s="28"/>
      <c r="B208" s="28"/>
      <c r="C208" s="27"/>
      <c r="D208" s="33"/>
      <c r="E208" s="97"/>
      <c r="F208" s="108"/>
      <c r="G208" s="11"/>
      <c r="H208" s="28"/>
      <c r="I208" s="11"/>
      <c r="J208" s="28"/>
      <c r="K208" s="97"/>
      <c r="L208" s="27"/>
    </row>
    <row r="209" spans="1:12" s="21" customFormat="1" ht="26.1" customHeight="1">
      <c r="A209" s="28"/>
      <c r="B209" s="28"/>
      <c r="C209" s="27"/>
      <c r="D209" s="33"/>
      <c r="E209" s="97"/>
      <c r="F209" s="108"/>
      <c r="G209" s="11"/>
      <c r="H209" s="28"/>
      <c r="I209" s="11"/>
      <c r="J209" s="28"/>
      <c r="K209" s="97"/>
      <c r="L209" s="27"/>
    </row>
    <row r="210" spans="1:12" s="21" customFormat="1" ht="26.1" customHeight="1">
      <c r="A210" s="28"/>
      <c r="B210" s="28"/>
      <c r="C210" s="27"/>
      <c r="D210" s="33"/>
      <c r="E210" s="97"/>
      <c r="F210" s="108"/>
      <c r="G210" s="11"/>
      <c r="H210" s="28"/>
      <c r="I210" s="11"/>
      <c r="J210" s="28"/>
      <c r="K210" s="97"/>
      <c r="L210" s="27"/>
    </row>
    <row r="211" spans="1:12" s="21" customFormat="1" ht="26.1" customHeight="1">
      <c r="A211" s="28"/>
      <c r="B211" s="28"/>
      <c r="C211" s="27"/>
      <c r="D211" s="33"/>
      <c r="E211" s="97"/>
      <c r="F211" s="108"/>
      <c r="G211" s="11"/>
      <c r="H211" s="28"/>
      <c r="I211" s="11"/>
      <c r="J211" s="28"/>
      <c r="K211" s="97"/>
      <c r="L211" s="27"/>
    </row>
    <row r="212" spans="1:12" s="21" customFormat="1" ht="26.1" customHeight="1">
      <c r="A212" s="236" t="str">
        <f>전기공량!A136</f>
        <v>5. 전열 공사</v>
      </c>
      <c r="B212" s="236"/>
      <c r="C212" s="27"/>
      <c r="D212" s="28"/>
      <c r="E212" s="97"/>
      <c r="F212" s="108"/>
      <c r="G212" s="11"/>
      <c r="H212" s="28"/>
      <c r="I212" s="11"/>
      <c r="J212" s="11"/>
      <c r="K212" s="97"/>
      <c r="L212" s="27"/>
    </row>
    <row r="213" spans="1:12" s="21" customFormat="1" ht="26.1" customHeight="1">
      <c r="A213" s="28" t="str">
        <f>전기공량!A137</f>
        <v>전선관</v>
      </c>
      <c r="B213" s="28" t="str">
        <f>전기공량!B137</f>
        <v>CD 22C(난연성)</v>
      </c>
      <c r="C213" s="33" t="str">
        <f>전기공량!C137</f>
        <v>M</v>
      </c>
      <c r="D213" s="28">
        <f>SUM(전기공량!F137)</f>
        <v>0</v>
      </c>
      <c r="E213" s="28"/>
      <c r="F213" s="108"/>
      <c r="G213" s="11"/>
      <c r="H213" s="28"/>
      <c r="I213" s="11"/>
      <c r="J213" s="11"/>
      <c r="K213" s="97"/>
      <c r="L213" s="27"/>
    </row>
    <row r="214" spans="1:12" s="21" customFormat="1" ht="26.1" customHeight="1">
      <c r="A214" s="28" t="str">
        <f>전기공량!A138</f>
        <v>전선</v>
      </c>
      <c r="B214" s="28" t="str">
        <f>전기공량!B138</f>
        <v>HFIX 4㎟</v>
      </c>
      <c r="C214" s="33" t="str">
        <f>전기공량!C138</f>
        <v>M</v>
      </c>
      <c r="D214" s="28">
        <f>SUM(전기공량!F138)</f>
        <v>0</v>
      </c>
      <c r="E214" s="28"/>
      <c r="F214" s="108"/>
      <c r="G214" s="11"/>
      <c r="H214" s="28"/>
      <c r="I214" s="11"/>
      <c r="J214" s="11"/>
      <c r="K214" s="97"/>
      <c r="L214" s="27"/>
    </row>
    <row r="215" spans="1:12" s="21" customFormat="1" ht="26.1" customHeight="1">
      <c r="A215" s="28" t="str">
        <f>전기공량!A139</f>
        <v>HI-BOX(카바부)</v>
      </c>
      <c r="B215" s="28" t="str">
        <f>전기공량!B139</f>
        <v>O/L S-2</v>
      </c>
      <c r="C215" s="33" t="str">
        <f>전기공량!C139</f>
        <v>EA</v>
      </c>
      <c r="D215" s="28">
        <f>SUM(전기공량!F139)</f>
        <v>0</v>
      </c>
      <c r="E215" s="28"/>
      <c r="F215" s="108"/>
      <c r="G215" s="11"/>
      <c r="H215" s="28"/>
      <c r="I215" s="11"/>
      <c r="J215" s="11"/>
      <c r="K215" s="97"/>
      <c r="L215" s="27"/>
    </row>
    <row r="216" spans="1:12" s="21" customFormat="1" ht="26.1" customHeight="1">
      <c r="A216" s="28" t="str">
        <f>전기공량!A140</f>
        <v>HI-BOX(카바부)</v>
      </c>
      <c r="B216" s="28" t="str">
        <f>전기공량!B140</f>
        <v>O/L S-1</v>
      </c>
      <c r="C216" s="33" t="str">
        <f>전기공량!C140</f>
        <v>EA</v>
      </c>
      <c r="D216" s="28">
        <f>SUM(전기공량!F140)</f>
        <v>0</v>
      </c>
      <c r="E216" s="28"/>
      <c r="F216" s="108"/>
      <c r="G216" s="11"/>
      <c r="H216" s="28"/>
      <c r="I216" s="11"/>
      <c r="J216" s="11"/>
      <c r="K216" s="97"/>
      <c r="L216" s="27"/>
    </row>
    <row r="217" spans="1:12" s="21" customFormat="1" ht="26.1" customHeight="1">
      <c r="A217" s="28" t="str">
        <f>전기공량!A141</f>
        <v>콘센트(접지)</v>
      </c>
      <c r="B217" s="28" t="str">
        <f>전기공량!B141</f>
        <v>1구 250V 16A</v>
      </c>
      <c r="C217" s="33" t="str">
        <f>전기공량!C141</f>
        <v>EA</v>
      </c>
      <c r="D217" s="28">
        <f>SUM(전기공량!F141)</f>
        <v>0</v>
      </c>
      <c r="E217" s="28"/>
      <c r="F217" s="108"/>
      <c r="G217" s="11"/>
      <c r="H217" s="28"/>
      <c r="I217" s="11"/>
      <c r="J217" s="11"/>
      <c r="K217" s="97"/>
      <c r="L217" s="27"/>
    </row>
    <row r="218" spans="1:12" s="21" customFormat="1" ht="26.1" customHeight="1">
      <c r="A218" s="28" t="str">
        <f>전기공량!A142</f>
        <v>콘센트(접지)</v>
      </c>
      <c r="B218" s="28" t="str">
        <f>전기공량!B142</f>
        <v>2구 250V 16A</v>
      </c>
      <c r="C218" s="33" t="str">
        <f>전기공량!C142</f>
        <v>EA</v>
      </c>
      <c r="D218" s="28">
        <f>SUM(전기공량!F142)</f>
        <v>0</v>
      </c>
      <c r="E218" s="28"/>
      <c r="F218" s="108"/>
      <c r="G218" s="11"/>
      <c r="H218" s="28"/>
      <c r="I218" s="11"/>
      <c r="J218" s="11"/>
      <c r="K218" s="97"/>
      <c r="L218" s="27"/>
    </row>
    <row r="219" spans="1:12" s="21" customFormat="1" ht="26.1" customHeight="1">
      <c r="A219" s="28" t="str">
        <f>전기공량!A143</f>
        <v>콘센트(접지-WP)</v>
      </c>
      <c r="B219" s="28" t="str">
        <f>전기공량!B143</f>
        <v>2구 250V 16A</v>
      </c>
      <c r="C219" s="33" t="str">
        <f>전기공량!C143</f>
        <v>EA</v>
      </c>
      <c r="D219" s="28">
        <f>SUM(전기공량!F143)</f>
        <v>0</v>
      </c>
      <c r="E219" s="28"/>
      <c r="F219" s="108"/>
      <c r="G219" s="11"/>
      <c r="H219" s="28"/>
      <c r="I219" s="11"/>
      <c r="J219" s="11"/>
      <c r="K219" s="97"/>
      <c r="L219" s="27"/>
    </row>
    <row r="220" spans="1:12" s="21" customFormat="1" ht="26.1" customHeight="1">
      <c r="A220" s="28" t="str">
        <f>전기공량!A144</f>
        <v>SYSTEM BOX(CON'TYPE)</v>
      </c>
      <c r="B220" s="28" t="str">
        <f>전기공량!B144</f>
        <v>전열2구 250V 16A</v>
      </c>
      <c r="C220" s="33" t="str">
        <f>전기공량!C144</f>
        <v>EA</v>
      </c>
      <c r="D220" s="28">
        <f>SUM(전기공량!F144)</f>
        <v>0</v>
      </c>
      <c r="E220" s="28"/>
      <c r="F220" s="108"/>
      <c r="G220" s="11"/>
      <c r="H220" s="28"/>
      <c r="I220" s="11"/>
      <c r="J220" s="11"/>
      <c r="K220" s="97"/>
      <c r="L220" s="27"/>
    </row>
    <row r="221" spans="1:12" s="21" customFormat="1" ht="26.1" customHeight="1">
      <c r="A221" s="28" t="s">
        <v>91</v>
      </c>
      <c r="B221" s="28" t="s">
        <v>185</v>
      </c>
      <c r="C221" s="27" t="s">
        <v>72</v>
      </c>
      <c r="D221" s="33">
        <v>1</v>
      </c>
      <c r="E221" s="97"/>
      <c r="F221" s="192"/>
      <c r="G221" s="11"/>
      <c r="H221" s="11"/>
      <c r="I221" s="11"/>
      <c r="J221" s="11"/>
      <c r="K221" s="97"/>
      <c r="L221" s="27"/>
    </row>
    <row r="222" spans="1:12" s="21" customFormat="1" ht="26.1" customHeight="1">
      <c r="A222" s="28" t="s">
        <v>93</v>
      </c>
      <c r="B222" s="28" t="s">
        <v>94</v>
      </c>
      <c r="C222" s="27" t="s">
        <v>72</v>
      </c>
      <c r="D222" s="33">
        <v>1</v>
      </c>
      <c r="E222" s="97"/>
      <c r="F222" s="192"/>
      <c r="G222" s="11"/>
      <c r="H222" s="11"/>
      <c r="I222" s="11"/>
      <c r="J222" s="11"/>
      <c r="K222" s="97"/>
      <c r="L222" s="27"/>
    </row>
    <row r="223" spans="1:12" s="22" customFormat="1" ht="26.1" customHeight="1">
      <c r="A223" s="28" t="s">
        <v>75</v>
      </c>
      <c r="B223" s="28" t="s">
        <v>61</v>
      </c>
      <c r="C223" s="27" t="s">
        <v>74</v>
      </c>
      <c r="D223" s="111">
        <f>TRUNC((전기공량!$H$146),1)</f>
        <v>0</v>
      </c>
      <c r="E223" s="97"/>
      <c r="F223" s="108"/>
      <c r="G223" s="28"/>
      <c r="H223" s="28"/>
      <c r="I223" s="11"/>
      <c r="J223" s="11"/>
      <c r="K223" s="97"/>
      <c r="L223" s="27"/>
    </row>
    <row r="224" spans="1:12" s="21" customFormat="1" ht="26.1" customHeight="1">
      <c r="A224" s="28" t="s">
        <v>96</v>
      </c>
      <c r="B224" s="28" t="s">
        <v>273</v>
      </c>
      <c r="C224" s="27" t="s">
        <v>72</v>
      </c>
      <c r="D224" s="33">
        <v>1</v>
      </c>
      <c r="E224" s="97"/>
      <c r="F224" s="192"/>
      <c r="G224" s="11"/>
      <c r="H224" s="11"/>
      <c r="I224" s="11"/>
      <c r="J224" s="11"/>
      <c r="K224" s="97"/>
      <c r="L224" s="27"/>
    </row>
    <row r="225" spans="1:12" s="21" customFormat="1" ht="26.1" customHeight="1">
      <c r="A225" s="28"/>
      <c r="B225" s="28"/>
      <c r="C225" s="27"/>
      <c r="D225" s="33"/>
      <c r="E225" s="97"/>
      <c r="F225" s="192"/>
      <c r="G225" s="11"/>
      <c r="H225" s="11"/>
      <c r="I225" s="11"/>
      <c r="J225" s="11"/>
      <c r="K225" s="97"/>
      <c r="L225" s="27"/>
    </row>
    <row r="226" spans="1:12" s="21" customFormat="1" ht="26.1" customHeight="1">
      <c r="A226" s="28" t="s">
        <v>73</v>
      </c>
      <c r="B226" s="28"/>
      <c r="C226" s="27"/>
      <c r="D226" s="33"/>
      <c r="E226" s="97"/>
      <c r="F226" s="108"/>
      <c r="G226" s="11"/>
      <c r="H226" s="108"/>
      <c r="I226" s="11"/>
      <c r="J226" s="28"/>
      <c r="K226" s="97"/>
      <c r="L226" s="27"/>
    </row>
    <row r="227" spans="1:12" s="21" customFormat="1" ht="26.1" customHeight="1">
      <c r="A227" s="28"/>
      <c r="B227" s="28"/>
      <c r="C227" s="27"/>
      <c r="D227" s="33"/>
      <c r="E227" s="97"/>
      <c r="F227" s="108"/>
      <c r="G227" s="11"/>
      <c r="H227" s="108"/>
      <c r="I227" s="11"/>
      <c r="J227" s="28"/>
      <c r="K227" s="97"/>
      <c r="L227" s="27"/>
    </row>
    <row r="228" spans="1:12" s="21" customFormat="1" ht="26.1" customHeight="1">
      <c r="A228" s="28"/>
      <c r="B228" s="28"/>
      <c r="C228" s="27"/>
      <c r="D228" s="33"/>
      <c r="E228" s="97"/>
      <c r="F228" s="108"/>
      <c r="G228" s="11"/>
      <c r="H228" s="108"/>
      <c r="I228" s="11"/>
      <c r="J228" s="28"/>
      <c r="K228" s="97"/>
      <c r="L228" s="27"/>
    </row>
    <row r="229" spans="1:12" s="21" customFormat="1" ht="26.1" customHeight="1">
      <c r="A229" s="28"/>
      <c r="B229" s="28"/>
      <c r="C229" s="27"/>
      <c r="D229" s="33"/>
      <c r="E229" s="97"/>
      <c r="F229" s="108"/>
      <c r="G229" s="11"/>
      <c r="H229" s="108"/>
      <c r="I229" s="11"/>
      <c r="J229" s="28"/>
      <c r="K229" s="97"/>
      <c r="L229" s="27"/>
    </row>
    <row r="230" spans="1:12" s="21" customFormat="1" ht="26.1" customHeight="1">
      <c r="A230" s="28"/>
      <c r="B230" s="28"/>
      <c r="C230" s="27"/>
      <c r="D230" s="33"/>
      <c r="E230" s="97"/>
      <c r="F230" s="108"/>
      <c r="G230" s="11"/>
      <c r="H230" s="108"/>
      <c r="I230" s="11"/>
      <c r="J230" s="28"/>
      <c r="K230" s="97"/>
      <c r="L230" s="27"/>
    </row>
    <row r="231" spans="1:12" s="21" customFormat="1" ht="26.1" customHeight="1">
      <c r="A231" s="236" t="str">
        <f>전기공량!A155</f>
        <v>6. 냉난방 공사</v>
      </c>
      <c r="B231" s="236"/>
      <c r="C231" s="27"/>
      <c r="D231" s="28"/>
      <c r="E231" s="97"/>
      <c r="F231" s="108"/>
      <c r="G231" s="11"/>
      <c r="H231" s="28"/>
      <c r="I231" s="11"/>
      <c r="J231" s="11"/>
      <c r="K231" s="97"/>
      <c r="L231" s="27"/>
    </row>
    <row r="232" spans="1:12" s="21" customFormat="1" ht="26.1" customHeight="1">
      <c r="A232" s="28" t="str">
        <f>전기공량!A156</f>
        <v>전선관</v>
      </c>
      <c r="B232" s="28" t="str">
        <f>전기공량!B156</f>
        <v>CD 22C(난연성)</v>
      </c>
      <c r="C232" s="33" t="str">
        <f>전기공량!C156</f>
        <v>M</v>
      </c>
      <c r="D232" s="28">
        <f>전기공량!F156</f>
        <v>0</v>
      </c>
      <c r="E232" s="28"/>
      <c r="F232" s="108"/>
      <c r="G232" s="11"/>
      <c r="H232" s="28"/>
      <c r="I232" s="11"/>
      <c r="J232" s="11"/>
      <c r="K232" s="97"/>
      <c r="L232" s="27"/>
    </row>
    <row r="233" spans="1:12" s="21" customFormat="1" ht="26.1" customHeight="1">
      <c r="A233" s="28" t="str">
        <f>전기공량!A157</f>
        <v>전선관</v>
      </c>
      <c r="B233" s="28" t="str">
        <f>전기공량!B157</f>
        <v>STEEL 42C</v>
      </c>
      <c r="C233" s="33" t="str">
        <f>전기공량!C157</f>
        <v>M</v>
      </c>
      <c r="D233" s="28">
        <f>전기공량!F157</f>
        <v>0</v>
      </c>
      <c r="E233" s="28"/>
      <c r="F233" s="108"/>
      <c r="G233" s="11"/>
      <c r="H233" s="28"/>
      <c r="I233" s="11"/>
      <c r="J233" s="11"/>
      <c r="K233" s="97"/>
      <c r="L233" s="27"/>
    </row>
    <row r="234" spans="1:12" s="21" customFormat="1" ht="26.1" customHeight="1">
      <c r="A234" s="28" t="str">
        <f>전기공량!A158</f>
        <v>후렉시블 전선관</v>
      </c>
      <c r="B234" s="28" t="str">
        <f>전기공량!B158</f>
        <v>22C 일반</v>
      </c>
      <c r="C234" s="33" t="str">
        <f>전기공량!C158</f>
        <v>M</v>
      </c>
      <c r="D234" s="28">
        <f>전기공량!F158</f>
        <v>0</v>
      </c>
      <c r="E234" s="28"/>
      <c r="F234" s="108"/>
      <c r="G234" s="11"/>
      <c r="H234" s="28"/>
      <c r="I234" s="11"/>
      <c r="J234" s="11"/>
      <c r="K234" s="97"/>
      <c r="L234" s="27"/>
    </row>
    <row r="235" spans="1:12" s="21" customFormat="1" ht="26.1" customHeight="1">
      <c r="A235" s="28" t="str">
        <f>전기공량!A159</f>
        <v>후렉시블 전선관</v>
      </c>
      <c r="B235" s="28" t="str">
        <f>전기공량!B159</f>
        <v>42C 방수</v>
      </c>
      <c r="C235" s="33" t="str">
        <f>전기공량!C159</f>
        <v>M</v>
      </c>
      <c r="D235" s="28">
        <f>전기공량!F159</f>
        <v>0</v>
      </c>
      <c r="E235" s="28"/>
      <c r="F235" s="108"/>
      <c r="G235" s="11"/>
      <c r="H235" s="28"/>
      <c r="I235" s="11"/>
      <c r="J235" s="11"/>
      <c r="K235" s="97"/>
      <c r="L235" s="27"/>
    </row>
    <row r="236" spans="1:12" s="21" customFormat="1" ht="26.1" customHeight="1">
      <c r="A236" s="28" t="str">
        <f>전기공량!A160</f>
        <v>전선</v>
      </c>
      <c r="B236" s="28" t="str">
        <f>전기공량!B160</f>
        <v>HFIX 4㎟</v>
      </c>
      <c r="C236" s="33" t="str">
        <f>전기공량!C160</f>
        <v>M</v>
      </c>
      <c r="D236" s="28">
        <f>전기공량!F160</f>
        <v>0</v>
      </c>
      <c r="E236" s="28"/>
      <c r="F236" s="108"/>
      <c r="G236" s="11"/>
      <c r="H236" s="28"/>
      <c r="I236" s="11"/>
      <c r="J236" s="11"/>
      <c r="K236" s="97"/>
      <c r="L236" s="27"/>
    </row>
    <row r="237" spans="1:12" s="21" customFormat="1" ht="26.1" customHeight="1">
      <c r="A237" s="28" t="str">
        <f>전기공량!A161</f>
        <v>전선</v>
      </c>
      <c r="B237" s="28" t="str">
        <f>전기공량!B161</f>
        <v>F-GV 16㎟</v>
      </c>
      <c r="C237" s="33" t="str">
        <f>전기공량!C161</f>
        <v>M</v>
      </c>
      <c r="D237" s="28">
        <f>전기공량!F161</f>
        <v>0</v>
      </c>
      <c r="E237" s="28"/>
      <c r="F237" s="108"/>
      <c r="G237" s="11"/>
      <c r="H237" s="28"/>
      <c r="I237" s="11"/>
      <c r="J237" s="11"/>
      <c r="K237" s="97"/>
      <c r="L237" s="27"/>
    </row>
    <row r="238" spans="1:12" s="21" customFormat="1" ht="26.1" customHeight="1">
      <c r="A238" s="28" t="str">
        <f>전기공량!A162</f>
        <v>F-CV CABLE</v>
      </c>
      <c r="B238" s="28" t="str">
        <f>전기공량!B162</f>
        <v>4/C 16㎟</v>
      </c>
      <c r="C238" s="33" t="str">
        <f>전기공량!C162</f>
        <v>M</v>
      </c>
      <c r="D238" s="28">
        <f>전기공량!F162</f>
        <v>0</v>
      </c>
      <c r="E238" s="28"/>
      <c r="F238" s="108"/>
      <c r="G238" s="11"/>
      <c r="H238" s="28"/>
      <c r="I238" s="11"/>
      <c r="J238" s="11"/>
      <c r="K238" s="97"/>
      <c r="L238" s="27"/>
    </row>
    <row r="239" spans="1:12" s="21" customFormat="1" ht="26.1" customHeight="1">
      <c r="A239" s="28" t="str">
        <f>전기공량!A163</f>
        <v>후렉시블콘넥터</v>
      </c>
      <c r="B239" s="28" t="str">
        <f>전기공량!B163</f>
        <v>22C (일반)</v>
      </c>
      <c r="C239" s="33" t="str">
        <f>전기공량!C163</f>
        <v>EA</v>
      </c>
      <c r="D239" s="28">
        <f>전기공량!F163</f>
        <v>0</v>
      </c>
      <c r="E239" s="28"/>
      <c r="F239" s="108"/>
      <c r="G239" s="11"/>
      <c r="H239" s="28"/>
      <c r="I239" s="11"/>
      <c r="J239" s="11"/>
      <c r="K239" s="97"/>
      <c r="L239" s="27"/>
    </row>
    <row r="240" spans="1:12" s="21" customFormat="1" ht="26.1" customHeight="1">
      <c r="A240" s="28" t="str">
        <f>전기공량!A164</f>
        <v>후렉시블콘넥터</v>
      </c>
      <c r="B240" s="28" t="str">
        <f>전기공량!B164</f>
        <v>42C (방수)</v>
      </c>
      <c r="C240" s="33" t="str">
        <f>전기공량!C164</f>
        <v>EA</v>
      </c>
      <c r="D240" s="28">
        <f>전기공량!F164</f>
        <v>0</v>
      </c>
      <c r="E240" s="28"/>
      <c r="F240" s="108"/>
      <c r="G240" s="11"/>
      <c r="H240" s="28"/>
      <c r="I240" s="11"/>
      <c r="J240" s="11"/>
      <c r="K240" s="97"/>
      <c r="L240" s="27"/>
    </row>
    <row r="241" spans="1:12" s="21" customFormat="1" ht="26.1" customHeight="1">
      <c r="A241" s="28" t="str">
        <f>전기공량!A165</f>
        <v>노말밴드</v>
      </c>
      <c r="B241" s="28" t="str">
        <f>전기공량!B165</f>
        <v>STEEL 42C</v>
      </c>
      <c r="C241" s="33" t="str">
        <f>전기공량!C165</f>
        <v>EA</v>
      </c>
      <c r="D241" s="28">
        <f>전기공량!F165</f>
        <v>0</v>
      </c>
      <c r="E241" s="28"/>
      <c r="F241" s="108"/>
      <c r="G241" s="11"/>
      <c r="H241" s="28"/>
      <c r="I241" s="11"/>
      <c r="J241" s="11"/>
      <c r="K241" s="97"/>
      <c r="L241" s="27"/>
    </row>
    <row r="242" spans="1:12" s="21" customFormat="1" ht="26.1" customHeight="1">
      <c r="A242" s="28" t="str">
        <f>전기공량!A166</f>
        <v>압착터미널</v>
      </c>
      <c r="B242" s="28" t="str">
        <f>전기공량!B166</f>
        <v>16㎟</v>
      </c>
      <c r="C242" s="33" t="str">
        <f>전기공량!C166</f>
        <v>EA</v>
      </c>
      <c r="D242" s="28">
        <f>전기공량!F166</f>
        <v>0</v>
      </c>
      <c r="E242" s="28"/>
      <c r="F242" s="108"/>
      <c r="G242" s="11"/>
      <c r="H242" s="28"/>
      <c r="I242" s="11"/>
      <c r="J242" s="11"/>
      <c r="K242" s="97"/>
      <c r="L242" s="27"/>
    </row>
    <row r="243" spans="1:12" s="21" customFormat="1" ht="26.1" customHeight="1">
      <c r="A243" s="28" t="str">
        <f>전기공량!A167</f>
        <v>HI-BOX</v>
      </c>
      <c r="B243" s="28" t="str">
        <f>전기공량!B167</f>
        <v>C/T 4각</v>
      </c>
      <c r="C243" s="33" t="str">
        <f>전기공량!C167</f>
        <v>EA</v>
      </c>
      <c r="D243" s="28">
        <f>전기공량!F167</f>
        <v>0</v>
      </c>
      <c r="E243" s="28"/>
      <c r="F243" s="108"/>
      <c r="G243" s="11"/>
      <c r="H243" s="28"/>
      <c r="I243" s="11"/>
      <c r="J243" s="11"/>
      <c r="K243" s="97"/>
      <c r="L243" s="27"/>
    </row>
    <row r="244" spans="1:12" s="21" customFormat="1" ht="26.1" customHeight="1">
      <c r="A244" s="28" t="str">
        <f>전기공량!A168</f>
        <v>HI-BOX(카바부)</v>
      </c>
      <c r="B244" s="28" t="str">
        <f>전기공량!B168</f>
        <v>O/L S-2</v>
      </c>
      <c r="C244" s="33" t="str">
        <f>전기공량!C168</f>
        <v>EA</v>
      </c>
      <c r="D244" s="28">
        <f>전기공량!F168</f>
        <v>0</v>
      </c>
      <c r="E244" s="28"/>
      <c r="F244" s="108"/>
      <c r="G244" s="11"/>
      <c r="H244" s="28"/>
      <c r="I244" s="11"/>
      <c r="J244" s="11"/>
      <c r="K244" s="97"/>
      <c r="L244" s="27"/>
    </row>
    <row r="245" spans="1:12" s="21" customFormat="1" ht="26.1" customHeight="1">
      <c r="A245" s="28" t="str">
        <f>전기공량!A169</f>
        <v>HI-BOX(카바부)</v>
      </c>
      <c r="B245" s="28" t="str">
        <f>전기공량!B169</f>
        <v>O/L S-1</v>
      </c>
      <c r="C245" s="33" t="str">
        <f>전기공량!C169</f>
        <v>EA</v>
      </c>
      <c r="D245" s="28">
        <f>전기공량!F169</f>
        <v>0</v>
      </c>
      <c r="E245" s="28"/>
      <c r="F245" s="108"/>
      <c r="G245" s="11"/>
      <c r="H245" s="28"/>
      <c r="I245" s="11"/>
      <c r="J245" s="11"/>
      <c r="K245" s="97"/>
      <c r="L245" s="27"/>
    </row>
    <row r="246" spans="1:12" s="21" customFormat="1" ht="26.1" customHeight="1">
      <c r="A246" s="28" t="str">
        <f>전기공량!A170</f>
        <v>BOX COVER</v>
      </c>
      <c r="B246" s="28" t="str">
        <f>전기공량!B170</f>
        <v>철제평</v>
      </c>
      <c r="C246" s="33" t="str">
        <f>전기공량!C170</f>
        <v>EA</v>
      </c>
      <c r="D246" s="28">
        <f>전기공량!F170</f>
        <v>0</v>
      </c>
      <c r="E246" s="28"/>
      <c r="F246" s="108"/>
      <c r="G246" s="11"/>
      <c r="H246" s="28"/>
      <c r="I246" s="11"/>
      <c r="J246" s="11"/>
      <c r="K246" s="97"/>
      <c r="L246" s="27"/>
    </row>
    <row r="247" spans="1:12" s="21" customFormat="1" ht="26.1" customHeight="1">
      <c r="A247" s="28" t="str">
        <f>전기공량!A171</f>
        <v>CABLE TRAY</v>
      </c>
      <c r="B247" s="28" t="str">
        <f>전기공량!B171</f>
        <v>W200 x H100 x 2.3T</v>
      </c>
      <c r="C247" s="33" t="str">
        <f>전기공량!C171</f>
        <v>M</v>
      </c>
      <c r="D247" s="28">
        <f>전기공량!F171</f>
        <v>0</v>
      </c>
      <c r="E247" s="28"/>
      <c r="F247" s="108"/>
      <c r="G247" s="11"/>
      <c r="H247" s="28"/>
      <c r="I247" s="11"/>
      <c r="J247" s="11"/>
      <c r="K247" s="97"/>
      <c r="L247" s="27"/>
    </row>
    <row r="248" spans="1:12" s="21" customFormat="1" ht="26.1" customHeight="1">
      <c r="A248" s="28" t="str">
        <f>전기공량!A172</f>
        <v>CABLE TRAY COVER</v>
      </c>
      <c r="B248" s="28" t="str">
        <f>전기공량!B172</f>
        <v>W200 x H100</v>
      </c>
      <c r="C248" s="33" t="str">
        <f>전기공량!C172</f>
        <v>M</v>
      </c>
      <c r="D248" s="28">
        <f>전기공량!F172</f>
        <v>0</v>
      </c>
      <c r="E248" s="28"/>
      <c r="F248" s="108"/>
      <c r="G248" s="11"/>
      <c r="H248" s="28"/>
      <c r="I248" s="11"/>
      <c r="J248" s="11"/>
      <c r="K248" s="97"/>
      <c r="L248" s="27"/>
    </row>
    <row r="249" spans="1:12" s="21" customFormat="1" ht="26.1" customHeight="1">
      <c r="A249" s="28" t="str">
        <f>전기공량!A173</f>
        <v>HOR,ELBOW</v>
      </c>
      <c r="B249" s="28" t="str">
        <f>전기공량!B173</f>
        <v>W200 x H100 x 2.3T</v>
      </c>
      <c r="C249" s="33" t="str">
        <f>전기공량!C173</f>
        <v>EA</v>
      </c>
      <c r="D249" s="28">
        <f>전기공량!F173</f>
        <v>0</v>
      </c>
      <c r="E249" s="28"/>
      <c r="F249" s="108"/>
      <c r="G249" s="11"/>
      <c r="H249" s="28"/>
      <c r="I249" s="11"/>
      <c r="J249" s="11"/>
      <c r="K249" s="97"/>
      <c r="L249" s="27"/>
    </row>
    <row r="250" spans="1:12" s="21" customFormat="1" ht="26.1" customHeight="1">
      <c r="A250" s="28" t="str">
        <f>전기공량!A174</f>
        <v>JOINT CONNECT</v>
      </c>
      <c r="B250" s="28" t="str">
        <f>전기공량!B174</f>
        <v>100H</v>
      </c>
      <c r="C250" s="33" t="str">
        <f>전기공량!C174</f>
        <v>EA</v>
      </c>
      <c r="D250" s="28">
        <f>전기공량!F174</f>
        <v>0</v>
      </c>
      <c r="E250" s="28"/>
      <c r="F250" s="108"/>
      <c r="G250" s="11"/>
      <c r="H250" s="28"/>
      <c r="I250" s="11"/>
      <c r="J250" s="11"/>
      <c r="K250" s="97"/>
      <c r="L250" s="27"/>
    </row>
    <row r="251" spans="1:12" s="21" customFormat="1" ht="26.1" customHeight="1">
      <c r="A251" s="28" t="str">
        <f>전기공량!A175</f>
        <v>SHANK B/NUT</v>
      </c>
      <c r="B251" s="28" t="str">
        <f>전기공량!B175</f>
        <v>3/8" 19L</v>
      </c>
      <c r="C251" s="33" t="str">
        <f>전기공량!C175</f>
        <v>EA</v>
      </c>
      <c r="D251" s="28">
        <f>전기공량!F175</f>
        <v>0</v>
      </c>
      <c r="E251" s="28"/>
      <c r="F251" s="108"/>
      <c r="G251" s="11"/>
      <c r="H251" s="28"/>
      <c r="I251" s="11"/>
      <c r="J251" s="11"/>
      <c r="K251" s="97"/>
      <c r="L251" s="27"/>
    </row>
    <row r="252" spans="1:12" s="21" customFormat="1" ht="26.1" customHeight="1">
      <c r="A252" s="28" t="str">
        <f>전기공량!A176</f>
        <v>BONDING JUMP</v>
      </c>
      <c r="B252" s="28" t="str">
        <f>전기공량!B176</f>
        <v>38㎟</v>
      </c>
      <c r="C252" s="33" t="str">
        <f>전기공량!C176</f>
        <v>EA</v>
      </c>
      <c r="D252" s="28">
        <f>전기공량!F176</f>
        <v>0</v>
      </c>
      <c r="E252" s="28"/>
      <c r="F252" s="108"/>
      <c r="G252" s="11"/>
      <c r="H252" s="28"/>
      <c r="I252" s="11"/>
      <c r="J252" s="11"/>
      <c r="K252" s="97"/>
      <c r="L252" s="27"/>
    </row>
    <row r="253" spans="1:12" s="21" customFormat="1" ht="26.1" customHeight="1">
      <c r="A253" s="28" t="str">
        <f>전기공량!A177</f>
        <v>SPRING NUT</v>
      </c>
      <c r="B253" s="28" t="str">
        <f>전기공량!B177</f>
        <v>3/8"</v>
      </c>
      <c r="C253" s="33" t="str">
        <f>전기공량!C177</f>
        <v>EA</v>
      </c>
      <c r="D253" s="28">
        <f>전기공량!F177</f>
        <v>0</v>
      </c>
      <c r="E253" s="28"/>
      <c r="F253" s="108"/>
      <c r="G253" s="11"/>
      <c r="H253" s="28"/>
      <c r="I253" s="11"/>
      <c r="J253" s="11"/>
      <c r="K253" s="97"/>
      <c r="L253" s="27"/>
    </row>
    <row r="254" spans="1:12" s="21" customFormat="1" ht="26.1" customHeight="1">
      <c r="A254" s="28" t="str">
        <f>전기공량!A178</f>
        <v>HOLDDOWN CLAMP</v>
      </c>
      <c r="B254" s="28" t="str">
        <f>전기공량!B178</f>
        <v>3/8"</v>
      </c>
      <c r="C254" s="33" t="str">
        <f>전기공량!C178</f>
        <v>EA</v>
      </c>
      <c r="D254" s="28">
        <f>전기공량!F178</f>
        <v>0</v>
      </c>
      <c r="E254" s="28"/>
      <c r="F254" s="108"/>
      <c r="G254" s="11"/>
      <c r="H254" s="28"/>
      <c r="I254" s="11"/>
      <c r="J254" s="11"/>
      <c r="K254" s="97"/>
      <c r="L254" s="27"/>
    </row>
    <row r="255" spans="1:12" s="21" customFormat="1" ht="26.1" customHeight="1">
      <c r="A255" s="28" t="str">
        <f>전기공량!A179</f>
        <v>COVER CLAMP</v>
      </c>
      <c r="B255" s="28" t="str">
        <f>전기공량!B179</f>
        <v>100H</v>
      </c>
      <c r="C255" s="33" t="str">
        <f>전기공량!C179</f>
        <v>EA</v>
      </c>
      <c r="D255" s="28">
        <f>전기공량!F179</f>
        <v>0</v>
      </c>
      <c r="E255" s="28"/>
      <c r="F255" s="108"/>
      <c r="G255" s="11"/>
      <c r="H255" s="28"/>
      <c r="I255" s="11"/>
      <c r="J255" s="11"/>
      <c r="K255" s="97"/>
      <c r="L255" s="27"/>
    </row>
    <row r="256" spans="1:12" s="21" customFormat="1" ht="26.1" customHeight="1">
      <c r="A256" s="28" t="str">
        <f>전기공량!A180</f>
        <v>TRAY 지지대</v>
      </c>
      <c r="B256" s="28" t="str">
        <f>전기공량!B180</f>
        <v>W-200이하/바닥자립형</v>
      </c>
      <c r="C256" s="33" t="str">
        <f>전기공량!C180</f>
        <v>EA</v>
      </c>
      <c r="D256" s="28">
        <f>전기공량!F180</f>
        <v>0</v>
      </c>
      <c r="E256" s="28"/>
      <c r="F256" s="108"/>
      <c r="G256" s="11"/>
      <c r="H256" s="28"/>
      <c r="I256" s="11"/>
      <c r="J256" s="11"/>
      <c r="K256" s="97"/>
      <c r="L256" s="27"/>
    </row>
    <row r="257" spans="1:12" s="21" customFormat="1" ht="26.1" customHeight="1">
      <c r="A257" s="28" t="s">
        <v>91</v>
      </c>
      <c r="B257" s="28" t="s">
        <v>185</v>
      </c>
      <c r="C257" s="27" t="s">
        <v>72</v>
      </c>
      <c r="D257" s="33">
        <v>1</v>
      </c>
      <c r="E257" s="97"/>
      <c r="F257" s="192"/>
      <c r="G257" s="11"/>
      <c r="H257" s="11"/>
      <c r="I257" s="11"/>
      <c r="J257" s="11"/>
      <c r="K257" s="97"/>
      <c r="L257" s="27"/>
    </row>
    <row r="258" spans="1:12" s="21" customFormat="1" ht="26.1" customHeight="1">
      <c r="A258" s="28" t="s">
        <v>91</v>
      </c>
      <c r="B258" s="28" t="s">
        <v>92</v>
      </c>
      <c r="C258" s="27" t="s">
        <v>17</v>
      </c>
      <c r="D258" s="33">
        <v>1</v>
      </c>
      <c r="E258" s="97"/>
      <c r="F258" s="192"/>
      <c r="G258" s="11"/>
      <c r="H258" s="11"/>
      <c r="I258" s="11"/>
      <c r="J258" s="11"/>
      <c r="K258" s="97"/>
      <c r="L258" s="27"/>
    </row>
    <row r="259" spans="1:12" s="21" customFormat="1" ht="26.1" customHeight="1">
      <c r="A259" s="28" t="s">
        <v>93</v>
      </c>
      <c r="B259" s="28" t="s">
        <v>94</v>
      </c>
      <c r="C259" s="27" t="s">
        <v>72</v>
      </c>
      <c r="D259" s="33">
        <v>1</v>
      </c>
      <c r="E259" s="97"/>
      <c r="F259" s="192"/>
      <c r="G259" s="11"/>
      <c r="H259" s="11"/>
      <c r="I259" s="11"/>
      <c r="J259" s="11"/>
      <c r="K259" s="97"/>
      <c r="L259" s="27"/>
    </row>
    <row r="260" spans="1:12" s="22" customFormat="1" ht="26.1" customHeight="1">
      <c r="A260" s="28" t="s">
        <v>75</v>
      </c>
      <c r="B260" s="28" t="s">
        <v>61</v>
      </c>
      <c r="C260" s="27" t="s">
        <v>74</v>
      </c>
      <c r="D260" s="111">
        <f>TRUNC((전기공량!$H$182),1)</f>
        <v>0</v>
      </c>
      <c r="E260" s="97"/>
      <c r="F260" s="108"/>
      <c r="G260" s="28"/>
      <c r="H260" s="28"/>
      <c r="I260" s="11"/>
      <c r="J260" s="11"/>
      <c r="K260" s="97"/>
      <c r="L260" s="27"/>
    </row>
    <row r="261" spans="1:12" s="22" customFormat="1" ht="26.1" customHeight="1">
      <c r="A261" s="28" t="s">
        <v>75</v>
      </c>
      <c r="B261" s="28" t="s">
        <v>85</v>
      </c>
      <c r="C261" s="27" t="s">
        <v>74</v>
      </c>
      <c r="D261" s="111">
        <f>TRUNC((전기공량!$J$182),1)</f>
        <v>0</v>
      </c>
      <c r="E261" s="97"/>
      <c r="F261" s="108"/>
      <c r="G261" s="28"/>
      <c r="H261" s="28"/>
      <c r="I261" s="11"/>
      <c r="J261" s="11"/>
      <c r="K261" s="97"/>
      <c r="L261" s="27"/>
    </row>
    <row r="262" spans="1:12" s="21" customFormat="1" ht="26.1" customHeight="1">
      <c r="A262" s="28" t="s">
        <v>96</v>
      </c>
      <c r="B262" s="28" t="s">
        <v>273</v>
      </c>
      <c r="C262" s="27" t="s">
        <v>72</v>
      </c>
      <c r="D262" s="33">
        <v>1</v>
      </c>
      <c r="E262" s="97"/>
      <c r="F262" s="192"/>
      <c r="G262" s="11"/>
      <c r="H262" s="11"/>
      <c r="I262" s="11"/>
      <c r="J262" s="11"/>
      <c r="K262" s="97"/>
      <c r="L262" s="27"/>
    </row>
    <row r="263" spans="1:12" s="21" customFormat="1" ht="26.1" customHeight="1">
      <c r="A263" s="28"/>
      <c r="B263" s="28"/>
      <c r="C263" s="27"/>
      <c r="D263" s="33"/>
      <c r="E263" s="97"/>
      <c r="F263" s="192"/>
      <c r="G263" s="11"/>
      <c r="H263" s="11"/>
      <c r="I263" s="11"/>
      <c r="J263" s="11"/>
      <c r="K263" s="97"/>
      <c r="L263" s="27"/>
    </row>
    <row r="264" spans="1:12" s="21" customFormat="1" ht="26.1" customHeight="1">
      <c r="A264" s="28" t="s">
        <v>73</v>
      </c>
      <c r="B264" s="28"/>
      <c r="C264" s="27"/>
      <c r="D264" s="33"/>
      <c r="E264" s="97"/>
      <c r="F264" s="108"/>
      <c r="G264" s="11"/>
      <c r="H264" s="108"/>
      <c r="I264" s="11"/>
      <c r="J264" s="28"/>
      <c r="K264" s="97"/>
      <c r="L264" s="27"/>
    </row>
    <row r="265" spans="1:12" s="21" customFormat="1" ht="26.1" customHeight="1">
      <c r="A265" s="28"/>
      <c r="B265" s="28"/>
      <c r="C265" s="27"/>
      <c r="D265" s="33"/>
      <c r="E265" s="97"/>
      <c r="F265" s="108"/>
      <c r="G265" s="11"/>
      <c r="H265" s="108"/>
      <c r="I265" s="11"/>
      <c r="J265" s="28"/>
      <c r="K265" s="97"/>
      <c r="L265" s="27"/>
    </row>
    <row r="266" spans="1:12" s="21" customFormat="1" ht="26.1" customHeight="1">
      <c r="A266" s="28"/>
      <c r="B266" s="28"/>
      <c r="C266" s="27"/>
      <c r="D266" s="33"/>
      <c r="E266" s="97"/>
      <c r="F266" s="108"/>
      <c r="G266" s="11"/>
      <c r="H266" s="108"/>
      <c r="I266" s="11"/>
      <c r="J266" s="28"/>
      <c r="K266" s="97"/>
      <c r="L266" s="27"/>
    </row>
    <row r="267" spans="1:12" s="21" customFormat="1" ht="26.1" customHeight="1">
      <c r="A267" s="28"/>
      <c r="B267" s="28"/>
      <c r="C267" s="27"/>
      <c r="D267" s="33"/>
      <c r="E267" s="97"/>
      <c r="F267" s="108"/>
      <c r="G267" s="11"/>
      <c r="H267" s="108"/>
      <c r="I267" s="11"/>
      <c r="J267" s="28"/>
      <c r="K267" s="97"/>
      <c r="L267" s="27"/>
    </row>
    <row r="268" spans="1:12" s="21" customFormat="1" ht="26.1" customHeight="1">
      <c r="A268" s="28"/>
      <c r="B268" s="28"/>
      <c r="C268" s="27"/>
      <c r="D268" s="33"/>
      <c r="E268" s="97"/>
      <c r="F268" s="108"/>
      <c r="G268" s="11"/>
      <c r="H268" s="108"/>
      <c r="I268" s="11"/>
      <c r="J268" s="28"/>
      <c r="K268" s="97"/>
      <c r="L268" s="27"/>
    </row>
    <row r="269" spans="1:12" s="21" customFormat="1" ht="26.1" customHeight="1">
      <c r="A269" s="236" t="str">
        <f>전기공량!A193</f>
        <v>7. 전열교환기 공사</v>
      </c>
      <c r="B269" s="236"/>
      <c r="C269" s="27"/>
      <c r="D269" s="11"/>
      <c r="E269" s="97"/>
      <c r="F269" s="108"/>
      <c r="G269" s="11"/>
      <c r="H269" s="28"/>
      <c r="I269" s="11"/>
      <c r="J269" s="11"/>
      <c r="K269" s="97"/>
      <c r="L269" s="27"/>
    </row>
    <row r="270" spans="1:12" s="21" customFormat="1" ht="26.1" customHeight="1">
      <c r="A270" s="28" t="str">
        <f>전기공량!A194</f>
        <v>전선관</v>
      </c>
      <c r="B270" s="28" t="str">
        <f>전기공량!B194</f>
        <v>CD 22C(난연성)</v>
      </c>
      <c r="C270" s="27" t="str">
        <f>전기공량!C194</f>
        <v>M</v>
      </c>
      <c r="D270" s="28">
        <f>전기공량!F194</f>
        <v>0</v>
      </c>
      <c r="E270" s="28"/>
      <c r="F270" s="108"/>
      <c r="G270" s="11"/>
      <c r="H270" s="28"/>
      <c r="I270" s="11"/>
      <c r="J270" s="11"/>
      <c r="K270" s="97"/>
      <c r="L270" s="27"/>
    </row>
    <row r="271" spans="1:12" s="21" customFormat="1" ht="26.1" customHeight="1">
      <c r="A271" s="28" t="str">
        <f>전기공량!A195</f>
        <v>후렉시블 전선관</v>
      </c>
      <c r="B271" s="28" t="str">
        <f>전기공량!B195</f>
        <v>22C 일반</v>
      </c>
      <c r="C271" s="27" t="str">
        <f>전기공량!C195</f>
        <v>M</v>
      </c>
      <c r="D271" s="28">
        <f>전기공량!F195</f>
        <v>0</v>
      </c>
      <c r="E271" s="28"/>
      <c r="F271" s="108"/>
      <c r="G271" s="11"/>
      <c r="H271" s="28"/>
      <c r="I271" s="11"/>
      <c r="J271" s="11"/>
      <c r="K271" s="97"/>
      <c r="L271" s="27"/>
    </row>
    <row r="272" spans="1:12" s="21" customFormat="1" ht="26.1" customHeight="1">
      <c r="A272" s="28" t="str">
        <f>전기공량!A196</f>
        <v>전선</v>
      </c>
      <c r="B272" s="28" t="str">
        <f>전기공량!B196</f>
        <v>HFIX 4㎟</v>
      </c>
      <c r="C272" s="27" t="str">
        <f>전기공량!C196</f>
        <v>M</v>
      </c>
      <c r="D272" s="28">
        <f>전기공량!F196</f>
        <v>0</v>
      </c>
      <c r="E272" s="28"/>
      <c r="F272" s="108"/>
      <c r="G272" s="11"/>
      <c r="H272" s="28"/>
      <c r="I272" s="11"/>
      <c r="J272" s="11"/>
      <c r="K272" s="97"/>
      <c r="L272" s="27"/>
    </row>
    <row r="273" spans="1:12" s="21" customFormat="1" ht="26.1" customHeight="1">
      <c r="A273" s="28" t="str">
        <f>전기공량!A197</f>
        <v>후렉시블콘넥터</v>
      </c>
      <c r="B273" s="28" t="str">
        <f>전기공량!B197</f>
        <v>22C (일반)</v>
      </c>
      <c r="C273" s="27" t="str">
        <f>전기공량!C197</f>
        <v>EA</v>
      </c>
      <c r="D273" s="28">
        <f>전기공량!F197</f>
        <v>0</v>
      </c>
      <c r="E273" s="28"/>
      <c r="F273" s="108"/>
      <c r="G273" s="11"/>
      <c r="H273" s="28"/>
      <c r="I273" s="11"/>
      <c r="J273" s="11"/>
      <c r="K273" s="97"/>
      <c r="L273" s="27"/>
    </row>
    <row r="274" spans="1:12" s="21" customFormat="1" ht="26.1" customHeight="1">
      <c r="A274" s="28" t="str">
        <f>전기공량!A198</f>
        <v>HI-BOX</v>
      </c>
      <c r="B274" s="28" t="str">
        <f>전기공량!B198</f>
        <v>C/T 4각</v>
      </c>
      <c r="C274" s="27" t="str">
        <f>전기공량!C198</f>
        <v>EA</v>
      </c>
      <c r="D274" s="28">
        <f>전기공량!F198</f>
        <v>0</v>
      </c>
      <c r="E274" s="28"/>
      <c r="F274" s="108"/>
      <c r="G274" s="11"/>
      <c r="H274" s="28"/>
      <c r="I274" s="11"/>
      <c r="J274" s="11"/>
      <c r="K274" s="97"/>
      <c r="L274" s="27"/>
    </row>
    <row r="275" spans="1:12" s="21" customFormat="1" ht="26.1" customHeight="1">
      <c r="A275" s="28" t="str">
        <f>전기공량!A199</f>
        <v>HI-BOX(카바부)</v>
      </c>
      <c r="B275" s="28" t="str">
        <f>전기공량!B199</f>
        <v>O/L S-1</v>
      </c>
      <c r="C275" s="27" t="str">
        <f>전기공량!C199</f>
        <v>EA</v>
      </c>
      <c r="D275" s="28">
        <f>전기공량!F199</f>
        <v>0</v>
      </c>
      <c r="E275" s="28"/>
      <c r="F275" s="108"/>
      <c r="G275" s="11"/>
      <c r="H275" s="28"/>
      <c r="I275" s="11"/>
      <c r="J275" s="11"/>
      <c r="K275" s="97"/>
      <c r="L275" s="27"/>
    </row>
    <row r="276" spans="1:12" s="21" customFormat="1" ht="26.1" customHeight="1">
      <c r="A276" s="28" t="str">
        <f>전기공량!A200</f>
        <v>BOX COVER</v>
      </c>
      <c r="B276" s="28" t="str">
        <f>전기공량!B200</f>
        <v>철제평</v>
      </c>
      <c r="C276" s="27" t="str">
        <f>전기공량!C200</f>
        <v>EA</v>
      </c>
      <c r="D276" s="28">
        <f>전기공량!F200</f>
        <v>0</v>
      </c>
      <c r="E276" s="28"/>
      <c r="F276" s="108"/>
      <c r="G276" s="11"/>
      <c r="H276" s="28"/>
      <c r="I276" s="11"/>
      <c r="J276" s="11"/>
      <c r="K276" s="97"/>
      <c r="L276" s="27"/>
    </row>
    <row r="277" spans="1:12" s="21" customFormat="1" ht="26.1" customHeight="1">
      <c r="A277" s="28" t="s">
        <v>91</v>
      </c>
      <c r="B277" s="28" t="s">
        <v>185</v>
      </c>
      <c r="C277" s="27" t="s">
        <v>72</v>
      </c>
      <c r="D277" s="33">
        <v>1</v>
      </c>
      <c r="E277" s="97"/>
      <c r="F277" s="192"/>
      <c r="G277" s="11"/>
      <c r="H277" s="11"/>
      <c r="I277" s="11"/>
      <c r="J277" s="11"/>
      <c r="K277" s="97"/>
      <c r="L277" s="27"/>
    </row>
    <row r="278" spans="1:12" s="21" customFormat="1" ht="26.1" customHeight="1">
      <c r="A278" s="28" t="s">
        <v>93</v>
      </c>
      <c r="B278" s="28" t="s">
        <v>94</v>
      </c>
      <c r="C278" s="27" t="s">
        <v>72</v>
      </c>
      <c r="D278" s="33">
        <v>1</v>
      </c>
      <c r="E278" s="97"/>
      <c r="F278" s="192"/>
      <c r="G278" s="11"/>
      <c r="H278" s="11"/>
      <c r="I278" s="11"/>
      <c r="J278" s="11"/>
      <c r="K278" s="97"/>
      <c r="L278" s="27"/>
    </row>
    <row r="279" spans="1:12" s="22" customFormat="1" ht="26.1" customHeight="1">
      <c r="A279" s="28" t="s">
        <v>75</v>
      </c>
      <c r="B279" s="28" t="s">
        <v>61</v>
      </c>
      <c r="C279" s="27" t="s">
        <v>74</v>
      </c>
      <c r="D279" s="111">
        <f>TRUNC((전기공량!$H$202),1)</f>
        <v>0</v>
      </c>
      <c r="E279" s="97"/>
      <c r="F279" s="108"/>
      <c r="G279" s="28"/>
      <c r="H279" s="28"/>
      <c r="I279" s="11"/>
      <c r="J279" s="11"/>
      <c r="K279" s="97"/>
      <c r="L279" s="27"/>
    </row>
    <row r="280" spans="1:12" s="21" customFormat="1" ht="26.1" customHeight="1">
      <c r="A280" s="28" t="s">
        <v>96</v>
      </c>
      <c r="B280" s="28" t="s">
        <v>273</v>
      </c>
      <c r="C280" s="27" t="s">
        <v>72</v>
      </c>
      <c r="D280" s="33">
        <v>1</v>
      </c>
      <c r="E280" s="97"/>
      <c r="F280" s="192"/>
      <c r="G280" s="11"/>
      <c r="H280" s="11"/>
      <c r="I280" s="11"/>
      <c r="J280" s="11"/>
      <c r="K280" s="97"/>
      <c r="L280" s="27"/>
    </row>
    <row r="281" spans="1:12" s="21" customFormat="1" ht="26.1" customHeight="1">
      <c r="A281" s="28"/>
      <c r="B281" s="28"/>
      <c r="C281" s="27"/>
      <c r="D281" s="33"/>
      <c r="E281" s="97"/>
      <c r="F281" s="192"/>
      <c r="G281" s="11"/>
      <c r="H281" s="11"/>
      <c r="I281" s="11"/>
      <c r="J281" s="11"/>
      <c r="K281" s="97"/>
      <c r="L281" s="27"/>
    </row>
    <row r="282" spans="1:12" s="21" customFormat="1" ht="26.1" customHeight="1">
      <c r="A282" s="28" t="s">
        <v>73</v>
      </c>
      <c r="B282" s="28"/>
      <c r="C282" s="27"/>
      <c r="D282" s="33"/>
      <c r="E282" s="97"/>
      <c r="F282" s="108"/>
      <c r="G282" s="11"/>
      <c r="H282" s="28"/>
      <c r="I282" s="11"/>
      <c r="J282" s="28"/>
      <c r="K282" s="97"/>
      <c r="L282" s="27"/>
    </row>
    <row r="283" spans="1:12" s="21" customFormat="1" ht="26.1" customHeight="1">
      <c r="A283" s="28"/>
      <c r="B283" s="28"/>
      <c r="C283" s="27"/>
      <c r="D283" s="33"/>
      <c r="E283" s="97"/>
      <c r="F283" s="108"/>
      <c r="G283" s="11"/>
      <c r="H283" s="28"/>
      <c r="I283" s="11"/>
      <c r="J283" s="28"/>
      <c r="K283" s="97"/>
      <c r="L283" s="27"/>
    </row>
    <row r="284" spans="1:12" s="21" customFormat="1" ht="26.1" customHeight="1">
      <c r="A284" s="28"/>
      <c r="B284" s="28"/>
      <c r="C284" s="27"/>
      <c r="D284" s="33"/>
      <c r="E284" s="97"/>
      <c r="F284" s="108"/>
      <c r="G284" s="11"/>
      <c r="H284" s="28"/>
      <c r="I284" s="11"/>
      <c r="J284" s="28"/>
      <c r="K284" s="97"/>
      <c r="L284" s="27"/>
    </row>
    <row r="285" spans="1:12" s="21" customFormat="1" ht="26.1" customHeight="1">
      <c r="A285" s="28"/>
      <c r="B285" s="28"/>
      <c r="C285" s="27"/>
      <c r="D285" s="33"/>
      <c r="E285" s="97"/>
      <c r="F285" s="108"/>
      <c r="G285" s="11"/>
      <c r="H285" s="28"/>
      <c r="I285" s="11"/>
      <c r="J285" s="28"/>
      <c r="K285" s="97"/>
      <c r="L285" s="27"/>
    </row>
    <row r="286" spans="1:12" s="21" customFormat="1" ht="26.1" customHeight="1">
      <c r="A286" s="28"/>
      <c r="B286" s="28"/>
      <c r="C286" s="27"/>
      <c r="D286" s="33"/>
      <c r="E286" s="97"/>
      <c r="F286" s="108"/>
      <c r="G286" s="11"/>
      <c r="H286" s="28"/>
      <c r="I286" s="11"/>
      <c r="J286" s="28"/>
      <c r="K286" s="97"/>
      <c r="L286" s="27"/>
    </row>
    <row r="287" spans="1:12" s="21" customFormat="1" ht="26.1" customHeight="1">
      <c r="A287" s="28"/>
      <c r="B287" s="28"/>
      <c r="C287" s="27"/>
      <c r="D287" s="33"/>
      <c r="E287" s="97"/>
      <c r="F287" s="108"/>
      <c r="G287" s="11"/>
      <c r="H287" s="28"/>
      <c r="I287" s="11"/>
      <c r="J287" s="28"/>
      <c r="K287" s="97"/>
      <c r="L287" s="27"/>
    </row>
    <row r="288" spans="1:12" s="21" customFormat="1" ht="26.1" customHeight="1">
      <c r="A288" s="236" t="str">
        <f>전기공량!A212</f>
        <v>8. 복사패널 및 에어커텐전원 공사</v>
      </c>
      <c r="B288" s="236"/>
      <c r="C288" s="27"/>
      <c r="D288" s="11"/>
      <c r="E288" s="97"/>
      <c r="F288" s="108"/>
      <c r="G288" s="11"/>
      <c r="H288" s="28"/>
      <c r="I288" s="11"/>
      <c r="J288" s="11"/>
      <c r="K288" s="97"/>
      <c r="L288" s="27"/>
    </row>
    <row r="289" spans="1:12" s="21" customFormat="1" ht="26.1" customHeight="1">
      <c r="A289" s="28" t="str">
        <f>전기공량!A213</f>
        <v>전선관</v>
      </c>
      <c r="B289" s="28" t="str">
        <f>전기공량!B213</f>
        <v>CD 22C(난연성)</v>
      </c>
      <c r="C289" s="27" t="str">
        <f>전기공량!C213</f>
        <v>M</v>
      </c>
      <c r="D289" s="28">
        <f>전기공량!F213</f>
        <v>0</v>
      </c>
      <c r="E289" s="28"/>
      <c r="F289" s="108"/>
      <c r="G289" s="11"/>
      <c r="H289" s="28"/>
      <c r="I289" s="11"/>
      <c r="J289" s="11"/>
      <c r="K289" s="97"/>
      <c r="L289" s="27"/>
    </row>
    <row r="290" spans="1:12" s="21" customFormat="1" ht="26.1" customHeight="1">
      <c r="A290" s="28" t="str">
        <f>전기공량!A214</f>
        <v>후렉시블 전선관</v>
      </c>
      <c r="B290" s="28" t="str">
        <f>전기공량!B214</f>
        <v>22C 일반</v>
      </c>
      <c r="C290" s="27" t="str">
        <f>전기공량!C214</f>
        <v>M</v>
      </c>
      <c r="D290" s="28">
        <f>전기공량!F214</f>
        <v>0</v>
      </c>
      <c r="E290" s="28"/>
      <c r="F290" s="108"/>
      <c r="G290" s="11"/>
      <c r="H290" s="28"/>
      <c r="I290" s="11"/>
      <c r="J290" s="11"/>
      <c r="K290" s="97"/>
      <c r="L290" s="27"/>
    </row>
    <row r="291" spans="1:12" s="21" customFormat="1" ht="26.1" customHeight="1">
      <c r="A291" s="28" t="str">
        <f>전기공량!A215</f>
        <v>전선</v>
      </c>
      <c r="B291" s="28" t="str">
        <f>전기공량!B215</f>
        <v>HFIX 4㎟</v>
      </c>
      <c r="C291" s="27" t="str">
        <f>전기공량!C215</f>
        <v>M</v>
      </c>
      <c r="D291" s="28">
        <f>전기공량!F215</f>
        <v>0</v>
      </c>
      <c r="E291" s="28"/>
      <c r="F291" s="108"/>
      <c r="G291" s="11"/>
      <c r="H291" s="28"/>
      <c r="I291" s="11"/>
      <c r="J291" s="11"/>
      <c r="K291" s="97"/>
      <c r="L291" s="27"/>
    </row>
    <row r="292" spans="1:12" s="21" customFormat="1" ht="26.1" customHeight="1">
      <c r="A292" s="28" t="str">
        <f>전기공량!A216</f>
        <v>후렉시블콘넥터</v>
      </c>
      <c r="B292" s="28" t="str">
        <f>전기공량!B216</f>
        <v>22C (일반)</v>
      </c>
      <c r="C292" s="27" t="str">
        <f>전기공량!C216</f>
        <v>EA</v>
      </c>
      <c r="D292" s="28">
        <f>전기공량!F216</f>
        <v>0</v>
      </c>
      <c r="E292" s="28"/>
      <c r="F292" s="108"/>
      <c r="G292" s="11"/>
      <c r="H292" s="28"/>
      <c r="I292" s="11"/>
      <c r="J292" s="11"/>
      <c r="K292" s="97"/>
      <c r="L292" s="27"/>
    </row>
    <row r="293" spans="1:12" s="21" customFormat="1" ht="26.1" customHeight="1">
      <c r="A293" s="28" t="str">
        <f>전기공량!A217</f>
        <v>HI-BOX</v>
      </c>
      <c r="B293" s="28" t="str">
        <f>전기공량!B217</f>
        <v>C/T 4각</v>
      </c>
      <c r="C293" s="27" t="str">
        <f>전기공량!C217</f>
        <v>EA</v>
      </c>
      <c r="D293" s="28">
        <f>전기공량!F217</f>
        <v>0</v>
      </c>
      <c r="E293" s="28"/>
      <c r="F293" s="108"/>
      <c r="G293" s="11"/>
      <c r="H293" s="28"/>
      <c r="I293" s="11"/>
      <c r="J293" s="11"/>
      <c r="K293" s="97"/>
      <c r="L293" s="27"/>
    </row>
    <row r="294" spans="1:12" s="21" customFormat="1" ht="26.1" customHeight="1">
      <c r="A294" s="28" t="str">
        <f>전기공량!A218</f>
        <v>HI-BOX(카바부)</v>
      </c>
      <c r="B294" s="28" t="str">
        <f>전기공량!B218</f>
        <v>O/L S-2</v>
      </c>
      <c r="C294" s="27" t="str">
        <f>전기공량!C218</f>
        <v>EA</v>
      </c>
      <c r="D294" s="28">
        <f>전기공량!F218</f>
        <v>0</v>
      </c>
      <c r="E294" s="28"/>
      <c r="F294" s="108"/>
      <c r="G294" s="11"/>
      <c r="H294" s="28"/>
      <c r="I294" s="11"/>
      <c r="J294" s="11"/>
      <c r="K294" s="97"/>
      <c r="L294" s="27"/>
    </row>
    <row r="295" spans="1:12" s="21" customFormat="1" ht="26.1" customHeight="1">
      <c r="A295" s="28" t="str">
        <f>전기공량!A219</f>
        <v>HI-BOX(카바부)</v>
      </c>
      <c r="B295" s="28" t="str">
        <f>전기공량!B219</f>
        <v>O/L S-1</v>
      </c>
      <c r="C295" s="27" t="str">
        <f>전기공량!C219</f>
        <v>EA</v>
      </c>
      <c r="D295" s="28">
        <f>전기공량!F219</f>
        <v>0</v>
      </c>
      <c r="E295" s="28"/>
      <c r="F295" s="108"/>
      <c r="G295" s="11"/>
      <c r="H295" s="28"/>
      <c r="I295" s="11"/>
      <c r="J295" s="11"/>
      <c r="K295" s="97"/>
      <c r="L295" s="27"/>
    </row>
    <row r="296" spans="1:12" s="21" customFormat="1" ht="26.1" customHeight="1">
      <c r="A296" s="28" t="str">
        <f>전기공량!A220</f>
        <v>BOX COVER</v>
      </c>
      <c r="B296" s="28" t="str">
        <f>전기공량!B220</f>
        <v>철제평</v>
      </c>
      <c r="C296" s="27" t="str">
        <f>전기공량!C220</f>
        <v>EA</v>
      </c>
      <c r="D296" s="28">
        <f>전기공량!F220</f>
        <v>0</v>
      </c>
      <c r="E296" s="28"/>
      <c r="F296" s="108"/>
      <c r="G296" s="11"/>
      <c r="H296" s="28"/>
      <c r="I296" s="11"/>
      <c r="J296" s="11"/>
      <c r="K296" s="97"/>
      <c r="L296" s="27"/>
    </row>
    <row r="297" spans="1:12" s="21" customFormat="1" ht="26.1" customHeight="1">
      <c r="A297" s="28" t="str">
        <f>전기공량!A221</f>
        <v>콘센트(접지-WP)</v>
      </c>
      <c r="B297" s="28" t="str">
        <f>전기공량!B221</f>
        <v>1구 250V 16A</v>
      </c>
      <c r="C297" s="27" t="str">
        <f>전기공량!C221</f>
        <v>EA</v>
      </c>
      <c r="D297" s="28">
        <f>전기공량!F221</f>
        <v>0</v>
      </c>
      <c r="E297" s="28"/>
      <c r="F297" s="108"/>
      <c r="G297" s="11"/>
      <c r="H297" s="28"/>
      <c r="I297" s="11"/>
      <c r="J297" s="11"/>
      <c r="K297" s="97"/>
      <c r="L297" s="27"/>
    </row>
    <row r="298" spans="1:12" s="21" customFormat="1" ht="26.1" customHeight="1">
      <c r="A298" s="28" t="s">
        <v>91</v>
      </c>
      <c r="B298" s="28" t="s">
        <v>184</v>
      </c>
      <c r="C298" s="27" t="s">
        <v>17</v>
      </c>
      <c r="D298" s="33">
        <v>1</v>
      </c>
      <c r="E298" s="97"/>
      <c r="F298" s="192"/>
      <c r="G298" s="11"/>
      <c r="H298" s="11"/>
      <c r="I298" s="11"/>
      <c r="J298" s="11"/>
      <c r="K298" s="97"/>
      <c r="L298" s="27"/>
    </row>
    <row r="299" spans="1:12" s="21" customFormat="1" ht="26.1" customHeight="1">
      <c r="A299" s="28" t="s">
        <v>93</v>
      </c>
      <c r="B299" s="28" t="s">
        <v>94</v>
      </c>
      <c r="C299" s="27" t="s">
        <v>17</v>
      </c>
      <c r="D299" s="33">
        <v>1</v>
      </c>
      <c r="E299" s="97"/>
      <c r="F299" s="192"/>
      <c r="G299" s="11"/>
      <c r="H299" s="11"/>
      <c r="I299" s="11"/>
      <c r="J299" s="11"/>
      <c r="K299" s="97"/>
      <c r="L299" s="27"/>
    </row>
    <row r="300" spans="1:12" s="22" customFormat="1" ht="26.1" customHeight="1">
      <c r="A300" s="28" t="s">
        <v>75</v>
      </c>
      <c r="B300" s="28" t="s">
        <v>61</v>
      </c>
      <c r="C300" s="27" t="s">
        <v>74</v>
      </c>
      <c r="D300" s="111">
        <f>TRUNC((전기공량!$H$223),1)</f>
        <v>0</v>
      </c>
      <c r="E300" s="97"/>
      <c r="F300" s="108"/>
      <c r="G300" s="28"/>
      <c r="H300" s="28"/>
      <c r="I300" s="11"/>
      <c r="J300" s="11"/>
      <c r="K300" s="97"/>
      <c r="L300" s="27"/>
    </row>
    <row r="301" spans="1:12" s="21" customFormat="1" ht="26.1" customHeight="1">
      <c r="A301" s="28" t="s">
        <v>96</v>
      </c>
      <c r="B301" s="28" t="s">
        <v>273</v>
      </c>
      <c r="C301" s="27" t="s">
        <v>17</v>
      </c>
      <c r="D301" s="33">
        <v>1</v>
      </c>
      <c r="E301" s="97"/>
      <c r="F301" s="192"/>
      <c r="G301" s="11"/>
      <c r="H301" s="11"/>
      <c r="I301" s="11"/>
      <c r="J301" s="11"/>
      <c r="K301" s="97"/>
      <c r="L301" s="27"/>
    </row>
    <row r="302" spans="1:12" s="21" customFormat="1" ht="26.1" customHeight="1">
      <c r="A302" s="28"/>
      <c r="B302" s="28"/>
      <c r="C302" s="27"/>
      <c r="D302" s="33"/>
      <c r="E302" s="97"/>
      <c r="F302" s="192"/>
      <c r="G302" s="11"/>
      <c r="H302" s="11"/>
      <c r="I302" s="11"/>
      <c r="J302" s="11"/>
      <c r="K302" s="97"/>
      <c r="L302" s="27"/>
    </row>
    <row r="303" spans="1:12" s="21" customFormat="1" ht="26.1" customHeight="1">
      <c r="A303" s="28" t="s">
        <v>73</v>
      </c>
      <c r="B303" s="28"/>
      <c r="C303" s="27"/>
      <c r="D303" s="33"/>
      <c r="E303" s="97"/>
      <c r="F303" s="108"/>
      <c r="G303" s="11"/>
      <c r="H303" s="28"/>
      <c r="I303" s="11"/>
      <c r="J303" s="28"/>
      <c r="K303" s="97"/>
      <c r="L303" s="27"/>
    </row>
    <row r="304" spans="1:12" s="21" customFormat="1" ht="26.1" customHeight="1">
      <c r="A304" s="28"/>
      <c r="B304" s="28"/>
      <c r="C304" s="27"/>
      <c r="D304" s="33"/>
      <c r="E304" s="97"/>
      <c r="F304" s="108"/>
      <c r="G304" s="11"/>
      <c r="H304" s="28"/>
      <c r="I304" s="11"/>
      <c r="J304" s="28"/>
      <c r="K304" s="97"/>
      <c r="L304" s="27"/>
    </row>
    <row r="305" spans="1:12" s="21" customFormat="1" ht="26.1" customHeight="1">
      <c r="A305" s="28"/>
      <c r="B305" s="28"/>
      <c r="C305" s="27"/>
      <c r="D305" s="33"/>
      <c r="E305" s="97"/>
      <c r="F305" s="108"/>
      <c r="G305" s="11"/>
      <c r="H305" s="28"/>
      <c r="I305" s="11"/>
      <c r="J305" s="28"/>
      <c r="K305" s="97"/>
      <c r="L305" s="27"/>
    </row>
    <row r="306" spans="1:12" s="21" customFormat="1" ht="26.1" customHeight="1">
      <c r="A306" s="28"/>
      <c r="B306" s="28"/>
      <c r="C306" s="27"/>
      <c r="D306" s="33"/>
      <c r="E306" s="97"/>
      <c r="F306" s="108"/>
      <c r="G306" s="11"/>
      <c r="H306" s="28"/>
      <c r="I306" s="11"/>
      <c r="J306" s="28"/>
      <c r="K306" s="97"/>
      <c r="L306" s="27"/>
    </row>
  </sheetData>
  <mergeCells count="17">
    <mergeCell ref="L1:L2"/>
    <mergeCell ref="E1:F1"/>
    <mergeCell ref="G1:H1"/>
    <mergeCell ref="I1:J1"/>
    <mergeCell ref="K1:K2"/>
    <mergeCell ref="A22:B22"/>
    <mergeCell ref="D1:D2"/>
    <mergeCell ref="C1:C2"/>
    <mergeCell ref="A288:B288"/>
    <mergeCell ref="A1:A2"/>
    <mergeCell ref="B1:B2"/>
    <mergeCell ref="A60:B60"/>
    <mergeCell ref="A79:B79"/>
    <mergeCell ref="A155:B155"/>
    <mergeCell ref="A231:B231"/>
    <mergeCell ref="A269:B269"/>
    <mergeCell ref="A212:B212"/>
  </mergeCells>
  <phoneticPr fontId="3" type="noConversion"/>
  <pageMargins left="0.98425196850393704" right="0.59055118110236227" top="1.1811023622047245" bottom="0.59055118110236227" header="0.6692913385826772" footer="0.43307086614173229"/>
  <pageSetup paperSize="9" scale="83" orientation="landscape" horizontalDpi="4294967292" verticalDpi="300" r:id="rId1"/>
  <headerFooter alignWithMargins="0">
    <oddHeader>&amp;C&amp;"굴림체,굵게"&amp;20내       역       서&amp;R&amp;11
PAGE : 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showZeros="0" view="pageBreakPreview" zoomScale="90" zoomScaleNormal="100" zoomScaleSheetLayoutView="100" workbookViewId="0">
      <pane ySplit="2" topLeftCell="A3" activePane="bottomLeft" state="frozenSplit"/>
      <selection activeCell="M1" sqref="M1"/>
      <selection pane="bottomLeft" activeCell="E3" sqref="E3:K61"/>
    </sheetView>
  </sheetViews>
  <sheetFormatPr defaultRowHeight="12"/>
  <cols>
    <col min="1" max="1" width="18.625" style="35" customWidth="1"/>
    <col min="2" max="2" width="17.625" style="35" customWidth="1"/>
    <col min="3" max="3" width="5.625" style="23" customWidth="1"/>
    <col min="4" max="4" width="8.125" style="24" customWidth="1"/>
    <col min="5" max="5" width="10.625" style="4" customWidth="1"/>
    <col min="6" max="6" width="13.125" style="4" customWidth="1"/>
    <col min="7" max="7" width="10.625" style="4" customWidth="1"/>
    <col min="8" max="8" width="13.125" style="4" customWidth="1"/>
    <col min="9" max="9" width="10.625" style="4" customWidth="1"/>
    <col min="10" max="10" width="13.125" style="4" customWidth="1"/>
    <col min="11" max="11" width="13.75" style="4" customWidth="1"/>
    <col min="12" max="12" width="9.375" style="23" customWidth="1"/>
    <col min="13" max="16384" width="9" style="4"/>
  </cols>
  <sheetData>
    <row r="1" spans="1:12" s="3" customFormat="1" ht="24" customHeight="1">
      <c r="A1" s="237" t="s">
        <v>78</v>
      </c>
      <c r="B1" s="237" t="s">
        <v>62</v>
      </c>
      <c r="C1" s="239" t="s">
        <v>63</v>
      </c>
      <c r="D1" s="244" t="s">
        <v>64</v>
      </c>
      <c r="E1" s="241" t="s">
        <v>67</v>
      </c>
      <c r="F1" s="242"/>
      <c r="G1" s="241" t="s">
        <v>68</v>
      </c>
      <c r="H1" s="242"/>
      <c r="I1" s="241" t="s">
        <v>76</v>
      </c>
      <c r="J1" s="242"/>
      <c r="K1" s="239" t="s">
        <v>69</v>
      </c>
      <c r="L1" s="239" t="s">
        <v>66</v>
      </c>
    </row>
    <row r="2" spans="1:12" s="3" customFormat="1" ht="24" customHeight="1">
      <c r="A2" s="238"/>
      <c r="B2" s="238"/>
      <c r="C2" s="240"/>
      <c r="D2" s="245"/>
      <c r="E2" s="6" t="s">
        <v>70</v>
      </c>
      <c r="F2" s="5" t="s">
        <v>65</v>
      </c>
      <c r="G2" s="5" t="s">
        <v>70</v>
      </c>
      <c r="H2" s="5" t="s">
        <v>65</v>
      </c>
      <c r="I2" s="5" t="s">
        <v>70</v>
      </c>
      <c r="J2" s="5" t="s">
        <v>65</v>
      </c>
      <c r="K2" s="243"/>
      <c r="L2" s="240"/>
    </row>
    <row r="3" spans="1:12" s="3" customFormat="1" ht="26.1" customHeight="1">
      <c r="A3" s="9" t="s">
        <v>79</v>
      </c>
      <c r="B3" s="28"/>
      <c r="C3" s="8"/>
      <c r="D3" s="12"/>
      <c r="E3" s="16"/>
      <c r="F3" s="9"/>
      <c r="G3" s="12"/>
      <c r="H3" s="12"/>
      <c r="I3" s="12"/>
      <c r="J3" s="12"/>
      <c r="K3" s="14"/>
      <c r="L3" s="8"/>
    </row>
    <row r="4" spans="1:12" s="63" customFormat="1" ht="26.1" customHeight="1">
      <c r="A4" s="9" t="s">
        <v>383</v>
      </c>
      <c r="B4" s="28" t="s">
        <v>384</v>
      </c>
      <c r="C4" s="61" t="s">
        <v>17</v>
      </c>
      <c r="D4" s="10">
        <v>1</v>
      </c>
      <c r="E4" s="62"/>
      <c r="F4" s="62"/>
      <c r="G4" s="62"/>
      <c r="H4" s="62"/>
      <c r="I4" s="62"/>
      <c r="J4" s="62"/>
      <c r="K4" s="62"/>
      <c r="L4" s="8" t="s">
        <v>113</v>
      </c>
    </row>
    <row r="5" spans="1:12" s="63" customFormat="1" ht="26.1" customHeight="1">
      <c r="A5" s="9" t="s">
        <v>383</v>
      </c>
      <c r="B5" s="28" t="s">
        <v>385</v>
      </c>
      <c r="C5" s="61" t="s">
        <v>17</v>
      </c>
      <c r="D5" s="10">
        <v>1</v>
      </c>
      <c r="E5" s="62"/>
      <c r="F5" s="62"/>
      <c r="G5" s="62"/>
      <c r="H5" s="62"/>
      <c r="I5" s="62"/>
      <c r="J5" s="62"/>
      <c r="K5" s="62"/>
      <c r="L5" s="8" t="s">
        <v>97</v>
      </c>
    </row>
    <row r="6" spans="1:12" s="63" customFormat="1" ht="26.1" customHeight="1">
      <c r="A6" s="9" t="s">
        <v>137</v>
      </c>
      <c r="B6" s="28" t="s">
        <v>141</v>
      </c>
      <c r="C6" s="61" t="s">
        <v>138</v>
      </c>
      <c r="D6" s="10">
        <v>1</v>
      </c>
      <c r="E6" s="62"/>
      <c r="F6" s="62"/>
      <c r="G6" s="62"/>
      <c r="H6" s="62"/>
      <c r="I6" s="62"/>
      <c r="J6" s="62"/>
      <c r="K6" s="62"/>
      <c r="L6" s="8" t="s">
        <v>386</v>
      </c>
    </row>
    <row r="7" spans="1:12" s="63" customFormat="1" ht="26.1" customHeight="1">
      <c r="A7" s="9" t="s">
        <v>140</v>
      </c>
      <c r="B7" s="28" t="s">
        <v>141</v>
      </c>
      <c r="C7" s="61" t="s">
        <v>138</v>
      </c>
      <c r="D7" s="10">
        <v>1</v>
      </c>
      <c r="E7" s="62"/>
      <c r="F7" s="62"/>
      <c r="G7" s="62"/>
      <c r="H7" s="62"/>
      <c r="I7" s="62"/>
      <c r="J7" s="62"/>
      <c r="K7" s="62"/>
      <c r="L7" s="8" t="s">
        <v>387</v>
      </c>
    </row>
    <row r="8" spans="1:12" s="3" customFormat="1" ht="24" customHeight="1">
      <c r="A8" s="9"/>
      <c r="B8" s="9"/>
      <c r="C8" s="8"/>
      <c r="D8" s="10"/>
      <c r="E8" s="6"/>
      <c r="F8" s="98"/>
      <c r="G8" s="99"/>
      <c r="H8" s="98"/>
      <c r="I8" s="5"/>
      <c r="J8" s="98"/>
      <c r="K8" s="16"/>
      <c r="L8" s="8"/>
    </row>
    <row r="9" spans="1:12" s="3" customFormat="1" ht="24" customHeight="1">
      <c r="A9" s="9"/>
      <c r="B9" s="9"/>
      <c r="C9" s="8"/>
      <c r="D9" s="10"/>
      <c r="E9" s="6"/>
      <c r="F9" s="98"/>
      <c r="G9" s="99"/>
      <c r="H9" s="98"/>
      <c r="I9" s="5"/>
      <c r="J9" s="98"/>
      <c r="K9" s="16"/>
      <c r="L9" s="8"/>
    </row>
    <row r="10" spans="1:12" s="3" customFormat="1" ht="24" customHeight="1">
      <c r="A10" s="9"/>
      <c r="B10" s="9"/>
      <c r="C10" s="8"/>
      <c r="D10" s="10"/>
      <c r="E10" s="6"/>
      <c r="F10" s="98"/>
      <c r="G10" s="99"/>
      <c r="H10" s="98"/>
      <c r="I10" s="5"/>
      <c r="J10" s="98"/>
      <c r="K10" s="16"/>
      <c r="L10" s="8"/>
    </row>
    <row r="11" spans="1:12" s="3" customFormat="1" ht="24" customHeight="1">
      <c r="A11" s="9"/>
      <c r="B11" s="9"/>
      <c r="C11" s="8"/>
      <c r="D11" s="10"/>
      <c r="E11" s="6"/>
      <c r="F11" s="98"/>
      <c r="G11" s="99"/>
      <c r="H11" s="98"/>
      <c r="I11" s="5"/>
      <c r="J11" s="98"/>
      <c r="K11" s="16"/>
      <c r="L11" s="8"/>
    </row>
    <row r="12" spans="1:12" s="3" customFormat="1" ht="24" customHeight="1">
      <c r="A12" s="9"/>
      <c r="B12" s="9"/>
      <c r="C12" s="8"/>
      <c r="D12" s="10"/>
      <c r="E12" s="6"/>
      <c r="F12" s="98"/>
      <c r="G12" s="99"/>
      <c r="H12" s="98"/>
      <c r="I12" s="5"/>
      <c r="J12" s="98"/>
      <c r="K12" s="16"/>
      <c r="L12" s="8"/>
    </row>
    <row r="13" spans="1:12" s="3" customFormat="1" ht="24" customHeight="1">
      <c r="A13" s="9"/>
      <c r="B13" s="9"/>
      <c r="C13" s="8"/>
      <c r="D13" s="10"/>
      <c r="E13" s="6"/>
      <c r="F13" s="98"/>
      <c r="G13" s="99"/>
      <c r="H13" s="98"/>
      <c r="I13" s="5"/>
      <c r="J13" s="98"/>
      <c r="K13" s="16"/>
      <c r="L13" s="8"/>
    </row>
    <row r="14" spans="1:12" s="3" customFormat="1" ht="24" customHeight="1">
      <c r="A14" s="9"/>
      <c r="B14" s="9"/>
      <c r="C14" s="8"/>
      <c r="D14" s="10"/>
      <c r="E14" s="6"/>
      <c r="F14" s="98"/>
      <c r="G14" s="99"/>
      <c r="H14" s="98"/>
      <c r="I14" s="5"/>
      <c r="J14" s="98"/>
      <c r="K14" s="16"/>
      <c r="L14" s="8"/>
    </row>
    <row r="15" spans="1:12" s="3" customFormat="1" ht="24" customHeight="1">
      <c r="A15" s="9"/>
      <c r="B15" s="9"/>
      <c r="C15" s="8"/>
      <c r="D15" s="10"/>
      <c r="E15" s="6"/>
      <c r="F15" s="98"/>
      <c r="G15" s="99"/>
      <c r="H15" s="98"/>
      <c r="I15" s="5"/>
      <c r="J15" s="98"/>
      <c r="K15" s="16"/>
      <c r="L15" s="8"/>
    </row>
    <row r="16" spans="1:12" s="3" customFormat="1" ht="24" customHeight="1">
      <c r="A16" s="9"/>
      <c r="B16" s="9"/>
      <c r="C16" s="8"/>
      <c r="D16" s="10"/>
      <c r="E16" s="6"/>
      <c r="F16" s="98"/>
      <c r="G16" s="99"/>
      <c r="H16" s="98"/>
      <c r="I16" s="5"/>
      <c r="J16" s="98"/>
      <c r="K16" s="16"/>
      <c r="L16" s="8"/>
    </row>
    <row r="17" spans="1:12" s="3" customFormat="1" ht="24" customHeight="1">
      <c r="A17" s="9"/>
      <c r="B17" s="9"/>
      <c r="C17" s="8"/>
      <c r="D17" s="10"/>
      <c r="E17" s="6"/>
      <c r="F17" s="98"/>
      <c r="G17" s="99"/>
      <c r="H17" s="98"/>
      <c r="I17" s="5"/>
      <c r="J17" s="98"/>
      <c r="K17" s="16"/>
      <c r="L17" s="8"/>
    </row>
    <row r="18" spans="1:12" s="3" customFormat="1" ht="24" customHeight="1">
      <c r="A18" s="9"/>
      <c r="B18" s="9"/>
      <c r="C18" s="8"/>
      <c r="D18" s="10"/>
      <c r="E18" s="6"/>
      <c r="F18" s="98"/>
      <c r="G18" s="99"/>
      <c r="H18" s="98"/>
      <c r="I18" s="5"/>
      <c r="J18" s="98"/>
      <c r="K18" s="16"/>
      <c r="L18" s="8"/>
    </row>
    <row r="19" spans="1:12" s="3" customFormat="1" ht="24" customHeight="1">
      <c r="A19" s="9"/>
      <c r="B19" s="9"/>
      <c r="C19" s="8"/>
      <c r="D19" s="10"/>
      <c r="E19" s="6"/>
      <c r="F19" s="98"/>
      <c r="G19" s="99"/>
      <c r="H19" s="98"/>
      <c r="I19" s="5"/>
      <c r="J19" s="98"/>
      <c r="K19" s="16"/>
      <c r="L19" s="8"/>
    </row>
    <row r="20" spans="1:12" s="3" customFormat="1" ht="24" customHeight="1">
      <c r="A20" s="9"/>
      <c r="B20" s="9"/>
      <c r="C20" s="8"/>
      <c r="D20" s="10"/>
      <c r="E20" s="6"/>
      <c r="F20" s="98"/>
      <c r="G20" s="99"/>
      <c r="H20" s="98"/>
      <c r="I20" s="5"/>
      <c r="J20" s="98"/>
      <c r="K20" s="16"/>
      <c r="L20" s="8"/>
    </row>
    <row r="21" spans="1:12" s="3" customFormat="1" ht="24" customHeight="1">
      <c r="A21" s="9"/>
      <c r="B21" s="9"/>
      <c r="C21" s="8"/>
      <c r="D21" s="10"/>
      <c r="E21" s="6"/>
      <c r="F21" s="98"/>
      <c r="G21" s="99"/>
      <c r="H21" s="98"/>
      <c r="I21" s="5"/>
      <c r="J21" s="98"/>
      <c r="K21" s="16"/>
      <c r="L21" s="8"/>
    </row>
    <row r="22" spans="1:12" s="3" customFormat="1" ht="24" customHeight="1">
      <c r="A22" s="9"/>
      <c r="B22" s="9"/>
      <c r="C22" s="8"/>
      <c r="D22" s="10"/>
      <c r="E22" s="6"/>
      <c r="F22" s="98"/>
      <c r="G22" s="99"/>
      <c r="H22" s="98"/>
      <c r="I22" s="5"/>
      <c r="J22" s="98"/>
      <c r="K22" s="16"/>
      <c r="L22" s="8"/>
    </row>
    <row r="23" spans="1:12" s="3" customFormat="1" ht="24" customHeight="1">
      <c r="A23" s="246" t="s">
        <v>381</v>
      </c>
      <c r="B23" s="247"/>
      <c r="C23" s="8"/>
      <c r="D23" s="12"/>
      <c r="E23" s="9"/>
      <c r="F23" s="29"/>
      <c r="G23" s="223"/>
      <c r="H23" s="29"/>
      <c r="I23" s="16"/>
      <c r="J23" s="16"/>
      <c r="K23" s="16"/>
      <c r="L23" s="8"/>
    </row>
    <row r="24" spans="1:12" s="19" customFormat="1" ht="24" customHeight="1">
      <c r="A24" s="9" t="s">
        <v>336</v>
      </c>
      <c r="B24" s="9" t="s">
        <v>337</v>
      </c>
      <c r="C24" s="66" t="s">
        <v>99</v>
      </c>
      <c r="D24" s="111">
        <v>0.6</v>
      </c>
      <c r="E24" s="28"/>
      <c r="F24" s="9"/>
      <c r="G24" s="12"/>
      <c r="H24" s="12"/>
      <c r="I24" s="12"/>
      <c r="J24" s="12"/>
      <c r="K24" s="14"/>
      <c r="L24" s="8"/>
    </row>
    <row r="25" spans="1:12" s="19" customFormat="1" ht="24" customHeight="1">
      <c r="A25" s="108" t="s">
        <v>338</v>
      </c>
      <c r="B25" s="108" t="s">
        <v>339</v>
      </c>
      <c r="C25" s="66" t="s">
        <v>98</v>
      </c>
      <c r="D25" s="33">
        <v>2</v>
      </c>
      <c r="E25" s="28"/>
      <c r="F25" s="9"/>
      <c r="G25" s="12"/>
      <c r="H25" s="12"/>
      <c r="I25" s="12"/>
      <c r="J25" s="12"/>
      <c r="K25" s="14"/>
      <c r="L25" s="8"/>
    </row>
    <row r="26" spans="1:12" s="22" customFormat="1" ht="24" customHeight="1">
      <c r="A26" s="9" t="s">
        <v>342</v>
      </c>
      <c r="B26" s="9" t="s">
        <v>343</v>
      </c>
      <c r="C26" s="66" t="s">
        <v>98</v>
      </c>
      <c r="D26" s="33">
        <v>2</v>
      </c>
      <c r="E26" s="28"/>
      <c r="F26" s="9"/>
      <c r="G26" s="9"/>
      <c r="H26" s="9"/>
      <c r="I26" s="12"/>
      <c r="J26" s="12"/>
      <c r="K26" s="14"/>
      <c r="L26" s="8"/>
    </row>
    <row r="27" spans="1:12" s="22" customFormat="1" ht="24" customHeight="1">
      <c r="A27" s="9" t="s">
        <v>344</v>
      </c>
      <c r="B27" s="9" t="s">
        <v>343</v>
      </c>
      <c r="C27" s="66" t="s">
        <v>98</v>
      </c>
      <c r="D27" s="33">
        <v>2</v>
      </c>
      <c r="E27" s="28"/>
      <c r="F27" s="9"/>
      <c r="G27" s="9"/>
      <c r="H27" s="9"/>
      <c r="I27" s="12"/>
      <c r="J27" s="12"/>
      <c r="K27" s="14"/>
      <c r="L27" s="8"/>
    </row>
    <row r="28" spans="1:12" s="19" customFormat="1" ht="24" customHeight="1">
      <c r="A28" s="28"/>
      <c r="B28" s="28"/>
      <c r="C28" s="27"/>
      <c r="D28" s="33"/>
      <c r="E28" s="14"/>
      <c r="F28" s="224"/>
      <c r="G28" s="12"/>
      <c r="H28" s="12"/>
      <c r="I28" s="12"/>
      <c r="J28" s="12"/>
      <c r="K28" s="14"/>
      <c r="L28" s="8"/>
    </row>
    <row r="29" spans="1:12" s="19" customFormat="1" ht="24" customHeight="1">
      <c r="A29" s="28" t="s">
        <v>73</v>
      </c>
      <c r="B29" s="28"/>
      <c r="C29" s="27"/>
      <c r="D29" s="33"/>
      <c r="E29" s="14"/>
      <c r="F29" s="9"/>
      <c r="G29" s="12"/>
      <c r="H29" s="9"/>
      <c r="I29" s="12"/>
      <c r="J29" s="9"/>
      <c r="K29" s="14"/>
      <c r="L29" s="8"/>
    </row>
    <row r="30" spans="1:12" s="3" customFormat="1" ht="24" customHeight="1">
      <c r="A30" s="9"/>
      <c r="B30" s="9"/>
      <c r="C30" s="8"/>
      <c r="D30" s="10"/>
      <c r="E30" s="6"/>
      <c r="F30" s="98"/>
      <c r="G30" s="99"/>
      <c r="H30" s="98"/>
      <c r="I30" s="5"/>
      <c r="J30" s="98"/>
      <c r="K30" s="16"/>
      <c r="L30" s="8"/>
    </row>
    <row r="31" spans="1:12" s="3" customFormat="1" ht="24" customHeight="1">
      <c r="A31" s="246" t="s">
        <v>382</v>
      </c>
      <c r="B31" s="247"/>
      <c r="C31" s="8"/>
      <c r="D31" s="12"/>
      <c r="E31" s="9"/>
      <c r="F31" s="29"/>
      <c r="G31" s="223"/>
      <c r="H31" s="29"/>
      <c r="I31" s="16"/>
      <c r="J31" s="16"/>
      <c r="K31" s="16"/>
      <c r="L31" s="8"/>
    </row>
    <row r="32" spans="1:12" s="19" customFormat="1" ht="24" customHeight="1">
      <c r="A32" s="9" t="s">
        <v>336</v>
      </c>
      <c r="B32" s="9" t="s">
        <v>337</v>
      </c>
      <c r="C32" s="66" t="s">
        <v>99</v>
      </c>
      <c r="D32" s="111">
        <v>0.6</v>
      </c>
      <c r="E32" s="28"/>
      <c r="F32" s="9"/>
      <c r="G32" s="12"/>
      <c r="H32" s="12"/>
      <c r="I32" s="12"/>
      <c r="J32" s="12"/>
      <c r="K32" s="14"/>
      <c r="L32" s="8"/>
    </row>
    <row r="33" spans="1:12" s="22" customFormat="1" ht="24" customHeight="1">
      <c r="A33" s="108" t="s">
        <v>340</v>
      </c>
      <c r="B33" s="108" t="s">
        <v>341</v>
      </c>
      <c r="C33" s="66" t="s">
        <v>98</v>
      </c>
      <c r="D33" s="33">
        <v>2</v>
      </c>
      <c r="E33" s="28"/>
      <c r="F33" s="9"/>
      <c r="G33" s="9"/>
      <c r="H33" s="9"/>
      <c r="I33" s="12"/>
      <c r="J33" s="12"/>
      <c r="K33" s="14"/>
      <c r="L33" s="8"/>
    </row>
    <row r="34" spans="1:12" s="22" customFormat="1" ht="24" customHeight="1">
      <c r="A34" s="9" t="s">
        <v>344</v>
      </c>
      <c r="B34" s="9" t="s">
        <v>345</v>
      </c>
      <c r="C34" s="66" t="s">
        <v>98</v>
      </c>
      <c r="D34" s="33">
        <v>2</v>
      </c>
      <c r="E34" s="28"/>
      <c r="F34" s="9"/>
      <c r="G34" s="9"/>
      <c r="H34" s="9"/>
      <c r="I34" s="12"/>
      <c r="J34" s="12"/>
      <c r="K34" s="14"/>
      <c r="L34" s="8"/>
    </row>
    <row r="35" spans="1:12" s="22" customFormat="1" ht="24" customHeight="1">
      <c r="A35" s="28" t="s">
        <v>75</v>
      </c>
      <c r="B35" s="28" t="s">
        <v>61</v>
      </c>
      <c r="C35" s="27" t="s">
        <v>74</v>
      </c>
      <c r="D35" s="225">
        <v>7.1999999999999995E-2</v>
      </c>
      <c r="E35" s="14"/>
      <c r="F35" s="9"/>
      <c r="G35" s="28"/>
      <c r="H35" s="9"/>
      <c r="I35" s="12"/>
      <c r="J35" s="12"/>
      <c r="K35" s="14"/>
      <c r="L35" s="8" t="s">
        <v>12</v>
      </c>
    </row>
    <row r="36" spans="1:12" s="19" customFormat="1" ht="24" customHeight="1">
      <c r="A36" s="28"/>
      <c r="B36" s="28"/>
      <c r="C36" s="27"/>
      <c r="D36" s="33"/>
      <c r="E36" s="14"/>
      <c r="F36" s="224"/>
      <c r="G36" s="12"/>
      <c r="H36" s="12"/>
      <c r="I36" s="12"/>
      <c r="J36" s="12"/>
      <c r="K36" s="14"/>
      <c r="L36" s="8"/>
    </row>
    <row r="37" spans="1:12" s="19" customFormat="1" ht="24" customHeight="1">
      <c r="A37" s="28" t="s">
        <v>73</v>
      </c>
      <c r="B37" s="28"/>
      <c r="C37" s="27"/>
      <c r="D37" s="33"/>
      <c r="E37" s="14"/>
      <c r="F37" s="9"/>
      <c r="G37" s="12"/>
      <c r="H37" s="9"/>
      <c r="I37" s="12"/>
      <c r="J37" s="9"/>
      <c r="K37" s="14"/>
      <c r="L37" s="8"/>
    </row>
    <row r="38" spans="1:12" s="3" customFormat="1" ht="24" customHeight="1">
      <c r="A38" s="9"/>
      <c r="B38" s="9"/>
      <c r="C38" s="8"/>
      <c r="D38" s="10"/>
      <c r="E38" s="6"/>
      <c r="F38" s="98"/>
      <c r="G38" s="99"/>
      <c r="H38" s="98"/>
      <c r="I38" s="5"/>
      <c r="J38" s="98"/>
      <c r="K38" s="16"/>
      <c r="L38" s="8"/>
    </row>
    <row r="39" spans="1:12" s="3" customFormat="1" ht="24" customHeight="1">
      <c r="A39" s="9"/>
      <c r="B39" s="9"/>
      <c r="C39" s="8"/>
      <c r="D39" s="10"/>
      <c r="E39" s="6"/>
      <c r="F39" s="98"/>
      <c r="G39" s="99"/>
      <c r="H39" s="98"/>
      <c r="I39" s="5"/>
      <c r="J39" s="98"/>
      <c r="K39" s="16"/>
      <c r="L39" s="8"/>
    </row>
    <row r="40" spans="1:12" s="3" customFormat="1" ht="24" customHeight="1">
      <c r="A40" s="9"/>
      <c r="B40" s="9"/>
      <c r="C40" s="8"/>
      <c r="D40" s="10"/>
      <c r="E40" s="6"/>
      <c r="F40" s="98"/>
      <c r="G40" s="99"/>
      <c r="H40" s="98"/>
      <c r="I40" s="5"/>
      <c r="J40" s="98"/>
      <c r="K40" s="16"/>
      <c r="L40" s="8"/>
    </row>
    <row r="41" spans="1:12" s="3" customFormat="1" ht="24" customHeight="1">
      <c r="A41" s="9"/>
      <c r="B41" s="9"/>
      <c r="C41" s="8"/>
      <c r="D41" s="10"/>
      <c r="E41" s="6"/>
      <c r="F41" s="98"/>
      <c r="G41" s="99"/>
      <c r="H41" s="98"/>
      <c r="I41" s="5"/>
      <c r="J41" s="98"/>
      <c r="K41" s="16"/>
      <c r="L41" s="8"/>
    </row>
    <row r="42" spans="1:12" s="3" customFormat="1" ht="24" customHeight="1">
      <c r="A42" s="9"/>
      <c r="B42" s="9"/>
      <c r="C42" s="8"/>
      <c r="D42" s="10"/>
      <c r="E42" s="6"/>
      <c r="F42" s="98"/>
      <c r="G42" s="99"/>
      <c r="H42" s="98"/>
      <c r="I42" s="5"/>
      <c r="J42" s="98"/>
      <c r="K42" s="16"/>
      <c r="L42" s="8"/>
    </row>
    <row r="43" spans="1:12" s="112" customFormat="1" ht="26.1" customHeight="1">
      <c r="A43" s="9" t="s">
        <v>379</v>
      </c>
      <c r="B43" s="9"/>
      <c r="C43" s="61"/>
      <c r="D43" s="9"/>
      <c r="E43" s="9"/>
      <c r="F43" s="9"/>
      <c r="G43" s="9"/>
      <c r="H43" s="9"/>
      <c r="I43" s="9"/>
      <c r="J43" s="9"/>
      <c r="K43" s="9"/>
      <c r="L43" s="28"/>
    </row>
    <row r="44" spans="1:12" s="63" customFormat="1" ht="26.1" customHeight="1">
      <c r="A44" s="9" t="s">
        <v>137</v>
      </c>
      <c r="B44" s="113" t="s">
        <v>262</v>
      </c>
      <c r="C44" s="61" t="s">
        <v>138</v>
      </c>
      <c r="D44" s="9">
        <v>1</v>
      </c>
      <c r="E44" s="162"/>
      <c r="F44" s="9"/>
      <c r="G44" s="9"/>
      <c r="H44" s="9"/>
      <c r="I44" s="9"/>
      <c r="J44" s="9"/>
      <c r="K44" s="62"/>
      <c r="L44" s="28"/>
    </row>
    <row r="45" spans="1:12" s="112" customFormat="1" ht="26.1" customHeight="1">
      <c r="A45" s="9"/>
      <c r="B45" s="9"/>
      <c r="C45" s="61"/>
      <c r="D45" s="115"/>
      <c r="E45" s="9"/>
      <c r="F45" s="9"/>
      <c r="G45" s="9"/>
      <c r="H45" s="9"/>
      <c r="I45" s="9"/>
      <c r="J45" s="9"/>
      <c r="K45" s="29"/>
      <c r="L45" s="28"/>
    </row>
    <row r="46" spans="1:12" s="112" customFormat="1" ht="26.1" customHeight="1">
      <c r="A46" s="9" t="s">
        <v>139</v>
      </c>
      <c r="B46" s="9"/>
      <c r="C46" s="61"/>
      <c r="D46" s="9"/>
      <c r="E46" s="9"/>
      <c r="F46" s="9"/>
      <c r="G46" s="9"/>
      <c r="H46" s="9"/>
      <c r="I46" s="9"/>
      <c r="J46" s="9"/>
      <c r="K46" s="62"/>
      <c r="L46" s="28"/>
    </row>
    <row r="47" spans="1:12" s="112" customFormat="1" ht="26.1" customHeight="1">
      <c r="A47" s="9"/>
      <c r="B47" s="9"/>
      <c r="C47" s="61"/>
      <c r="D47" s="9"/>
      <c r="E47" s="9"/>
      <c r="F47" s="9"/>
      <c r="G47" s="9"/>
      <c r="H47" s="9"/>
      <c r="I47" s="9"/>
      <c r="J47" s="9"/>
      <c r="K47" s="62"/>
      <c r="L47" s="28"/>
    </row>
    <row r="48" spans="1:12" s="112" customFormat="1" ht="26.1" customHeight="1">
      <c r="A48" s="9" t="s">
        <v>380</v>
      </c>
      <c r="B48" s="9"/>
      <c r="C48" s="61"/>
      <c r="D48" s="9"/>
      <c r="E48" s="9"/>
      <c r="F48" s="9"/>
      <c r="G48" s="9"/>
      <c r="H48" s="9"/>
      <c r="I48" s="9"/>
      <c r="J48" s="9"/>
      <c r="K48" s="9"/>
      <c r="L48" s="28"/>
    </row>
    <row r="49" spans="1:12" s="63" customFormat="1" ht="26.1" customHeight="1">
      <c r="A49" s="9" t="s">
        <v>140</v>
      </c>
      <c r="B49" s="113" t="s">
        <v>262</v>
      </c>
      <c r="C49" s="61" t="s">
        <v>138</v>
      </c>
      <c r="D49" s="9">
        <v>1</v>
      </c>
      <c r="E49" s="162"/>
      <c r="F49" s="9"/>
      <c r="G49" s="9"/>
      <c r="H49" s="9"/>
      <c r="I49" s="9"/>
      <c r="J49" s="9"/>
      <c r="K49" s="62"/>
      <c r="L49" s="28"/>
    </row>
    <row r="50" spans="1:12" s="112" customFormat="1" ht="26.1" customHeight="1">
      <c r="A50" s="9"/>
      <c r="B50" s="9"/>
      <c r="C50" s="61"/>
      <c r="D50" s="114"/>
      <c r="E50" s="9"/>
      <c r="F50" s="114"/>
      <c r="G50" s="9"/>
      <c r="H50" s="114"/>
      <c r="I50" s="9"/>
      <c r="J50" s="114"/>
      <c r="K50" s="62"/>
      <c r="L50" s="28"/>
    </row>
    <row r="51" spans="1:12" s="112" customFormat="1" ht="26.1" customHeight="1">
      <c r="A51" s="9" t="s">
        <v>139</v>
      </c>
      <c r="B51" s="9"/>
      <c r="C51" s="61"/>
      <c r="D51" s="9"/>
      <c r="E51" s="9"/>
      <c r="F51" s="9"/>
      <c r="G51" s="9"/>
      <c r="H51" s="9"/>
      <c r="I51" s="9"/>
      <c r="J51" s="9"/>
      <c r="K51" s="62"/>
      <c r="L51" s="28"/>
    </row>
    <row r="52" spans="1:12" s="112" customFormat="1" ht="26.1" customHeight="1">
      <c r="A52" s="9"/>
      <c r="B52" s="9"/>
      <c r="C52" s="61"/>
      <c r="D52" s="9"/>
      <c r="E52" s="9"/>
      <c r="F52" s="9"/>
      <c r="G52" s="9"/>
      <c r="H52" s="9"/>
      <c r="I52" s="9"/>
      <c r="J52" s="9"/>
      <c r="K52" s="62"/>
      <c r="L52" s="28"/>
    </row>
    <row r="53" spans="1:12" s="112" customFormat="1" ht="26.1" customHeight="1">
      <c r="A53" s="9"/>
      <c r="B53" s="9"/>
      <c r="C53" s="61"/>
      <c r="D53" s="9"/>
      <c r="E53" s="9"/>
      <c r="F53" s="9"/>
      <c r="G53" s="9"/>
      <c r="H53" s="9"/>
      <c r="I53" s="9"/>
      <c r="J53" s="9"/>
      <c r="K53" s="62"/>
      <c r="L53" s="28"/>
    </row>
    <row r="54" spans="1:12" s="112" customFormat="1" ht="26.1" customHeight="1">
      <c r="A54" s="9"/>
      <c r="B54" s="9"/>
      <c r="C54" s="61"/>
      <c r="D54" s="9"/>
      <c r="E54" s="9"/>
      <c r="F54" s="9"/>
      <c r="G54" s="9"/>
      <c r="H54" s="9"/>
      <c r="I54" s="9"/>
      <c r="J54" s="9"/>
      <c r="K54" s="62"/>
      <c r="L54" s="28"/>
    </row>
    <row r="55" spans="1:12" s="112" customFormat="1" ht="26.1" customHeight="1">
      <c r="A55" s="9"/>
      <c r="B55" s="9"/>
      <c r="C55" s="61"/>
      <c r="D55" s="9"/>
      <c r="E55" s="9"/>
      <c r="F55" s="9"/>
      <c r="G55" s="9"/>
      <c r="H55" s="9"/>
      <c r="I55" s="9"/>
      <c r="J55" s="9"/>
      <c r="K55" s="62"/>
      <c r="L55" s="28"/>
    </row>
    <row r="56" spans="1:12" s="112" customFormat="1" ht="26.1" customHeight="1">
      <c r="A56" s="9"/>
      <c r="B56" s="9"/>
      <c r="C56" s="61"/>
      <c r="D56" s="9"/>
      <c r="E56" s="9"/>
      <c r="F56" s="9"/>
      <c r="G56" s="9"/>
      <c r="H56" s="9"/>
      <c r="I56" s="9"/>
      <c r="J56" s="9"/>
      <c r="K56" s="62"/>
      <c r="L56" s="28"/>
    </row>
    <row r="57" spans="1:12" s="112" customFormat="1" ht="26.1" customHeight="1">
      <c r="A57" s="9"/>
      <c r="B57" s="9"/>
      <c r="C57" s="61"/>
      <c r="D57" s="9"/>
      <c r="E57" s="9"/>
      <c r="F57" s="9"/>
      <c r="G57" s="9"/>
      <c r="H57" s="9"/>
      <c r="I57" s="9"/>
      <c r="J57" s="9"/>
      <c r="K57" s="62"/>
      <c r="L57" s="28"/>
    </row>
    <row r="58" spans="1:12" s="112" customFormat="1" ht="26.1" customHeight="1">
      <c r="A58" s="9"/>
      <c r="B58" s="9"/>
      <c r="C58" s="61"/>
      <c r="D58" s="9"/>
      <c r="E58" s="9"/>
      <c r="F58" s="9"/>
      <c r="G58" s="9"/>
      <c r="H58" s="9"/>
      <c r="I58" s="9"/>
      <c r="J58" s="9"/>
      <c r="K58" s="62"/>
      <c r="L58" s="28"/>
    </row>
    <row r="59" spans="1:12" s="112" customFormat="1" ht="26.1" customHeight="1">
      <c r="A59" s="9"/>
      <c r="B59" s="9"/>
      <c r="C59" s="61"/>
      <c r="D59" s="9"/>
      <c r="E59" s="9"/>
      <c r="F59" s="9"/>
      <c r="G59" s="9"/>
      <c r="H59" s="9"/>
      <c r="I59" s="9"/>
      <c r="J59" s="9"/>
      <c r="K59" s="62"/>
      <c r="L59" s="28"/>
    </row>
    <row r="60" spans="1:12" s="112" customFormat="1" ht="26.1" customHeight="1">
      <c r="A60" s="9"/>
      <c r="B60" s="9"/>
      <c r="C60" s="61"/>
      <c r="D60" s="9"/>
      <c r="E60" s="9"/>
      <c r="F60" s="9"/>
      <c r="G60" s="9"/>
      <c r="H60" s="9"/>
      <c r="I60" s="9"/>
      <c r="J60" s="9"/>
      <c r="K60" s="62"/>
      <c r="L60" s="28"/>
    </row>
    <row r="61" spans="1:12" s="112" customFormat="1" ht="26.1" customHeight="1">
      <c r="A61" s="9"/>
      <c r="B61" s="9"/>
      <c r="C61" s="61"/>
      <c r="D61" s="9"/>
      <c r="E61" s="9"/>
      <c r="F61" s="9"/>
      <c r="G61" s="9"/>
      <c r="H61" s="9"/>
      <c r="I61" s="9"/>
      <c r="J61" s="9"/>
      <c r="K61" s="62"/>
      <c r="L61" s="28"/>
    </row>
  </sheetData>
  <mergeCells count="11">
    <mergeCell ref="A23:B23"/>
    <mergeCell ref="A31:B31"/>
    <mergeCell ref="C1:C2"/>
    <mergeCell ref="A1:A2"/>
    <mergeCell ref="B1:B2"/>
    <mergeCell ref="D1:D2"/>
    <mergeCell ref="L1:L2"/>
    <mergeCell ref="E1:F1"/>
    <mergeCell ref="G1:H1"/>
    <mergeCell ref="I1:J1"/>
    <mergeCell ref="K1:K2"/>
  </mergeCells>
  <phoneticPr fontId="3" type="noConversion"/>
  <pageMargins left="0.98425196850393704" right="0.59055118110236227" top="1.1811023622047245" bottom="0.59055118110236227" header="0.6692913385826772" footer="0.43307086614173229"/>
  <pageSetup paperSize="9" scale="83" orientation="landscape" horizontalDpi="4294967292" verticalDpi="300" r:id="rId1"/>
  <headerFooter alignWithMargins="0">
    <oddHeader>&amp;C&amp;"굴림체,굵게"&amp;20일   위   대   가   표&amp;R&amp;11
PAGE : 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6"/>
  <sheetViews>
    <sheetView showGridLines="0" view="pageBreakPreview" zoomScaleNormal="100" zoomScaleSheetLayoutView="75" workbookViewId="0">
      <pane ySplit="4" topLeftCell="A104" activePane="bottomLeft" state="frozen"/>
      <selection activeCell="B276" sqref="B276"/>
      <selection pane="bottomLeft" activeCell="E5" sqref="E5:J107"/>
    </sheetView>
  </sheetViews>
  <sheetFormatPr defaultRowHeight="13.5"/>
  <cols>
    <col min="1" max="1" width="21.625" style="40" customWidth="1"/>
    <col min="2" max="2" width="17.75" style="40" customWidth="1"/>
    <col min="3" max="3" width="3" style="41" hidden="1" customWidth="1"/>
    <col min="4" max="4" width="5.125" style="42" customWidth="1"/>
    <col min="5" max="5" width="10.625" style="43" customWidth="1"/>
    <col min="6" max="7" width="9.625" style="44" customWidth="1"/>
    <col min="8" max="8" width="6.625" style="40" customWidth="1"/>
    <col min="9" max="9" width="9.625" style="44" customWidth="1"/>
    <col min="10" max="10" width="6.625" style="40" customWidth="1"/>
    <col min="11" max="13" width="9.625" style="44" customWidth="1"/>
    <col min="14" max="16384" width="9" style="39"/>
  </cols>
  <sheetData>
    <row r="1" spans="1:13" ht="20.25">
      <c r="A1" s="250" t="s">
        <v>100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</row>
    <row r="2" spans="1:13" ht="15.75" customHeight="1"/>
    <row r="3" spans="1:13" s="212" customFormat="1" ht="15.75" customHeight="1">
      <c r="A3" s="253" t="s">
        <v>240</v>
      </c>
      <c r="B3" s="253" t="s">
        <v>241</v>
      </c>
      <c r="C3" s="251" t="s">
        <v>242</v>
      </c>
      <c r="D3" s="253" t="s">
        <v>243</v>
      </c>
      <c r="E3" s="255" t="s">
        <v>244</v>
      </c>
      <c r="F3" s="259" t="s">
        <v>245</v>
      </c>
      <c r="G3" s="248" t="s">
        <v>284</v>
      </c>
      <c r="H3" s="249"/>
      <c r="I3" s="248" t="s">
        <v>285</v>
      </c>
      <c r="J3" s="249"/>
      <c r="K3" s="257" t="s">
        <v>246</v>
      </c>
      <c r="L3" s="257" t="s">
        <v>246</v>
      </c>
      <c r="M3" s="257" t="s">
        <v>246</v>
      </c>
    </row>
    <row r="4" spans="1:13" s="212" customFormat="1" ht="15.75" customHeight="1">
      <c r="A4" s="254"/>
      <c r="B4" s="254"/>
      <c r="C4" s="252"/>
      <c r="D4" s="254"/>
      <c r="E4" s="256"/>
      <c r="F4" s="260"/>
      <c r="G4" s="213" t="s">
        <v>247</v>
      </c>
      <c r="H4" s="211" t="s">
        <v>248</v>
      </c>
      <c r="I4" s="213" t="s">
        <v>247</v>
      </c>
      <c r="J4" s="211" t="s">
        <v>248</v>
      </c>
      <c r="K4" s="258"/>
      <c r="L4" s="258"/>
      <c r="M4" s="258"/>
    </row>
    <row r="5" spans="1:13" s="214" customFormat="1" ht="15.75" customHeight="1">
      <c r="A5" s="31" t="s">
        <v>101</v>
      </c>
      <c r="B5" s="31" t="s">
        <v>305</v>
      </c>
      <c r="C5" s="45" t="str">
        <f>A5&amp;B5</f>
        <v>전선관STEEL 42C</v>
      </c>
      <c r="D5" s="46" t="s">
        <v>99</v>
      </c>
      <c r="E5" s="47"/>
      <c r="F5" s="219"/>
      <c r="G5" s="48"/>
      <c r="H5" s="48"/>
      <c r="I5" s="48"/>
      <c r="J5" s="156"/>
      <c r="K5" s="49"/>
      <c r="L5" s="49"/>
      <c r="M5" s="49"/>
    </row>
    <row r="6" spans="1:13" s="214" customFormat="1" ht="15.75" customHeight="1">
      <c r="A6" s="31" t="s">
        <v>101</v>
      </c>
      <c r="B6" s="31" t="s">
        <v>28</v>
      </c>
      <c r="C6" s="45" t="str">
        <f>A6&amp;B6</f>
        <v>전선관STEEL 70C</v>
      </c>
      <c r="D6" s="46" t="s">
        <v>99</v>
      </c>
      <c r="E6" s="47"/>
      <c r="F6" s="219"/>
      <c r="G6" s="48"/>
      <c r="H6" s="48"/>
      <c r="I6" s="48"/>
      <c r="J6" s="156"/>
      <c r="K6" s="49"/>
      <c r="L6" s="49"/>
      <c r="M6" s="49"/>
    </row>
    <row r="7" spans="1:13" s="214" customFormat="1" ht="15.75" customHeight="1">
      <c r="A7" s="31" t="s">
        <v>101</v>
      </c>
      <c r="B7" s="31" t="s">
        <v>299</v>
      </c>
      <c r="C7" s="45" t="str">
        <f t="shared" ref="C7:C64" si="0">A7&amp;B7</f>
        <v>전선관STEEL 104C</v>
      </c>
      <c r="D7" s="46" t="s">
        <v>99</v>
      </c>
      <c r="E7" s="47"/>
      <c r="F7" s="219"/>
      <c r="G7" s="48"/>
      <c r="H7" s="48"/>
      <c r="I7" s="48"/>
      <c r="J7" s="156"/>
      <c r="K7" s="49"/>
      <c r="L7" s="49"/>
      <c r="M7" s="49"/>
    </row>
    <row r="8" spans="1:13" s="214" customFormat="1" ht="15.75" customHeight="1">
      <c r="A8" s="31" t="s">
        <v>101</v>
      </c>
      <c r="B8" s="31" t="s">
        <v>164</v>
      </c>
      <c r="C8" s="45" t="str">
        <f t="shared" si="0"/>
        <v>전선관ELP 30C</v>
      </c>
      <c r="D8" s="46" t="s">
        <v>99</v>
      </c>
      <c r="E8" s="47"/>
      <c r="F8" s="219"/>
      <c r="G8" s="48"/>
      <c r="H8" s="48"/>
      <c r="I8" s="48"/>
      <c r="J8" s="156"/>
      <c r="K8" s="49"/>
      <c r="L8" s="49"/>
      <c r="M8" s="49"/>
    </row>
    <row r="9" spans="1:13" s="214" customFormat="1" ht="15.75" customHeight="1">
      <c r="A9" s="31" t="s">
        <v>101</v>
      </c>
      <c r="B9" s="31" t="s">
        <v>249</v>
      </c>
      <c r="C9" s="45" t="str">
        <f t="shared" si="0"/>
        <v>전선관ELP 40C</v>
      </c>
      <c r="D9" s="46" t="s">
        <v>99</v>
      </c>
      <c r="E9" s="47"/>
      <c r="F9" s="219"/>
      <c r="G9" s="48"/>
      <c r="H9" s="48"/>
      <c r="I9" s="48"/>
      <c r="J9" s="156"/>
      <c r="K9" s="49"/>
      <c r="L9" s="49"/>
      <c r="M9" s="49"/>
    </row>
    <row r="10" spans="1:13" s="214" customFormat="1" ht="15.75" customHeight="1">
      <c r="A10" s="31" t="s">
        <v>101</v>
      </c>
      <c r="B10" s="31" t="s">
        <v>300</v>
      </c>
      <c r="C10" s="45" t="str">
        <f t="shared" si="0"/>
        <v>전선관ELP 125C</v>
      </c>
      <c r="D10" s="46" t="s">
        <v>99</v>
      </c>
      <c r="E10" s="47"/>
      <c r="F10" s="219"/>
      <c r="G10" s="48"/>
      <c r="H10" s="48"/>
      <c r="I10" s="48"/>
      <c r="J10" s="156"/>
      <c r="K10" s="49"/>
      <c r="L10" s="49"/>
      <c r="M10" s="49"/>
    </row>
    <row r="11" spans="1:13" s="214" customFormat="1" ht="15.75" customHeight="1">
      <c r="A11" s="31" t="s">
        <v>101</v>
      </c>
      <c r="B11" s="31" t="s">
        <v>182</v>
      </c>
      <c r="C11" s="45" t="str">
        <f t="shared" si="0"/>
        <v>전선관CD 16C(난연성)</v>
      </c>
      <c r="D11" s="46" t="s">
        <v>99</v>
      </c>
      <c r="E11" s="47"/>
      <c r="F11" s="219"/>
      <c r="G11" s="48"/>
      <c r="H11" s="48"/>
      <c r="I11" s="48"/>
      <c r="J11" s="156"/>
      <c r="K11" s="49"/>
      <c r="L11" s="49"/>
      <c r="M11" s="49"/>
    </row>
    <row r="12" spans="1:13" s="214" customFormat="1" ht="15.75" customHeight="1">
      <c r="A12" s="31" t="s">
        <v>101</v>
      </c>
      <c r="B12" s="31" t="s">
        <v>6</v>
      </c>
      <c r="C12" s="45" t="str">
        <f t="shared" si="0"/>
        <v>전선관CD 22C(난연성)</v>
      </c>
      <c r="D12" s="46" t="s">
        <v>99</v>
      </c>
      <c r="E12" s="47"/>
      <c r="F12" s="219"/>
      <c r="G12" s="48"/>
      <c r="H12" s="48"/>
      <c r="I12" s="48"/>
      <c r="J12" s="156"/>
      <c r="K12" s="49"/>
      <c r="L12" s="49"/>
      <c r="M12" s="49"/>
    </row>
    <row r="13" spans="1:13" s="214" customFormat="1" ht="15.75" customHeight="1">
      <c r="A13" s="31" t="s">
        <v>101</v>
      </c>
      <c r="B13" s="31" t="s">
        <v>183</v>
      </c>
      <c r="C13" s="45" t="str">
        <f t="shared" si="0"/>
        <v>전선관CD 28C(난연성)</v>
      </c>
      <c r="D13" s="46" t="s">
        <v>99</v>
      </c>
      <c r="E13" s="47"/>
      <c r="F13" s="219"/>
      <c r="G13" s="48"/>
      <c r="H13" s="48"/>
      <c r="I13" s="48"/>
      <c r="J13" s="156"/>
      <c r="K13" s="49"/>
      <c r="L13" s="49"/>
      <c r="M13" s="49"/>
    </row>
    <row r="14" spans="1:13" s="214" customFormat="1" ht="15.75" customHeight="1">
      <c r="A14" s="31" t="s">
        <v>105</v>
      </c>
      <c r="B14" s="31" t="s">
        <v>231</v>
      </c>
      <c r="C14" s="45" t="str">
        <f t="shared" si="0"/>
        <v>후렉시블 전선관16C 일반</v>
      </c>
      <c r="D14" s="46" t="s">
        <v>99</v>
      </c>
      <c r="E14" s="47"/>
      <c r="F14" s="219"/>
      <c r="G14" s="48"/>
      <c r="H14" s="48"/>
      <c r="I14" s="48"/>
      <c r="J14" s="156"/>
      <c r="K14" s="49"/>
      <c r="L14" s="49"/>
      <c r="M14" s="49"/>
    </row>
    <row r="15" spans="1:13" s="214" customFormat="1" ht="15.75" customHeight="1">
      <c r="A15" s="31" t="s">
        <v>105</v>
      </c>
      <c r="B15" s="31" t="s">
        <v>315</v>
      </c>
      <c r="C15" s="45" t="str">
        <f t="shared" si="0"/>
        <v>후렉시블 전선관22C 일반</v>
      </c>
      <c r="D15" s="46" t="s">
        <v>99</v>
      </c>
      <c r="E15" s="47"/>
      <c r="F15" s="219"/>
      <c r="G15" s="48"/>
      <c r="H15" s="48"/>
      <c r="I15" s="48"/>
      <c r="J15" s="156"/>
      <c r="K15" s="49"/>
      <c r="L15" s="49"/>
      <c r="M15" s="49"/>
    </row>
    <row r="16" spans="1:13" s="214" customFormat="1" ht="15.75" customHeight="1">
      <c r="A16" s="31" t="s">
        <v>105</v>
      </c>
      <c r="B16" s="31" t="s">
        <v>7</v>
      </c>
      <c r="C16" s="45" t="str">
        <f t="shared" si="0"/>
        <v>후렉시블 전선관22C 방수</v>
      </c>
      <c r="D16" s="46" t="s">
        <v>99</v>
      </c>
      <c r="E16" s="47"/>
      <c r="F16" s="219"/>
      <c r="G16" s="48"/>
      <c r="H16" s="48"/>
      <c r="I16" s="48"/>
      <c r="J16" s="156"/>
      <c r="K16" s="49"/>
      <c r="L16" s="49"/>
      <c r="M16" s="49"/>
    </row>
    <row r="17" spans="1:13" s="214" customFormat="1" ht="15.75" customHeight="1">
      <c r="A17" s="31" t="s">
        <v>105</v>
      </c>
      <c r="B17" s="31" t="s">
        <v>306</v>
      </c>
      <c r="C17" s="45" t="str">
        <f t="shared" si="0"/>
        <v>후렉시블 전선관28C 방수</v>
      </c>
      <c r="D17" s="46" t="s">
        <v>99</v>
      </c>
      <c r="E17" s="47"/>
      <c r="F17" s="219"/>
      <c r="G17" s="48"/>
      <c r="H17" s="48"/>
      <c r="I17" s="48"/>
      <c r="J17" s="156"/>
      <c r="K17" s="49"/>
      <c r="L17" s="49"/>
      <c r="M17" s="49"/>
    </row>
    <row r="18" spans="1:13" s="214" customFormat="1" ht="15.75" customHeight="1">
      <c r="A18" s="31" t="s">
        <v>105</v>
      </c>
      <c r="B18" s="31" t="s">
        <v>316</v>
      </c>
      <c r="C18" s="45" t="str">
        <f t="shared" si="0"/>
        <v>후렉시블 전선관42C 방수</v>
      </c>
      <c r="D18" s="46" t="s">
        <v>99</v>
      </c>
      <c r="E18" s="47"/>
      <c r="F18" s="219"/>
      <c r="G18" s="48"/>
      <c r="H18" s="48"/>
      <c r="I18" s="48"/>
      <c r="J18" s="156"/>
      <c r="K18" s="49"/>
      <c r="L18" s="49"/>
      <c r="M18" s="49"/>
    </row>
    <row r="19" spans="1:13" s="214" customFormat="1" ht="15.75" customHeight="1">
      <c r="A19" s="31" t="s">
        <v>59</v>
      </c>
      <c r="B19" s="31" t="s">
        <v>250</v>
      </c>
      <c r="C19" s="45" t="str">
        <f t="shared" si="0"/>
        <v>전선HFIX 2.5㎟</v>
      </c>
      <c r="D19" s="46" t="s">
        <v>99</v>
      </c>
      <c r="E19" s="47"/>
      <c r="F19" s="220"/>
      <c r="G19" s="48"/>
      <c r="H19" s="18"/>
      <c r="I19" s="48"/>
      <c r="J19" s="52"/>
      <c r="K19" s="163"/>
      <c r="L19" s="49"/>
      <c r="M19" s="49"/>
    </row>
    <row r="20" spans="1:13" s="214" customFormat="1" ht="15.75" customHeight="1">
      <c r="A20" s="31" t="s">
        <v>59</v>
      </c>
      <c r="B20" s="31" t="s">
        <v>5</v>
      </c>
      <c r="C20" s="45" t="str">
        <f t="shared" si="0"/>
        <v>전선HFIX 4㎟</v>
      </c>
      <c r="D20" s="46" t="s">
        <v>99</v>
      </c>
      <c r="E20" s="47"/>
      <c r="F20" s="220"/>
      <c r="G20" s="48"/>
      <c r="H20" s="18"/>
      <c r="I20" s="48"/>
      <c r="J20" s="52"/>
      <c r="K20" s="163"/>
      <c r="L20" s="49"/>
      <c r="M20" s="49"/>
    </row>
    <row r="21" spans="1:13" s="214" customFormat="1" ht="15.75" customHeight="1">
      <c r="A21" s="31" t="s">
        <v>59</v>
      </c>
      <c r="B21" s="31" t="s">
        <v>304</v>
      </c>
      <c r="C21" s="45" t="str">
        <f t="shared" si="0"/>
        <v>전선F-GV 4㎟</v>
      </c>
      <c r="D21" s="46" t="s">
        <v>99</v>
      </c>
      <c r="E21" s="47"/>
      <c r="F21" s="220"/>
      <c r="G21" s="48"/>
      <c r="H21" s="18"/>
      <c r="I21" s="48"/>
      <c r="J21" s="52"/>
      <c r="K21" s="163"/>
      <c r="L21" s="49"/>
      <c r="M21" s="49"/>
    </row>
    <row r="22" spans="1:13" s="214" customFormat="1" ht="15.75" customHeight="1">
      <c r="A22" s="31" t="s">
        <v>59</v>
      </c>
      <c r="B22" s="31" t="s">
        <v>2</v>
      </c>
      <c r="C22" s="45" t="str">
        <f t="shared" si="0"/>
        <v>전선F-GV 6㎟</v>
      </c>
      <c r="D22" s="46" t="s">
        <v>99</v>
      </c>
      <c r="E22" s="47"/>
      <c r="F22" s="220"/>
      <c r="G22" s="48"/>
      <c r="H22" s="18"/>
      <c r="I22" s="48"/>
      <c r="J22" s="52"/>
      <c r="K22" s="163"/>
      <c r="L22" s="49"/>
      <c r="M22" s="49"/>
    </row>
    <row r="23" spans="1:13" s="214" customFormat="1" ht="15.75" customHeight="1">
      <c r="A23" s="31" t="s">
        <v>59</v>
      </c>
      <c r="B23" s="31" t="s">
        <v>179</v>
      </c>
      <c r="C23" s="45" t="str">
        <f t="shared" si="0"/>
        <v>전선F-GV 10㎟</v>
      </c>
      <c r="D23" s="46" t="s">
        <v>99</v>
      </c>
      <c r="E23" s="47"/>
      <c r="F23" s="220"/>
      <c r="G23" s="48"/>
      <c r="H23" s="18"/>
      <c r="I23" s="48"/>
      <c r="J23" s="52"/>
      <c r="K23" s="163"/>
      <c r="L23" s="49"/>
      <c r="M23" s="49"/>
    </row>
    <row r="24" spans="1:13" s="214" customFormat="1" ht="15.75" customHeight="1">
      <c r="A24" s="31" t="s">
        <v>59</v>
      </c>
      <c r="B24" s="31" t="s">
        <v>317</v>
      </c>
      <c r="C24" s="45" t="str">
        <f t="shared" si="0"/>
        <v>전선F-GV 16㎟</v>
      </c>
      <c r="D24" s="46" t="s">
        <v>99</v>
      </c>
      <c r="E24" s="47"/>
      <c r="F24" s="220"/>
      <c r="G24" s="48"/>
      <c r="H24" s="18"/>
      <c r="I24" s="48"/>
      <c r="J24" s="52"/>
      <c r="K24" s="163"/>
      <c r="L24" s="49"/>
      <c r="M24" s="49"/>
    </row>
    <row r="25" spans="1:13" s="214" customFormat="1" ht="15.75" customHeight="1">
      <c r="A25" s="31" t="s">
        <v>59</v>
      </c>
      <c r="B25" s="31" t="s">
        <v>318</v>
      </c>
      <c r="C25" s="45" t="str">
        <f t="shared" si="0"/>
        <v>전선F-GV 25㎟</v>
      </c>
      <c r="D25" s="46" t="s">
        <v>99</v>
      </c>
      <c r="E25" s="47"/>
      <c r="F25" s="220"/>
      <c r="G25" s="48"/>
      <c r="H25" s="18"/>
      <c r="I25" s="48"/>
      <c r="J25" s="52"/>
      <c r="K25" s="163"/>
      <c r="L25" s="49"/>
      <c r="M25" s="49"/>
    </row>
    <row r="26" spans="1:13" s="214" customFormat="1" ht="15.75" customHeight="1">
      <c r="A26" s="31" t="s">
        <v>59</v>
      </c>
      <c r="B26" s="31" t="s">
        <v>301</v>
      </c>
      <c r="C26" s="45" t="str">
        <f t="shared" si="0"/>
        <v>전선F-GV 120㎟</v>
      </c>
      <c r="D26" s="46" t="s">
        <v>99</v>
      </c>
      <c r="E26" s="47"/>
      <c r="F26" s="220"/>
      <c r="G26" s="48"/>
      <c r="H26" s="18"/>
      <c r="I26" s="48"/>
      <c r="J26" s="52"/>
      <c r="K26" s="163"/>
      <c r="L26" s="49"/>
      <c r="M26" s="49"/>
    </row>
    <row r="27" spans="1:13" s="214" customFormat="1" ht="15.75" customHeight="1">
      <c r="A27" s="31" t="s">
        <v>106</v>
      </c>
      <c r="B27" s="31" t="s">
        <v>319</v>
      </c>
      <c r="C27" s="45" t="str">
        <f t="shared" si="0"/>
        <v>F-CV CABLE1/C 50㎟</v>
      </c>
      <c r="D27" s="46" t="s">
        <v>99</v>
      </c>
      <c r="E27" s="47"/>
      <c r="F27" s="220"/>
      <c r="G27" s="48"/>
      <c r="H27" s="18"/>
      <c r="I27" s="48"/>
      <c r="J27" s="52"/>
      <c r="K27" s="163"/>
      <c r="L27" s="49"/>
      <c r="M27" s="49"/>
    </row>
    <row r="28" spans="1:13" s="214" customFormat="1" ht="15.75" customHeight="1">
      <c r="A28" s="31" t="s">
        <v>106</v>
      </c>
      <c r="B28" s="31" t="s">
        <v>302</v>
      </c>
      <c r="C28" s="45" t="str">
        <f t="shared" si="0"/>
        <v>F-CV CABLE1/C 300㎟</v>
      </c>
      <c r="D28" s="46" t="s">
        <v>99</v>
      </c>
      <c r="E28" s="47"/>
      <c r="F28" s="220"/>
      <c r="G28" s="48"/>
      <c r="H28" s="18"/>
      <c r="I28" s="48"/>
      <c r="J28" s="52"/>
      <c r="K28" s="163"/>
      <c r="L28" s="49"/>
      <c r="M28" s="49"/>
    </row>
    <row r="29" spans="1:13" s="214" customFormat="1" ht="15.75" customHeight="1">
      <c r="A29" s="31" t="s">
        <v>106</v>
      </c>
      <c r="B29" s="31" t="s">
        <v>320</v>
      </c>
      <c r="C29" s="45" t="str">
        <f t="shared" si="0"/>
        <v>F-CV CABLE2/C 4㎟</v>
      </c>
      <c r="D29" s="46" t="s">
        <v>99</v>
      </c>
      <c r="E29" s="47"/>
      <c r="F29" s="220"/>
      <c r="G29" s="48"/>
      <c r="H29" s="18"/>
      <c r="I29" s="48"/>
      <c r="J29" s="52"/>
      <c r="K29" s="163"/>
      <c r="L29" s="49"/>
      <c r="M29" s="49"/>
    </row>
    <row r="30" spans="1:13" s="214" customFormat="1" ht="15.75" customHeight="1">
      <c r="A30" s="31" t="s">
        <v>106</v>
      </c>
      <c r="B30" s="31" t="s">
        <v>282</v>
      </c>
      <c r="C30" s="45" t="str">
        <f t="shared" si="0"/>
        <v>F-CV CABLE2/C 6㎟</v>
      </c>
      <c r="D30" s="46" t="s">
        <v>99</v>
      </c>
      <c r="E30" s="47"/>
      <c r="F30" s="220"/>
      <c r="G30" s="48"/>
      <c r="H30" s="18"/>
      <c r="I30" s="48"/>
      <c r="J30" s="52"/>
      <c r="K30" s="163"/>
      <c r="L30" s="49"/>
      <c r="M30" s="49"/>
    </row>
    <row r="31" spans="1:13" s="214" customFormat="1" ht="15.75" customHeight="1">
      <c r="A31" s="31" t="s">
        <v>106</v>
      </c>
      <c r="B31" s="31" t="s">
        <v>307</v>
      </c>
      <c r="C31" s="45" t="str">
        <f t="shared" si="0"/>
        <v>F-CV CABLE4/C 4㎟</v>
      </c>
      <c r="D31" s="46" t="s">
        <v>99</v>
      </c>
      <c r="E31" s="47"/>
      <c r="F31" s="220"/>
      <c r="G31" s="48"/>
      <c r="H31" s="18"/>
      <c r="I31" s="48"/>
      <c r="J31" s="52"/>
      <c r="K31" s="163"/>
      <c r="L31" s="49"/>
      <c r="M31" s="49"/>
    </row>
    <row r="32" spans="1:13" s="214" customFormat="1" ht="15.75" customHeight="1">
      <c r="A32" s="31" t="s">
        <v>106</v>
      </c>
      <c r="B32" s="31" t="s">
        <v>308</v>
      </c>
      <c r="C32" s="45" t="str">
        <f t="shared" si="0"/>
        <v>F-CV CABLE4/C 10㎟</v>
      </c>
      <c r="D32" s="46" t="s">
        <v>99</v>
      </c>
      <c r="E32" s="47"/>
      <c r="F32" s="220"/>
      <c r="G32" s="48"/>
      <c r="H32" s="18"/>
      <c r="I32" s="48"/>
      <c r="J32" s="52"/>
      <c r="K32" s="163"/>
      <c r="L32" s="49"/>
      <c r="M32" s="49"/>
    </row>
    <row r="33" spans="1:13" s="214" customFormat="1" ht="15.75" customHeight="1">
      <c r="A33" s="31" t="s">
        <v>106</v>
      </c>
      <c r="B33" s="31" t="s">
        <v>309</v>
      </c>
      <c r="C33" s="45" t="str">
        <f t="shared" si="0"/>
        <v>F-CV CABLE4/C 16㎟</v>
      </c>
      <c r="D33" s="46" t="s">
        <v>99</v>
      </c>
      <c r="E33" s="47"/>
      <c r="F33" s="220"/>
      <c r="G33" s="48"/>
      <c r="H33" s="18"/>
      <c r="I33" s="48"/>
      <c r="J33" s="52"/>
      <c r="K33" s="163"/>
      <c r="L33" s="49"/>
      <c r="M33" s="49"/>
    </row>
    <row r="34" spans="1:13" s="214" customFormat="1" ht="15.75" customHeight="1">
      <c r="A34" s="31" t="s">
        <v>321</v>
      </c>
      <c r="B34" s="31" t="s">
        <v>322</v>
      </c>
      <c r="C34" s="45" t="str">
        <f t="shared" si="0"/>
        <v>UTP CABLE(CAT'5E)4P 0.5㎜</v>
      </c>
      <c r="D34" s="46" t="s">
        <v>99</v>
      </c>
      <c r="E34" s="47"/>
      <c r="F34" s="220"/>
      <c r="G34" s="48"/>
      <c r="H34" s="203"/>
      <c r="I34" s="48"/>
      <c r="J34" s="189"/>
      <c r="K34" s="49"/>
      <c r="L34" s="49"/>
      <c r="M34" s="49"/>
    </row>
    <row r="35" spans="1:13" s="214" customFormat="1" ht="15.75" customHeight="1">
      <c r="A35" s="31" t="s">
        <v>114</v>
      </c>
      <c r="B35" s="31" t="s">
        <v>226</v>
      </c>
      <c r="C35" s="45" t="str">
        <f t="shared" si="0"/>
        <v>후렉시블콘넥터16C (일반)</v>
      </c>
      <c r="D35" s="46" t="s">
        <v>98</v>
      </c>
      <c r="E35" s="47"/>
      <c r="F35" s="219"/>
      <c r="G35" s="48"/>
      <c r="H35" s="48"/>
      <c r="I35" s="48"/>
      <c r="J35" s="52"/>
      <c r="K35" s="49"/>
      <c r="L35" s="49"/>
      <c r="M35" s="49"/>
    </row>
    <row r="36" spans="1:13" s="214" customFormat="1" ht="15.75" customHeight="1">
      <c r="A36" s="31" t="s">
        <v>114</v>
      </c>
      <c r="B36" s="31" t="s">
        <v>323</v>
      </c>
      <c r="C36" s="45" t="str">
        <f t="shared" si="0"/>
        <v>후렉시블콘넥터22C (일반)</v>
      </c>
      <c r="D36" s="46" t="s">
        <v>98</v>
      </c>
      <c r="E36" s="47"/>
      <c r="F36" s="219"/>
      <c r="G36" s="48"/>
      <c r="H36" s="48"/>
      <c r="I36" s="48"/>
      <c r="J36" s="52"/>
      <c r="K36" s="49"/>
      <c r="L36" s="49"/>
      <c r="M36" s="49"/>
    </row>
    <row r="37" spans="1:13" s="214" customFormat="1" ht="15.75" customHeight="1">
      <c r="A37" s="31" t="s">
        <v>114</v>
      </c>
      <c r="B37" s="31" t="s">
        <v>8</v>
      </c>
      <c r="C37" s="45" t="str">
        <f t="shared" si="0"/>
        <v>후렉시블콘넥터22C (방수)</v>
      </c>
      <c r="D37" s="46" t="s">
        <v>98</v>
      </c>
      <c r="E37" s="47"/>
      <c r="F37" s="219"/>
      <c r="G37" s="48"/>
      <c r="H37" s="48"/>
      <c r="I37" s="48"/>
      <c r="J37" s="52"/>
      <c r="K37" s="49"/>
      <c r="L37" s="49"/>
      <c r="M37" s="49"/>
    </row>
    <row r="38" spans="1:13" s="214" customFormat="1" ht="15.75" customHeight="1">
      <c r="A38" s="31" t="s">
        <v>114</v>
      </c>
      <c r="B38" s="31" t="s">
        <v>324</v>
      </c>
      <c r="C38" s="45" t="str">
        <f t="shared" si="0"/>
        <v>후렉시블콘넥터28C (방수)</v>
      </c>
      <c r="D38" s="46" t="s">
        <v>98</v>
      </c>
      <c r="E38" s="47"/>
      <c r="F38" s="219"/>
      <c r="G38" s="48"/>
      <c r="H38" s="48"/>
      <c r="I38" s="48"/>
      <c r="J38" s="52"/>
      <c r="K38" s="49"/>
      <c r="L38" s="49"/>
      <c r="M38" s="49"/>
    </row>
    <row r="39" spans="1:13" s="214" customFormat="1" ht="15.75" customHeight="1">
      <c r="A39" s="31" t="s">
        <v>114</v>
      </c>
      <c r="B39" s="31" t="s">
        <v>325</v>
      </c>
      <c r="C39" s="45" t="str">
        <f t="shared" si="0"/>
        <v>후렉시블콘넥터42C (방수)</v>
      </c>
      <c r="D39" s="46" t="s">
        <v>98</v>
      </c>
      <c r="E39" s="47"/>
      <c r="F39" s="219"/>
      <c r="G39" s="48"/>
      <c r="H39" s="48"/>
      <c r="I39" s="48"/>
      <c r="J39" s="52"/>
      <c r="K39" s="49"/>
      <c r="L39" s="49"/>
      <c r="M39" s="49"/>
    </row>
    <row r="40" spans="1:13" s="214" customFormat="1" ht="15.75" customHeight="1">
      <c r="A40" s="31" t="s">
        <v>310</v>
      </c>
      <c r="B40" s="31" t="s">
        <v>305</v>
      </c>
      <c r="C40" s="45" t="str">
        <f t="shared" si="0"/>
        <v>노말밴드STEEL 42C</v>
      </c>
      <c r="D40" s="46" t="s">
        <v>98</v>
      </c>
      <c r="E40" s="47"/>
      <c r="F40" s="220"/>
      <c r="G40" s="48"/>
      <c r="H40" s="48"/>
      <c r="I40" s="48"/>
      <c r="J40" s="156"/>
      <c r="K40" s="49"/>
      <c r="L40" s="49"/>
      <c r="M40" s="49"/>
    </row>
    <row r="41" spans="1:13" s="214" customFormat="1" ht="15.75" customHeight="1">
      <c r="A41" s="31" t="s">
        <v>310</v>
      </c>
      <c r="B41" s="31" t="s">
        <v>28</v>
      </c>
      <c r="C41" s="45" t="str">
        <f t="shared" si="0"/>
        <v>노말밴드STEEL 70C</v>
      </c>
      <c r="D41" s="46" t="s">
        <v>98</v>
      </c>
      <c r="E41" s="47"/>
      <c r="F41" s="220"/>
      <c r="G41" s="48"/>
      <c r="H41" s="48"/>
      <c r="I41" s="48"/>
      <c r="J41" s="156"/>
      <c r="K41" s="49"/>
      <c r="L41" s="49"/>
      <c r="M41" s="49"/>
    </row>
    <row r="42" spans="1:13" s="214" customFormat="1" ht="15.75" customHeight="1">
      <c r="A42" s="31" t="s">
        <v>3</v>
      </c>
      <c r="B42" s="31" t="s">
        <v>326</v>
      </c>
      <c r="C42" s="45" t="str">
        <f t="shared" si="0"/>
        <v>압착터미널16㎟</v>
      </c>
      <c r="D42" s="46" t="s">
        <v>98</v>
      </c>
      <c r="E42" s="47"/>
      <c r="F42" s="220"/>
      <c r="G42" s="48"/>
      <c r="H42" s="48"/>
      <c r="I42" s="48"/>
      <c r="J42" s="52"/>
      <c r="K42" s="49"/>
      <c r="L42" s="49"/>
      <c r="M42" s="49"/>
    </row>
    <row r="43" spans="1:13" s="214" customFormat="1" ht="15.75" customHeight="1">
      <c r="A43" s="31" t="s">
        <v>3</v>
      </c>
      <c r="B43" s="31" t="s">
        <v>327</v>
      </c>
      <c r="C43" s="45" t="str">
        <f t="shared" si="0"/>
        <v>압착터미널50㎟</v>
      </c>
      <c r="D43" s="46" t="s">
        <v>98</v>
      </c>
      <c r="E43" s="47"/>
      <c r="F43" s="220"/>
      <c r="G43" s="48"/>
      <c r="H43" s="48"/>
      <c r="I43" s="48"/>
      <c r="J43" s="52"/>
      <c r="K43" s="49"/>
      <c r="L43" s="49"/>
      <c r="M43" s="49"/>
    </row>
    <row r="44" spans="1:13" s="214" customFormat="1" ht="15.75" customHeight="1">
      <c r="A44" s="31" t="s">
        <v>303</v>
      </c>
      <c r="B44" s="31" t="s">
        <v>328</v>
      </c>
      <c r="C44" s="45" t="str">
        <f t="shared" si="0"/>
        <v>동관단자300㎟(1H)</v>
      </c>
      <c r="D44" s="46" t="s">
        <v>98</v>
      </c>
      <c r="E44" s="47"/>
      <c r="F44" s="220"/>
      <c r="G44" s="48"/>
      <c r="H44" s="48"/>
      <c r="I44" s="48"/>
      <c r="J44" s="52"/>
      <c r="K44" s="49"/>
      <c r="L44" s="49"/>
      <c r="M44" s="49"/>
    </row>
    <row r="45" spans="1:13" s="214" customFormat="1" ht="15.75" customHeight="1">
      <c r="A45" s="31" t="s">
        <v>329</v>
      </c>
      <c r="B45" s="31" t="s">
        <v>330</v>
      </c>
      <c r="C45" s="45" t="str">
        <f t="shared" si="0"/>
        <v>PULL BOX150x150x100</v>
      </c>
      <c r="D45" s="46" t="s">
        <v>98</v>
      </c>
      <c r="E45" s="47"/>
      <c r="F45" s="220"/>
      <c r="G45" s="48"/>
      <c r="H45" s="48"/>
      <c r="I45" s="48"/>
      <c r="J45" s="52"/>
      <c r="K45" s="49"/>
      <c r="L45" s="49"/>
      <c r="M45" s="49"/>
    </row>
    <row r="46" spans="1:13" s="214" customFormat="1" ht="15.75" customHeight="1">
      <c r="A46" s="59" t="s">
        <v>204</v>
      </c>
      <c r="B46" s="59" t="s">
        <v>102</v>
      </c>
      <c r="C46" s="18" t="str">
        <f t="shared" si="0"/>
        <v>HI-BOXC/T 4각</v>
      </c>
      <c r="D46" s="215" t="s">
        <v>98</v>
      </c>
      <c r="E46" s="47"/>
      <c r="F46" s="219"/>
      <c r="G46" s="65"/>
      <c r="H46" s="48"/>
      <c r="I46" s="65"/>
      <c r="J46" s="203"/>
      <c r="K46" s="49"/>
      <c r="L46" s="49"/>
      <c r="M46" s="49"/>
    </row>
    <row r="47" spans="1:13" s="214" customFormat="1" ht="15.75" customHeight="1">
      <c r="A47" s="59" t="s">
        <v>205</v>
      </c>
      <c r="B47" s="59" t="s">
        <v>206</v>
      </c>
      <c r="C47" s="18" t="str">
        <f t="shared" si="0"/>
        <v>HI-BOXC/T 8각</v>
      </c>
      <c r="D47" s="215" t="s">
        <v>98</v>
      </c>
      <c r="E47" s="47"/>
      <c r="F47" s="219"/>
      <c r="G47" s="65"/>
      <c r="H47" s="48"/>
      <c r="I47" s="65"/>
      <c r="J47" s="203"/>
      <c r="K47" s="49"/>
      <c r="L47" s="49"/>
      <c r="M47" s="49"/>
    </row>
    <row r="48" spans="1:13" s="214" customFormat="1" ht="15.75" customHeight="1">
      <c r="A48" s="59" t="s">
        <v>207</v>
      </c>
      <c r="B48" s="59" t="s">
        <v>103</v>
      </c>
      <c r="C48" s="18" t="str">
        <f t="shared" si="0"/>
        <v>HI-BOX(카바부)O/L S-2</v>
      </c>
      <c r="D48" s="215" t="s">
        <v>98</v>
      </c>
      <c r="E48" s="47"/>
      <c r="F48" s="219"/>
      <c r="G48" s="65"/>
      <c r="H48" s="216"/>
      <c r="I48" s="65"/>
      <c r="J48" s="189"/>
      <c r="K48" s="52"/>
      <c r="L48" s="52"/>
      <c r="M48" s="52"/>
    </row>
    <row r="49" spans="1:13" s="214" customFormat="1" ht="15.75" customHeight="1">
      <c r="A49" s="59" t="s">
        <v>207</v>
      </c>
      <c r="B49" s="59" t="s">
        <v>27</v>
      </c>
      <c r="C49" s="18" t="str">
        <f t="shared" si="0"/>
        <v>HI-BOX(카바부)O/L S-1</v>
      </c>
      <c r="D49" s="215" t="s">
        <v>98</v>
      </c>
      <c r="E49" s="47"/>
      <c r="F49" s="219"/>
      <c r="G49" s="65"/>
      <c r="H49" s="216"/>
      <c r="I49" s="65"/>
      <c r="J49" s="189"/>
      <c r="K49" s="52"/>
      <c r="L49" s="52"/>
      <c r="M49" s="52"/>
    </row>
    <row r="50" spans="1:13" s="214" customFormat="1" ht="15.75" customHeight="1">
      <c r="A50" s="59" t="s">
        <v>109</v>
      </c>
      <c r="B50" s="59" t="s">
        <v>110</v>
      </c>
      <c r="C50" s="18" t="str">
        <f t="shared" si="0"/>
        <v>BOX COVER철제평</v>
      </c>
      <c r="D50" s="215" t="s">
        <v>98</v>
      </c>
      <c r="E50" s="47"/>
      <c r="F50" s="219"/>
      <c r="G50" s="18"/>
      <c r="H50" s="48"/>
      <c r="I50" s="18"/>
      <c r="J50" s="52"/>
      <c r="K50" s="49"/>
      <c r="L50" s="49"/>
      <c r="M50" s="49"/>
    </row>
    <row r="51" spans="1:13" s="214" customFormat="1" ht="15.75" customHeight="1">
      <c r="A51" s="59" t="s">
        <v>331</v>
      </c>
      <c r="B51" s="59" t="s">
        <v>332</v>
      </c>
      <c r="C51" s="18" t="str">
        <f t="shared" si="0"/>
        <v>BLANK PLATESW 1G</v>
      </c>
      <c r="D51" s="215" t="s">
        <v>98</v>
      </c>
      <c r="E51" s="47"/>
      <c r="F51" s="219"/>
      <c r="G51" s="18"/>
      <c r="H51" s="48"/>
      <c r="I51" s="18"/>
      <c r="J51" s="52"/>
      <c r="K51" s="49"/>
      <c r="L51" s="49"/>
      <c r="M51" s="49"/>
    </row>
    <row r="52" spans="1:13" s="214" customFormat="1" ht="15.75" customHeight="1">
      <c r="A52" s="59" t="s">
        <v>199</v>
      </c>
      <c r="B52" s="59" t="s">
        <v>200</v>
      </c>
      <c r="C52" s="45" t="str">
        <f t="shared" si="0"/>
        <v>단로스위치(WIDE)1구 250V 16A</v>
      </c>
      <c r="D52" s="46" t="s">
        <v>98</v>
      </c>
      <c r="E52" s="47"/>
      <c r="F52" s="220"/>
      <c r="G52" s="48"/>
      <c r="H52" s="48"/>
      <c r="I52" s="48"/>
      <c r="J52" s="52"/>
      <c r="K52" s="49"/>
      <c r="L52" s="49"/>
      <c r="M52" s="49"/>
    </row>
    <row r="53" spans="1:13" s="214" customFormat="1" ht="15.75" customHeight="1">
      <c r="A53" s="59" t="s">
        <v>199</v>
      </c>
      <c r="B53" s="59" t="s">
        <v>311</v>
      </c>
      <c r="C53" s="45" t="str">
        <f t="shared" si="0"/>
        <v>단로스위치(WIDE)2구 250V 16A</v>
      </c>
      <c r="D53" s="46" t="s">
        <v>98</v>
      </c>
      <c r="E53" s="47"/>
      <c r="F53" s="220"/>
      <c r="G53" s="48"/>
      <c r="H53" s="48"/>
      <c r="I53" s="48"/>
      <c r="J53" s="52"/>
      <c r="K53" s="49"/>
      <c r="L53" s="49"/>
      <c r="M53" s="49"/>
    </row>
    <row r="54" spans="1:13" s="214" customFormat="1" ht="15.75" customHeight="1">
      <c r="A54" s="59" t="s">
        <v>199</v>
      </c>
      <c r="B54" s="59" t="s">
        <v>201</v>
      </c>
      <c r="C54" s="45" t="str">
        <f t="shared" si="0"/>
        <v>단로스위치(WIDE)3구 250V 16A</v>
      </c>
      <c r="D54" s="46" t="s">
        <v>98</v>
      </c>
      <c r="E54" s="47"/>
      <c r="F54" s="220"/>
      <c r="G54" s="48"/>
      <c r="H54" s="48"/>
      <c r="I54" s="48"/>
      <c r="J54" s="52"/>
      <c r="K54" s="49"/>
      <c r="L54" s="49"/>
      <c r="M54" s="49"/>
    </row>
    <row r="55" spans="1:13" s="214" customFormat="1" ht="15.75" customHeight="1">
      <c r="A55" s="59" t="s">
        <v>199</v>
      </c>
      <c r="B55" s="59" t="s">
        <v>312</v>
      </c>
      <c r="C55" s="45" t="str">
        <f t="shared" si="0"/>
        <v>단로스위치(WIDE)5구 250V 16A</v>
      </c>
      <c r="D55" s="46" t="s">
        <v>98</v>
      </c>
      <c r="E55" s="47"/>
      <c r="F55" s="220"/>
      <c r="G55" s="48"/>
      <c r="H55" s="48"/>
      <c r="I55" s="48"/>
      <c r="J55" s="52"/>
      <c r="K55" s="49"/>
      <c r="L55" s="49"/>
      <c r="M55" s="49"/>
    </row>
    <row r="56" spans="1:13" s="214" customFormat="1" ht="15.75" customHeight="1">
      <c r="A56" s="59" t="s">
        <v>333</v>
      </c>
      <c r="B56" s="59" t="s">
        <v>200</v>
      </c>
      <c r="C56" s="45" t="str">
        <f t="shared" si="0"/>
        <v>삼로스위치(WIDE)1구 250V 16A</v>
      </c>
      <c r="D56" s="46" t="s">
        <v>98</v>
      </c>
      <c r="E56" s="47"/>
      <c r="F56" s="220"/>
      <c r="G56" s="48"/>
      <c r="H56" s="48"/>
      <c r="I56" s="48"/>
      <c r="J56" s="52"/>
      <c r="K56" s="49"/>
      <c r="L56" s="49"/>
      <c r="M56" s="49"/>
    </row>
    <row r="57" spans="1:13" s="214" customFormat="1" ht="15.75" customHeight="1">
      <c r="A57" s="59" t="s">
        <v>26</v>
      </c>
      <c r="B57" s="59" t="s">
        <v>190</v>
      </c>
      <c r="C57" s="45" t="str">
        <f t="shared" si="0"/>
        <v>콘센트(접지)1구 250V 16A</v>
      </c>
      <c r="D57" s="46" t="s">
        <v>98</v>
      </c>
      <c r="E57" s="47"/>
      <c r="F57" s="219"/>
      <c r="G57" s="48"/>
      <c r="H57" s="48"/>
      <c r="I57" s="48"/>
      <c r="J57" s="52"/>
      <c r="K57" s="49"/>
      <c r="L57" s="49"/>
      <c r="M57" s="49"/>
    </row>
    <row r="58" spans="1:13" s="214" customFormat="1" ht="15.75" customHeight="1">
      <c r="A58" s="59" t="s">
        <v>26</v>
      </c>
      <c r="B58" s="59" t="s">
        <v>191</v>
      </c>
      <c r="C58" s="45" t="str">
        <f t="shared" si="0"/>
        <v>콘센트(접지)2구 250V 16A</v>
      </c>
      <c r="D58" s="46" t="s">
        <v>98</v>
      </c>
      <c r="E58" s="47"/>
      <c r="F58" s="219"/>
      <c r="G58" s="48"/>
      <c r="H58" s="48"/>
      <c r="I58" s="48"/>
      <c r="J58" s="52"/>
      <c r="K58" s="49"/>
      <c r="L58" s="49"/>
      <c r="M58" s="49"/>
    </row>
    <row r="59" spans="1:13" s="214" customFormat="1" ht="15.75" customHeight="1">
      <c r="A59" s="59" t="s">
        <v>26</v>
      </c>
      <c r="B59" s="59" t="s">
        <v>283</v>
      </c>
      <c r="C59" s="45" t="str">
        <f>A59&amp;B59</f>
        <v>콘센트(접지)4구 250V 16A</v>
      </c>
      <c r="D59" s="46" t="s">
        <v>98</v>
      </c>
      <c r="E59" s="47"/>
      <c r="F59" s="219"/>
      <c r="G59" s="48"/>
      <c r="H59" s="48"/>
      <c r="I59" s="48"/>
      <c r="J59" s="52"/>
      <c r="K59" s="49"/>
      <c r="L59" s="49"/>
      <c r="M59" s="49"/>
    </row>
    <row r="60" spans="1:13" s="214" customFormat="1" ht="15.75" customHeight="1">
      <c r="A60" s="59" t="s">
        <v>232</v>
      </c>
      <c r="B60" s="59" t="s">
        <v>190</v>
      </c>
      <c r="C60" s="45" t="str">
        <f t="shared" si="0"/>
        <v>콘센트(접지-WP)1구 250V 16A</v>
      </c>
      <c r="D60" s="46" t="s">
        <v>98</v>
      </c>
      <c r="E60" s="47"/>
      <c r="F60" s="219"/>
      <c r="G60" s="48"/>
      <c r="H60" s="48"/>
      <c r="I60" s="48"/>
      <c r="J60" s="52"/>
      <c r="K60" s="49"/>
      <c r="L60" s="49"/>
      <c r="M60" s="49"/>
    </row>
    <row r="61" spans="1:13" s="214" customFormat="1" ht="15.75" customHeight="1">
      <c r="A61" s="59" t="s">
        <v>232</v>
      </c>
      <c r="B61" s="59" t="s">
        <v>191</v>
      </c>
      <c r="C61" s="45" t="str">
        <f t="shared" si="0"/>
        <v>콘센트(접지-WP)2구 250V 16A</v>
      </c>
      <c r="D61" s="46" t="s">
        <v>98</v>
      </c>
      <c r="E61" s="47"/>
      <c r="F61" s="219"/>
      <c r="G61" s="48"/>
      <c r="H61" s="48"/>
      <c r="I61" s="48"/>
      <c r="J61" s="52"/>
      <c r="K61" s="49"/>
      <c r="L61" s="49"/>
      <c r="M61" s="49"/>
    </row>
    <row r="62" spans="1:13" s="214" customFormat="1" ht="15.75" customHeight="1">
      <c r="A62" s="59" t="s">
        <v>334</v>
      </c>
      <c r="B62" s="59" t="s">
        <v>335</v>
      </c>
      <c r="C62" s="45" t="str">
        <f t="shared" si="0"/>
        <v>파이프행가42C</v>
      </c>
      <c r="D62" s="46" t="s">
        <v>98</v>
      </c>
      <c r="E62" s="47"/>
      <c r="F62" s="220"/>
      <c r="G62" s="48"/>
      <c r="H62" s="48"/>
      <c r="I62" s="48"/>
      <c r="J62" s="156"/>
      <c r="K62" s="49"/>
      <c r="L62" s="49"/>
      <c r="M62" s="49"/>
    </row>
    <row r="63" spans="1:13" s="214" customFormat="1" ht="15.75" customHeight="1">
      <c r="A63" s="59" t="s">
        <v>334</v>
      </c>
      <c r="B63" s="59" t="s">
        <v>239</v>
      </c>
      <c r="C63" s="45" t="str">
        <f t="shared" si="0"/>
        <v>파이프행가70C</v>
      </c>
      <c r="D63" s="46" t="s">
        <v>98</v>
      </c>
      <c r="E63" s="47"/>
      <c r="F63" s="220"/>
      <c r="G63" s="48"/>
      <c r="H63" s="48"/>
      <c r="I63" s="48"/>
      <c r="J63" s="156"/>
      <c r="K63" s="49"/>
      <c r="L63" s="49"/>
      <c r="M63" s="49"/>
    </row>
    <row r="64" spans="1:13" s="214" customFormat="1" ht="15.75" customHeight="1">
      <c r="A64" s="59" t="s">
        <v>336</v>
      </c>
      <c r="B64" s="59" t="s">
        <v>337</v>
      </c>
      <c r="C64" s="45" t="str">
        <f t="shared" si="0"/>
        <v>U-CHANNEL41x41x2.6T</v>
      </c>
      <c r="D64" s="46" t="s">
        <v>258</v>
      </c>
      <c r="E64" s="47"/>
      <c r="F64" s="220"/>
      <c r="G64" s="48"/>
      <c r="H64" s="48"/>
      <c r="I64" s="48"/>
      <c r="J64" s="156"/>
      <c r="K64" s="49"/>
      <c r="L64" s="49"/>
      <c r="M64" s="49"/>
    </row>
    <row r="65" spans="1:13" s="214" customFormat="1" ht="15.75" customHeight="1">
      <c r="A65" s="59" t="s">
        <v>338</v>
      </c>
      <c r="B65" s="59" t="s">
        <v>339</v>
      </c>
      <c r="C65" s="45" t="str">
        <f>A65&amp;B65</f>
        <v>달대볼트3/8"x1000㎜</v>
      </c>
      <c r="D65" s="46" t="s">
        <v>98</v>
      </c>
      <c r="E65" s="47"/>
      <c r="F65" s="220"/>
      <c r="G65" s="48"/>
      <c r="H65" s="48"/>
      <c r="I65" s="48"/>
      <c r="J65" s="156"/>
      <c r="K65" s="49"/>
      <c r="L65" s="49"/>
      <c r="M65" s="49"/>
    </row>
    <row r="66" spans="1:13" s="214" customFormat="1" ht="15.75" customHeight="1">
      <c r="A66" s="59" t="s">
        <v>340</v>
      </c>
      <c r="B66" s="59" t="s">
        <v>341</v>
      </c>
      <c r="C66" s="45" t="str">
        <f t="shared" ref="C66:C76" si="1">A66&amp;B66</f>
        <v>셋트앙카1/2"x100㎜</v>
      </c>
      <c r="D66" s="46" t="s">
        <v>98</v>
      </c>
      <c r="E66" s="47"/>
      <c r="F66" s="220"/>
      <c r="G66" s="18"/>
      <c r="H66" s="48"/>
      <c r="I66" s="48"/>
      <c r="J66" s="52"/>
      <c r="K66" s="49"/>
      <c r="L66" s="222"/>
      <c r="M66" s="222"/>
    </row>
    <row r="67" spans="1:13" s="214" customFormat="1" ht="15.75" customHeight="1">
      <c r="A67" s="59" t="s">
        <v>342</v>
      </c>
      <c r="B67" s="59" t="s">
        <v>343</v>
      </c>
      <c r="C67" s="45" t="str">
        <f>A67&amp;B67</f>
        <v>인서트3/8"</v>
      </c>
      <c r="D67" s="46" t="s">
        <v>98</v>
      </c>
      <c r="E67" s="47"/>
      <c r="F67" s="220"/>
      <c r="G67" s="48"/>
      <c r="H67" s="48"/>
      <c r="I67" s="48"/>
      <c r="J67" s="48"/>
      <c r="K67" s="49"/>
      <c r="L67" s="49"/>
      <c r="M67" s="49"/>
    </row>
    <row r="68" spans="1:13" s="214" customFormat="1" ht="15.75" customHeight="1">
      <c r="A68" s="59" t="s">
        <v>344</v>
      </c>
      <c r="B68" s="59" t="s">
        <v>343</v>
      </c>
      <c r="C68" s="45" t="str">
        <f t="shared" si="1"/>
        <v>너트&amp;와샤3/8"</v>
      </c>
      <c r="D68" s="46" t="s">
        <v>98</v>
      </c>
      <c r="E68" s="47"/>
      <c r="F68" s="220"/>
      <c r="G68" s="48"/>
      <c r="H68" s="48"/>
      <c r="I68" s="48"/>
      <c r="J68" s="52"/>
      <c r="K68" s="49"/>
      <c r="L68" s="49"/>
      <c r="M68" s="49"/>
    </row>
    <row r="69" spans="1:13" s="214" customFormat="1" ht="15.75" customHeight="1">
      <c r="A69" s="59" t="s">
        <v>344</v>
      </c>
      <c r="B69" s="59" t="s">
        <v>345</v>
      </c>
      <c r="C69" s="45" t="str">
        <f t="shared" si="1"/>
        <v>너트&amp;와샤1/2"</v>
      </c>
      <c r="D69" s="46" t="s">
        <v>98</v>
      </c>
      <c r="E69" s="47"/>
      <c r="F69" s="220"/>
      <c r="G69" s="48"/>
      <c r="H69" s="48"/>
      <c r="I69" s="48"/>
      <c r="J69" s="52"/>
      <c r="K69" s="49"/>
      <c r="L69" s="49"/>
      <c r="M69" s="49"/>
    </row>
    <row r="70" spans="1:13" s="214" customFormat="1" ht="15.75" customHeight="1">
      <c r="A70" s="59" t="s">
        <v>210</v>
      </c>
      <c r="B70" s="59" t="s">
        <v>211</v>
      </c>
      <c r="C70" s="45" t="str">
        <f t="shared" si="1"/>
        <v>접지봉14φ x 1000㎜</v>
      </c>
      <c r="D70" s="46" t="s">
        <v>98</v>
      </c>
      <c r="E70" s="47"/>
      <c r="F70" s="220"/>
      <c r="G70" s="51"/>
      <c r="H70" s="48"/>
      <c r="I70" s="48"/>
      <c r="J70" s="156"/>
      <c r="K70" s="49"/>
      <c r="L70" s="49"/>
      <c r="M70" s="49"/>
    </row>
    <row r="71" spans="1:13" s="214" customFormat="1" ht="15.75" customHeight="1">
      <c r="A71" s="59" t="s">
        <v>210</v>
      </c>
      <c r="B71" s="59" t="s">
        <v>254</v>
      </c>
      <c r="C71" s="45" t="str">
        <f t="shared" si="1"/>
        <v>접지봉16φ x 1800㎜ x 3EA</v>
      </c>
      <c r="D71" s="46" t="s">
        <v>255</v>
      </c>
      <c r="E71" s="47"/>
      <c r="F71" s="220"/>
      <c r="G71" s="51"/>
      <c r="H71" s="48"/>
      <c r="I71" s="48"/>
      <c r="J71" s="156"/>
      <c r="K71" s="49"/>
      <c r="L71" s="49"/>
      <c r="M71" s="49"/>
    </row>
    <row r="72" spans="1:13" s="214" customFormat="1" ht="15.75" customHeight="1">
      <c r="A72" s="59" t="s">
        <v>256</v>
      </c>
      <c r="B72" s="59" t="s">
        <v>257</v>
      </c>
      <c r="C72" s="7" t="str">
        <f t="shared" si="1"/>
        <v>지중선로 표시기황동</v>
      </c>
      <c r="D72" s="217" t="s">
        <v>1</v>
      </c>
      <c r="E72" s="47"/>
      <c r="F72" s="219"/>
      <c r="G72" s="48"/>
      <c r="H72" s="189"/>
      <c r="I72" s="48"/>
      <c r="J72" s="156"/>
      <c r="K72" s="65"/>
      <c r="L72" s="217"/>
      <c r="M72" s="65"/>
    </row>
    <row r="73" spans="1:13" s="214" customFormat="1" ht="15.75" customHeight="1">
      <c r="A73" s="59" t="s">
        <v>136</v>
      </c>
      <c r="B73" s="59" t="s">
        <v>192</v>
      </c>
      <c r="C73" s="45" t="str">
        <f t="shared" si="1"/>
        <v>케이블표시시트폭 200㎜</v>
      </c>
      <c r="D73" s="46" t="s">
        <v>258</v>
      </c>
      <c r="E73" s="47"/>
      <c r="F73" s="220"/>
      <c r="G73" s="51"/>
      <c r="H73" s="48"/>
      <c r="I73" s="51"/>
      <c r="J73" s="189"/>
      <c r="K73" s="49"/>
      <c r="L73" s="49"/>
      <c r="M73" s="49"/>
    </row>
    <row r="74" spans="1:13" s="214" customFormat="1" ht="15.75" customHeight="1">
      <c r="A74" s="59" t="s">
        <v>346</v>
      </c>
      <c r="B74" s="59" t="s">
        <v>347</v>
      </c>
      <c r="C74" s="45" t="str">
        <f t="shared" si="1"/>
        <v>CABLE TRAYW200 x H100 x 2.3T</v>
      </c>
      <c r="D74" s="46" t="s">
        <v>258</v>
      </c>
      <c r="E74" s="47"/>
      <c r="F74" s="220"/>
      <c r="G74" s="48"/>
      <c r="H74" s="48"/>
      <c r="I74" s="48"/>
      <c r="J74" s="156"/>
      <c r="K74" s="49"/>
      <c r="L74" s="49"/>
      <c r="M74" s="49"/>
    </row>
    <row r="75" spans="1:13" s="214" customFormat="1" ht="15.75" customHeight="1">
      <c r="A75" s="59" t="s">
        <v>348</v>
      </c>
      <c r="B75" s="59" t="s">
        <v>349</v>
      </c>
      <c r="C75" s="45" t="str">
        <f t="shared" si="1"/>
        <v>CABLE TRAY COVERW200 x H100</v>
      </c>
      <c r="D75" s="46" t="s">
        <v>258</v>
      </c>
      <c r="E75" s="47"/>
      <c r="F75" s="220"/>
      <c r="G75" s="48"/>
      <c r="H75" s="48"/>
      <c r="I75" s="48"/>
      <c r="J75" s="156"/>
      <c r="K75" s="49"/>
      <c r="L75" s="49"/>
      <c r="M75" s="49"/>
    </row>
    <row r="76" spans="1:13" s="214" customFormat="1" ht="15.75" customHeight="1">
      <c r="A76" s="59" t="s">
        <v>350</v>
      </c>
      <c r="B76" s="59" t="s">
        <v>347</v>
      </c>
      <c r="C76" s="45" t="str">
        <f t="shared" si="1"/>
        <v>HOR,ELBOWW200 x H100 x 2.3T</v>
      </c>
      <c r="D76" s="46" t="s">
        <v>351</v>
      </c>
      <c r="E76" s="47"/>
      <c r="F76" s="220"/>
      <c r="G76" s="48"/>
      <c r="H76" s="48"/>
      <c r="I76" s="48"/>
      <c r="J76" s="156"/>
      <c r="K76" s="49"/>
      <c r="L76" s="49"/>
      <c r="M76" s="49"/>
    </row>
    <row r="77" spans="1:13" s="214" customFormat="1" ht="15.75" customHeight="1">
      <c r="A77" s="59" t="s">
        <v>352</v>
      </c>
      <c r="B77" s="59" t="s">
        <v>353</v>
      </c>
      <c r="C77" s="45" t="str">
        <f>A77&amp;B77</f>
        <v>CABLE DUCT(W/C)W400 x H100 x 2.3T</v>
      </c>
      <c r="D77" s="46" t="s">
        <v>258</v>
      </c>
      <c r="E77" s="47"/>
      <c r="F77" s="220"/>
      <c r="G77" s="48"/>
      <c r="H77" s="48"/>
      <c r="I77" s="48"/>
      <c r="J77" s="156"/>
      <c r="K77" s="49"/>
      <c r="L77" s="49"/>
      <c r="M77" s="49"/>
    </row>
    <row r="78" spans="1:13" s="214" customFormat="1" ht="15.75" customHeight="1">
      <c r="A78" s="59" t="s">
        <v>354</v>
      </c>
      <c r="B78" s="59" t="s">
        <v>353</v>
      </c>
      <c r="C78" s="45" t="str">
        <f t="shared" ref="C78:C85" si="2">A78&amp;B78</f>
        <v>HOR,ELBOW(DUCT/W/C)W400 x H100 x 2.3T</v>
      </c>
      <c r="D78" s="46" t="s">
        <v>351</v>
      </c>
      <c r="E78" s="47"/>
      <c r="F78" s="220"/>
      <c r="G78" s="48"/>
      <c r="H78" s="48"/>
      <c r="I78" s="48"/>
      <c r="J78" s="156"/>
      <c r="K78" s="49"/>
      <c r="L78" s="49"/>
      <c r="M78" s="49"/>
    </row>
    <row r="79" spans="1:13" s="214" customFormat="1" ht="15.75" customHeight="1">
      <c r="A79" s="59" t="s">
        <v>355</v>
      </c>
      <c r="B79" s="59" t="s">
        <v>353</v>
      </c>
      <c r="C79" s="45" t="str">
        <f t="shared" si="2"/>
        <v>VER,ELBOW(DUCT/W/C)W400 x H100 x 2.3T</v>
      </c>
      <c r="D79" s="46" t="s">
        <v>351</v>
      </c>
      <c r="E79" s="47"/>
      <c r="F79" s="220"/>
      <c r="G79" s="48"/>
      <c r="H79" s="48"/>
      <c r="I79" s="48"/>
      <c r="J79" s="156"/>
      <c r="K79" s="49"/>
      <c r="L79" s="49"/>
      <c r="M79" s="49"/>
    </row>
    <row r="80" spans="1:13" s="214" customFormat="1" ht="15.75" customHeight="1">
      <c r="A80" s="59" t="s">
        <v>356</v>
      </c>
      <c r="B80" s="59" t="s">
        <v>353</v>
      </c>
      <c r="C80" s="45" t="str">
        <f t="shared" si="2"/>
        <v>HOR,TEE(DUCT/W/C)W400 x H100 x 2.3T</v>
      </c>
      <c r="D80" s="46" t="s">
        <v>351</v>
      </c>
      <c r="E80" s="47"/>
      <c r="F80" s="220"/>
      <c r="G80" s="48"/>
      <c r="H80" s="48"/>
      <c r="I80" s="48"/>
      <c r="J80" s="156"/>
      <c r="K80" s="49"/>
      <c r="L80" s="49"/>
      <c r="M80" s="49"/>
    </row>
    <row r="81" spans="1:13" s="214" customFormat="1" ht="15.75" customHeight="1">
      <c r="A81" s="59" t="s">
        <v>357</v>
      </c>
      <c r="B81" s="59" t="s">
        <v>358</v>
      </c>
      <c r="C81" s="45" t="str">
        <f t="shared" si="2"/>
        <v>JOINT CONNECT100H</v>
      </c>
      <c r="D81" s="46" t="s">
        <v>351</v>
      </c>
      <c r="E81" s="47"/>
      <c r="F81" s="220"/>
      <c r="G81" s="48"/>
      <c r="H81" s="48"/>
      <c r="I81" s="48"/>
      <c r="J81" s="156"/>
      <c r="K81" s="49"/>
      <c r="L81" s="49"/>
      <c r="M81" s="49"/>
    </row>
    <row r="82" spans="1:13" s="214" customFormat="1" ht="15.75" customHeight="1">
      <c r="A82" s="59" t="s">
        <v>359</v>
      </c>
      <c r="B82" s="59" t="s">
        <v>360</v>
      </c>
      <c r="C82" s="45" t="str">
        <f t="shared" si="2"/>
        <v>SHANK B/NUT3/8" 19L</v>
      </c>
      <c r="D82" s="46" t="s">
        <v>351</v>
      </c>
      <c r="E82" s="47"/>
      <c r="F82" s="220"/>
      <c r="G82" s="48"/>
      <c r="H82" s="48"/>
      <c r="I82" s="48"/>
      <c r="J82" s="156"/>
      <c r="K82" s="49"/>
      <c r="L82" s="49"/>
      <c r="M82" s="49"/>
    </row>
    <row r="83" spans="1:13" s="214" customFormat="1" ht="15.75" customHeight="1">
      <c r="A83" s="59" t="s">
        <v>361</v>
      </c>
      <c r="B83" s="59" t="s">
        <v>362</v>
      </c>
      <c r="C83" s="45" t="str">
        <f t="shared" si="2"/>
        <v>BONDING JUMP38㎟</v>
      </c>
      <c r="D83" s="46" t="s">
        <v>351</v>
      </c>
      <c r="E83" s="47"/>
      <c r="F83" s="220"/>
      <c r="G83" s="48"/>
      <c r="H83" s="48"/>
      <c r="I83" s="48"/>
      <c r="J83" s="156"/>
      <c r="K83" s="49"/>
      <c r="L83" s="49"/>
      <c r="M83" s="49"/>
    </row>
    <row r="84" spans="1:13" s="214" customFormat="1" ht="15.75" customHeight="1">
      <c r="A84" s="59" t="s">
        <v>363</v>
      </c>
      <c r="B84" s="59" t="s">
        <v>343</v>
      </c>
      <c r="C84" s="45" t="str">
        <f t="shared" si="2"/>
        <v>SPRING NUT3/8"</v>
      </c>
      <c r="D84" s="46" t="s">
        <v>351</v>
      </c>
      <c r="E84" s="47"/>
      <c r="F84" s="220"/>
      <c r="G84" s="48"/>
      <c r="H84" s="48"/>
      <c r="I84" s="48"/>
      <c r="J84" s="156"/>
      <c r="K84" s="49"/>
      <c r="L84" s="49"/>
      <c r="M84" s="49"/>
    </row>
    <row r="85" spans="1:13" s="214" customFormat="1" ht="15.75" customHeight="1">
      <c r="A85" s="59" t="s">
        <v>364</v>
      </c>
      <c r="B85" s="59" t="s">
        <v>343</v>
      </c>
      <c r="C85" s="45" t="str">
        <f t="shared" si="2"/>
        <v>HOLDDOWN CLAMP3/8"</v>
      </c>
      <c r="D85" s="46" t="s">
        <v>351</v>
      </c>
      <c r="E85" s="47"/>
      <c r="F85" s="220"/>
      <c r="G85" s="48"/>
      <c r="H85" s="48"/>
      <c r="I85" s="48"/>
      <c r="J85" s="156"/>
      <c r="K85" s="49"/>
      <c r="L85" s="49"/>
      <c r="M85" s="49"/>
    </row>
    <row r="86" spans="1:13" s="214" customFormat="1" ht="15.75" customHeight="1">
      <c r="A86" s="59" t="s">
        <v>365</v>
      </c>
      <c r="B86" s="59" t="s">
        <v>358</v>
      </c>
      <c r="C86" s="45" t="str">
        <f>A86&amp;B86</f>
        <v>COVER CLAMP100H</v>
      </c>
      <c r="D86" s="46" t="s">
        <v>351</v>
      </c>
      <c r="E86" s="47"/>
      <c r="F86" s="220"/>
      <c r="G86" s="48"/>
      <c r="H86" s="48"/>
      <c r="I86" s="48"/>
      <c r="J86" s="156"/>
      <c r="K86" s="49"/>
      <c r="L86" s="49"/>
      <c r="M86" s="49"/>
    </row>
    <row r="87" spans="1:13" s="214" customFormat="1" ht="15.75" customHeight="1">
      <c r="A87" s="59" t="s">
        <v>366</v>
      </c>
      <c r="B87" s="59" t="s">
        <v>367</v>
      </c>
      <c r="C87" s="45" t="str">
        <f>A87&amp;B87</f>
        <v>TRAY 지지대W-200이하/바닥자립형</v>
      </c>
      <c r="D87" s="46" t="s">
        <v>351</v>
      </c>
      <c r="E87" s="47"/>
      <c r="F87" s="220"/>
      <c r="G87" s="48"/>
      <c r="H87" s="48"/>
      <c r="I87" s="48"/>
      <c r="J87" s="189"/>
      <c r="K87" s="49"/>
      <c r="L87" s="49"/>
      <c r="M87" s="49"/>
    </row>
    <row r="88" spans="1:13" s="214" customFormat="1" ht="15.75" customHeight="1">
      <c r="A88" s="59" t="s">
        <v>368</v>
      </c>
      <c r="B88" s="59" t="s">
        <v>369</v>
      </c>
      <c r="C88" s="45" t="str">
        <f>A88&amp;B88</f>
        <v>RACE WAY(BODY)W70 x H40</v>
      </c>
      <c r="D88" s="46" t="s">
        <v>258</v>
      </c>
      <c r="E88" s="47"/>
      <c r="F88" s="220"/>
      <c r="G88" s="48"/>
      <c r="H88" s="48"/>
      <c r="I88" s="48"/>
      <c r="J88" s="52"/>
      <c r="K88" s="49"/>
      <c r="L88" s="49"/>
      <c r="M88" s="49"/>
    </row>
    <row r="89" spans="1:13" s="214" customFormat="1" ht="15.75" customHeight="1">
      <c r="A89" s="59" t="s">
        <v>370</v>
      </c>
      <c r="B89" s="59" t="s">
        <v>369</v>
      </c>
      <c r="C89" s="45" t="str">
        <f>A89&amp;B89</f>
        <v>RACE WAY(COVER)W70 x H40</v>
      </c>
      <c r="D89" s="46" t="s">
        <v>258</v>
      </c>
      <c r="E89" s="47"/>
      <c r="F89" s="220"/>
      <c r="G89" s="48"/>
      <c r="H89" s="48"/>
      <c r="I89" s="48"/>
      <c r="J89" s="52"/>
      <c r="K89" s="49"/>
      <c r="L89" s="49"/>
      <c r="M89" s="49"/>
    </row>
    <row r="90" spans="1:13" s="214" customFormat="1" ht="15.75" customHeight="1">
      <c r="A90" s="59" t="s">
        <v>371</v>
      </c>
      <c r="B90" s="59" t="s">
        <v>369</v>
      </c>
      <c r="C90" s="45" t="str">
        <f>A90&amp;B90</f>
        <v>END CAPW70 x H40</v>
      </c>
      <c r="D90" s="46" t="s">
        <v>351</v>
      </c>
      <c r="E90" s="47"/>
      <c r="F90" s="220"/>
      <c r="G90" s="48"/>
      <c r="H90" s="48"/>
      <c r="I90" s="48"/>
      <c r="J90" s="52"/>
      <c r="K90" s="49"/>
      <c r="L90" s="49"/>
      <c r="M90" s="49"/>
    </row>
    <row r="91" spans="1:13" s="214" customFormat="1" ht="15.75" customHeight="1">
      <c r="A91" s="59" t="s">
        <v>372</v>
      </c>
      <c r="B91" s="59" t="s">
        <v>369</v>
      </c>
      <c r="C91" s="45" t="str">
        <f t="shared" ref="C91:C97" si="3">A91&amp;B91</f>
        <v>A형 HANGERW70 x H40</v>
      </c>
      <c r="D91" s="46" t="s">
        <v>351</v>
      </c>
      <c r="E91" s="47"/>
      <c r="F91" s="220"/>
      <c r="G91" s="48"/>
      <c r="H91" s="48"/>
      <c r="I91" s="48"/>
      <c r="J91" s="52"/>
      <c r="K91" s="49"/>
      <c r="L91" s="49"/>
      <c r="M91" s="49"/>
    </row>
    <row r="92" spans="1:13" s="214" customFormat="1" ht="15.75" customHeight="1">
      <c r="A92" s="59" t="s">
        <v>373</v>
      </c>
      <c r="B92" s="59" t="s">
        <v>374</v>
      </c>
      <c r="C92" s="45" t="str">
        <f>A92&amp;B92</f>
        <v>SYSTEM BOX(CON'TYPE)전열2구 250V 16A</v>
      </c>
      <c r="D92" s="46" t="s">
        <v>98</v>
      </c>
      <c r="E92" s="47"/>
      <c r="F92" s="220"/>
      <c r="G92" s="48"/>
      <c r="H92" s="203"/>
      <c r="I92" s="48"/>
      <c r="J92" s="203"/>
      <c r="K92" s="49"/>
      <c r="L92" s="49"/>
      <c r="M92" s="49"/>
    </row>
    <row r="93" spans="1:13" s="214" customFormat="1" ht="15.75" customHeight="1">
      <c r="A93" s="59" t="s">
        <v>165</v>
      </c>
      <c r="B93" s="59" t="s">
        <v>286</v>
      </c>
      <c r="C93" s="45" t="str">
        <f>A93&amp;B93</f>
        <v>다기능 접속함ELB1개/상시격등제어내장</v>
      </c>
      <c r="D93" s="46" t="s">
        <v>98</v>
      </c>
      <c r="E93" s="47"/>
      <c r="F93" s="220"/>
      <c r="G93" s="48"/>
      <c r="H93" s="48"/>
      <c r="I93" s="48"/>
      <c r="J93" s="204"/>
      <c r="K93" s="49"/>
      <c r="L93" s="49"/>
      <c r="M93" s="49"/>
    </row>
    <row r="94" spans="1:13" s="214" customFormat="1" ht="15.75" customHeight="1">
      <c r="A94" s="59" t="s">
        <v>376</v>
      </c>
      <c r="B94" s="59" t="s">
        <v>375</v>
      </c>
      <c r="C94" s="7" t="str">
        <f>A94&amp;B94</f>
        <v>카운터절전스위치중앙처리장치,센서</v>
      </c>
      <c r="D94" s="217" t="s">
        <v>18</v>
      </c>
      <c r="E94" s="47"/>
      <c r="F94" s="219"/>
      <c r="G94" s="65"/>
      <c r="H94" s="48"/>
      <c r="I94" s="110"/>
      <c r="J94" s="52"/>
      <c r="K94" s="65"/>
      <c r="L94" s="217"/>
      <c r="M94" s="65"/>
    </row>
    <row r="95" spans="1:13" s="214" customFormat="1" ht="15.75" customHeight="1">
      <c r="A95" s="59" t="s">
        <v>377</v>
      </c>
      <c r="B95" s="59" t="s">
        <v>378</v>
      </c>
      <c r="C95" s="45" t="str">
        <f t="shared" si="3"/>
        <v>AL DUCT(W/C)50㎜x35㎜x1.0t</v>
      </c>
      <c r="D95" s="46" t="s">
        <v>99</v>
      </c>
      <c r="E95" s="47"/>
      <c r="F95" s="220"/>
      <c r="G95" s="48"/>
      <c r="H95" s="18"/>
      <c r="I95" s="48"/>
      <c r="J95" s="52"/>
      <c r="K95" s="49"/>
      <c r="L95" s="49"/>
      <c r="M95" s="49"/>
    </row>
    <row r="96" spans="1:13" s="214" customFormat="1" ht="15.75" customHeight="1">
      <c r="A96" s="59" t="s">
        <v>19</v>
      </c>
      <c r="B96" s="59" t="s">
        <v>233</v>
      </c>
      <c r="C96" s="45" t="str">
        <f t="shared" si="3"/>
        <v>전기 맨홀(기성품)1000x1000x1000</v>
      </c>
      <c r="D96" s="46" t="s">
        <v>98</v>
      </c>
      <c r="E96" s="47"/>
      <c r="F96" s="219"/>
      <c r="G96" s="48"/>
      <c r="H96" s="218"/>
      <c r="I96" s="48"/>
      <c r="J96" s="52"/>
      <c r="K96" s="49"/>
      <c r="L96" s="49"/>
      <c r="M96" s="49"/>
    </row>
    <row r="97" spans="1:13" s="214" customFormat="1" ht="15.75" customHeight="1">
      <c r="A97" s="59" t="s">
        <v>193</v>
      </c>
      <c r="B97" s="59" t="s">
        <v>20</v>
      </c>
      <c r="C97" s="45" t="str">
        <f t="shared" si="3"/>
        <v>맨홀 카바(주물)Φ648 KS</v>
      </c>
      <c r="D97" s="46" t="s">
        <v>98</v>
      </c>
      <c r="E97" s="47"/>
      <c r="F97" s="219"/>
      <c r="G97" s="48"/>
      <c r="H97" s="218"/>
      <c r="I97" s="48"/>
      <c r="J97" s="52"/>
      <c r="K97" s="49"/>
      <c r="L97" s="49"/>
      <c r="M97" s="49"/>
    </row>
    <row r="98" spans="1:13" s="214" customFormat="1" ht="15.75" customHeight="1">
      <c r="A98" s="59" t="s">
        <v>234</v>
      </c>
      <c r="B98" s="219" t="s">
        <v>238</v>
      </c>
      <c r="C98" s="45" t="str">
        <f>A98&amp;B98</f>
        <v>보안등 기초(기성품)400x600x600</v>
      </c>
      <c r="D98" s="46" t="s">
        <v>98</v>
      </c>
      <c r="E98" s="47"/>
      <c r="F98" s="219"/>
      <c r="G98" s="48"/>
      <c r="H98" s="218"/>
      <c r="I98" s="48"/>
      <c r="J98" s="52"/>
      <c r="K98" s="49"/>
      <c r="L98" s="49"/>
      <c r="M98" s="49"/>
    </row>
    <row r="99" spans="1:13" s="214" customFormat="1" ht="15.75" customHeight="1">
      <c r="A99" s="59" t="s">
        <v>313</v>
      </c>
      <c r="B99" s="219" t="s">
        <v>314</v>
      </c>
      <c r="C99" s="45" t="str">
        <f>A99&amp;B99</f>
        <v>볼라드등 기초(기성품)200x300x300</v>
      </c>
      <c r="D99" s="46" t="s">
        <v>98</v>
      </c>
      <c r="E99" s="47"/>
      <c r="F99" s="219"/>
      <c r="G99" s="48"/>
      <c r="H99" s="218"/>
      <c r="I99" s="48"/>
      <c r="J99" s="52"/>
      <c r="K99" s="49"/>
      <c r="L99" s="49"/>
      <c r="M99" s="49"/>
    </row>
    <row r="100" spans="1:13" s="214" customFormat="1" ht="15.75" customHeight="1">
      <c r="A100" s="31" t="s">
        <v>107</v>
      </c>
      <c r="B100" s="31" t="s">
        <v>21</v>
      </c>
      <c r="C100" s="45" t="str">
        <f t="shared" ref="C100:C106" si="4">A100&amp;B100</f>
        <v>노무비보통인부</v>
      </c>
      <c r="D100" s="46" t="s">
        <v>24</v>
      </c>
      <c r="E100" s="47"/>
      <c r="F100" s="221"/>
      <c r="G100" s="48"/>
      <c r="H100" s="48"/>
      <c r="I100" s="48"/>
      <c r="J100" s="48"/>
      <c r="K100" s="49"/>
      <c r="L100" s="49"/>
      <c r="M100" s="49"/>
    </row>
    <row r="101" spans="1:13" s="214" customFormat="1" ht="15.75" customHeight="1">
      <c r="A101" s="31" t="s">
        <v>107</v>
      </c>
      <c r="B101" s="31" t="s">
        <v>259</v>
      </c>
      <c r="C101" s="45" t="str">
        <f t="shared" si="4"/>
        <v>노무비특별인부</v>
      </c>
      <c r="D101" s="46" t="s">
        <v>24</v>
      </c>
      <c r="E101" s="47"/>
      <c r="F101" s="221"/>
      <c r="G101" s="48"/>
      <c r="H101" s="48"/>
      <c r="I101" s="48"/>
      <c r="J101" s="48"/>
      <c r="K101" s="49"/>
      <c r="L101" s="49"/>
      <c r="M101" s="49"/>
    </row>
    <row r="102" spans="1:13" s="214" customFormat="1" ht="15.75" customHeight="1">
      <c r="A102" s="31" t="s">
        <v>107</v>
      </c>
      <c r="B102" s="31" t="s">
        <v>260</v>
      </c>
      <c r="C102" s="45" t="str">
        <f t="shared" si="4"/>
        <v>노무비내선전공</v>
      </c>
      <c r="D102" s="46" t="s">
        <v>24</v>
      </c>
      <c r="E102" s="47"/>
      <c r="F102" s="221"/>
      <c r="G102" s="48"/>
      <c r="H102" s="48"/>
      <c r="I102" s="48"/>
      <c r="J102" s="48"/>
      <c r="K102" s="49"/>
      <c r="L102" s="49"/>
      <c r="M102" s="49"/>
    </row>
    <row r="103" spans="1:13" s="214" customFormat="1" ht="15.75" customHeight="1">
      <c r="A103" s="31" t="s">
        <v>107</v>
      </c>
      <c r="B103" s="31" t="s">
        <v>261</v>
      </c>
      <c r="C103" s="45" t="str">
        <f t="shared" si="4"/>
        <v>노무비저압케이블공</v>
      </c>
      <c r="D103" s="46" t="s">
        <v>24</v>
      </c>
      <c r="E103" s="47"/>
      <c r="F103" s="221"/>
      <c r="G103" s="48"/>
      <c r="H103" s="48"/>
      <c r="I103" s="48"/>
      <c r="J103" s="48"/>
      <c r="K103" s="49"/>
      <c r="L103" s="49"/>
      <c r="M103" s="49"/>
    </row>
    <row r="104" spans="1:13" s="214" customFormat="1" ht="15.75" customHeight="1">
      <c r="A104" s="31" t="s">
        <v>107</v>
      </c>
      <c r="B104" s="31" t="s">
        <v>25</v>
      </c>
      <c r="C104" s="45" t="str">
        <f t="shared" si="4"/>
        <v>노무비배전전공</v>
      </c>
      <c r="D104" s="46" t="s">
        <v>24</v>
      </c>
      <c r="E104" s="47"/>
      <c r="F104" s="221"/>
      <c r="G104" s="48"/>
      <c r="H104" s="48"/>
      <c r="I104" s="48"/>
      <c r="J104" s="48"/>
      <c r="K104" s="49"/>
      <c r="L104" s="49"/>
      <c r="M104" s="49"/>
    </row>
    <row r="105" spans="1:13" s="214" customFormat="1" ht="15.75" customHeight="1">
      <c r="A105" s="31" t="s">
        <v>107</v>
      </c>
      <c r="B105" s="31" t="s">
        <v>227</v>
      </c>
      <c r="C105" s="45" t="str">
        <f t="shared" si="4"/>
        <v>노무비전기공사산업기사</v>
      </c>
      <c r="D105" s="46" t="s">
        <v>24</v>
      </c>
      <c r="E105" s="47"/>
      <c r="F105" s="221"/>
      <c r="G105" s="48"/>
      <c r="H105" s="48"/>
      <c r="I105" s="48"/>
      <c r="J105" s="48"/>
      <c r="K105" s="49"/>
      <c r="L105" s="49"/>
      <c r="M105" s="49"/>
    </row>
    <row r="106" spans="1:13" s="214" customFormat="1" ht="15.75" customHeight="1">
      <c r="A106" s="31" t="s">
        <v>107</v>
      </c>
      <c r="B106" s="31" t="s">
        <v>225</v>
      </c>
      <c r="C106" s="45" t="str">
        <f t="shared" si="4"/>
        <v>노무비변전전공</v>
      </c>
      <c r="D106" s="46" t="s">
        <v>24</v>
      </c>
      <c r="E106" s="47"/>
      <c r="F106" s="221"/>
      <c r="G106" s="48"/>
      <c r="H106" s="48"/>
      <c r="I106" s="48"/>
      <c r="J106" s="48"/>
      <c r="K106" s="49"/>
      <c r="L106" s="49"/>
      <c r="M106" s="49"/>
    </row>
    <row r="107" spans="1:13" s="214" customFormat="1" ht="15.75" customHeight="1">
      <c r="A107" s="31"/>
      <c r="B107" s="31"/>
      <c r="C107" s="45"/>
      <c r="D107" s="46"/>
      <c r="E107" s="47"/>
      <c r="F107" s="221"/>
      <c r="G107" s="48"/>
      <c r="H107" s="48"/>
      <c r="I107" s="48"/>
      <c r="J107" s="48"/>
      <c r="K107" s="49"/>
      <c r="L107" s="49"/>
      <c r="M107" s="49"/>
    </row>
    <row r="108" spans="1:13" s="214" customFormat="1" ht="15.75" customHeight="1">
      <c r="A108" s="31"/>
      <c r="B108" s="31"/>
      <c r="C108" s="45"/>
      <c r="D108" s="46"/>
      <c r="E108" s="47"/>
      <c r="F108" s="221"/>
      <c r="G108" s="48"/>
      <c r="H108" s="48"/>
      <c r="I108" s="48"/>
      <c r="J108" s="48"/>
      <c r="K108" s="49"/>
      <c r="L108" s="49"/>
      <c r="M108" s="49"/>
    </row>
    <row r="109" spans="1:13" s="214" customFormat="1" ht="15.75" customHeight="1">
      <c r="A109" s="31"/>
      <c r="B109" s="31"/>
      <c r="C109" s="45"/>
      <c r="D109" s="46"/>
      <c r="E109" s="47"/>
      <c r="F109" s="221"/>
      <c r="G109" s="48"/>
      <c r="H109" s="48"/>
      <c r="I109" s="48"/>
      <c r="J109" s="48"/>
      <c r="K109" s="49"/>
      <c r="L109" s="49"/>
      <c r="M109" s="49"/>
    </row>
    <row r="110" spans="1:13" s="214" customFormat="1" ht="15.75" customHeight="1">
      <c r="A110" s="31"/>
      <c r="B110" s="31"/>
      <c r="C110" s="45"/>
      <c r="D110" s="46"/>
      <c r="E110" s="47"/>
      <c r="F110" s="221"/>
      <c r="G110" s="48"/>
      <c r="H110" s="48"/>
      <c r="I110" s="48"/>
      <c r="J110" s="48"/>
      <c r="K110" s="49"/>
      <c r="L110" s="49"/>
      <c r="M110" s="49"/>
    </row>
    <row r="111" spans="1:13" s="214" customFormat="1" ht="15.75" customHeight="1">
      <c r="A111" s="31"/>
      <c r="B111" s="31"/>
      <c r="C111" s="45"/>
      <c r="D111" s="46"/>
      <c r="E111" s="47"/>
      <c r="F111" s="221"/>
      <c r="G111" s="48"/>
      <c r="H111" s="48"/>
      <c r="I111" s="48"/>
      <c r="J111" s="48"/>
      <c r="K111" s="49"/>
      <c r="L111" s="49"/>
      <c r="M111" s="49"/>
    </row>
    <row r="112" spans="1:13" s="214" customFormat="1" ht="15.75" customHeight="1">
      <c r="A112" s="31"/>
      <c r="B112" s="31"/>
      <c r="C112" s="45"/>
      <c r="D112" s="46"/>
      <c r="E112" s="47"/>
      <c r="F112" s="221"/>
      <c r="G112" s="48"/>
      <c r="H112" s="48"/>
      <c r="I112" s="48"/>
      <c r="J112" s="48"/>
      <c r="K112" s="49"/>
      <c r="L112" s="49"/>
      <c r="M112" s="49"/>
    </row>
    <row r="113" spans="1:13" s="214" customFormat="1" ht="15.75" customHeight="1">
      <c r="A113" s="31"/>
      <c r="B113" s="31"/>
      <c r="C113" s="45"/>
      <c r="D113" s="46"/>
      <c r="E113" s="47"/>
      <c r="F113" s="221"/>
      <c r="G113" s="48"/>
      <c r="H113" s="48"/>
      <c r="I113" s="48"/>
      <c r="J113" s="48"/>
      <c r="K113" s="49"/>
      <c r="L113" s="49"/>
      <c r="M113" s="49"/>
    </row>
    <row r="114" spans="1:13" s="214" customFormat="1" ht="15.75" customHeight="1">
      <c r="A114" s="31"/>
      <c r="B114" s="31"/>
      <c r="C114" s="45"/>
      <c r="D114" s="46"/>
      <c r="E114" s="47"/>
      <c r="F114" s="221"/>
      <c r="G114" s="48"/>
      <c r="H114" s="48"/>
      <c r="I114" s="48"/>
      <c r="J114" s="48"/>
      <c r="K114" s="49"/>
      <c r="L114" s="49"/>
      <c r="M114" s="49"/>
    </row>
    <row r="115" spans="1:13" s="214" customFormat="1" ht="15.75" customHeight="1">
      <c r="A115" s="31"/>
      <c r="B115" s="31"/>
      <c r="C115" s="45"/>
      <c r="D115" s="46"/>
      <c r="E115" s="47"/>
      <c r="F115" s="221"/>
      <c r="G115" s="48"/>
      <c r="H115" s="48"/>
      <c r="I115" s="48"/>
      <c r="J115" s="48"/>
      <c r="K115" s="49"/>
      <c r="L115" s="49"/>
      <c r="M115" s="49"/>
    </row>
    <row r="116" spans="1:13" s="50" customFormat="1" ht="15.75" customHeight="1">
      <c r="A116" s="31"/>
      <c r="B116" s="31"/>
      <c r="C116" s="45"/>
      <c r="D116" s="46"/>
      <c r="E116" s="47"/>
      <c r="F116" s="165"/>
      <c r="G116" s="48"/>
      <c r="H116" s="48"/>
      <c r="I116" s="48"/>
      <c r="J116" s="48"/>
      <c r="K116" s="49"/>
      <c r="L116" s="49"/>
      <c r="M116" s="49"/>
    </row>
    <row r="117" spans="1:13" s="58" customFormat="1" ht="15.75" customHeight="1">
      <c r="A117" s="53"/>
      <c r="B117" s="53"/>
      <c r="C117" s="54"/>
      <c r="D117" s="55"/>
      <c r="E117" s="56"/>
      <c r="F117" s="57"/>
      <c r="G117" s="57"/>
      <c r="H117" s="53"/>
      <c r="I117" s="57"/>
      <c r="J117" s="53"/>
      <c r="K117" s="57"/>
      <c r="L117" s="57"/>
      <c r="M117" s="57"/>
    </row>
    <row r="118" spans="1:13" s="58" customFormat="1" ht="15.75" customHeight="1">
      <c r="A118" s="53"/>
      <c r="B118" s="53"/>
      <c r="C118" s="54"/>
      <c r="D118" s="55"/>
      <c r="E118" s="56"/>
      <c r="F118" s="57"/>
      <c r="G118" s="57"/>
      <c r="H118" s="53"/>
      <c r="I118" s="57"/>
      <c r="J118" s="53"/>
      <c r="K118" s="57"/>
      <c r="L118" s="57"/>
      <c r="M118" s="57"/>
    </row>
    <row r="119" spans="1:13" s="58" customFormat="1" ht="15.75" customHeight="1">
      <c r="A119" s="53"/>
      <c r="B119" s="53"/>
      <c r="C119" s="54"/>
      <c r="D119" s="55"/>
      <c r="E119" s="56"/>
      <c r="F119" s="57"/>
      <c r="G119" s="57"/>
      <c r="H119" s="53"/>
      <c r="I119" s="57"/>
      <c r="J119" s="53"/>
      <c r="K119" s="57"/>
      <c r="L119" s="57"/>
      <c r="M119" s="57"/>
    </row>
    <row r="120" spans="1:13" s="58" customFormat="1" ht="15.75" customHeight="1">
      <c r="A120" s="53"/>
      <c r="B120" s="53"/>
      <c r="C120" s="54"/>
      <c r="D120" s="55"/>
      <c r="E120" s="56"/>
      <c r="F120" s="57"/>
      <c r="G120" s="57"/>
      <c r="H120" s="53"/>
      <c r="I120" s="57"/>
      <c r="J120" s="53"/>
      <c r="K120" s="57"/>
      <c r="L120" s="57"/>
      <c r="M120" s="57"/>
    </row>
    <row r="121" spans="1:13" s="58" customFormat="1" ht="15.75" customHeight="1">
      <c r="A121" s="53"/>
      <c r="B121" s="53"/>
      <c r="C121" s="54"/>
      <c r="D121" s="55"/>
      <c r="E121" s="56"/>
      <c r="F121" s="57"/>
      <c r="G121" s="57"/>
      <c r="H121" s="53"/>
      <c r="I121" s="57"/>
      <c r="J121" s="53"/>
      <c r="K121" s="57"/>
      <c r="L121" s="57"/>
      <c r="M121" s="57"/>
    </row>
    <row r="122" spans="1:13" s="58" customFormat="1" ht="15.75" customHeight="1">
      <c r="A122" s="53"/>
      <c r="B122" s="53"/>
      <c r="C122" s="54"/>
      <c r="D122" s="55"/>
      <c r="E122" s="56"/>
      <c r="F122" s="57"/>
      <c r="G122" s="57"/>
      <c r="H122" s="53"/>
      <c r="I122" s="57"/>
      <c r="J122" s="53"/>
      <c r="K122" s="57"/>
      <c r="L122" s="57"/>
      <c r="M122" s="57"/>
    </row>
    <row r="123" spans="1:13" s="58" customFormat="1" ht="15.75" customHeight="1">
      <c r="A123" s="53"/>
      <c r="B123" s="53"/>
      <c r="C123" s="54"/>
      <c r="D123" s="55"/>
      <c r="E123" s="56"/>
      <c r="F123" s="57"/>
      <c r="G123" s="57"/>
      <c r="H123" s="53"/>
      <c r="I123" s="57"/>
      <c r="J123" s="53"/>
      <c r="K123" s="57"/>
      <c r="L123" s="57"/>
      <c r="M123" s="57"/>
    </row>
    <row r="124" spans="1:13" s="58" customFormat="1" ht="15.75" customHeight="1">
      <c r="A124" s="53"/>
      <c r="B124" s="53"/>
      <c r="C124" s="54"/>
      <c r="D124" s="55"/>
      <c r="E124" s="56"/>
      <c r="F124" s="57"/>
      <c r="G124" s="57"/>
      <c r="H124" s="53"/>
      <c r="I124" s="57"/>
      <c r="J124" s="53"/>
      <c r="K124" s="57"/>
      <c r="L124" s="57"/>
      <c r="M124" s="57"/>
    </row>
    <row r="125" spans="1:13" s="58" customFormat="1" ht="15.75" customHeight="1">
      <c r="A125" s="53"/>
      <c r="B125" s="53"/>
      <c r="C125" s="54"/>
      <c r="D125" s="55"/>
      <c r="E125" s="56"/>
      <c r="F125" s="57"/>
      <c r="G125" s="57"/>
      <c r="H125" s="53"/>
      <c r="I125" s="57"/>
      <c r="J125" s="53"/>
      <c r="K125" s="57"/>
      <c r="L125" s="57"/>
      <c r="M125" s="57"/>
    </row>
    <row r="126" spans="1:13" s="58" customFormat="1" ht="15.75" customHeight="1">
      <c r="A126" s="53"/>
      <c r="B126" s="53"/>
      <c r="C126" s="54"/>
      <c r="D126" s="55"/>
      <c r="E126" s="56"/>
      <c r="F126" s="57"/>
      <c r="G126" s="57"/>
      <c r="H126" s="53"/>
      <c r="I126" s="57"/>
      <c r="J126" s="53"/>
      <c r="K126" s="57"/>
      <c r="L126" s="57"/>
      <c r="M126" s="57"/>
    </row>
    <row r="127" spans="1:13" s="58" customFormat="1" ht="15.75" customHeight="1">
      <c r="A127" s="53"/>
      <c r="B127" s="53"/>
      <c r="C127" s="54"/>
      <c r="D127" s="55"/>
      <c r="E127" s="56"/>
      <c r="F127" s="57"/>
      <c r="G127" s="57"/>
      <c r="H127" s="53"/>
      <c r="I127" s="57"/>
      <c r="J127" s="53"/>
      <c r="K127" s="57"/>
      <c r="L127" s="57"/>
      <c r="M127" s="57"/>
    </row>
    <row r="128" spans="1:13" s="58" customFormat="1" ht="15.75" customHeight="1">
      <c r="A128" s="53"/>
      <c r="B128" s="53"/>
      <c r="C128" s="54"/>
      <c r="D128" s="55"/>
      <c r="E128" s="56"/>
      <c r="F128" s="57"/>
      <c r="G128" s="57"/>
      <c r="H128" s="53"/>
      <c r="I128" s="57"/>
      <c r="J128" s="53"/>
      <c r="K128" s="57"/>
      <c r="L128" s="57"/>
      <c r="M128" s="57"/>
    </row>
    <row r="129" spans="1:13" s="58" customFormat="1" ht="15.75" customHeight="1">
      <c r="A129" s="53"/>
      <c r="B129" s="53"/>
      <c r="C129" s="54"/>
      <c r="D129" s="55"/>
      <c r="E129" s="56"/>
      <c r="F129" s="57"/>
      <c r="G129" s="57"/>
      <c r="H129" s="53"/>
      <c r="I129" s="57"/>
      <c r="J129" s="53"/>
      <c r="K129" s="57"/>
      <c r="L129" s="57"/>
      <c r="M129" s="57"/>
    </row>
    <row r="130" spans="1:13" s="58" customFormat="1" ht="15.75" customHeight="1">
      <c r="A130" s="53"/>
      <c r="B130" s="53"/>
      <c r="C130" s="54"/>
      <c r="D130" s="55"/>
      <c r="E130" s="56"/>
      <c r="F130" s="57"/>
      <c r="G130" s="57"/>
      <c r="H130" s="53"/>
      <c r="I130" s="57"/>
      <c r="J130" s="53"/>
      <c r="K130" s="57"/>
      <c r="L130" s="57"/>
      <c r="M130" s="57"/>
    </row>
    <row r="131" spans="1:13" s="58" customFormat="1" ht="15.75" customHeight="1">
      <c r="A131" s="53"/>
      <c r="B131" s="53"/>
      <c r="C131" s="54"/>
      <c r="D131" s="55"/>
      <c r="E131" s="56"/>
      <c r="F131" s="57"/>
      <c r="G131" s="57"/>
      <c r="H131" s="53"/>
      <c r="I131" s="57"/>
      <c r="J131" s="53"/>
      <c r="K131" s="57"/>
      <c r="L131" s="57"/>
      <c r="M131" s="57"/>
    </row>
    <row r="132" spans="1:13" s="58" customFormat="1" ht="15.75" customHeight="1">
      <c r="A132" s="53"/>
      <c r="B132" s="53"/>
      <c r="C132" s="54"/>
      <c r="D132" s="55"/>
      <c r="E132" s="56"/>
      <c r="F132" s="57"/>
      <c r="G132" s="57"/>
      <c r="H132" s="53"/>
      <c r="I132" s="57"/>
      <c r="J132" s="53"/>
      <c r="K132" s="57"/>
      <c r="L132" s="57"/>
      <c r="M132" s="57"/>
    </row>
    <row r="133" spans="1:13" s="58" customFormat="1" ht="15.75" customHeight="1">
      <c r="A133" s="53"/>
      <c r="B133" s="53"/>
      <c r="C133" s="54"/>
      <c r="D133" s="55"/>
      <c r="E133" s="56"/>
      <c r="F133" s="57"/>
      <c r="G133" s="57"/>
      <c r="H133" s="53"/>
      <c r="I133" s="57"/>
      <c r="J133" s="53"/>
      <c r="K133" s="57"/>
      <c r="L133" s="57"/>
      <c r="M133" s="57"/>
    </row>
    <row r="134" spans="1:13" s="58" customFormat="1" ht="15.75" customHeight="1">
      <c r="A134" s="53"/>
      <c r="B134" s="53"/>
      <c r="C134" s="54"/>
      <c r="D134" s="55"/>
      <c r="E134" s="56"/>
      <c r="F134" s="57"/>
      <c r="G134" s="57"/>
      <c r="H134" s="53"/>
      <c r="I134" s="57"/>
      <c r="J134" s="53"/>
      <c r="K134" s="57"/>
      <c r="L134" s="57"/>
      <c r="M134" s="57"/>
    </row>
    <row r="135" spans="1:13" s="58" customFormat="1" ht="15.75" customHeight="1">
      <c r="A135" s="53"/>
      <c r="B135" s="53"/>
      <c r="C135" s="54"/>
      <c r="D135" s="55"/>
      <c r="E135" s="56"/>
      <c r="F135" s="57"/>
      <c r="G135" s="57"/>
      <c r="H135" s="53"/>
      <c r="I135" s="57"/>
      <c r="J135" s="53"/>
      <c r="K135" s="57"/>
      <c r="L135" s="57"/>
      <c r="M135" s="57"/>
    </row>
    <row r="136" spans="1:13" s="58" customFormat="1" ht="15.75" customHeight="1">
      <c r="A136" s="53"/>
      <c r="B136" s="53"/>
      <c r="C136" s="54"/>
      <c r="D136" s="55"/>
      <c r="E136" s="56"/>
      <c r="F136" s="57"/>
      <c r="G136" s="57"/>
      <c r="H136" s="53"/>
      <c r="I136" s="57"/>
      <c r="J136" s="53"/>
      <c r="K136" s="57"/>
      <c r="L136" s="57"/>
      <c r="M136" s="57"/>
    </row>
    <row r="137" spans="1:13" s="58" customFormat="1" ht="15.75" customHeight="1">
      <c r="A137" s="53"/>
      <c r="B137" s="53"/>
      <c r="C137" s="54"/>
      <c r="D137" s="55"/>
      <c r="E137" s="56"/>
      <c r="F137" s="57"/>
      <c r="G137" s="57"/>
      <c r="H137" s="53"/>
      <c r="I137" s="57"/>
      <c r="J137" s="53"/>
      <c r="K137" s="57"/>
      <c r="L137" s="57"/>
      <c r="M137" s="57"/>
    </row>
    <row r="138" spans="1:13" s="58" customFormat="1" ht="15.75" customHeight="1">
      <c r="A138" s="53"/>
      <c r="B138" s="53"/>
      <c r="C138" s="54"/>
      <c r="D138" s="55"/>
      <c r="E138" s="56"/>
      <c r="F138" s="57"/>
      <c r="G138" s="57"/>
      <c r="H138" s="53"/>
      <c r="I138" s="57"/>
      <c r="J138" s="53"/>
      <c r="K138" s="57"/>
      <c r="L138" s="57"/>
      <c r="M138" s="57"/>
    </row>
    <row r="139" spans="1:13" s="58" customFormat="1" ht="15.75" customHeight="1">
      <c r="A139" s="53"/>
      <c r="B139" s="53"/>
      <c r="C139" s="54"/>
      <c r="D139" s="55"/>
      <c r="E139" s="56"/>
      <c r="F139" s="57"/>
      <c r="G139" s="57"/>
      <c r="H139" s="53"/>
      <c r="I139" s="57"/>
      <c r="J139" s="53"/>
      <c r="K139" s="57"/>
      <c r="L139" s="57"/>
      <c r="M139" s="57"/>
    </row>
    <row r="140" spans="1:13" s="58" customFormat="1" ht="15.75" customHeight="1">
      <c r="A140" s="53"/>
      <c r="B140" s="53"/>
      <c r="C140" s="54"/>
      <c r="D140" s="55"/>
      <c r="E140" s="56"/>
      <c r="F140" s="57"/>
      <c r="G140" s="57"/>
      <c r="H140" s="53"/>
      <c r="I140" s="57"/>
      <c r="J140" s="53"/>
      <c r="K140" s="57"/>
      <c r="L140" s="57"/>
      <c r="M140" s="57"/>
    </row>
    <row r="141" spans="1:13" s="58" customFormat="1" ht="15.75" customHeight="1">
      <c r="A141" s="53"/>
      <c r="B141" s="53"/>
      <c r="C141" s="54"/>
      <c r="D141" s="55"/>
      <c r="E141" s="56"/>
      <c r="F141" s="57"/>
      <c r="G141" s="57"/>
      <c r="H141" s="53"/>
      <c r="I141" s="57"/>
      <c r="J141" s="53"/>
      <c r="K141" s="57"/>
      <c r="L141" s="57"/>
      <c r="M141" s="57"/>
    </row>
    <row r="142" spans="1:13" s="58" customFormat="1" ht="15.75" customHeight="1">
      <c r="A142" s="53"/>
      <c r="B142" s="53"/>
      <c r="C142" s="54"/>
      <c r="D142" s="55"/>
      <c r="E142" s="56"/>
      <c r="F142" s="57"/>
      <c r="G142" s="57"/>
      <c r="H142" s="53"/>
      <c r="I142" s="57"/>
      <c r="J142" s="53"/>
      <c r="K142" s="57"/>
      <c r="L142" s="57"/>
      <c r="M142" s="57"/>
    </row>
    <row r="143" spans="1:13" s="58" customFormat="1" ht="15.75" customHeight="1">
      <c r="A143" s="53"/>
      <c r="B143" s="53"/>
      <c r="C143" s="54"/>
      <c r="D143" s="55"/>
      <c r="E143" s="56"/>
      <c r="F143" s="57"/>
      <c r="G143" s="57"/>
      <c r="H143" s="53"/>
      <c r="I143" s="57"/>
      <c r="J143" s="53"/>
      <c r="K143" s="57"/>
      <c r="L143" s="57"/>
      <c r="M143" s="57"/>
    </row>
    <row r="144" spans="1:13" s="58" customFormat="1" ht="15.75" customHeight="1">
      <c r="A144" s="53"/>
      <c r="B144" s="53"/>
      <c r="C144" s="54"/>
      <c r="D144" s="55"/>
      <c r="E144" s="56"/>
      <c r="F144" s="57"/>
      <c r="G144" s="57"/>
      <c r="H144" s="53"/>
      <c r="I144" s="57"/>
      <c r="J144" s="53"/>
      <c r="K144" s="57"/>
      <c r="L144" s="57"/>
      <c r="M144" s="57"/>
    </row>
    <row r="145" spans="1:13" s="58" customFormat="1" ht="15.75" customHeight="1">
      <c r="A145" s="53"/>
      <c r="B145" s="53"/>
      <c r="C145" s="54"/>
      <c r="D145" s="55"/>
      <c r="E145" s="56"/>
      <c r="F145" s="57"/>
      <c r="G145" s="57"/>
      <c r="H145" s="53"/>
      <c r="I145" s="57"/>
      <c r="J145" s="53"/>
      <c r="K145" s="57"/>
      <c r="L145" s="57"/>
      <c r="M145" s="57"/>
    </row>
    <row r="146" spans="1:13" s="58" customFormat="1" ht="15.75" customHeight="1">
      <c r="A146" s="53"/>
      <c r="B146" s="53"/>
      <c r="C146" s="54"/>
      <c r="D146" s="55"/>
      <c r="E146" s="56"/>
      <c r="F146" s="57"/>
      <c r="G146" s="57"/>
      <c r="H146" s="53"/>
      <c r="I146" s="57"/>
      <c r="J146" s="53"/>
      <c r="K146" s="57"/>
      <c r="L146" s="57"/>
      <c r="M146" s="57"/>
    </row>
    <row r="147" spans="1:13" s="58" customFormat="1" ht="15.75" customHeight="1">
      <c r="A147" s="53"/>
      <c r="B147" s="53"/>
      <c r="C147" s="54"/>
      <c r="D147" s="55"/>
      <c r="E147" s="56"/>
      <c r="F147" s="57"/>
      <c r="G147" s="57"/>
      <c r="H147" s="53"/>
      <c r="I147" s="57"/>
      <c r="J147" s="53"/>
      <c r="K147" s="57"/>
      <c r="L147" s="57"/>
      <c r="M147" s="57"/>
    </row>
    <row r="148" spans="1:13" s="58" customFormat="1" ht="15.75" customHeight="1">
      <c r="A148" s="53"/>
      <c r="B148" s="53"/>
      <c r="C148" s="54"/>
      <c r="D148" s="55"/>
      <c r="E148" s="56"/>
      <c r="F148" s="57"/>
      <c r="G148" s="57"/>
      <c r="H148" s="53"/>
      <c r="I148" s="57"/>
      <c r="J148" s="53"/>
      <c r="K148" s="57"/>
      <c r="L148" s="57"/>
      <c r="M148" s="57"/>
    </row>
    <row r="149" spans="1:13" s="58" customFormat="1" ht="15.75" customHeight="1">
      <c r="A149" s="53"/>
      <c r="B149" s="53"/>
      <c r="C149" s="54"/>
      <c r="D149" s="55"/>
      <c r="E149" s="56"/>
      <c r="F149" s="57"/>
      <c r="G149" s="57"/>
      <c r="H149" s="53"/>
      <c r="I149" s="57"/>
      <c r="J149" s="53"/>
      <c r="K149" s="57"/>
      <c r="L149" s="57"/>
      <c r="M149" s="57"/>
    </row>
    <row r="150" spans="1:13" s="58" customFormat="1" ht="15.75" customHeight="1">
      <c r="A150" s="53"/>
      <c r="B150" s="53"/>
      <c r="C150" s="54"/>
      <c r="D150" s="55"/>
      <c r="E150" s="56"/>
      <c r="F150" s="57"/>
      <c r="G150" s="57"/>
      <c r="H150" s="53"/>
      <c r="I150" s="57"/>
      <c r="J150" s="53"/>
      <c r="K150" s="57"/>
      <c r="L150" s="57"/>
      <c r="M150" s="57"/>
    </row>
    <row r="151" spans="1:13" s="58" customFormat="1" ht="15.75" customHeight="1">
      <c r="A151" s="53"/>
      <c r="B151" s="53"/>
      <c r="C151" s="54"/>
      <c r="D151" s="55"/>
      <c r="E151" s="56"/>
      <c r="F151" s="57"/>
      <c r="G151" s="57"/>
      <c r="H151" s="53"/>
      <c r="I151" s="57"/>
      <c r="J151" s="53"/>
      <c r="K151" s="57"/>
      <c r="L151" s="57"/>
      <c r="M151" s="57"/>
    </row>
    <row r="152" spans="1:13" s="58" customFormat="1" ht="15.75" customHeight="1">
      <c r="A152" s="53"/>
      <c r="B152" s="53"/>
      <c r="C152" s="54"/>
      <c r="D152" s="55"/>
      <c r="E152" s="56"/>
      <c r="F152" s="57"/>
      <c r="G152" s="57"/>
      <c r="H152" s="53"/>
      <c r="I152" s="57"/>
      <c r="J152" s="53"/>
      <c r="K152" s="57"/>
      <c r="L152" s="57"/>
      <c r="M152" s="57"/>
    </row>
    <row r="153" spans="1:13" s="58" customFormat="1" ht="15.75" customHeight="1">
      <c r="A153" s="53"/>
      <c r="B153" s="53"/>
      <c r="C153" s="54"/>
      <c r="D153" s="55"/>
      <c r="E153" s="56"/>
      <c r="F153" s="57"/>
      <c r="G153" s="57"/>
      <c r="H153" s="53"/>
      <c r="I153" s="57"/>
      <c r="J153" s="53"/>
      <c r="K153" s="57"/>
      <c r="L153" s="57"/>
      <c r="M153" s="57"/>
    </row>
    <row r="154" spans="1:13" s="58" customFormat="1" ht="15.75" customHeight="1">
      <c r="A154" s="53"/>
      <c r="B154" s="53"/>
      <c r="C154" s="54"/>
      <c r="D154" s="55"/>
      <c r="E154" s="56"/>
      <c r="F154" s="57"/>
      <c r="G154" s="57"/>
      <c r="H154" s="53"/>
      <c r="I154" s="57"/>
      <c r="J154" s="53"/>
      <c r="K154" s="57"/>
      <c r="L154" s="57"/>
      <c r="M154" s="57"/>
    </row>
    <row r="155" spans="1:13" s="58" customFormat="1" ht="15.75" customHeight="1">
      <c r="A155" s="53"/>
      <c r="B155" s="53"/>
      <c r="C155" s="54"/>
      <c r="D155" s="55"/>
      <c r="E155" s="56"/>
      <c r="F155" s="57"/>
      <c r="G155" s="57"/>
      <c r="H155" s="53"/>
      <c r="I155" s="57"/>
      <c r="J155" s="53"/>
      <c r="K155" s="57"/>
      <c r="L155" s="57"/>
      <c r="M155" s="57"/>
    </row>
    <row r="156" spans="1:13" s="58" customFormat="1" ht="15.75" customHeight="1">
      <c r="A156" s="53"/>
      <c r="B156" s="53"/>
      <c r="C156" s="54"/>
      <c r="D156" s="55"/>
      <c r="E156" s="56"/>
      <c r="F156" s="57"/>
      <c r="G156" s="57"/>
      <c r="H156" s="53"/>
      <c r="I156" s="57"/>
      <c r="J156" s="53"/>
      <c r="K156" s="57"/>
      <c r="L156" s="57"/>
      <c r="M156" s="57"/>
    </row>
    <row r="157" spans="1:13" s="58" customFormat="1" ht="15.75" customHeight="1">
      <c r="A157" s="53"/>
      <c r="B157" s="53"/>
      <c r="C157" s="54"/>
      <c r="D157" s="55"/>
      <c r="E157" s="56"/>
      <c r="F157" s="57"/>
      <c r="G157" s="57"/>
      <c r="H157" s="53"/>
      <c r="I157" s="57"/>
      <c r="J157" s="53"/>
      <c r="K157" s="57"/>
      <c r="L157" s="57"/>
      <c r="M157" s="57"/>
    </row>
    <row r="158" spans="1:13" s="58" customFormat="1" ht="15.75" customHeight="1">
      <c r="A158" s="53"/>
      <c r="B158" s="53"/>
      <c r="C158" s="54"/>
      <c r="D158" s="55"/>
      <c r="E158" s="56"/>
      <c r="F158" s="57"/>
      <c r="G158" s="57"/>
      <c r="H158" s="53"/>
      <c r="I158" s="57"/>
      <c r="J158" s="53"/>
      <c r="K158" s="57"/>
      <c r="L158" s="57"/>
      <c r="M158" s="57"/>
    </row>
    <row r="159" spans="1:13" s="58" customFormat="1" ht="15.75" customHeight="1">
      <c r="A159" s="53"/>
      <c r="B159" s="53"/>
      <c r="C159" s="54"/>
      <c r="D159" s="55"/>
      <c r="E159" s="56"/>
      <c r="F159" s="57"/>
      <c r="G159" s="57"/>
      <c r="H159" s="53"/>
      <c r="I159" s="57"/>
      <c r="J159" s="53"/>
      <c r="K159" s="57"/>
      <c r="L159" s="57"/>
      <c r="M159" s="57"/>
    </row>
    <row r="160" spans="1:13" s="58" customFormat="1" ht="15.75" customHeight="1">
      <c r="A160" s="53"/>
      <c r="B160" s="53"/>
      <c r="C160" s="54"/>
      <c r="D160" s="55"/>
      <c r="E160" s="56"/>
      <c r="F160" s="57"/>
      <c r="G160" s="57"/>
      <c r="H160" s="53"/>
      <c r="I160" s="57"/>
      <c r="J160" s="53"/>
      <c r="K160" s="57"/>
      <c r="L160" s="57"/>
      <c r="M160" s="57"/>
    </row>
    <row r="161" spans="1:13" s="58" customFormat="1" ht="15.75" customHeight="1">
      <c r="A161" s="53"/>
      <c r="B161" s="53"/>
      <c r="C161" s="54"/>
      <c r="D161" s="55"/>
      <c r="E161" s="56"/>
      <c r="F161" s="57"/>
      <c r="G161" s="57"/>
      <c r="H161" s="53"/>
      <c r="I161" s="57"/>
      <c r="J161" s="53"/>
      <c r="K161" s="57"/>
      <c r="L161" s="57"/>
      <c r="M161" s="57"/>
    </row>
    <row r="162" spans="1:13" s="58" customFormat="1" ht="15.75" customHeight="1">
      <c r="A162" s="53"/>
      <c r="B162" s="53"/>
      <c r="C162" s="54"/>
      <c r="D162" s="55"/>
      <c r="E162" s="56"/>
      <c r="F162" s="57"/>
      <c r="G162" s="57"/>
      <c r="H162" s="53"/>
      <c r="I162" s="57"/>
      <c r="J162" s="53"/>
      <c r="K162" s="57"/>
      <c r="L162" s="57"/>
      <c r="M162" s="57"/>
    </row>
    <row r="163" spans="1:13" s="58" customFormat="1" ht="15.75" customHeight="1">
      <c r="A163" s="53"/>
      <c r="B163" s="53"/>
      <c r="C163" s="54"/>
      <c r="D163" s="55"/>
      <c r="E163" s="56"/>
      <c r="F163" s="57"/>
      <c r="G163" s="57"/>
      <c r="H163" s="53"/>
      <c r="I163" s="57"/>
      <c r="J163" s="53"/>
      <c r="K163" s="57"/>
      <c r="L163" s="57"/>
      <c r="M163" s="57"/>
    </row>
    <row r="164" spans="1:13" s="58" customFormat="1" ht="15.75" customHeight="1">
      <c r="A164" s="53"/>
      <c r="B164" s="53"/>
      <c r="C164" s="54"/>
      <c r="D164" s="55"/>
      <c r="E164" s="56"/>
      <c r="F164" s="57"/>
      <c r="G164" s="57"/>
      <c r="H164" s="53"/>
      <c r="I164" s="57"/>
      <c r="J164" s="53"/>
      <c r="K164" s="57"/>
      <c r="L164" s="57"/>
      <c r="M164" s="57"/>
    </row>
    <row r="165" spans="1:13" s="58" customFormat="1" ht="15.75" customHeight="1">
      <c r="A165" s="53"/>
      <c r="B165" s="53"/>
      <c r="C165" s="54"/>
      <c r="D165" s="55"/>
      <c r="E165" s="56"/>
      <c r="F165" s="57"/>
      <c r="G165" s="57"/>
      <c r="H165" s="53"/>
      <c r="I165" s="57"/>
      <c r="J165" s="53"/>
      <c r="K165" s="57"/>
      <c r="L165" s="57"/>
      <c r="M165" s="57"/>
    </row>
    <row r="166" spans="1:13" s="58" customFormat="1" ht="15.75" customHeight="1">
      <c r="A166" s="53"/>
      <c r="B166" s="53"/>
      <c r="C166" s="54"/>
      <c r="D166" s="55"/>
      <c r="E166" s="56"/>
      <c r="F166" s="57"/>
      <c r="G166" s="57"/>
      <c r="H166" s="53"/>
      <c r="I166" s="57"/>
      <c r="J166" s="53"/>
      <c r="K166" s="57"/>
      <c r="L166" s="57"/>
      <c r="M166" s="57"/>
    </row>
    <row r="167" spans="1:13" s="58" customFormat="1" ht="15.75" customHeight="1">
      <c r="A167" s="53"/>
      <c r="B167" s="53"/>
      <c r="C167" s="54"/>
      <c r="D167" s="55"/>
      <c r="E167" s="56"/>
      <c r="F167" s="57"/>
      <c r="G167" s="57"/>
      <c r="H167" s="53"/>
      <c r="I167" s="57"/>
      <c r="J167" s="53"/>
      <c r="K167" s="57"/>
      <c r="L167" s="57"/>
      <c r="M167" s="57"/>
    </row>
    <row r="168" spans="1:13" s="58" customFormat="1" ht="15.75" customHeight="1">
      <c r="A168" s="53"/>
      <c r="B168" s="53"/>
      <c r="C168" s="54"/>
      <c r="D168" s="55"/>
      <c r="E168" s="56"/>
      <c r="F168" s="57"/>
      <c r="G168" s="57"/>
      <c r="H168" s="53"/>
      <c r="I168" s="57"/>
      <c r="J168" s="53"/>
      <c r="K168" s="57"/>
      <c r="L168" s="57"/>
      <c r="M168" s="57"/>
    </row>
    <row r="169" spans="1:13" s="58" customFormat="1" ht="15.75" customHeight="1">
      <c r="A169" s="53"/>
      <c r="B169" s="53"/>
      <c r="C169" s="54"/>
      <c r="D169" s="55"/>
      <c r="E169" s="56"/>
      <c r="F169" s="57"/>
      <c r="G169" s="57"/>
      <c r="H169" s="53"/>
      <c r="I169" s="57"/>
      <c r="J169" s="53"/>
      <c r="K169" s="57"/>
      <c r="L169" s="57"/>
      <c r="M169" s="57"/>
    </row>
    <row r="170" spans="1:13" s="58" customFormat="1" ht="15.75" customHeight="1">
      <c r="A170" s="53"/>
      <c r="B170" s="53"/>
      <c r="C170" s="54"/>
      <c r="D170" s="55"/>
      <c r="E170" s="56"/>
      <c r="F170" s="57"/>
      <c r="G170" s="57"/>
      <c r="H170" s="53"/>
      <c r="I170" s="57"/>
      <c r="J170" s="53"/>
      <c r="K170" s="57"/>
      <c r="L170" s="57"/>
      <c r="M170" s="57"/>
    </row>
    <row r="171" spans="1:13" s="58" customFormat="1" ht="15.75" customHeight="1">
      <c r="A171" s="53"/>
      <c r="B171" s="53"/>
      <c r="C171" s="54"/>
      <c r="D171" s="55"/>
      <c r="E171" s="56"/>
      <c r="F171" s="57"/>
      <c r="G171" s="57"/>
      <c r="H171" s="53"/>
      <c r="I171" s="57"/>
      <c r="J171" s="53"/>
      <c r="K171" s="57"/>
      <c r="L171" s="57"/>
      <c r="M171" s="57"/>
    </row>
    <row r="172" spans="1:13" s="58" customFormat="1" ht="15.75" customHeight="1">
      <c r="A172" s="53"/>
      <c r="B172" s="53"/>
      <c r="C172" s="54"/>
      <c r="D172" s="55"/>
      <c r="E172" s="56"/>
      <c r="F172" s="57"/>
      <c r="G172" s="57"/>
      <c r="H172" s="53"/>
      <c r="I172" s="57"/>
      <c r="J172" s="53"/>
      <c r="K172" s="57"/>
      <c r="L172" s="57"/>
      <c r="M172" s="57"/>
    </row>
    <row r="173" spans="1:13" s="58" customFormat="1" ht="15.75" customHeight="1">
      <c r="A173" s="53"/>
      <c r="B173" s="53"/>
      <c r="C173" s="54"/>
      <c r="D173" s="55"/>
      <c r="E173" s="56"/>
      <c r="F173" s="57"/>
      <c r="G173" s="57"/>
      <c r="H173" s="53"/>
      <c r="I173" s="57"/>
      <c r="J173" s="53"/>
      <c r="K173" s="57"/>
      <c r="L173" s="57"/>
      <c r="M173" s="57"/>
    </row>
    <row r="174" spans="1:13" s="58" customFormat="1" ht="15.75" customHeight="1">
      <c r="A174" s="53"/>
      <c r="B174" s="53"/>
      <c r="C174" s="54"/>
      <c r="D174" s="55"/>
      <c r="E174" s="56"/>
      <c r="F174" s="57"/>
      <c r="G174" s="57"/>
      <c r="H174" s="53"/>
      <c r="I174" s="57"/>
      <c r="J174" s="53"/>
      <c r="K174" s="57"/>
      <c r="L174" s="57"/>
      <c r="M174" s="57"/>
    </row>
    <row r="175" spans="1:13" s="58" customFormat="1" ht="15.75" customHeight="1">
      <c r="A175" s="53"/>
      <c r="B175" s="53"/>
      <c r="C175" s="54"/>
      <c r="D175" s="55"/>
      <c r="E175" s="56"/>
      <c r="F175" s="57"/>
      <c r="G175" s="57"/>
      <c r="H175" s="53"/>
      <c r="I175" s="57"/>
      <c r="J175" s="53"/>
      <c r="K175" s="57"/>
      <c r="L175" s="57"/>
      <c r="M175" s="57"/>
    </row>
    <row r="176" spans="1:13" s="58" customFormat="1" ht="15.75" customHeight="1">
      <c r="A176" s="53"/>
      <c r="B176" s="53"/>
      <c r="C176" s="54"/>
      <c r="D176" s="55"/>
      <c r="E176" s="56"/>
      <c r="F176" s="57"/>
      <c r="G176" s="57"/>
      <c r="H176" s="53"/>
      <c r="I176" s="57"/>
      <c r="J176" s="53"/>
      <c r="K176" s="57"/>
      <c r="L176" s="57"/>
      <c r="M176" s="57"/>
    </row>
    <row r="177" spans="1:13" s="58" customFormat="1" ht="15.75" customHeight="1">
      <c r="A177" s="53"/>
      <c r="B177" s="53"/>
      <c r="C177" s="54"/>
      <c r="D177" s="55"/>
      <c r="E177" s="56"/>
      <c r="F177" s="57"/>
      <c r="G177" s="57"/>
      <c r="H177" s="53"/>
      <c r="I177" s="57"/>
      <c r="J177" s="53"/>
      <c r="K177" s="57"/>
      <c r="L177" s="57"/>
      <c r="M177" s="57"/>
    </row>
    <row r="178" spans="1:13" s="58" customFormat="1" ht="15.75" customHeight="1">
      <c r="A178" s="53"/>
      <c r="B178" s="53"/>
      <c r="C178" s="54"/>
      <c r="D178" s="55"/>
      <c r="E178" s="56"/>
      <c r="F178" s="57"/>
      <c r="G178" s="57"/>
      <c r="H178" s="53"/>
      <c r="I178" s="57"/>
      <c r="J178" s="53"/>
      <c r="K178" s="57"/>
      <c r="L178" s="57"/>
      <c r="M178" s="57"/>
    </row>
    <row r="179" spans="1:13" s="58" customFormat="1" ht="15.75" customHeight="1">
      <c r="A179" s="53"/>
      <c r="B179" s="53"/>
      <c r="C179" s="54"/>
      <c r="D179" s="55"/>
      <c r="E179" s="56"/>
      <c r="F179" s="57"/>
      <c r="G179" s="57"/>
      <c r="H179" s="53"/>
      <c r="I179" s="57"/>
      <c r="J179" s="53"/>
      <c r="K179" s="57"/>
      <c r="L179" s="57"/>
      <c r="M179" s="57"/>
    </row>
    <row r="180" spans="1:13" s="58" customFormat="1" ht="15.75" customHeight="1">
      <c r="A180" s="53"/>
      <c r="B180" s="53"/>
      <c r="C180" s="54"/>
      <c r="D180" s="55"/>
      <c r="E180" s="56"/>
      <c r="F180" s="57"/>
      <c r="G180" s="57"/>
      <c r="H180" s="53"/>
      <c r="I180" s="57"/>
      <c r="J180" s="53"/>
      <c r="K180" s="57"/>
      <c r="L180" s="57"/>
      <c r="M180" s="57"/>
    </row>
    <row r="181" spans="1:13" s="58" customFormat="1" ht="15.75" customHeight="1">
      <c r="A181" s="53"/>
      <c r="B181" s="53"/>
      <c r="C181" s="54"/>
      <c r="D181" s="55"/>
      <c r="E181" s="56"/>
      <c r="F181" s="57"/>
      <c r="G181" s="57"/>
      <c r="H181" s="53"/>
      <c r="I181" s="57"/>
      <c r="J181" s="53"/>
      <c r="K181" s="57"/>
      <c r="L181" s="57"/>
      <c r="M181" s="57"/>
    </row>
    <row r="182" spans="1:13" s="58" customFormat="1" ht="15.75" customHeight="1">
      <c r="A182" s="53"/>
      <c r="B182" s="53"/>
      <c r="C182" s="54"/>
      <c r="D182" s="55"/>
      <c r="E182" s="56"/>
      <c r="F182" s="57"/>
      <c r="G182" s="57"/>
      <c r="H182" s="53"/>
      <c r="I182" s="57"/>
      <c r="J182" s="53"/>
      <c r="K182" s="57"/>
      <c r="L182" s="57"/>
      <c r="M182" s="57"/>
    </row>
    <row r="183" spans="1:13" s="58" customFormat="1" ht="15.75" customHeight="1">
      <c r="A183" s="53"/>
      <c r="B183" s="53"/>
      <c r="C183" s="54"/>
      <c r="D183" s="55"/>
      <c r="E183" s="56"/>
      <c r="F183" s="57"/>
      <c r="G183" s="57"/>
      <c r="H183" s="53"/>
      <c r="I183" s="57"/>
      <c r="J183" s="53"/>
      <c r="K183" s="57"/>
      <c r="L183" s="57"/>
      <c r="M183" s="57"/>
    </row>
    <row r="184" spans="1:13" s="58" customFormat="1" ht="15.75" customHeight="1">
      <c r="A184" s="53"/>
      <c r="B184" s="53"/>
      <c r="C184" s="54"/>
      <c r="D184" s="55"/>
      <c r="E184" s="56"/>
      <c r="F184" s="57"/>
      <c r="G184" s="57"/>
      <c r="H184" s="53"/>
      <c r="I184" s="57"/>
      <c r="J184" s="53"/>
      <c r="K184" s="57"/>
      <c r="L184" s="57"/>
      <c r="M184" s="57"/>
    </row>
    <row r="185" spans="1:13" s="58" customFormat="1" ht="15.75" customHeight="1">
      <c r="A185" s="53"/>
      <c r="B185" s="53"/>
      <c r="C185" s="54"/>
      <c r="D185" s="55"/>
      <c r="E185" s="56"/>
      <c r="F185" s="57"/>
      <c r="G185" s="57"/>
      <c r="H185" s="53"/>
      <c r="I185" s="57"/>
      <c r="J185" s="53"/>
      <c r="K185" s="57"/>
      <c r="L185" s="57"/>
      <c r="M185" s="57"/>
    </row>
    <row r="186" spans="1:13" s="58" customFormat="1" ht="15.75" customHeight="1">
      <c r="A186" s="53"/>
      <c r="B186" s="53"/>
      <c r="C186" s="54"/>
      <c r="D186" s="55"/>
      <c r="E186" s="56"/>
      <c r="F186" s="57"/>
      <c r="G186" s="57"/>
      <c r="H186" s="53"/>
      <c r="I186" s="57"/>
      <c r="J186" s="53"/>
      <c r="K186" s="57"/>
      <c r="L186" s="57"/>
      <c r="M186" s="57"/>
    </row>
    <row r="187" spans="1:13" s="58" customFormat="1" ht="15.75" customHeight="1">
      <c r="A187" s="53"/>
      <c r="B187" s="53"/>
      <c r="C187" s="54"/>
      <c r="D187" s="55"/>
      <c r="E187" s="56"/>
      <c r="F187" s="57"/>
      <c r="G187" s="57"/>
      <c r="H187" s="53"/>
      <c r="I187" s="57"/>
      <c r="J187" s="53"/>
      <c r="K187" s="57"/>
      <c r="L187" s="57"/>
      <c r="M187" s="57"/>
    </row>
    <row r="188" spans="1:13" s="58" customFormat="1" ht="15.75" customHeight="1">
      <c r="A188" s="53"/>
      <c r="B188" s="53"/>
      <c r="C188" s="54"/>
      <c r="D188" s="55"/>
      <c r="E188" s="56"/>
      <c r="F188" s="57"/>
      <c r="G188" s="57"/>
      <c r="H188" s="53"/>
      <c r="I188" s="57"/>
      <c r="J188" s="53"/>
      <c r="K188" s="57"/>
      <c r="L188" s="57"/>
      <c r="M188" s="57"/>
    </row>
    <row r="189" spans="1:13" s="58" customFormat="1" ht="15.75" customHeight="1">
      <c r="A189" s="53"/>
      <c r="B189" s="53"/>
      <c r="C189" s="54"/>
      <c r="D189" s="55"/>
      <c r="E189" s="56"/>
      <c r="F189" s="57"/>
      <c r="G189" s="57"/>
      <c r="H189" s="53"/>
      <c r="I189" s="57"/>
      <c r="J189" s="53"/>
      <c r="K189" s="57"/>
      <c r="L189" s="57"/>
      <c r="M189" s="57"/>
    </row>
    <row r="190" spans="1:13" s="58" customFormat="1" ht="15.75" customHeight="1">
      <c r="A190" s="53"/>
      <c r="B190" s="53"/>
      <c r="C190" s="54"/>
      <c r="D190" s="55"/>
      <c r="E190" s="56"/>
      <c r="F190" s="57"/>
      <c r="G190" s="57"/>
      <c r="H190" s="53"/>
      <c r="I190" s="57"/>
      <c r="J190" s="53"/>
      <c r="K190" s="57"/>
      <c r="L190" s="57"/>
      <c r="M190" s="57"/>
    </row>
    <row r="191" spans="1:13" s="58" customFormat="1" ht="15.75" customHeight="1">
      <c r="A191" s="53"/>
      <c r="B191" s="53"/>
      <c r="C191" s="54"/>
      <c r="D191" s="55"/>
      <c r="E191" s="56"/>
      <c r="F191" s="57"/>
      <c r="G191" s="57"/>
      <c r="H191" s="53"/>
      <c r="I191" s="57"/>
      <c r="J191" s="53"/>
      <c r="K191" s="57"/>
      <c r="L191" s="57"/>
      <c r="M191" s="57"/>
    </row>
    <row r="192" spans="1:13" s="58" customFormat="1" ht="15.75" customHeight="1">
      <c r="A192" s="53"/>
      <c r="B192" s="53"/>
      <c r="C192" s="54"/>
      <c r="D192" s="55"/>
      <c r="E192" s="56"/>
      <c r="F192" s="57"/>
      <c r="G192" s="57"/>
      <c r="H192" s="53"/>
      <c r="I192" s="57"/>
      <c r="J192" s="53"/>
      <c r="K192" s="57"/>
      <c r="L192" s="57"/>
      <c r="M192" s="57"/>
    </row>
    <row r="193" spans="1:13" s="58" customFormat="1" ht="15.75" customHeight="1">
      <c r="A193" s="53"/>
      <c r="B193" s="53"/>
      <c r="C193" s="54"/>
      <c r="D193" s="55"/>
      <c r="E193" s="56"/>
      <c r="F193" s="57"/>
      <c r="G193" s="57"/>
      <c r="H193" s="53"/>
      <c r="I193" s="57"/>
      <c r="J193" s="53"/>
      <c r="K193" s="57"/>
      <c r="L193" s="57"/>
      <c r="M193" s="57"/>
    </row>
    <row r="194" spans="1:13" s="58" customFormat="1" ht="15.75" customHeight="1">
      <c r="A194" s="53"/>
      <c r="B194" s="53"/>
      <c r="C194" s="54"/>
      <c r="D194" s="55"/>
      <c r="E194" s="56"/>
      <c r="F194" s="57"/>
      <c r="G194" s="57"/>
      <c r="H194" s="53"/>
      <c r="I194" s="57"/>
      <c r="J194" s="53"/>
      <c r="K194" s="57"/>
      <c r="L194" s="57"/>
      <c r="M194" s="57"/>
    </row>
    <row r="195" spans="1:13" s="58" customFormat="1" ht="15.75" customHeight="1">
      <c r="A195" s="53"/>
      <c r="B195" s="53"/>
      <c r="C195" s="54"/>
      <c r="D195" s="55"/>
      <c r="E195" s="56"/>
      <c r="F195" s="57"/>
      <c r="G195" s="57"/>
      <c r="H195" s="53"/>
      <c r="I195" s="57"/>
      <c r="J195" s="53"/>
      <c r="K195" s="57"/>
      <c r="L195" s="57"/>
      <c r="M195" s="57"/>
    </row>
    <row r="196" spans="1:13" s="58" customFormat="1" ht="15.75" customHeight="1">
      <c r="A196" s="53"/>
      <c r="B196" s="53"/>
      <c r="C196" s="54"/>
      <c r="D196" s="55"/>
      <c r="E196" s="56"/>
      <c r="F196" s="57"/>
      <c r="G196" s="57"/>
      <c r="H196" s="53"/>
      <c r="I196" s="57"/>
      <c r="J196" s="53"/>
      <c r="K196" s="57"/>
      <c r="L196" s="57"/>
      <c r="M196" s="57"/>
    </row>
    <row r="197" spans="1:13" s="58" customFormat="1" ht="15.75" customHeight="1">
      <c r="A197" s="53"/>
      <c r="B197" s="53"/>
      <c r="C197" s="54"/>
      <c r="D197" s="55"/>
      <c r="E197" s="56"/>
      <c r="F197" s="57"/>
      <c r="G197" s="57"/>
      <c r="H197" s="53"/>
      <c r="I197" s="57"/>
      <c r="J197" s="53"/>
      <c r="K197" s="57"/>
      <c r="L197" s="57"/>
      <c r="M197" s="57"/>
    </row>
    <row r="198" spans="1:13" s="58" customFormat="1" ht="15.75" customHeight="1">
      <c r="A198" s="53"/>
      <c r="B198" s="53"/>
      <c r="C198" s="54"/>
      <c r="D198" s="55"/>
      <c r="E198" s="56"/>
      <c r="F198" s="57"/>
      <c r="G198" s="57"/>
      <c r="H198" s="53"/>
      <c r="I198" s="57"/>
      <c r="J198" s="53"/>
      <c r="K198" s="57"/>
      <c r="L198" s="57"/>
      <c r="M198" s="57"/>
    </row>
    <row r="199" spans="1:13" s="58" customFormat="1" ht="15.75" customHeight="1">
      <c r="A199" s="53"/>
      <c r="B199" s="53"/>
      <c r="C199" s="54"/>
      <c r="D199" s="55"/>
      <c r="E199" s="56"/>
      <c r="F199" s="57"/>
      <c r="G199" s="57"/>
      <c r="H199" s="53"/>
      <c r="I199" s="57"/>
      <c r="J199" s="53"/>
      <c r="K199" s="57"/>
      <c r="L199" s="57"/>
      <c r="M199" s="57"/>
    </row>
    <row r="200" spans="1:13" s="58" customFormat="1" ht="15.75" customHeight="1">
      <c r="A200" s="53"/>
      <c r="B200" s="53"/>
      <c r="C200" s="54"/>
      <c r="D200" s="55"/>
      <c r="E200" s="56"/>
      <c r="F200" s="57"/>
      <c r="G200" s="57"/>
      <c r="H200" s="53"/>
      <c r="I200" s="57"/>
      <c r="J200" s="53"/>
      <c r="K200" s="57"/>
      <c r="L200" s="57"/>
      <c r="M200" s="57"/>
    </row>
    <row r="201" spans="1:13" s="58" customFormat="1" ht="15.75" customHeight="1">
      <c r="A201" s="53"/>
      <c r="B201" s="53"/>
      <c r="C201" s="54"/>
      <c r="D201" s="55"/>
      <c r="E201" s="56"/>
      <c r="F201" s="57"/>
      <c r="G201" s="57"/>
      <c r="H201" s="53"/>
      <c r="I201" s="57"/>
      <c r="J201" s="53"/>
      <c r="K201" s="57"/>
      <c r="L201" s="57"/>
      <c r="M201" s="57"/>
    </row>
    <row r="202" spans="1:13" s="58" customFormat="1" ht="15.75" customHeight="1">
      <c r="A202" s="53"/>
      <c r="B202" s="53"/>
      <c r="C202" s="54"/>
      <c r="D202" s="55"/>
      <c r="E202" s="56"/>
      <c r="F202" s="57"/>
      <c r="G202" s="57"/>
      <c r="H202" s="53"/>
      <c r="I202" s="57"/>
      <c r="J202" s="53"/>
      <c r="K202" s="57"/>
      <c r="L202" s="57"/>
      <c r="M202" s="57"/>
    </row>
    <row r="203" spans="1:13" s="58" customFormat="1" ht="15.75" customHeight="1">
      <c r="A203" s="53"/>
      <c r="B203" s="53"/>
      <c r="C203" s="54"/>
      <c r="D203" s="55"/>
      <c r="E203" s="56"/>
      <c r="F203" s="57"/>
      <c r="G203" s="57"/>
      <c r="H203" s="53"/>
      <c r="I203" s="57"/>
      <c r="J203" s="53"/>
      <c r="K203" s="57"/>
      <c r="L203" s="57"/>
      <c r="M203" s="57"/>
    </row>
    <row r="204" spans="1:13" s="58" customFormat="1" ht="15.75" customHeight="1">
      <c r="A204" s="53"/>
      <c r="B204" s="53"/>
      <c r="C204" s="54"/>
      <c r="D204" s="55"/>
      <c r="E204" s="56"/>
      <c r="F204" s="57"/>
      <c r="G204" s="57"/>
      <c r="H204" s="53"/>
      <c r="I204" s="57"/>
      <c r="J204" s="53"/>
      <c r="K204" s="57"/>
      <c r="L204" s="57"/>
      <c r="M204" s="57"/>
    </row>
    <row r="205" spans="1:13" s="58" customFormat="1" ht="15.75" customHeight="1">
      <c r="A205" s="53"/>
      <c r="B205" s="53"/>
      <c r="C205" s="54"/>
      <c r="D205" s="55"/>
      <c r="E205" s="56"/>
      <c r="F205" s="57"/>
      <c r="G205" s="57"/>
      <c r="H205" s="53"/>
      <c r="I205" s="57"/>
      <c r="J205" s="53"/>
      <c r="K205" s="57"/>
      <c r="L205" s="57"/>
      <c r="M205" s="57"/>
    </row>
    <row r="206" spans="1:13" s="58" customFormat="1" ht="15.75" customHeight="1">
      <c r="A206" s="53"/>
      <c r="B206" s="53"/>
      <c r="C206" s="54"/>
      <c r="D206" s="55"/>
      <c r="E206" s="56"/>
      <c r="F206" s="57"/>
      <c r="G206" s="57"/>
      <c r="H206" s="53"/>
      <c r="I206" s="57"/>
      <c r="J206" s="53"/>
      <c r="K206" s="57"/>
      <c r="L206" s="57"/>
      <c r="M206" s="57"/>
    </row>
    <row r="207" spans="1:13" s="58" customFormat="1" ht="15.75" customHeight="1">
      <c r="A207" s="53"/>
      <c r="B207" s="53"/>
      <c r="C207" s="54"/>
      <c r="D207" s="55"/>
      <c r="E207" s="56"/>
      <c r="F207" s="57"/>
      <c r="G207" s="57"/>
      <c r="H207" s="53"/>
      <c r="I207" s="57"/>
      <c r="J207" s="53"/>
      <c r="K207" s="57"/>
      <c r="L207" s="57"/>
      <c r="M207" s="57"/>
    </row>
    <row r="208" spans="1:13" s="58" customFormat="1" ht="15.75" customHeight="1">
      <c r="A208" s="53"/>
      <c r="B208" s="53"/>
      <c r="C208" s="54"/>
      <c r="D208" s="55"/>
      <c r="E208" s="56"/>
      <c r="F208" s="57"/>
      <c r="G208" s="57"/>
      <c r="H208" s="53"/>
      <c r="I208" s="57"/>
      <c r="J208" s="53"/>
      <c r="K208" s="57"/>
      <c r="L208" s="57"/>
      <c r="M208" s="57"/>
    </row>
    <row r="209" spans="1:13" s="58" customFormat="1" ht="15.75" customHeight="1">
      <c r="A209" s="53"/>
      <c r="B209" s="53"/>
      <c r="C209" s="54"/>
      <c r="D209" s="55"/>
      <c r="E209" s="56"/>
      <c r="F209" s="57"/>
      <c r="G209" s="57"/>
      <c r="H209" s="53"/>
      <c r="I209" s="57"/>
      <c r="J209" s="53"/>
      <c r="K209" s="57"/>
      <c r="L209" s="57"/>
      <c r="M209" s="57"/>
    </row>
    <row r="210" spans="1:13" s="58" customFormat="1" ht="15.75" customHeight="1">
      <c r="A210" s="53"/>
      <c r="B210" s="53"/>
      <c r="C210" s="54"/>
      <c r="D210" s="55"/>
      <c r="E210" s="56"/>
      <c r="F210" s="57"/>
      <c r="G210" s="57"/>
      <c r="H210" s="53"/>
      <c r="I210" s="57"/>
      <c r="J210" s="53"/>
      <c r="K210" s="57"/>
      <c r="L210" s="57"/>
      <c r="M210" s="57"/>
    </row>
    <row r="211" spans="1:13" s="58" customFormat="1" ht="15.75" customHeight="1">
      <c r="A211" s="53"/>
      <c r="B211" s="53"/>
      <c r="C211" s="54"/>
      <c r="D211" s="55"/>
      <c r="E211" s="56"/>
      <c r="F211" s="57"/>
      <c r="G211" s="57"/>
      <c r="H211" s="53"/>
      <c r="I211" s="57"/>
      <c r="J211" s="53"/>
      <c r="K211" s="57"/>
      <c r="L211" s="57"/>
      <c r="M211" s="57"/>
    </row>
    <row r="212" spans="1:13" s="58" customFormat="1" ht="15.75" customHeight="1">
      <c r="A212" s="53"/>
      <c r="B212" s="53"/>
      <c r="C212" s="54"/>
      <c r="D212" s="55"/>
      <c r="E212" s="56"/>
      <c r="F212" s="57"/>
      <c r="G212" s="57"/>
      <c r="H212" s="53"/>
      <c r="I212" s="57"/>
      <c r="J212" s="53"/>
      <c r="K212" s="57"/>
      <c r="L212" s="57"/>
      <c r="M212" s="57"/>
    </row>
    <row r="213" spans="1:13" s="58" customFormat="1" ht="15.75" customHeight="1">
      <c r="A213" s="53"/>
      <c r="B213" s="53"/>
      <c r="C213" s="54"/>
      <c r="D213" s="55"/>
      <c r="E213" s="56"/>
      <c r="F213" s="57"/>
      <c r="G213" s="57"/>
      <c r="H213" s="53"/>
      <c r="I213" s="57"/>
      <c r="J213" s="53"/>
      <c r="K213" s="57"/>
      <c r="L213" s="57"/>
      <c r="M213" s="57"/>
    </row>
    <row r="214" spans="1:13" s="58" customFormat="1" ht="15.75" customHeight="1">
      <c r="A214" s="53"/>
      <c r="B214" s="53"/>
      <c r="C214" s="54"/>
      <c r="D214" s="55"/>
      <c r="E214" s="56"/>
      <c r="F214" s="57"/>
      <c r="G214" s="57"/>
      <c r="H214" s="53"/>
      <c r="I214" s="57"/>
      <c r="J214" s="53"/>
      <c r="K214" s="57"/>
      <c r="L214" s="57"/>
      <c r="M214" s="57"/>
    </row>
    <row r="215" spans="1:13" s="58" customFormat="1" ht="15.75" customHeight="1">
      <c r="A215" s="53"/>
      <c r="B215" s="53"/>
      <c r="C215" s="54"/>
      <c r="D215" s="55"/>
      <c r="E215" s="56"/>
      <c r="F215" s="57"/>
      <c r="G215" s="57"/>
      <c r="H215" s="53"/>
      <c r="I215" s="57"/>
      <c r="J215" s="53"/>
      <c r="K215" s="57"/>
      <c r="L215" s="57"/>
      <c r="M215" s="57"/>
    </row>
    <row r="216" spans="1:13" s="58" customFormat="1" ht="15.75" customHeight="1">
      <c r="A216" s="53"/>
      <c r="B216" s="53"/>
      <c r="C216" s="54"/>
      <c r="D216" s="55"/>
      <c r="E216" s="56"/>
      <c r="F216" s="57"/>
      <c r="G216" s="57"/>
      <c r="H216" s="53"/>
      <c r="I216" s="57"/>
      <c r="J216" s="53"/>
      <c r="K216" s="57"/>
      <c r="L216" s="57"/>
      <c r="M216" s="57"/>
    </row>
    <row r="217" spans="1:13" s="58" customFormat="1" ht="15.75" customHeight="1">
      <c r="A217" s="53"/>
      <c r="B217" s="53"/>
      <c r="C217" s="54"/>
      <c r="D217" s="55"/>
      <c r="E217" s="56"/>
      <c r="F217" s="57"/>
      <c r="G217" s="57"/>
      <c r="H217" s="53"/>
      <c r="I217" s="57"/>
      <c r="J217" s="53"/>
      <c r="K217" s="57"/>
      <c r="L217" s="57"/>
      <c r="M217" s="57"/>
    </row>
    <row r="218" spans="1:13" s="58" customFormat="1" ht="15.75" customHeight="1">
      <c r="A218" s="53"/>
      <c r="B218" s="53"/>
      <c r="C218" s="54"/>
      <c r="D218" s="55"/>
      <c r="E218" s="56"/>
      <c r="F218" s="57"/>
      <c r="G218" s="57"/>
      <c r="H218" s="53"/>
      <c r="I218" s="57"/>
      <c r="J218" s="53"/>
      <c r="K218" s="57"/>
      <c r="L218" s="57"/>
      <c r="M218" s="57"/>
    </row>
    <row r="219" spans="1:13" s="58" customFormat="1" ht="15.75" customHeight="1">
      <c r="A219" s="53"/>
      <c r="B219" s="53"/>
      <c r="C219" s="54"/>
      <c r="D219" s="55"/>
      <c r="E219" s="56"/>
      <c r="F219" s="57"/>
      <c r="G219" s="57"/>
      <c r="H219" s="53"/>
      <c r="I219" s="57"/>
      <c r="J219" s="53"/>
      <c r="K219" s="57"/>
      <c r="L219" s="57"/>
      <c r="M219" s="57"/>
    </row>
    <row r="220" spans="1:13" s="58" customFormat="1" ht="15.75" customHeight="1">
      <c r="A220" s="53"/>
      <c r="B220" s="53"/>
      <c r="C220" s="54"/>
      <c r="D220" s="55"/>
      <c r="E220" s="56"/>
      <c r="F220" s="57"/>
      <c r="G220" s="57"/>
      <c r="H220" s="53"/>
      <c r="I220" s="57"/>
      <c r="J220" s="53"/>
      <c r="K220" s="57"/>
      <c r="L220" s="57"/>
      <c r="M220" s="57"/>
    </row>
    <row r="221" spans="1:13" s="58" customFormat="1" ht="15.75" customHeight="1">
      <c r="A221" s="53"/>
      <c r="B221" s="53"/>
      <c r="C221" s="54"/>
      <c r="D221" s="55"/>
      <c r="E221" s="56"/>
      <c r="F221" s="57"/>
      <c r="G221" s="57"/>
      <c r="H221" s="53"/>
      <c r="I221" s="57"/>
      <c r="J221" s="53"/>
      <c r="K221" s="57"/>
      <c r="L221" s="57"/>
      <c r="M221" s="57"/>
    </row>
    <row r="222" spans="1:13" s="58" customFormat="1" ht="15.75" customHeight="1">
      <c r="A222" s="53"/>
      <c r="B222" s="53"/>
      <c r="C222" s="54"/>
      <c r="D222" s="55"/>
      <c r="E222" s="56"/>
      <c r="F222" s="57"/>
      <c r="G222" s="57"/>
      <c r="H222" s="53"/>
      <c r="I222" s="57"/>
      <c r="J222" s="53"/>
      <c r="K222" s="57"/>
      <c r="L222" s="57"/>
      <c r="M222" s="57"/>
    </row>
    <row r="223" spans="1:13" s="58" customFormat="1" ht="15.75" customHeight="1">
      <c r="A223" s="53"/>
      <c r="B223" s="53"/>
      <c r="C223" s="54"/>
      <c r="D223" s="55"/>
      <c r="E223" s="56"/>
      <c r="F223" s="57"/>
      <c r="G223" s="57"/>
      <c r="H223" s="53"/>
      <c r="I223" s="57"/>
      <c r="J223" s="53"/>
      <c r="K223" s="57"/>
      <c r="L223" s="57"/>
      <c r="M223" s="57"/>
    </row>
    <row r="224" spans="1:13" s="58" customFormat="1" ht="15.75" customHeight="1">
      <c r="A224" s="53"/>
      <c r="B224" s="53"/>
      <c r="C224" s="54"/>
      <c r="D224" s="55"/>
      <c r="E224" s="56"/>
      <c r="F224" s="57"/>
      <c r="G224" s="57"/>
      <c r="H224" s="53"/>
      <c r="I224" s="57"/>
      <c r="J224" s="53"/>
      <c r="K224" s="57"/>
      <c r="L224" s="57"/>
      <c r="M224" s="57"/>
    </row>
    <row r="225" spans="1:13" s="58" customFormat="1" ht="15.75" customHeight="1">
      <c r="A225" s="53"/>
      <c r="B225" s="53"/>
      <c r="C225" s="54"/>
      <c r="D225" s="55"/>
      <c r="E225" s="56"/>
      <c r="F225" s="57"/>
      <c r="G225" s="57"/>
      <c r="H225" s="53"/>
      <c r="I225" s="57"/>
      <c r="J225" s="53"/>
      <c r="K225" s="57"/>
      <c r="L225" s="57"/>
      <c r="M225" s="57"/>
    </row>
    <row r="226" spans="1:13" s="58" customFormat="1" ht="15.75" customHeight="1">
      <c r="A226" s="53"/>
      <c r="B226" s="53"/>
      <c r="C226" s="54"/>
      <c r="D226" s="55"/>
      <c r="E226" s="56"/>
      <c r="F226" s="57"/>
      <c r="G226" s="57"/>
      <c r="H226" s="53"/>
      <c r="I226" s="57"/>
      <c r="J226" s="53"/>
      <c r="K226" s="57"/>
      <c r="L226" s="57"/>
      <c r="M226" s="57"/>
    </row>
    <row r="227" spans="1:13" s="58" customFormat="1" ht="15.75" customHeight="1">
      <c r="A227" s="53"/>
      <c r="B227" s="53"/>
      <c r="C227" s="54"/>
      <c r="D227" s="55"/>
      <c r="E227" s="56"/>
      <c r="F227" s="57"/>
      <c r="G227" s="57"/>
      <c r="H227" s="53"/>
      <c r="I227" s="57"/>
      <c r="J227" s="53"/>
      <c r="K227" s="57"/>
      <c r="L227" s="57"/>
      <c r="M227" s="57"/>
    </row>
    <row r="228" spans="1:13" s="58" customFormat="1" ht="15.75" customHeight="1">
      <c r="A228" s="53"/>
      <c r="B228" s="53"/>
      <c r="C228" s="54"/>
      <c r="D228" s="55"/>
      <c r="E228" s="56"/>
      <c r="F228" s="57"/>
      <c r="G228" s="57"/>
      <c r="H228" s="53"/>
      <c r="I228" s="57"/>
      <c r="J228" s="53"/>
      <c r="K228" s="57"/>
      <c r="L228" s="57"/>
      <c r="M228" s="57"/>
    </row>
    <row r="229" spans="1:13" s="58" customFormat="1" ht="15.75" customHeight="1">
      <c r="A229" s="53"/>
      <c r="B229" s="53"/>
      <c r="C229" s="54"/>
      <c r="D229" s="55"/>
      <c r="E229" s="56"/>
      <c r="F229" s="57"/>
      <c r="G229" s="57"/>
      <c r="H229" s="53"/>
      <c r="I229" s="57"/>
      <c r="J229" s="53"/>
      <c r="K229" s="57"/>
      <c r="L229" s="57"/>
      <c r="M229" s="57"/>
    </row>
    <row r="230" spans="1:13" s="58" customFormat="1" ht="15.75" customHeight="1">
      <c r="A230" s="53"/>
      <c r="B230" s="53"/>
      <c r="C230" s="54"/>
      <c r="D230" s="55"/>
      <c r="E230" s="56"/>
      <c r="F230" s="57"/>
      <c r="G230" s="57"/>
      <c r="H230" s="53"/>
      <c r="I230" s="57"/>
      <c r="J230" s="53"/>
      <c r="K230" s="57"/>
      <c r="L230" s="57"/>
      <c r="M230" s="57"/>
    </row>
    <row r="231" spans="1:13" s="58" customFormat="1" ht="15.75" customHeight="1">
      <c r="A231" s="53"/>
      <c r="B231" s="53"/>
      <c r="C231" s="54"/>
      <c r="D231" s="55"/>
      <c r="E231" s="56"/>
      <c r="F231" s="57"/>
      <c r="G231" s="57"/>
      <c r="H231" s="53"/>
      <c r="I231" s="57"/>
      <c r="J231" s="53"/>
      <c r="K231" s="57"/>
      <c r="L231" s="57"/>
      <c r="M231" s="57"/>
    </row>
    <row r="232" spans="1:13" s="58" customFormat="1" ht="15.75" customHeight="1">
      <c r="A232" s="53"/>
      <c r="B232" s="53"/>
      <c r="C232" s="54"/>
      <c r="D232" s="55"/>
      <c r="E232" s="56"/>
      <c r="F232" s="57"/>
      <c r="G232" s="57"/>
      <c r="H232" s="53"/>
      <c r="I232" s="57"/>
      <c r="J232" s="53"/>
      <c r="K232" s="57"/>
      <c r="L232" s="57"/>
      <c r="M232" s="57"/>
    </row>
    <row r="233" spans="1:13" s="58" customFormat="1" ht="15.75" customHeight="1">
      <c r="A233" s="53"/>
      <c r="B233" s="53"/>
      <c r="C233" s="54"/>
      <c r="D233" s="55"/>
      <c r="E233" s="56"/>
      <c r="F233" s="57"/>
      <c r="G233" s="57"/>
      <c r="H233" s="53"/>
      <c r="I233" s="57"/>
      <c r="J233" s="53"/>
      <c r="K233" s="57"/>
      <c r="L233" s="57"/>
      <c r="M233" s="57"/>
    </row>
    <row r="234" spans="1:13" s="58" customFormat="1" ht="15.75" customHeight="1">
      <c r="A234" s="53"/>
      <c r="B234" s="53"/>
      <c r="C234" s="54"/>
      <c r="D234" s="55"/>
      <c r="E234" s="56"/>
      <c r="F234" s="57"/>
      <c r="G234" s="57"/>
      <c r="H234" s="53"/>
      <c r="I234" s="57"/>
      <c r="J234" s="53"/>
      <c r="K234" s="57"/>
      <c r="L234" s="57"/>
      <c r="M234" s="57"/>
    </row>
    <row r="235" spans="1:13" s="58" customFormat="1" ht="15.75" customHeight="1">
      <c r="A235" s="53"/>
      <c r="B235" s="53"/>
      <c r="C235" s="54"/>
      <c r="D235" s="55"/>
      <c r="E235" s="56"/>
      <c r="F235" s="57"/>
      <c r="G235" s="57"/>
      <c r="H235" s="53"/>
      <c r="I235" s="57"/>
      <c r="J235" s="53"/>
      <c r="K235" s="57"/>
      <c r="L235" s="57"/>
      <c r="M235" s="57"/>
    </row>
    <row r="236" spans="1:13" s="58" customFormat="1" ht="15.75" customHeight="1">
      <c r="A236" s="53"/>
      <c r="B236" s="53"/>
      <c r="C236" s="54"/>
      <c r="D236" s="55"/>
      <c r="E236" s="56"/>
      <c r="F236" s="57"/>
      <c r="G236" s="57"/>
      <c r="H236" s="53"/>
      <c r="I236" s="57"/>
      <c r="J236" s="53"/>
      <c r="K236" s="57"/>
      <c r="L236" s="57"/>
      <c r="M236" s="57"/>
    </row>
    <row r="237" spans="1:13" s="58" customFormat="1" ht="15.75" customHeight="1">
      <c r="A237" s="53"/>
      <c r="B237" s="53"/>
      <c r="C237" s="54"/>
      <c r="D237" s="55"/>
      <c r="E237" s="56"/>
      <c r="F237" s="57"/>
      <c r="G237" s="57"/>
      <c r="H237" s="53"/>
      <c r="I237" s="57"/>
      <c r="J237" s="53"/>
      <c r="K237" s="57"/>
      <c r="L237" s="57"/>
      <c r="M237" s="57"/>
    </row>
    <row r="238" spans="1:13" s="58" customFormat="1" ht="15.75" customHeight="1">
      <c r="A238" s="53"/>
      <c r="B238" s="53"/>
      <c r="C238" s="54"/>
      <c r="D238" s="55"/>
      <c r="E238" s="56"/>
      <c r="F238" s="57"/>
      <c r="G238" s="57"/>
      <c r="H238" s="53"/>
      <c r="I238" s="57"/>
      <c r="J238" s="53"/>
      <c r="K238" s="57"/>
      <c r="L238" s="57"/>
      <c r="M238" s="57"/>
    </row>
    <row r="239" spans="1:13" s="58" customFormat="1" ht="15.75" customHeight="1">
      <c r="A239" s="53"/>
      <c r="B239" s="53"/>
      <c r="C239" s="54"/>
      <c r="D239" s="55"/>
      <c r="E239" s="56"/>
      <c r="F239" s="57"/>
      <c r="G239" s="57"/>
      <c r="H239" s="53"/>
      <c r="I239" s="57"/>
      <c r="J239" s="53"/>
      <c r="K239" s="57"/>
      <c r="L239" s="57"/>
      <c r="M239" s="57"/>
    </row>
    <row r="240" spans="1:13" s="58" customFormat="1" ht="15.75" customHeight="1">
      <c r="A240" s="53"/>
      <c r="B240" s="53"/>
      <c r="C240" s="54"/>
      <c r="D240" s="55"/>
      <c r="E240" s="56"/>
      <c r="F240" s="57"/>
      <c r="G240" s="57"/>
      <c r="H240" s="53"/>
      <c r="I240" s="57"/>
      <c r="J240" s="53"/>
      <c r="K240" s="57"/>
      <c r="L240" s="57"/>
      <c r="M240" s="57"/>
    </row>
    <row r="241" spans="1:13" s="58" customFormat="1" ht="15.75" customHeight="1">
      <c r="A241" s="53"/>
      <c r="B241" s="53"/>
      <c r="C241" s="54"/>
      <c r="D241" s="55"/>
      <c r="E241" s="56"/>
      <c r="F241" s="57"/>
      <c r="G241" s="57"/>
      <c r="H241" s="53"/>
      <c r="I241" s="57"/>
      <c r="J241" s="53"/>
      <c r="K241" s="57"/>
      <c r="L241" s="57"/>
      <c r="M241" s="57"/>
    </row>
    <row r="242" spans="1:13" s="58" customFormat="1" ht="15.75" customHeight="1">
      <c r="A242" s="53"/>
      <c r="B242" s="53"/>
      <c r="C242" s="54"/>
      <c r="D242" s="55"/>
      <c r="E242" s="56"/>
      <c r="F242" s="57"/>
      <c r="G242" s="57"/>
      <c r="H242" s="53"/>
      <c r="I242" s="57"/>
      <c r="J242" s="53"/>
      <c r="K242" s="57"/>
      <c r="L242" s="57"/>
      <c r="M242" s="57"/>
    </row>
    <row r="243" spans="1:13" s="58" customFormat="1" ht="15.75" customHeight="1">
      <c r="A243" s="53"/>
      <c r="B243" s="53"/>
      <c r="C243" s="54"/>
      <c r="D243" s="55"/>
      <c r="E243" s="56"/>
      <c r="F243" s="57"/>
      <c r="G243" s="57"/>
      <c r="H243" s="53"/>
      <c r="I243" s="57"/>
      <c r="J243" s="53"/>
      <c r="K243" s="57"/>
      <c r="L243" s="57"/>
      <c r="M243" s="57"/>
    </row>
    <row r="244" spans="1:13" s="58" customFormat="1" ht="15.75" customHeight="1">
      <c r="A244" s="53"/>
      <c r="B244" s="53"/>
      <c r="C244" s="54"/>
      <c r="D244" s="55"/>
      <c r="E244" s="56"/>
      <c r="F244" s="57"/>
      <c r="G244" s="57"/>
      <c r="H244" s="53"/>
      <c r="I244" s="57"/>
      <c r="J244" s="53"/>
      <c r="K244" s="57"/>
      <c r="L244" s="57"/>
      <c r="M244" s="57"/>
    </row>
    <row r="245" spans="1:13" s="58" customFormat="1" ht="15.75" customHeight="1">
      <c r="A245" s="53"/>
      <c r="B245" s="53"/>
      <c r="C245" s="54"/>
      <c r="D245" s="55"/>
      <c r="E245" s="56"/>
      <c r="F245" s="57"/>
      <c r="G245" s="57"/>
      <c r="H245" s="53"/>
      <c r="I245" s="57"/>
      <c r="J245" s="53"/>
      <c r="K245" s="57"/>
      <c r="L245" s="57"/>
      <c r="M245" s="57"/>
    </row>
    <row r="246" spans="1:13" s="58" customFormat="1" ht="15.75" customHeight="1">
      <c r="A246" s="53"/>
      <c r="B246" s="53"/>
      <c r="C246" s="54"/>
      <c r="D246" s="55"/>
      <c r="E246" s="56"/>
      <c r="F246" s="57"/>
      <c r="G246" s="57"/>
      <c r="H246" s="53"/>
      <c r="I246" s="57"/>
      <c r="J246" s="53"/>
      <c r="K246" s="57"/>
      <c r="L246" s="57"/>
      <c r="M246" s="57"/>
    </row>
    <row r="247" spans="1:13" s="58" customFormat="1" ht="15.75" customHeight="1">
      <c r="A247" s="53"/>
      <c r="B247" s="53"/>
      <c r="C247" s="54"/>
      <c r="D247" s="55"/>
      <c r="E247" s="56"/>
      <c r="F247" s="57"/>
      <c r="G247" s="57"/>
      <c r="H247" s="53"/>
      <c r="I247" s="57"/>
      <c r="J247" s="53"/>
      <c r="K247" s="57"/>
      <c r="L247" s="57"/>
      <c r="M247" s="57"/>
    </row>
    <row r="248" spans="1:13" s="58" customFormat="1" ht="15.75" customHeight="1">
      <c r="A248" s="53"/>
      <c r="B248" s="53"/>
      <c r="C248" s="54"/>
      <c r="D248" s="55"/>
      <c r="E248" s="56"/>
      <c r="F248" s="57"/>
      <c r="G248" s="57"/>
      <c r="H248" s="53"/>
      <c r="I248" s="57"/>
      <c r="J248" s="53"/>
      <c r="K248" s="57"/>
      <c r="L248" s="57"/>
      <c r="M248" s="57"/>
    </row>
    <row r="249" spans="1:13" s="58" customFormat="1" ht="15.75" customHeight="1">
      <c r="A249" s="53"/>
      <c r="B249" s="53"/>
      <c r="C249" s="54"/>
      <c r="D249" s="55"/>
      <c r="E249" s="56"/>
      <c r="F249" s="57"/>
      <c r="G249" s="57"/>
      <c r="H249" s="53"/>
      <c r="I249" s="57"/>
      <c r="J249" s="53"/>
      <c r="K249" s="57"/>
      <c r="L249" s="57"/>
      <c r="M249" s="57"/>
    </row>
    <row r="250" spans="1:13" s="58" customFormat="1" ht="15.75" customHeight="1">
      <c r="A250" s="53"/>
      <c r="B250" s="53"/>
      <c r="C250" s="54"/>
      <c r="D250" s="55"/>
      <c r="E250" s="56"/>
      <c r="F250" s="57"/>
      <c r="G250" s="57"/>
      <c r="H250" s="53"/>
      <c r="I250" s="57"/>
      <c r="J250" s="53"/>
      <c r="K250" s="57"/>
      <c r="L250" s="57"/>
      <c r="M250" s="57"/>
    </row>
    <row r="251" spans="1:13" s="58" customFormat="1" ht="15.75" customHeight="1">
      <c r="A251" s="53"/>
      <c r="B251" s="53"/>
      <c r="C251" s="54"/>
      <c r="D251" s="55"/>
      <c r="E251" s="56"/>
      <c r="F251" s="57"/>
      <c r="G251" s="57"/>
      <c r="H251" s="53"/>
      <c r="I251" s="57"/>
      <c r="J251" s="53"/>
      <c r="K251" s="57"/>
      <c r="L251" s="57"/>
      <c r="M251" s="57"/>
    </row>
    <row r="252" spans="1:13" s="58" customFormat="1" ht="15.75" customHeight="1">
      <c r="A252" s="53"/>
      <c r="B252" s="53"/>
      <c r="C252" s="54"/>
      <c r="D252" s="55"/>
      <c r="E252" s="56"/>
      <c r="F252" s="57"/>
      <c r="G252" s="57"/>
      <c r="H252" s="53"/>
      <c r="I252" s="57"/>
      <c r="J252" s="53"/>
      <c r="K252" s="57"/>
      <c r="L252" s="57"/>
      <c r="M252" s="57"/>
    </row>
    <row r="253" spans="1:13" s="58" customFormat="1" ht="15.75" customHeight="1">
      <c r="A253" s="53"/>
      <c r="B253" s="53"/>
      <c r="C253" s="54"/>
      <c r="D253" s="55"/>
      <c r="E253" s="56"/>
      <c r="F253" s="57"/>
      <c r="G253" s="57"/>
      <c r="H253" s="53"/>
      <c r="I253" s="57"/>
      <c r="J253" s="53"/>
      <c r="K253" s="57"/>
      <c r="L253" s="57"/>
      <c r="M253" s="57"/>
    </row>
    <row r="254" spans="1:13" s="58" customFormat="1" ht="15.75" customHeight="1">
      <c r="A254" s="53"/>
      <c r="B254" s="53"/>
      <c r="C254" s="54"/>
      <c r="D254" s="55"/>
      <c r="E254" s="56"/>
      <c r="F254" s="57"/>
      <c r="G254" s="57"/>
      <c r="H254" s="53"/>
      <c r="I254" s="57"/>
      <c r="J254" s="53"/>
      <c r="K254" s="57"/>
      <c r="L254" s="57"/>
      <c r="M254" s="57"/>
    </row>
    <row r="255" spans="1:13" s="58" customFormat="1" ht="15.75" customHeight="1">
      <c r="A255" s="53"/>
      <c r="B255" s="53"/>
      <c r="C255" s="54"/>
      <c r="D255" s="55"/>
      <c r="E255" s="56"/>
      <c r="F255" s="57"/>
      <c r="G255" s="57"/>
      <c r="H255" s="53"/>
      <c r="I255" s="57"/>
      <c r="J255" s="53"/>
      <c r="K255" s="57"/>
      <c r="L255" s="57"/>
      <c r="M255" s="57"/>
    </row>
    <row r="256" spans="1:13" s="58" customFormat="1" ht="15.75" customHeight="1">
      <c r="A256" s="53"/>
      <c r="B256" s="53"/>
      <c r="C256" s="54"/>
      <c r="D256" s="55"/>
      <c r="E256" s="56"/>
      <c r="F256" s="57"/>
      <c r="G256" s="57"/>
      <c r="H256" s="53"/>
      <c r="I256" s="57"/>
      <c r="J256" s="53"/>
      <c r="K256" s="57"/>
      <c r="L256" s="57"/>
      <c r="M256" s="57"/>
    </row>
    <row r="257" spans="1:13" s="58" customFormat="1" ht="15.75" customHeight="1">
      <c r="A257" s="53"/>
      <c r="B257" s="53"/>
      <c r="C257" s="54"/>
      <c r="D257" s="55"/>
      <c r="E257" s="56"/>
      <c r="F257" s="57"/>
      <c r="G257" s="57"/>
      <c r="H257" s="53"/>
      <c r="I257" s="57"/>
      <c r="J257" s="53"/>
      <c r="K257" s="57"/>
      <c r="L257" s="57"/>
      <c r="M257" s="57"/>
    </row>
    <row r="258" spans="1:13" s="58" customFormat="1" ht="15.75" customHeight="1">
      <c r="A258" s="53"/>
      <c r="B258" s="53"/>
      <c r="C258" s="54"/>
      <c r="D258" s="55"/>
      <c r="E258" s="56"/>
      <c r="F258" s="57"/>
      <c r="G258" s="57"/>
      <c r="H258" s="53"/>
      <c r="I258" s="57"/>
      <c r="J258" s="53"/>
      <c r="K258" s="57"/>
      <c r="L258" s="57"/>
      <c r="M258" s="57"/>
    </row>
    <row r="259" spans="1:13" s="58" customFormat="1" ht="15.75" customHeight="1">
      <c r="A259" s="53"/>
      <c r="B259" s="53"/>
      <c r="C259" s="54"/>
      <c r="D259" s="55"/>
      <c r="E259" s="56"/>
      <c r="F259" s="57"/>
      <c r="G259" s="57"/>
      <c r="H259" s="53"/>
      <c r="I259" s="57"/>
      <c r="J259" s="53"/>
      <c r="K259" s="57"/>
      <c r="L259" s="57"/>
      <c r="M259" s="57"/>
    </row>
    <row r="260" spans="1:13" s="58" customFormat="1" ht="15.75" customHeight="1">
      <c r="A260" s="53"/>
      <c r="B260" s="53"/>
      <c r="C260" s="54"/>
      <c r="D260" s="55"/>
      <c r="E260" s="56"/>
      <c r="F260" s="57"/>
      <c r="G260" s="57"/>
      <c r="H260" s="53"/>
      <c r="I260" s="57"/>
      <c r="J260" s="53"/>
      <c r="K260" s="57"/>
      <c r="L260" s="57"/>
      <c r="M260" s="57"/>
    </row>
    <row r="261" spans="1:13" s="58" customFormat="1" ht="15.75" customHeight="1">
      <c r="A261" s="53"/>
      <c r="B261" s="53"/>
      <c r="C261" s="54"/>
      <c r="D261" s="55"/>
      <c r="E261" s="56"/>
      <c r="F261" s="57"/>
      <c r="G261" s="57"/>
      <c r="H261" s="53"/>
      <c r="I261" s="57"/>
      <c r="J261" s="53"/>
      <c r="K261" s="57"/>
      <c r="L261" s="57"/>
      <c r="M261" s="57"/>
    </row>
    <row r="262" spans="1:13" s="58" customFormat="1" ht="15.75" customHeight="1">
      <c r="A262" s="53"/>
      <c r="B262" s="53"/>
      <c r="C262" s="54"/>
      <c r="D262" s="55"/>
      <c r="E262" s="56"/>
      <c r="F262" s="57"/>
      <c r="G262" s="57"/>
      <c r="H262" s="53"/>
      <c r="I262" s="57"/>
      <c r="J262" s="53"/>
      <c r="K262" s="57"/>
      <c r="L262" s="57"/>
      <c r="M262" s="57"/>
    </row>
    <row r="263" spans="1:13" s="58" customFormat="1" ht="15.75" customHeight="1">
      <c r="A263" s="53"/>
      <c r="B263" s="53"/>
      <c r="C263" s="54"/>
      <c r="D263" s="55"/>
      <c r="E263" s="56"/>
      <c r="F263" s="57"/>
      <c r="G263" s="57"/>
      <c r="H263" s="53"/>
      <c r="I263" s="57"/>
      <c r="J263" s="53"/>
      <c r="K263" s="57"/>
      <c r="L263" s="57"/>
      <c r="M263" s="57"/>
    </row>
    <row r="264" spans="1:13" s="58" customFormat="1" ht="15.75" customHeight="1">
      <c r="A264" s="53"/>
      <c r="B264" s="53"/>
      <c r="C264" s="54"/>
      <c r="D264" s="55"/>
      <c r="E264" s="56"/>
      <c r="F264" s="57"/>
      <c r="G264" s="57"/>
      <c r="H264" s="53"/>
      <c r="I264" s="57"/>
      <c r="J264" s="53"/>
      <c r="K264" s="57"/>
      <c r="L264" s="57"/>
      <c r="M264" s="57"/>
    </row>
    <row r="265" spans="1:13" s="58" customFormat="1" ht="15.75" customHeight="1">
      <c r="A265" s="53"/>
      <c r="B265" s="53"/>
      <c r="C265" s="54"/>
      <c r="D265" s="55"/>
      <c r="E265" s="56"/>
      <c r="F265" s="57"/>
      <c r="G265" s="57"/>
      <c r="H265" s="53"/>
      <c r="I265" s="57"/>
      <c r="J265" s="53"/>
      <c r="K265" s="57"/>
      <c r="L265" s="57"/>
      <c r="M265" s="57"/>
    </row>
    <row r="266" spans="1:13" s="58" customFormat="1" ht="15.75" customHeight="1">
      <c r="A266" s="53"/>
      <c r="B266" s="53"/>
      <c r="C266" s="54"/>
      <c r="D266" s="55"/>
      <c r="E266" s="56"/>
      <c r="F266" s="57"/>
      <c r="G266" s="57"/>
      <c r="H266" s="53"/>
      <c r="I266" s="57"/>
      <c r="J266" s="53"/>
      <c r="K266" s="57"/>
      <c r="L266" s="57"/>
      <c r="M266" s="57"/>
    </row>
    <row r="267" spans="1:13" s="58" customFormat="1" ht="15.75" customHeight="1">
      <c r="A267" s="53"/>
      <c r="B267" s="53"/>
      <c r="C267" s="54"/>
      <c r="D267" s="55"/>
      <c r="E267" s="56"/>
      <c r="F267" s="57"/>
      <c r="G267" s="57"/>
      <c r="H267" s="53"/>
      <c r="I267" s="57"/>
      <c r="J267" s="53"/>
      <c r="K267" s="57"/>
      <c r="L267" s="57"/>
      <c r="M267" s="57"/>
    </row>
    <row r="268" spans="1:13" s="58" customFormat="1" ht="15.75" customHeight="1">
      <c r="A268" s="53"/>
      <c r="B268" s="53"/>
      <c r="C268" s="54"/>
      <c r="D268" s="55"/>
      <c r="E268" s="56"/>
      <c r="F268" s="57"/>
      <c r="G268" s="57"/>
      <c r="H268" s="53"/>
      <c r="I268" s="57"/>
      <c r="J268" s="53"/>
      <c r="K268" s="57"/>
      <c r="L268" s="57"/>
      <c r="M268" s="57"/>
    </row>
    <row r="269" spans="1:13" s="58" customFormat="1" ht="15.75" customHeight="1">
      <c r="A269" s="53"/>
      <c r="B269" s="53"/>
      <c r="C269" s="54"/>
      <c r="D269" s="55"/>
      <c r="E269" s="56"/>
      <c r="F269" s="57"/>
      <c r="G269" s="57"/>
      <c r="H269" s="53"/>
      <c r="I269" s="57"/>
      <c r="J269" s="53"/>
      <c r="K269" s="57"/>
      <c r="L269" s="57"/>
      <c r="M269" s="57"/>
    </row>
    <row r="270" spans="1:13" s="58" customFormat="1" ht="15.75" customHeight="1">
      <c r="A270" s="53"/>
      <c r="B270" s="53"/>
      <c r="C270" s="54"/>
      <c r="D270" s="55"/>
      <c r="E270" s="56"/>
      <c r="F270" s="57"/>
      <c r="G270" s="57"/>
      <c r="H270" s="53"/>
      <c r="I270" s="57"/>
      <c r="J270" s="53"/>
      <c r="K270" s="57"/>
      <c r="L270" s="57"/>
      <c r="M270" s="57"/>
    </row>
    <row r="271" spans="1:13" s="58" customFormat="1" ht="15.75" customHeight="1">
      <c r="A271" s="53"/>
      <c r="B271" s="53"/>
      <c r="C271" s="54"/>
      <c r="D271" s="55"/>
      <c r="E271" s="56"/>
      <c r="F271" s="57"/>
      <c r="G271" s="57"/>
      <c r="H271" s="53"/>
      <c r="I271" s="57"/>
      <c r="J271" s="53"/>
      <c r="K271" s="57"/>
      <c r="L271" s="57"/>
      <c r="M271" s="57"/>
    </row>
    <row r="272" spans="1:13" s="58" customFormat="1" ht="15.75" customHeight="1">
      <c r="A272" s="53"/>
      <c r="B272" s="53"/>
      <c r="C272" s="54"/>
      <c r="D272" s="55"/>
      <c r="E272" s="56"/>
      <c r="F272" s="57"/>
      <c r="G272" s="57"/>
      <c r="H272" s="53"/>
      <c r="I272" s="57"/>
      <c r="J272" s="53"/>
      <c r="K272" s="57"/>
      <c r="L272" s="57"/>
      <c r="M272" s="57"/>
    </row>
    <row r="273" spans="1:13" s="58" customFormat="1" ht="15.75" customHeight="1">
      <c r="A273" s="53"/>
      <c r="B273" s="53"/>
      <c r="C273" s="54"/>
      <c r="D273" s="55"/>
      <c r="E273" s="56"/>
      <c r="F273" s="57"/>
      <c r="G273" s="57"/>
      <c r="H273" s="53"/>
      <c r="I273" s="57"/>
      <c r="J273" s="53"/>
      <c r="K273" s="57"/>
      <c r="L273" s="57"/>
      <c r="M273" s="57"/>
    </row>
    <row r="274" spans="1:13" s="58" customFormat="1" ht="15.75" customHeight="1">
      <c r="A274" s="53"/>
      <c r="B274" s="53"/>
      <c r="C274" s="54"/>
      <c r="D274" s="55"/>
      <c r="E274" s="56"/>
      <c r="F274" s="57"/>
      <c r="G274" s="57"/>
      <c r="H274" s="53"/>
      <c r="I274" s="57"/>
      <c r="J274" s="53"/>
      <c r="K274" s="57"/>
      <c r="L274" s="57"/>
      <c r="M274" s="57"/>
    </row>
    <row r="275" spans="1:13" s="58" customFormat="1" ht="15.75" customHeight="1">
      <c r="A275" s="53"/>
      <c r="B275" s="53"/>
      <c r="C275" s="54"/>
      <c r="D275" s="55"/>
      <c r="E275" s="56"/>
      <c r="F275" s="57"/>
      <c r="G275" s="57"/>
      <c r="H275" s="53"/>
      <c r="I275" s="57"/>
      <c r="J275" s="53"/>
      <c r="K275" s="57"/>
      <c r="L275" s="57"/>
      <c r="M275" s="57"/>
    </row>
    <row r="276" spans="1:13" s="58" customFormat="1" ht="15.75" customHeight="1">
      <c r="A276" s="53"/>
      <c r="B276" s="53"/>
      <c r="C276" s="54"/>
      <c r="D276" s="55"/>
      <c r="E276" s="56"/>
      <c r="F276" s="57"/>
      <c r="G276" s="57"/>
      <c r="H276" s="53"/>
      <c r="I276" s="57"/>
      <c r="J276" s="53"/>
      <c r="K276" s="57"/>
      <c r="L276" s="57"/>
      <c r="M276" s="57"/>
    </row>
    <row r="277" spans="1:13" s="58" customFormat="1" ht="15.75" customHeight="1">
      <c r="A277" s="53"/>
      <c r="B277" s="53"/>
      <c r="C277" s="54"/>
      <c r="D277" s="55"/>
      <c r="E277" s="56"/>
      <c r="F277" s="57"/>
      <c r="G277" s="57"/>
      <c r="H277" s="53"/>
      <c r="I277" s="57"/>
      <c r="J277" s="53"/>
      <c r="K277" s="57"/>
      <c r="L277" s="57"/>
      <c r="M277" s="57"/>
    </row>
    <row r="278" spans="1:13" s="58" customFormat="1" ht="15.75" customHeight="1">
      <c r="A278" s="53"/>
      <c r="B278" s="53"/>
      <c r="C278" s="54"/>
      <c r="D278" s="55"/>
      <c r="E278" s="56"/>
      <c r="F278" s="57"/>
      <c r="G278" s="57"/>
      <c r="H278" s="53"/>
      <c r="I278" s="57"/>
      <c r="J278" s="53"/>
      <c r="K278" s="57"/>
      <c r="L278" s="57"/>
      <c r="M278" s="57"/>
    </row>
    <row r="279" spans="1:13" s="58" customFormat="1" ht="15.75" customHeight="1">
      <c r="A279" s="53"/>
      <c r="B279" s="53"/>
      <c r="C279" s="54"/>
      <c r="D279" s="55"/>
      <c r="E279" s="56"/>
      <c r="F279" s="57"/>
      <c r="G279" s="57"/>
      <c r="H279" s="53"/>
      <c r="I279" s="57"/>
      <c r="J279" s="53"/>
      <c r="K279" s="57"/>
      <c r="L279" s="57"/>
      <c r="M279" s="57"/>
    </row>
    <row r="280" spans="1:13" s="58" customFormat="1" ht="15.75" customHeight="1">
      <c r="A280" s="53"/>
      <c r="B280" s="53"/>
      <c r="C280" s="54"/>
      <c r="D280" s="55"/>
      <c r="E280" s="56"/>
      <c r="F280" s="57"/>
      <c r="G280" s="57"/>
      <c r="H280" s="53"/>
      <c r="I280" s="57"/>
      <c r="J280" s="53"/>
      <c r="K280" s="57"/>
      <c r="L280" s="57"/>
      <c r="M280" s="57"/>
    </row>
    <row r="281" spans="1:13" s="58" customFormat="1" ht="15.75" customHeight="1">
      <c r="A281" s="53"/>
      <c r="B281" s="53"/>
      <c r="C281" s="54"/>
      <c r="D281" s="55"/>
      <c r="E281" s="56"/>
      <c r="F281" s="57"/>
      <c r="G281" s="57"/>
      <c r="H281" s="53"/>
      <c r="I281" s="57"/>
      <c r="J281" s="53"/>
      <c r="K281" s="57"/>
      <c r="L281" s="57"/>
      <c r="M281" s="57"/>
    </row>
    <row r="282" spans="1:13" s="58" customFormat="1" ht="15.75" customHeight="1">
      <c r="A282" s="53"/>
      <c r="B282" s="53"/>
      <c r="C282" s="54"/>
      <c r="D282" s="55"/>
      <c r="E282" s="56"/>
      <c r="F282" s="57"/>
      <c r="G282" s="57"/>
      <c r="H282" s="53"/>
      <c r="I282" s="57"/>
      <c r="J282" s="53"/>
      <c r="K282" s="57"/>
      <c r="L282" s="57"/>
      <c r="M282" s="57"/>
    </row>
    <row r="283" spans="1:13" s="58" customFormat="1" ht="15.75" customHeight="1">
      <c r="A283" s="53"/>
      <c r="B283" s="53"/>
      <c r="C283" s="54"/>
      <c r="D283" s="55"/>
      <c r="E283" s="56"/>
      <c r="F283" s="57"/>
      <c r="G283" s="57"/>
      <c r="H283" s="53"/>
      <c r="I283" s="57"/>
      <c r="J283" s="53"/>
      <c r="K283" s="57"/>
      <c r="L283" s="57"/>
      <c r="M283" s="57"/>
    </row>
    <row r="284" spans="1:13" s="58" customFormat="1" ht="15.75" customHeight="1">
      <c r="A284" s="53"/>
      <c r="B284" s="53"/>
      <c r="C284" s="54"/>
      <c r="D284" s="55"/>
      <c r="E284" s="56"/>
      <c r="F284" s="57"/>
      <c r="G284" s="57"/>
      <c r="H284" s="53"/>
      <c r="I284" s="57"/>
      <c r="J284" s="53"/>
      <c r="K284" s="57"/>
      <c r="L284" s="57"/>
      <c r="M284" s="57"/>
    </row>
    <row r="285" spans="1:13" s="58" customFormat="1" ht="15.75" customHeight="1">
      <c r="A285" s="53"/>
      <c r="B285" s="53"/>
      <c r="C285" s="54"/>
      <c r="D285" s="55"/>
      <c r="E285" s="56"/>
      <c r="F285" s="57"/>
      <c r="G285" s="57"/>
      <c r="H285" s="53"/>
      <c r="I285" s="57"/>
      <c r="J285" s="53"/>
      <c r="K285" s="57"/>
      <c r="L285" s="57"/>
      <c r="M285" s="57"/>
    </row>
    <row r="286" spans="1:13" s="58" customFormat="1" ht="12">
      <c r="A286" s="53"/>
      <c r="B286" s="53"/>
      <c r="C286" s="54"/>
      <c r="D286" s="55"/>
      <c r="E286" s="56"/>
      <c r="F286" s="57"/>
      <c r="G286" s="57"/>
      <c r="H286" s="53"/>
      <c r="I286" s="57"/>
      <c r="J286" s="53"/>
      <c r="K286" s="57"/>
      <c r="L286" s="57"/>
      <c r="M286" s="57"/>
    </row>
    <row r="287" spans="1:13" s="58" customFormat="1" ht="12">
      <c r="A287" s="53"/>
      <c r="B287" s="53"/>
      <c r="C287" s="54"/>
      <c r="D287" s="55"/>
      <c r="E287" s="56"/>
      <c r="F287" s="57"/>
      <c r="G287" s="57"/>
      <c r="H287" s="53"/>
      <c r="I287" s="57"/>
      <c r="J287" s="53"/>
      <c r="K287" s="57"/>
      <c r="L287" s="57"/>
      <c r="M287" s="57"/>
    </row>
    <row r="288" spans="1:13" s="58" customFormat="1" ht="12">
      <c r="A288" s="53"/>
      <c r="B288" s="53"/>
      <c r="C288" s="54"/>
      <c r="D288" s="55"/>
      <c r="E288" s="56"/>
      <c r="F288" s="57"/>
      <c r="G288" s="57"/>
      <c r="H288" s="53"/>
      <c r="I288" s="57"/>
      <c r="J288" s="53"/>
      <c r="K288" s="57"/>
      <c r="L288" s="57"/>
      <c r="M288" s="57"/>
    </row>
    <row r="289" spans="1:13" s="58" customFormat="1" ht="12">
      <c r="A289" s="53"/>
      <c r="B289" s="53"/>
      <c r="C289" s="54"/>
      <c r="D289" s="55"/>
      <c r="E289" s="56"/>
      <c r="F289" s="57"/>
      <c r="G289" s="57"/>
      <c r="H289" s="53"/>
      <c r="I289" s="57"/>
      <c r="J289" s="53"/>
      <c r="K289" s="57"/>
      <c r="L289" s="57"/>
      <c r="M289" s="57"/>
    </row>
    <row r="290" spans="1:13" s="58" customFormat="1" ht="12">
      <c r="A290" s="53"/>
      <c r="B290" s="53"/>
      <c r="C290" s="54"/>
      <c r="D290" s="55"/>
      <c r="E290" s="56"/>
      <c r="F290" s="57"/>
      <c r="G290" s="57"/>
      <c r="H290" s="53"/>
      <c r="I290" s="57"/>
      <c r="J290" s="53"/>
      <c r="K290" s="57"/>
      <c r="L290" s="57"/>
      <c r="M290" s="57"/>
    </row>
    <row r="291" spans="1:13" s="58" customFormat="1" ht="12">
      <c r="A291" s="53"/>
      <c r="B291" s="53"/>
      <c r="C291" s="54"/>
      <c r="D291" s="55"/>
      <c r="E291" s="56"/>
      <c r="F291" s="57"/>
      <c r="G291" s="57"/>
      <c r="H291" s="53"/>
      <c r="I291" s="57"/>
      <c r="J291" s="53"/>
      <c r="K291" s="57"/>
      <c r="L291" s="57"/>
      <c r="M291" s="57"/>
    </row>
    <row r="292" spans="1:13" s="58" customFormat="1" ht="12">
      <c r="A292" s="53"/>
      <c r="B292" s="53"/>
      <c r="C292" s="54"/>
      <c r="D292" s="55"/>
      <c r="E292" s="56"/>
      <c r="F292" s="57"/>
      <c r="G292" s="57"/>
      <c r="H292" s="53"/>
      <c r="I292" s="57"/>
      <c r="J292" s="53"/>
      <c r="K292" s="57"/>
      <c r="L292" s="57"/>
      <c r="M292" s="57"/>
    </row>
    <row r="293" spans="1:13" s="58" customFormat="1" ht="12">
      <c r="A293" s="53"/>
      <c r="B293" s="53"/>
      <c r="C293" s="54"/>
      <c r="D293" s="55"/>
      <c r="E293" s="56"/>
      <c r="F293" s="57"/>
      <c r="G293" s="57"/>
      <c r="H293" s="53"/>
      <c r="I293" s="57"/>
      <c r="J293" s="53"/>
      <c r="K293" s="57"/>
      <c r="L293" s="57"/>
      <c r="M293" s="57"/>
    </row>
    <row r="294" spans="1:13" s="58" customFormat="1" ht="12">
      <c r="A294" s="53"/>
      <c r="B294" s="53"/>
      <c r="C294" s="54"/>
      <c r="D294" s="55"/>
      <c r="E294" s="56"/>
      <c r="F294" s="57"/>
      <c r="G294" s="57"/>
      <c r="H294" s="53"/>
      <c r="I294" s="57"/>
      <c r="J294" s="53"/>
      <c r="K294" s="57"/>
      <c r="L294" s="57"/>
      <c r="M294" s="57"/>
    </row>
    <row r="295" spans="1:13" s="58" customFormat="1" ht="12">
      <c r="A295" s="53"/>
      <c r="B295" s="53"/>
      <c r="C295" s="54"/>
      <c r="D295" s="55"/>
      <c r="E295" s="56"/>
      <c r="F295" s="57"/>
      <c r="G295" s="57"/>
      <c r="H295" s="53"/>
      <c r="I295" s="57"/>
      <c r="J295" s="53"/>
      <c r="K295" s="57"/>
      <c r="L295" s="57"/>
      <c r="M295" s="57"/>
    </row>
    <row r="296" spans="1:13" s="58" customFormat="1" ht="12">
      <c r="A296" s="53"/>
      <c r="B296" s="53"/>
      <c r="C296" s="54"/>
      <c r="D296" s="55"/>
      <c r="E296" s="56"/>
      <c r="F296" s="57"/>
      <c r="G296" s="57"/>
      <c r="H296" s="53"/>
      <c r="I296" s="57"/>
      <c r="J296" s="53"/>
      <c r="K296" s="57"/>
      <c r="L296" s="57"/>
      <c r="M296" s="57"/>
    </row>
    <row r="297" spans="1:13" s="58" customFormat="1" ht="12">
      <c r="A297" s="53"/>
      <c r="B297" s="53"/>
      <c r="C297" s="54"/>
      <c r="D297" s="55"/>
      <c r="E297" s="56"/>
      <c r="F297" s="57"/>
      <c r="G297" s="57"/>
      <c r="H297" s="53"/>
      <c r="I297" s="57"/>
      <c r="J297" s="53"/>
      <c r="K297" s="57"/>
      <c r="L297" s="57"/>
      <c r="M297" s="57"/>
    </row>
    <row r="298" spans="1:13" s="58" customFormat="1" ht="12">
      <c r="A298" s="53"/>
      <c r="B298" s="53"/>
      <c r="C298" s="54"/>
      <c r="D298" s="55"/>
      <c r="E298" s="56"/>
      <c r="F298" s="57"/>
      <c r="G298" s="57"/>
      <c r="H298" s="53"/>
      <c r="I298" s="57"/>
      <c r="J298" s="53"/>
      <c r="K298" s="57"/>
      <c r="L298" s="57"/>
      <c r="M298" s="57"/>
    </row>
    <row r="299" spans="1:13" s="58" customFormat="1" ht="12">
      <c r="A299" s="53"/>
      <c r="B299" s="53"/>
      <c r="C299" s="54"/>
      <c r="D299" s="55"/>
      <c r="E299" s="56"/>
      <c r="F299" s="57"/>
      <c r="G299" s="57"/>
      <c r="H299" s="53"/>
      <c r="I299" s="57"/>
      <c r="J299" s="53"/>
      <c r="K299" s="57"/>
      <c r="L299" s="57"/>
      <c r="M299" s="57"/>
    </row>
    <row r="300" spans="1:13" s="58" customFormat="1" ht="12">
      <c r="A300" s="53"/>
      <c r="B300" s="53"/>
      <c r="C300" s="54"/>
      <c r="D300" s="55"/>
      <c r="E300" s="56"/>
      <c r="F300" s="57"/>
      <c r="G300" s="57"/>
      <c r="H300" s="53"/>
      <c r="I300" s="57"/>
      <c r="J300" s="53"/>
      <c r="K300" s="57"/>
      <c r="L300" s="57"/>
      <c r="M300" s="57"/>
    </row>
    <row r="301" spans="1:13" s="58" customFormat="1" ht="12">
      <c r="A301" s="53"/>
      <c r="B301" s="53"/>
      <c r="C301" s="54"/>
      <c r="D301" s="55"/>
      <c r="E301" s="56"/>
      <c r="F301" s="57"/>
      <c r="G301" s="57"/>
      <c r="H301" s="53"/>
      <c r="I301" s="57"/>
      <c r="J301" s="53"/>
      <c r="K301" s="57"/>
      <c r="L301" s="57"/>
      <c r="M301" s="57"/>
    </row>
    <row r="302" spans="1:13" s="58" customFormat="1" ht="12">
      <c r="A302" s="53"/>
      <c r="B302" s="53"/>
      <c r="C302" s="54"/>
      <c r="D302" s="55"/>
      <c r="E302" s="56"/>
      <c r="F302" s="57"/>
      <c r="G302" s="57"/>
      <c r="H302" s="53"/>
      <c r="I302" s="57"/>
      <c r="J302" s="53"/>
      <c r="K302" s="57"/>
      <c r="L302" s="57"/>
      <c r="M302" s="57"/>
    </row>
    <row r="303" spans="1:13" s="58" customFormat="1" ht="12">
      <c r="A303" s="53"/>
      <c r="B303" s="53"/>
      <c r="C303" s="54"/>
      <c r="D303" s="55"/>
      <c r="E303" s="56"/>
      <c r="F303" s="57"/>
      <c r="G303" s="57"/>
      <c r="H303" s="53"/>
      <c r="I303" s="57"/>
      <c r="J303" s="53"/>
      <c r="K303" s="57"/>
      <c r="L303" s="57"/>
      <c r="M303" s="57"/>
    </row>
    <row r="304" spans="1:13" s="58" customFormat="1" ht="12">
      <c r="A304" s="53"/>
      <c r="B304" s="53"/>
      <c r="C304" s="54"/>
      <c r="D304" s="55"/>
      <c r="E304" s="56"/>
      <c r="F304" s="57"/>
      <c r="G304" s="57"/>
      <c r="H304" s="53"/>
      <c r="I304" s="57"/>
      <c r="J304" s="53"/>
      <c r="K304" s="57"/>
      <c r="L304" s="57"/>
      <c r="M304" s="57"/>
    </row>
    <row r="305" spans="1:13" s="58" customFormat="1" ht="12">
      <c r="A305" s="53"/>
      <c r="B305" s="53"/>
      <c r="C305" s="54"/>
      <c r="D305" s="55"/>
      <c r="E305" s="56"/>
      <c r="F305" s="57"/>
      <c r="G305" s="57"/>
      <c r="H305" s="53"/>
      <c r="I305" s="57"/>
      <c r="J305" s="53"/>
      <c r="K305" s="57"/>
      <c r="L305" s="57"/>
      <c r="M305" s="57"/>
    </row>
    <row r="306" spans="1:13" s="58" customFormat="1" ht="12">
      <c r="A306" s="53"/>
      <c r="B306" s="53"/>
      <c r="C306" s="54"/>
      <c r="D306" s="55"/>
      <c r="E306" s="56"/>
      <c r="F306" s="57"/>
      <c r="G306" s="57"/>
      <c r="H306" s="53"/>
      <c r="I306" s="57"/>
      <c r="J306" s="53"/>
      <c r="K306" s="57"/>
      <c r="L306" s="57"/>
      <c r="M306" s="57"/>
    </row>
    <row r="307" spans="1:13" s="58" customFormat="1" ht="12">
      <c r="A307" s="53"/>
      <c r="B307" s="53"/>
      <c r="C307" s="54"/>
      <c r="D307" s="55"/>
      <c r="E307" s="56"/>
      <c r="F307" s="57"/>
      <c r="G307" s="57"/>
      <c r="H307" s="53"/>
      <c r="I307" s="57"/>
      <c r="J307" s="53"/>
      <c r="K307" s="57"/>
      <c r="L307" s="57"/>
      <c r="M307" s="57"/>
    </row>
    <row r="308" spans="1:13" s="58" customFormat="1" ht="12">
      <c r="A308" s="53"/>
      <c r="B308" s="53"/>
      <c r="C308" s="54"/>
      <c r="D308" s="55"/>
      <c r="E308" s="56"/>
      <c r="F308" s="57"/>
      <c r="G308" s="57"/>
      <c r="H308" s="53"/>
      <c r="I308" s="57"/>
      <c r="J308" s="53"/>
      <c r="K308" s="57"/>
      <c r="L308" s="57"/>
      <c r="M308" s="57"/>
    </row>
    <row r="309" spans="1:13" s="58" customFormat="1" ht="12">
      <c r="A309" s="53"/>
      <c r="B309" s="53"/>
      <c r="C309" s="54"/>
      <c r="D309" s="55"/>
      <c r="E309" s="56"/>
      <c r="F309" s="57"/>
      <c r="G309" s="57"/>
      <c r="H309" s="53"/>
      <c r="I309" s="57"/>
      <c r="J309" s="53"/>
      <c r="K309" s="57"/>
      <c r="L309" s="57"/>
      <c r="M309" s="57"/>
    </row>
    <row r="310" spans="1:13" s="58" customFormat="1" ht="12">
      <c r="A310" s="53"/>
      <c r="B310" s="53"/>
      <c r="C310" s="54"/>
      <c r="D310" s="55"/>
      <c r="E310" s="56"/>
      <c r="F310" s="57"/>
      <c r="G310" s="57"/>
      <c r="H310" s="53"/>
      <c r="I310" s="57"/>
      <c r="J310" s="53"/>
      <c r="K310" s="57"/>
      <c r="L310" s="57"/>
      <c r="M310" s="57"/>
    </row>
    <row r="311" spans="1:13" s="58" customFormat="1" ht="12">
      <c r="A311" s="53"/>
      <c r="B311" s="53"/>
      <c r="C311" s="54"/>
      <c r="D311" s="55"/>
      <c r="E311" s="56"/>
      <c r="F311" s="57"/>
      <c r="G311" s="57"/>
      <c r="H311" s="53"/>
      <c r="I311" s="57"/>
      <c r="J311" s="53"/>
      <c r="K311" s="57"/>
      <c r="L311" s="57"/>
      <c r="M311" s="57"/>
    </row>
    <row r="312" spans="1:13" s="58" customFormat="1" ht="12">
      <c r="A312" s="53"/>
      <c r="B312" s="53"/>
      <c r="C312" s="54"/>
      <c r="D312" s="55"/>
      <c r="E312" s="56"/>
      <c r="F312" s="57"/>
      <c r="G312" s="57"/>
      <c r="H312" s="53"/>
      <c r="I312" s="57"/>
      <c r="J312" s="53"/>
      <c r="K312" s="57"/>
      <c r="L312" s="57"/>
      <c r="M312" s="57"/>
    </row>
    <row r="313" spans="1:13" s="58" customFormat="1" ht="12">
      <c r="A313" s="53"/>
      <c r="B313" s="53"/>
      <c r="C313" s="54"/>
      <c r="D313" s="55"/>
      <c r="E313" s="56"/>
      <c r="F313" s="57"/>
      <c r="G313" s="57"/>
      <c r="H313" s="53"/>
      <c r="I313" s="57"/>
      <c r="J313" s="53"/>
      <c r="K313" s="57"/>
      <c r="L313" s="57"/>
      <c r="M313" s="57"/>
    </row>
    <row r="314" spans="1:13" s="58" customFormat="1" ht="12">
      <c r="A314" s="53"/>
      <c r="B314" s="53"/>
      <c r="C314" s="54"/>
      <c r="D314" s="55"/>
      <c r="E314" s="56"/>
      <c r="F314" s="57"/>
      <c r="G314" s="57"/>
      <c r="H314" s="53"/>
      <c r="I314" s="57"/>
      <c r="J314" s="53"/>
      <c r="K314" s="57"/>
      <c r="L314" s="57"/>
      <c r="M314" s="57"/>
    </row>
    <row r="315" spans="1:13" s="58" customFormat="1" ht="12">
      <c r="A315" s="53"/>
      <c r="B315" s="53"/>
      <c r="C315" s="54"/>
      <c r="D315" s="55"/>
      <c r="E315" s="56"/>
      <c r="F315" s="57"/>
      <c r="G315" s="57"/>
      <c r="H315" s="53"/>
      <c r="I315" s="57"/>
      <c r="J315" s="53"/>
      <c r="K315" s="57"/>
      <c r="L315" s="57"/>
      <c r="M315" s="57"/>
    </row>
    <row r="316" spans="1:13" s="58" customFormat="1" ht="12">
      <c r="A316" s="53"/>
      <c r="B316" s="53"/>
      <c r="C316" s="54"/>
      <c r="D316" s="55"/>
      <c r="E316" s="56"/>
      <c r="F316" s="57"/>
      <c r="G316" s="57"/>
      <c r="H316" s="53"/>
      <c r="I316" s="57"/>
      <c r="J316" s="53"/>
      <c r="K316" s="57"/>
      <c r="L316" s="57"/>
      <c r="M316" s="57"/>
    </row>
  </sheetData>
  <mergeCells count="12">
    <mergeCell ref="L3:L4"/>
    <mergeCell ref="F3:F4"/>
    <mergeCell ref="G3:H3"/>
    <mergeCell ref="I3:J3"/>
    <mergeCell ref="A1:M1"/>
    <mergeCell ref="C3:C4"/>
    <mergeCell ref="A3:A4"/>
    <mergeCell ref="B3:B4"/>
    <mergeCell ref="D3:D4"/>
    <mergeCell ref="E3:E4"/>
    <mergeCell ref="M3:M4"/>
    <mergeCell ref="K3:K4"/>
  </mergeCells>
  <phoneticPr fontId="30" type="noConversion"/>
  <pageMargins left="0.94488188976377963" right="0.59055118110236227" top="0.62992125984251968" bottom="0.62992125984251968" header="0.9055118110236221" footer="0.39370078740157483"/>
  <pageSetup paperSize="9" scale="96" orientation="landscape" horizontalDpi="4294967293" verticalDpi="300" r:id="rId1"/>
  <headerFooter alignWithMargins="0">
    <oddHeader>&amp;R                                                     PAGE : 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U230"/>
  <sheetViews>
    <sheetView showZeros="0" view="pageBreakPreview" zoomScale="90" zoomScaleNormal="100" zoomScaleSheetLayoutView="100" workbookViewId="0">
      <pane ySplit="2" topLeftCell="A150" activePane="bottomLeft" state="frozenSplit"/>
      <selection activeCell="F452" sqref="F452"/>
      <selection pane="bottomLeft" activeCell="R14" sqref="R14"/>
    </sheetView>
  </sheetViews>
  <sheetFormatPr defaultRowHeight="12"/>
  <cols>
    <col min="1" max="1" width="15.625" style="36" customWidth="1"/>
    <col min="2" max="2" width="14.625" style="36" customWidth="1"/>
    <col min="3" max="3" width="4.875" style="25" customWidth="1"/>
    <col min="4" max="4" width="6.625" style="25" customWidth="1"/>
    <col min="5" max="5" width="4.625" style="25" customWidth="1"/>
    <col min="6" max="6" width="6.625" style="26" customWidth="1"/>
    <col min="7" max="7" width="5.625" style="26" customWidth="1"/>
    <col min="8" max="8" width="6.625" style="26" customWidth="1"/>
    <col min="9" max="9" width="5.625" style="26" customWidth="1"/>
    <col min="10" max="10" width="6.625" style="26" customWidth="1"/>
    <col min="11" max="11" width="5.625" style="26" customWidth="1"/>
    <col min="12" max="12" width="6.625" style="26" customWidth="1"/>
    <col min="13" max="13" width="5.625" style="26" customWidth="1"/>
    <col min="14" max="14" width="6.625" style="26" customWidth="1"/>
    <col min="15" max="15" width="5.625" style="26" customWidth="1"/>
    <col min="16" max="16" width="6.625" style="26" customWidth="1"/>
    <col min="17" max="17" width="5.625" style="26" customWidth="1"/>
    <col min="18" max="18" width="6.625" style="26" customWidth="1"/>
    <col min="19" max="19" width="5.625" style="26" customWidth="1"/>
    <col min="20" max="20" width="6.625" style="26" customWidth="1"/>
    <col min="21" max="21" width="9.375" style="4" customWidth="1"/>
    <col min="22" max="16384" width="9" style="4"/>
  </cols>
  <sheetData>
    <row r="1" spans="1:21" s="3" customFormat="1" ht="24" customHeight="1">
      <c r="A1" s="237" t="s">
        <v>58</v>
      </c>
      <c r="B1" s="237" t="s">
        <v>62</v>
      </c>
      <c r="C1" s="239" t="s">
        <v>80</v>
      </c>
      <c r="D1" s="271" t="s">
        <v>81</v>
      </c>
      <c r="E1" s="271" t="s">
        <v>82</v>
      </c>
      <c r="F1" s="271" t="s">
        <v>83</v>
      </c>
      <c r="G1" s="270" t="s">
        <v>84</v>
      </c>
      <c r="H1" s="269"/>
      <c r="I1" s="267" t="s">
        <v>9</v>
      </c>
      <c r="J1" s="269"/>
      <c r="K1" s="267" t="s">
        <v>166</v>
      </c>
      <c r="L1" s="269"/>
      <c r="M1" s="270" t="s">
        <v>86</v>
      </c>
      <c r="N1" s="268"/>
      <c r="O1" s="270" t="s">
        <v>87</v>
      </c>
      <c r="P1" s="268"/>
      <c r="Q1" s="270" t="s">
        <v>235</v>
      </c>
      <c r="R1" s="268"/>
      <c r="S1" s="267" t="s">
        <v>32</v>
      </c>
      <c r="T1" s="268"/>
      <c r="U1" s="265" t="s">
        <v>34</v>
      </c>
    </row>
    <row r="2" spans="1:21" s="3" customFormat="1" ht="24" customHeight="1">
      <c r="A2" s="238"/>
      <c r="B2" s="238"/>
      <c r="C2" s="240"/>
      <c r="D2" s="272"/>
      <c r="E2" s="272"/>
      <c r="F2" s="243"/>
      <c r="G2" s="1" t="s">
        <v>88</v>
      </c>
      <c r="H2" s="1" t="s">
        <v>89</v>
      </c>
      <c r="I2" s="1" t="s">
        <v>88</v>
      </c>
      <c r="J2" s="1" t="s">
        <v>89</v>
      </c>
      <c r="K2" s="1" t="s">
        <v>88</v>
      </c>
      <c r="L2" s="1" t="s">
        <v>89</v>
      </c>
      <c r="M2" s="1" t="s">
        <v>88</v>
      </c>
      <c r="N2" s="1" t="s">
        <v>89</v>
      </c>
      <c r="O2" s="1" t="s">
        <v>88</v>
      </c>
      <c r="P2" s="1" t="s">
        <v>89</v>
      </c>
      <c r="Q2" s="1" t="s">
        <v>88</v>
      </c>
      <c r="R2" s="1" t="s">
        <v>89</v>
      </c>
      <c r="S2" s="1" t="s">
        <v>88</v>
      </c>
      <c r="T2" s="1" t="s">
        <v>89</v>
      </c>
      <c r="U2" s="266"/>
    </row>
    <row r="3" spans="1:21" s="30" customFormat="1" ht="26.1" customHeight="1">
      <c r="A3" s="263" t="s">
        <v>228</v>
      </c>
      <c r="B3" s="264"/>
      <c r="C3" s="15"/>
      <c r="D3" s="7"/>
      <c r="E3" s="15"/>
      <c r="F3" s="31"/>
      <c r="G3" s="32"/>
      <c r="H3" s="20"/>
      <c r="I3" s="32"/>
      <c r="J3" s="20"/>
      <c r="K3" s="32"/>
      <c r="L3" s="20"/>
      <c r="M3" s="32"/>
      <c r="N3" s="20"/>
      <c r="O3" s="32"/>
      <c r="P3" s="20"/>
      <c r="Q3" s="32"/>
      <c r="R3" s="20"/>
      <c r="S3" s="32"/>
      <c r="T3" s="20"/>
      <c r="U3" s="17"/>
    </row>
    <row r="4" spans="1:21" s="30" customFormat="1" ht="26.1" customHeight="1">
      <c r="A4" s="59" t="s">
        <v>101</v>
      </c>
      <c r="B4" s="18" t="s">
        <v>299</v>
      </c>
      <c r="C4" s="51" t="s">
        <v>71</v>
      </c>
      <c r="D4" s="7">
        <v>16.5</v>
      </c>
      <c r="E4" s="15"/>
      <c r="F4" s="31"/>
      <c r="G4" s="20"/>
      <c r="H4" s="20"/>
      <c r="I4" s="32"/>
      <c r="J4" s="20"/>
      <c r="K4" s="32"/>
      <c r="L4" s="20"/>
      <c r="M4" s="32"/>
      <c r="N4" s="20"/>
      <c r="O4" s="32"/>
      <c r="P4" s="20"/>
      <c r="Q4" s="32"/>
      <c r="R4" s="20"/>
      <c r="S4" s="32"/>
      <c r="T4" s="20">
        <f t="shared" ref="T4:T10" si="0">ROUNDDOWN(($D4*S4),4)</f>
        <v>0</v>
      </c>
      <c r="U4" s="166" t="s">
        <v>171</v>
      </c>
    </row>
    <row r="5" spans="1:21" s="30" customFormat="1" ht="26.1" customHeight="1">
      <c r="A5" s="31" t="s">
        <v>101</v>
      </c>
      <c r="B5" s="31" t="s">
        <v>249</v>
      </c>
      <c r="C5" s="15" t="s">
        <v>71</v>
      </c>
      <c r="D5" s="7">
        <v>7.5</v>
      </c>
      <c r="E5" s="15"/>
      <c r="F5" s="31"/>
      <c r="G5" s="20"/>
      <c r="H5" s="20"/>
      <c r="I5" s="32"/>
      <c r="J5" s="20"/>
      <c r="K5" s="32"/>
      <c r="L5" s="20"/>
      <c r="M5" s="32"/>
      <c r="N5" s="20"/>
      <c r="O5" s="32"/>
      <c r="P5" s="20"/>
      <c r="Q5" s="32"/>
      <c r="R5" s="20"/>
      <c r="S5" s="32"/>
      <c r="T5" s="20">
        <f t="shared" si="0"/>
        <v>0</v>
      </c>
      <c r="U5" s="160" t="s">
        <v>0</v>
      </c>
    </row>
    <row r="6" spans="1:21" s="30" customFormat="1" ht="26.1" customHeight="1">
      <c r="A6" s="31" t="s">
        <v>101</v>
      </c>
      <c r="B6" s="31" t="s">
        <v>300</v>
      </c>
      <c r="C6" s="15" t="s">
        <v>71</v>
      </c>
      <c r="D6" s="7">
        <v>99.5</v>
      </c>
      <c r="E6" s="15"/>
      <c r="F6" s="31"/>
      <c r="G6" s="20"/>
      <c r="H6" s="20"/>
      <c r="I6" s="32"/>
      <c r="J6" s="20"/>
      <c r="K6" s="32"/>
      <c r="L6" s="20"/>
      <c r="M6" s="116"/>
      <c r="N6" s="20"/>
      <c r="O6" s="116"/>
      <c r="P6" s="20"/>
      <c r="Q6" s="32"/>
      <c r="R6" s="20"/>
      <c r="S6" s="32"/>
      <c r="T6" s="20">
        <f t="shared" si="0"/>
        <v>0</v>
      </c>
      <c r="U6" s="166" t="s">
        <v>0</v>
      </c>
    </row>
    <row r="7" spans="1:21" s="30" customFormat="1" ht="26.1" customHeight="1">
      <c r="A7" s="31" t="s">
        <v>212</v>
      </c>
      <c r="B7" s="31" t="s">
        <v>388</v>
      </c>
      <c r="C7" s="15" t="s">
        <v>71</v>
      </c>
      <c r="D7" s="7">
        <v>14</v>
      </c>
      <c r="E7" s="15"/>
      <c r="F7" s="31"/>
      <c r="G7" s="32"/>
      <c r="H7" s="20"/>
      <c r="I7" s="32"/>
      <c r="J7" s="20"/>
      <c r="K7" s="32"/>
      <c r="L7" s="20"/>
      <c r="M7" s="32"/>
      <c r="N7" s="20"/>
      <c r="O7" s="32"/>
      <c r="P7" s="20"/>
      <c r="Q7" s="32"/>
      <c r="R7" s="20"/>
      <c r="S7" s="32"/>
      <c r="T7" s="20">
        <f t="shared" si="0"/>
        <v>0</v>
      </c>
      <c r="U7" s="166" t="s">
        <v>14</v>
      </c>
    </row>
    <row r="8" spans="1:21" s="30" customFormat="1" ht="26.1" customHeight="1">
      <c r="A8" s="31" t="s">
        <v>106</v>
      </c>
      <c r="B8" s="31" t="s">
        <v>302</v>
      </c>
      <c r="C8" s="15" t="s">
        <v>71</v>
      </c>
      <c r="D8" s="7">
        <v>1122</v>
      </c>
      <c r="E8" s="15"/>
      <c r="F8" s="31"/>
      <c r="G8" s="32"/>
      <c r="H8" s="20"/>
      <c r="I8" s="32"/>
      <c r="J8" s="20"/>
      <c r="K8" s="32"/>
      <c r="L8" s="20"/>
      <c r="M8" s="32"/>
      <c r="N8" s="20"/>
      <c r="O8" s="32"/>
      <c r="P8" s="20"/>
      <c r="Q8" s="32"/>
      <c r="R8" s="20"/>
      <c r="S8" s="32"/>
      <c r="T8" s="20">
        <f t="shared" si="0"/>
        <v>0</v>
      </c>
      <c r="U8" s="160" t="s">
        <v>169</v>
      </c>
    </row>
    <row r="9" spans="1:21" s="30" customFormat="1" ht="26.1" customHeight="1">
      <c r="A9" s="31" t="s">
        <v>303</v>
      </c>
      <c r="B9" s="31" t="s">
        <v>328</v>
      </c>
      <c r="C9" s="15" t="s">
        <v>1</v>
      </c>
      <c r="D9" s="7">
        <v>16</v>
      </c>
      <c r="E9" s="15"/>
      <c r="F9" s="31"/>
      <c r="G9" s="32"/>
      <c r="H9" s="20"/>
      <c r="I9" s="32"/>
      <c r="J9" s="20"/>
      <c r="K9" s="32"/>
      <c r="L9" s="20"/>
      <c r="M9" s="32"/>
      <c r="N9" s="20"/>
      <c r="O9" s="32"/>
      <c r="P9" s="20"/>
      <c r="Q9" s="32"/>
      <c r="R9" s="20"/>
      <c r="S9" s="32"/>
      <c r="T9" s="20">
        <f t="shared" si="0"/>
        <v>0</v>
      </c>
      <c r="U9" s="160" t="s">
        <v>15</v>
      </c>
    </row>
    <row r="10" spans="1:21" s="30" customFormat="1" ht="26.1" customHeight="1">
      <c r="A10" s="59" t="s">
        <v>253</v>
      </c>
      <c r="B10" s="59" t="s">
        <v>254</v>
      </c>
      <c r="C10" s="15" t="s">
        <v>18</v>
      </c>
      <c r="D10" s="7">
        <v>1</v>
      </c>
      <c r="E10" s="15"/>
      <c r="F10" s="31"/>
      <c r="G10" s="20"/>
      <c r="H10" s="20"/>
      <c r="I10" s="32"/>
      <c r="J10" s="20"/>
      <c r="K10" s="32"/>
      <c r="L10" s="20"/>
      <c r="M10" s="32"/>
      <c r="N10" s="20"/>
      <c r="O10" s="32"/>
      <c r="P10" s="20"/>
      <c r="Q10" s="32"/>
      <c r="R10" s="20"/>
      <c r="S10" s="32"/>
      <c r="T10" s="20">
        <f t="shared" si="0"/>
        <v>0</v>
      </c>
      <c r="U10" s="160" t="s">
        <v>14</v>
      </c>
    </row>
    <row r="11" spans="1:21" s="30" customFormat="1" ht="26.1" customHeight="1">
      <c r="A11" s="18" t="s">
        <v>137</v>
      </c>
      <c r="B11" s="31" t="s">
        <v>141</v>
      </c>
      <c r="C11" s="64" t="s">
        <v>138</v>
      </c>
      <c r="D11" s="7">
        <v>30.6</v>
      </c>
      <c r="E11" s="15"/>
      <c r="F11" s="31"/>
      <c r="G11" s="32"/>
      <c r="H11" s="20"/>
      <c r="I11" s="32"/>
      <c r="J11" s="20"/>
      <c r="K11" s="32"/>
      <c r="L11" s="20"/>
      <c r="M11" s="32"/>
      <c r="N11" s="20"/>
      <c r="O11" s="32"/>
      <c r="P11" s="20"/>
      <c r="Q11" s="32"/>
      <c r="R11" s="20"/>
      <c r="S11" s="32"/>
      <c r="T11" s="20"/>
      <c r="U11" s="60"/>
    </row>
    <row r="12" spans="1:21" s="30" customFormat="1" ht="26.1" customHeight="1">
      <c r="A12" s="18" t="s">
        <v>140</v>
      </c>
      <c r="B12" s="31" t="s">
        <v>141</v>
      </c>
      <c r="C12" s="64" t="s">
        <v>138</v>
      </c>
      <c r="D12" s="7">
        <v>30.6</v>
      </c>
      <c r="E12" s="15"/>
      <c r="F12" s="31"/>
      <c r="G12" s="32"/>
      <c r="H12" s="20"/>
      <c r="I12" s="32"/>
      <c r="J12" s="20"/>
      <c r="K12" s="32"/>
      <c r="L12" s="20"/>
      <c r="M12" s="32"/>
      <c r="N12" s="20"/>
      <c r="O12" s="32"/>
      <c r="P12" s="20"/>
      <c r="Q12" s="32"/>
      <c r="R12" s="20"/>
      <c r="S12" s="32"/>
      <c r="T12" s="20">
        <f t="shared" ref="T12:T13" si="1">ROUNDDOWN(($D12*S12),4)</f>
        <v>0</v>
      </c>
      <c r="U12" s="60"/>
    </row>
    <row r="13" spans="1:21" s="30" customFormat="1" ht="26.1" customHeight="1">
      <c r="A13" s="65" t="s">
        <v>136</v>
      </c>
      <c r="B13" s="59" t="s">
        <v>192</v>
      </c>
      <c r="C13" s="15" t="s">
        <v>71</v>
      </c>
      <c r="D13" s="7">
        <v>97</v>
      </c>
      <c r="E13" s="15"/>
      <c r="F13" s="31"/>
      <c r="G13" s="20"/>
      <c r="H13" s="20"/>
      <c r="I13" s="32"/>
      <c r="J13" s="20"/>
      <c r="K13" s="32"/>
      <c r="L13" s="20"/>
      <c r="M13" s="32"/>
      <c r="N13" s="20"/>
      <c r="O13" s="32"/>
      <c r="P13" s="20"/>
      <c r="Q13" s="32"/>
      <c r="R13" s="20"/>
      <c r="S13" s="32"/>
      <c r="T13" s="20">
        <f t="shared" si="1"/>
        <v>0</v>
      </c>
      <c r="U13" s="160" t="s">
        <v>170</v>
      </c>
    </row>
    <row r="14" spans="1:21" s="30" customFormat="1" ht="26.1" customHeight="1">
      <c r="A14" s="59" t="s">
        <v>256</v>
      </c>
      <c r="B14" s="59" t="s">
        <v>257</v>
      </c>
      <c r="C14" s="15" t="s">
        <v>1</v>
      </c>
      <c r="D14" s="7">
        <v>9</v>
      </c>
      <c r="E14" s="15"/>
      <c r="F14" s="31"/>
      <c r="G14" s="32"/>
      <c r="H14" s="20"/>
      <c r="I14" s="32"/>
      <c r="J14" s="20"/>
      <c r="K14" s="32"/>
      <c r="L14" s="20"/>
      <c r="M14" s="32"/>
      <c r="N14" s="20"/>
      <c r="O14" s="32"/>
      <c r="P14" s="20"/>
      <c r="Q14" s="32"/>
      <c r="R14" s="20"/>
      <c r="S14" s="32"/>
      <c r="T14" s="20"/>
      <c r="U14" s="160" t="s">
        <v>271</v>
      </c>
    </row>
    <row r="15" spans="1:21" s="30" customFormat="1" ht="26.1" customHeight="1">
      <c r="A15" s="59" t="s">
        <v>19</v>
      </c>
      <c r="B15" s="59" t="s">
        <v>233</v>
      </c>
      <c r="C15" s="15" t="s">
        <v>1</v>
      </c>
      <c r="D15" s="7">
        <v>2</v>
      </c>
      <c r="E15" s="15"/>
      <c r="F15" s="31"/>
      <c r="G15" s="32"/>
      <c r="H15" s="20"/>
      <c r="I15" s="32"/>
      <c r="J15" s="20"/>
      <c r="K15" s="32"/>
      <c r="L15" s="20"/>
      <c r="M15" s="32"/>
      <c r="N15" s="20"/>
      <c r="O15" s="32"/>
      <c r="P15" s="20"/>
      <c r="Q15" s="32"/>
      <c r="R15" s="20"/>
      <c r="S15" s="32"/>
      <c r="T15" s="20"/>
      <c r="U15" s="60"/>
    </row>
    <row r="16" spans="1:21" s="30" customFormat="1" ht="26.1" customHeight="1">
      <c r="A16" s="59" t="s">
        <v>193</v>
      </c>
      <c r="B16" s="59" t="s">
        <v>20</v>
      </c>
      <c r="C16" s="15" t="s">
        <v>1</v>
      </c>
      <c r="D16" s="7">
        <v>2</v>
      </c>
      <c r="E16" s="15"/>
      <c r="F16" s="31"/>
      <c r="G16" s="32"/>
      <c r="H16" s="20"/>
      <c r="I16" s="32"/>
      <c r="J16" s="20"/>
      <c r="K16" s="32"/>
      <c r="L16" s="20"/>
      <c r="M16" s="32"/>
      <c r="N16" s="20"/>
      <c r="O16" s="32"/>
      <c r="P16" s="20"/>
      <c r="Q16" s="32"/>
      <c r="R16" s="20"/>
      <c r="S16" s="32"/>
      <c r="T16" s="20"/>
      <c r="U16" s="160" t="s">
        <v>13</v>
      </c>
    </row>
    <row r="17" spans="1:21" s="30" customFormat="1" ht="26.1" customHeight="1">
      <c r="A17" s="155" t="s">
        <v>30</v>
      </c>
      <c r="B17" s="159" t="s">
        <v>389</v>
      </c>
      <c r="C17" s="15" t="s">
        <v>17</v>
      </c>
      <c r="D17" s="7">
        <v>1</v>
      </c>
      <c r="E17" s="15"/>
      <c r="F17" s="31"/>
      <c r="G17" s="116"/>
      <c r="H17" s="20"/>
      <c r="I17" s="32"/>
      <c r="J17" s="20"/>
      <c r="K17" s="32"/>
      <c r="L17" s="20"/>
      <c r="M17" s="32"/>
      <c r="N17" s="20"/>
      <c r="O17" s="32"/>
      <c r="P17" s="20"/>
      <c r="Q17" s="32"/>
      <c r="R17" s="20"/>
      <c r="S17" s="32"/>
      <c r="T17" s="20"/>
      <c r="U17" s="160" t="s">
        <v>16</v>
      </c>
    </row>
    <row r="18" spans="1:21" s="30" customFormat="1" ht="26.1" customHeight="1">
      <c r="A18" s="31"/>
      <c r="B18" s="31"/>
      <c r="C18" s="15"/>
      <c r="D18" s="7"/>
      <c r="E18" s="15"/>
      <c r="F18" s="31"/>
      <c r="G18" s="32"/>
      <c r="H18" s="20"/>
      <c r="I18" s="32"/>
      <c r="J18" s="20"/>
      <c r="K18" s="32"/>
      <c r="L18" s="20"/>
      <c r="M18" s="32"/>
      <c r="N18" s="20"/>
      <c r="O18" s="32"/>
      <c r="P18" s="20"/>
      <c r="Q18" s="32"/>
      <c r="R18" s="20"/>
      <c r="S18" s="32"/>
      <c r="T18" s="20"/>
      <c r="U18" s="60"/>
    </row>
    <row r="19" spans="1:21" s="30" customFormat="1" ht="26.1" customHeight="1">
      <c r="A19" s="31" t="s">
        <v>77</v>
      </c>
      <c r="B19" s="31"/>
      <c r="C19" s="15"/>
      <c r="D19" s="7"/>
      <c r="E19" s="15"/>
      <c r="F19" s="31"/>
      <c r="G19" s="32"/>
      <c r="H19" s="20"/>
      <c r="I19" s="32"/>
      <c r="J19" s="20"/>
      <c r="K19" s="32"/>
      <c r="L19" s="20"/>
      <c r="M19" s="32"/>
      <c r="N19" s="20"/>
      <c r="O19" s="32"/>
      <c r="P19" s="20"/>
      <c r="Q19" s="32"/>
      <c r="R19" s="20"/>
      <c r="S19" s="32"/>
      <c r="T19" s="20"/>
      <c r="U19" s="60"/>
    </row>
    <row r="20" spans="1:21" s="30" customFormat="1" ht="26.1" customHeight="1">
      <c r="A20" s="167"/>
      <c r="B20" s="31"/>
      <c r="C20" s="15"/>
      <c r="D20" s="7"/>
      <c r="E20" s="15"/>
      <c r="F20" s="31"/>
      <c r="G20" s="32"/>
      <c r="H20" s="20"/>
      <c r="I20" s="32"/>
      <c r="J20" s="20"/>
      <c r="K20" s="32"/>
      <c r="L20" s="20"/>
      <c r="M20" s="32"/>
      <c r="N20" s="20"/>
      <c r="O20" s="32"/>
      <c r="P20" s="20"/>
      <c r="Q20" s="32"/>
      <c r="R20" s="20"/>
      <c r="S20" s="32"/>
      <c r="T20" s="20"/>
      <c r="U20" s="60"/>
    </row>
    <row r="21" spans="1:21" s="30" customFormat="1" ht="26.1" customHeight="1">
      <c r="A21" s="167"/>
      <c r="B21" s="31"/>
      <c r="C21" s="15"/>
      <c r="D21" s="7"/>
      <c r="E21" s="15"/>
      <c r="F21" s="31"/>
      <c r="G21" s="32"/>
      <c r="H21" s="20"/>
      <c r="I21" s="32"/>
      <c r="J21" s="20"/>
      <c r="K21" s="32"/>
      <c r="L21" s="20"/>
      <c r="M21" s="32"/>
      <c r="N21" s="20"/>
      <c r="O21" s="32"/>
      <c r="P21" s="20"/>
      <c r="Q21" s="32"/>
      <c r="R21" s="20"/>
      <c r="S21" s="32"/>
      <c r="T21" s="20"/>
      <c r="U21" s="60"/>
    </row>
    <row r="22" spans="1:21" s="30" customFormat="1" ht="26.1" customHeight="1">
      <c r="A22" s="263" t="s">
        <v>229</v>
      </c>
      <c r="B22" s="264"/>
      <c r="C22" s="15"/>
      <c r="D22" s="7"/>
      <c r="E22" s="15"/>
      <c r="F22" s="31"/>
      <c r="G22" s="32"/>
      <c r="H22" s="20"/>
      <c r="I22" s="32"/>
      <c r="J22" s="20"/>
      <c r="K22" s="32"/>
      <c r="L22" s="20"/>
      <c r="M22" s="32"/>
      <c r="N22" s="20"/>
      <c r="O22" s="32"/>
      <c r="P22" s="20"/>
      <c r="Q22" s="32"/>
      <c r="R22" s="20"/>
      <c r="S22" s="32"/>
      <c r="T22" s="20"/>
      <c r="U22" s="17"/>
    </row>
    <row r="23" spans="1:21" s="30" customFormat="1" ht="26.1" customHeight="1">
      <c r="A23" s="31" t="s">
        <v>101</v>
      </c>
      <c r="B23" s="31" t="s">
        <v>164</v>
      </c>
      <c r="C23" s="15" t="s">
        <v>71</v>
      </c>
      <c r="D23" s="7">
        <v>128.5</v>
      </c>
      <c r="E23" s="15"/>
      <c r="F23" s="31"/>
      <c r="G23" s="20"/>
      <c r="H23" s="20"/>
      <c r="I23" s="32"/>
      <c r="J23" s="20"/>
      <c r="K23" s="32"/>
      <c r="L23" s="20"/>
      <c r="M23" s="32"/>
      <c r="N23" s="20"/>
      <c r="O23" s="32"/>
      <c r="P23" s="20"/>
      <c r="Q23" s="32"/>
      <c r="R23" s="20"/>
      <c r="S23" s="32"/>
      <c r="T23" s="20">
        <f>ROUNDDOWN(($D23*S23),4)</f>
        <v>0</v>
      </c>
      <c r="U23" s="160" t="s">
        <v>0</v>
      </c>
    </row>
    <row r="24" spans="1:21" s="30" customFormat="1" ht="26.1" customHeight="1">
      <c r="A24" s="18" t="s">
        <v>59</v>
      </c>
      <c r="B24" s="18" t="s">
        <v>304</v>
      </c>
      <c r="C24" s="15" t="s">
        <v>71</v>
      </c>
      <c r="D24" s="7">
        <v>12</v>
      </c>
      <c r="E24" s="15"/>
      <c r="F24" s="31"/>
      <c r="G24" s="32"/>
      <c r="H24" s="20"/>
      <c r="I24" s="32"/>
      <c r="J24" s="20"/>
      <c r="K24" s="32"/>
      <c r="L24" s="20"/>
      <c r="M24" s="32"/>
      <c r="N24" s="20"/>
      <c r="O24" s="32"/>
      <c r="P24" s="20"/>
      <c r="Q24" s="32"/>
      <c r="R24" s="20"/>
      <c r="S24" s="32"/>
      <c r="T24" s="20">
        <f>ROUNDDOWN(($D24*S24),4)</f>
        <v>0</v>
      </c>
      <c r="U24" s="160" t="s">
        <v>14</v>
      </c>
    </row>
    <row r="25" spans="1:21" s="30" customFormat="1" ht="26.1" customHeight="1">
      <c r="A25" s="31" t="s">
        <v>106</v>
      </c>
      <c r="B25" s="31" t="s">
        <v>320</v>
      </c>
      <c r="C25" s="15" t="s">
        <v>71</v>
      </c>
      <c r="D25" s="7">
        <v>220</v>
      </c>
      <c r="E25" s="15"/>
      <c r="F25" s="31"/>
      <c r="G25" s="32"/>
      <c r="H25" s="20"/>
      <c r="I25" s="32"/>
      <c r="J25" s="20"/>
      <c r="K25" s="32"/>
      <c r="L25" s="20"/>
      <c r="M25" s="32"/>
      <c r="N25" s="20"/>
      <c r="O25" s="32"/>
      <c r="P25" s="20"/>
      <c r="Q25" s="32"/>
      <c r="R25" s="20"/>
      <c r="S25" s="32"/>
      <c r="T25" s="20">
        <f>ROUNDDOWN(($D25*S25),4)</f>
        <v>0</v>
      </c>
      <c r="U25" s="160" t="s">
        <v>169</v>
      </c>
    </row>
    <row r="26" spans="1:21" s="30" customFormat="1" ht="26.1" customHeight="1">
      <c r="A26" s="18" t="s">
        <v>137</v>
      </c>
      <c r="B26" s="31" t="s">
        <v>141</v>
      </c>
      <c r="C26" s="64" t="s">
        <v>138</v>
      </c>
      <c r="D26" s="7">
        <v>34.700000000000003</v>
      </c>
      <c r="E26" s="15"/>
      <c r="F26" s="31"/>
      <c r="G26" s="32"/>
      <c r="H26" s="20"/>
      <c r="I26" s="32"/>
      <c r="J26" s="20"/>
      <c r="K26" s="32"/>
      <c r="L26" s="20"/>
      <c r="M26" s="32"/>
      <c r="N26" s="20"/>
      <c r="O26" s="32"/>
      <c r="P26" s="20"/>
      <c r="Q26" s="32"/>
      <c r="R26" s="20"/>
      <c r="S26" s="32"/>
      <c r="T26" s="20"/>
      <c r="U26" s="60"/>
    </row>
    <row r="27" spans="1:21" s="30" customFormat="1" ht="26.1" customHeight="1">
      <c r="A27" s="18" t="s">
        <v>140</v>
      </c>
      <c r="B27" s="31" t="s">
        <v>141</v>
      </c>
      <c r="C27" s="64" t="s">
        <v>138</v>
      </c>
      <c r="D27" s="7">
        <v>34.700000000000003</v>
      </c>
      <c r="E27" s="15"/>
      <c r="F27" s="31"/>
      <c r="G27" s="32"/>
      <c r="H27" s="20"/>
      <c r="I27" s="32"/>
      <c r="J27" s="20"/>
      <c r="K27" s="32"/>
      <c r="L27" s="20"/>
      <c r="M27" s="32"/>
      <c r="N27" s="20"/>
      <c r="O27" s="32"/>
      <c r="P27" s="20"/>
      <c r="Q27" s="32"/>
      <c r="R27" s="20"/>
      <c r="S27" s="32"/>
      <c r="T27" s="20">
        <f>ROUNDDOWN(($D27*S27),4)</f>
        <v>0</v>
      </c>
      <c r="U27" s="60"/>
    </row>
    <row r="28" spans="1:21" s="30" customFormat="1" ht="26.1" customHeight="1">
      <c r="A28" s="65" t="s">
        <v>136</v>
      </c>
      <c r="B28" s="59" t="s">
        <v>192</v>
      </c>
      <c r="C28" s="15" t="s">
        <v>71</v>
      </c>
      <c r="D28" s="7">
        <v>110</v>
      </c>
      <c r="E28" s="15"/>
      <c r="F28" s="31"/>
      <c r="G28" s="20"/>
      <c r="H28" s="20"/>
      <c r="I28" s="32"/>
      <c r="J28" s="20"/>
      <c r="K28" s="32"/>
      <c r="L28" s="20"/>
      <c r="M28" s="32"/>
      <c r="N28" s="20"/>
      <c r="O28" s="32"/>
      <c r="P28" s="20"/>
      <c r="Q28" s="32"/>
      <c r="R28" s="20"/>
      <c r="S28" s="32"/>
      <c r="T28" s="20">
        <f>ROUNDDOWN(($D28*S28),4)</f>
        <v>0</v>
      </c>
      <c r="U28" s="160" t="s">
        <v>170</v>
      </c>
    </row>
    <row r="29" spans="1:21" s="30" customFormat="1" ht="26.1" customHeight="1">
      <c r="A29" s="59" t="s">
        <v>210</v>
      </c>
      <c r="B29" s="59" t="s">
        <v>211</v>
      </c>
      <c r="C29" s="15" t="s">
        <v>60</v>
      </c>
      <c r="D29" s="7">
        <v>6</v>
      </c>
      <c r="E29" s="15"/>
      <c r="F29" s="31"/>
      <c r="G29" s="20"/>
      <c r="H29" s="20"/>
      <c r="I29" s="32"/>
      <c r="J29" s="20"/>
      <c r="K29" s="32"/>
      <c r="L29" s="20"/>
      <c r="M29" s="32"/>
      <c r="N29" s="20"/>
      <c r="O29" s="32"/>
      <c r="P29" s="20"/>
      <c r="Q29" s="32"/>
      <c r="R29" s="20"/>
      <c r="S29" s="32"/>
      <c r="T29" s="20">
        <f>ROUNDDOWN(($D29*S29),4)</f>
        <v>0</v>
      </c>
      <c r="U29" s="160" t="s">
        <v>168</v>
      </c>
    </row>
    <row r="30" spans="1:21" s="30" customFormat="1" ht="26.1" customHeight="1">
      <c r="A30" s="59" t="s">
        <v>165</v>
      </c>
      <c r="B30" s="59" t="s">
        <v>286</v>
      </c>
      <c r="C30" s="15" t="s">
        <v>60</v>
      </c>
      <c r="D30" s="7">
        <v>6</v>
      </c>
      <c r="E30" s="15"/>
      <c r="F30" s="31"/>
      <c r="G30" s="32"/>
      <c r="H30" s="20"/>
      <c r="I30" s="32"/>
      <c r="J30" s="20"/>
      <c r="K30" s="32"/>
      <c r="L30" s="20"/>
      <c r="M30" s="32"/>
      <c r="N30" s="20"/>
      <c r="O30" s="32"/>
      <c r="P30" s="20"/>
      <c r="Q30" s="32"/>
      <c r="R30" s="20"/>
      <c r="S30" s="32"/>
      <c r="T30" s="20"/>
      <c r="U30" s="160" t="s">
        <v>177</v>
      </c>
    </row>
    <row r="31" spans="1:21" s="30" customFormat="1" ht="26.1" customHeight="1">
      <c r="A31" s="161" t="s">
        <v>390</v>
      </c>
      <c r="B31" s="159" t="s">
        <v>391</v>
      </c>
      <c r="C31" s="15" t="s">
        <v>60</v>
      </c>
      <c r="D31" s="7">
        <v>6</v>
      </c>
      <c r="E31" s="15"/>
      <c r="F31" s="31"/>
      <c r="G31" s="116"/>
      <c r="H31" s="20"/>
      <c r="I31" s="32"/>
      <c r="J31" s="20"/>
      <c r="K31" s="32"/>
      <c r="L31" s="20"/>
      <c r="M31" s="32"/>
      <c r="N31" s="20"/>
      <c r="O31" s="32"/>
      <c r="P31" s="20"/>
      <c r="Q31" s="32"/>
      <c r="R31" s="20"/>
      <c r="S31" s="32"/>
      <c r="T31" s="20"/>
      <c r="U31" s="160" t="s">
        <v>413</v>
      </c>
    </row>
    <row r="32" spans="1:21" s="30" customFormat="1" ht="26.1" customHeight="1">
      <c r="A32" s="161" t="s">
        <v>234</v>
      </c>
      <c r="B32" s="205" t="s">
        <v>263</v>
      </c>
      <c r="C32" s="15" t="s">
        <v>1</v>
      </c>
      <c r="D32" s="7">
        <v>6</v>
      </c>
      <c r="E32" s="15"/>
      <c r="F32" s="31"/>
      <c r="G32" s="32"/>
      <c r="H32" s="20"/>
      <c r="I32" s="32"/>
      <c r="J32" s="20"/>
      <c r="K32" s="32"/>
      <c r="L32" s="20"/>
      <c r="M32" s="32"/>
      <c r="N32" s="20"/>
      <c r="O32" s="32"/>
      <c r="P32" s="20"/>
      <c r="Q32" s="32"/>
      <c r="R32" s="20"/>
      <c r="S32" s="32"/>
      <c r="T32" s="20"/>
      <c r="U32" s="160" t="s">
        <v>23</v>
      </c>
    </row>
    <row r="33" spans="1:21" s="30" customFormat="1" ht="26.1" customHeight="1">
      <c r="A33" s="59"/>
      <c r="B33" s="59"/>
      <c r="C33" s="51"/>
      <c r="D33" s="7"/>
      <c r="E33" s="15"/>
      <c r="F33" s="31"/>
      <c r="G33" s="32"/>
      <c r="H33" s="20"/>
      <c r="I33" s="32"/>
      <c r="J33" s="20"/>
      <c r="K33" s="32"/>
      <c r="L33" s="20"/>
      <c r="M33" s="32"/>
      <c r="N33" s="20"/>
      <c r="O33" s="32"/>
      <c r="P33" s="20"/>
      <c r="Q33" s="32"/>
      <c r="R33" s="20"/>
      <c r="S33" s="32"/>
      <c r="T33" s="20"/>
      <c r="U33" s="166"/>
    </row>
    <row r="34" spans="1:21" s="30" customFormat="1" ht="26.1" customHeight="1">
      <c r="A34" s="31" t="s">
        <v>77</v>
      </c>
      <c r="B34" s="31"/>
      <c r="C34" s="15"/>
      <c r="D34" s="7"/>
      <c r="E34" s="15"/>
      <c r="F34" s="31"/>
      <c r="G34" s="32"/>
      <c r="H34" s="20"/>
      <c r="I34" s="32"/>
      <c r="J34" s="20"/>
      <c r="K34" s="32"/>
      <c r="L34" s="20"/>
      <c r="M34" s="32"/>
      <c r="N34" s="20"/>
      <c r="O34" s="32"/>
      <c r="P34" s="20"/>
      <c r="Q34" s="32"/>
      <c r="R34" s="20"/>
      <c r="S34" s="32"/>
      <c r="T34" s="20">
        <f>SUM(T23:T33)</f>
        <v>0</v>
      </c>
      <c r="U34" s="60"/>
    </row>
    <row r="35" spans="1:21" s="30" customFormat="1" ht="26.1" customHeight="1">
      <c r="A35" s="167"/>
      <c r="B35" s="31"/>
      <c r="C35" s="15"/>
      <c r="D35" s="7"/>
      <c r="E35" s="15"/>
      <c r="F35" s="31"/>
      <c r="G35" s="32"/>
      <c r="H35" s="20"/>
      <c r="I35" s="32"/>
      <c r="J35" s="20"/>
      <c r="K35" s="32"/>
      <c r="L35" s="20"/>
      <c r="M35" s="32"/>
      <c r="N35" s="20"/>
      <c r="O35" s="32"/>
      <c r="P35" s="20"/>
      <c r="Q35" s="32"/>
      <c r="R35" s="20"/>
      <c r="S35" s="32"/>
      <c r="T35" s="20"/>
      <c r="U35" s="60"/>
    </row>
    <row r="36" spans="1:21" s="30" customFormat="1" ht="26.1" customHeight="1">
      <c r="A36" s="167"/>
      <c r="B36" s="31"/>
      <c r="C36" s="15"/>
      <c r="D36" s="7"/>
      <c r="E36" s="15"/>
      <c r="F36" s="31"/>
      <c r="G36" s="32"/>
      <c r="H36" s="20"/>
      <c r="I36" s="32"/>
      <c r="J36" s="20"/>
      <c r="K36" s="32"/>
      <c r="L36" s="20"/>
      <c r="M36" s="32"/>
      <c r="N36" s="20"/>
      <c r="O36" s="32"/>
      <c r="P36" s="20"/>
      <c r="Q36" s="32"/>
      <c r="R36" s="20"/>
      <c r="S36" s="32"/>
      <c r="T36" s="20"/>
      <c r="U36" s="60"/>
    </row>
    <row r="37" spans="1:21" s="30" customFormat="1" ht="26.1" customHeight="1">
      <c r="A37" s="167"/>
      <c r="B37" s="31"/>
      <c r="C37" s="15"/>
      <c r="D37" s="7"/>
      <c r="E37" s="15"/>
      <c r="F37" s="31"/>
      <c r="G37" s="32"/>
      <c r="H37" s="20"/>
      <c r="I37" s="32"/>
      <c r="J37" s="20"/>
      <c r="K37" s="32"/>
      <c r="L37" s="20"/>
      <c r="M37" s="32"/>
      <c r="N37" s="20"/>
      <c r="O37" s="32"/>
      <c r="P37" s="20"/>
      <c r="Q37" s="32"/>
      <c r="R37" s="20"/>
      <c r="S37" s="32"/>
      <c r="T37" s="20"/>
      <c r="U37" s="60"/>
    </row>
    <row r="38" spans="1:21" s="30" customFormat="1" ht="26.1" customHeight="1">
      <c r="A38" s="167"/>
      <c r="B38" s="31"/>
      <c r="C38" s="15"/>
      <c r="D38" s="7"/>
      <c r="E38" s="15"/>
      <c r="F38" s="31"/>
      <c r="G38" s="32"/>
      <c r="H38" s="20"/>
      <c r="I38" s="32"/>
      <c r="J38" s="20"/>
      <c r="K38" s="32"/>
      <c r="L38" s="20"/>
      <c r="M38" s="32"/>
      <c r="N38" s="20"/>
      <c r="O38" s="32"/>
      <c r="P38" s="20"/>
      <c r="Q38" s="32"/>
      <c r="R38" s="20"/>
      <c r="S38" s="32"/>
      <c r="T38" s="20"/>
      <c r="U38" s="60"/>
    </row>
    <row r="39" spans="1:21" s="30" customFormat="1" ht="26.1" customHeight="1">
      <c r="A39" s="167"/>
      <c r="B39" s="31"/>
      <c r="C39" s="15"/>
      <c r="D39" s="7"/>
      <c r="E39" s="15"/>
      <c r="F39" s="31"/>
      <c r="G39" s="32"/>
      <c r="H39" s="20"/>
      <c r="I39" s="32"/>
      <c r="J39" s="20"/>
      <c r="K39" s="32"/>
      <c r="L39" s="20"/>
      <c r="M39" s="32"/>
      <c r="N39" s="20"/>
      <c r="O39" s="32"/>
      <c r="P39" s="20"/>
      <c r="Q39" s="32"/>
      <c r="R39" s="20"/>
      <c r="S39" s="32"/>
      <c r="T39" s="20"/>
      <c r="U39" s="60"/>
    </row>
    <row r="40" spans="1:21" s="30" customFormat="1" ht="26.1" customHeight="1">
      <c r="A40" s="167"/>
      <c r="B40" s="31"/>
      <c r="C40" s="15"/>
      <c r="D40" s="7"/>
      <c r="E40" s="15"/>
      <c r="F40" s="31"/>
      <c r="G40" s="32"/>
      <c r="H40" s="20"/>
      <c r="I40" s="32"/>
      <c r="J40" s="20"/>
      <c r="K40" s="32"/>
      <c r="L40" s="20"/>
      <c r="M40" s="32"/>
      <c r="N40" s="20"/>
      <c r="O40" s="32"/>
      <c r="P40" s="20"/>
      <c r="Q40" s="32"/>
      <c r="R40" s="20"/>
      <c r="S40" s="32"/>
      <c r="T40" s="20"/>
      <c r="U40" s="60"/>
    </row>
    <row r="41" spans="1:21" s="30" customFormat="1" ht="26.1" customHeight="1">
      <c r="A41" s="263" t="s">
        <v>287</v>
      </c>
      <c r="B41" s="264"/>
      <c r="C41" s="15"/>
      <c r="D41" s="7"/>
      <c r="E41" s="15"/>
      <c r="F41" s="31"/>
      <c r="G41" s="32"/>
      <c r="H41" s="20"/>
      <c r="I41" s="32"/>
      <c r="J41" s="20"/>
      <c r="K41" s="32"/>
      <c r="L41" s="20"/>
      <c r="M41" s="32"/>
      <c r="N41" s="20"/>
      <c r="O41" s="32"/>
      <c r="P41" s="20"/>
      <c r="Q41" s="32"/>
      <c r="R41" s="20"/>
      <c r="S41" s="32"/>
      <c r="T41" s="20"/>
      <c r="U41" s="60"/>
    </row>
    <row r="42" spans="1:21" s="30" customFormat="1" ht="26.1" customHeight="1">
      <c r="A42" s="31" t="s">
        <v>101</v>
      </c>
      <c r="B42" s="31" t="s">
        <v>6</v>
      </c>
      <c r="C42" s="15" t="s">
        <v>71</v>
      </c>
      <c r="D42" s="7">
        <v>120.3</v>
      </c>
      <c r="E42" s="15"/>
      <c r="F42" s="31"/>
      <c r="G42" s="170"/>
      <c r="H42" s="20"/>
      <c r="I42" s="32"/>
      <c r="J42" s="20"/>
      <c r="K42" s="32"/>
      <c r="L42" s="20"/>
      <c r="M42" s="32"/>
      <c r="N42" s="20"/>
      <c r="O42" s="32"/>
      <c r="P42" s="20"/>
      <c r="Q42" s="32"/>
      <c r="R42" s="20"/>
      <c r="S42" s="32"/>
      <c r="T42" s="20">
        <f t="shared" ref="T42:T48" si="2">ROUNDDOWN(($D42*S42),4)</f>
        <v>0</v>
      </c>
      <c r="U42" s="160" t="s">
        <v>171</v>
      </c>
    </row>
    <row r="43" spans="1:21" s="30" customFormat="1" ht="26.1" customHeight="1">
      <c r="A43" s="31" t="s">
        <v>101</v>
      </c>
      <c r="B43" s="31" t="s">
        <v>183</v>
      </c>
      <c r="C43" s="15" t="s">
        <v>71</v>
      </c>
      <c r="D43" s="7">
        <v>69.8</v>
      </c>
      <c r="E43" s="15"/>
      <c r="F43" s="31"/>
      <c r="G43" s="170"/>
      <c r="H43" s="20"/>
      <c r="I43" s="32"/>
      <c r="J43" s="20"/>
      <c r="K43" s="32"/>
      <c r="L43" s="20"/>
      <c r="M43" s="32"/>
      <c r="N43" s="20"/>
      <c r="O43" s="32"/>
      <c r="P43" s="20"/>
      <c r="Q43" s="32"/>
      <c r="R43" s="20"/>
      <c r="S43" s="32"/>
      <c r="T43" s="20">
        <f t="shared" si="2"/>
        <v>0</v>
      </c>
      <c r="U43" s="160" t="s">
        <v>171</v>
      </c>
    </row>
    <row r="44" spans="1:21" s="30" customFormat="1" ht="26.1" customHeight="1">
      <c r="A44" s="31" t="s">
        <v>101</v>
      </c>
      <c r="B44" s="31" t="s">
        <v>305</v>
      </c>
      <c r="C44" s="51" t="s">
        <v>71</v>
      </c>
      <c r="D44" s="7">
        <v>25.1</v>
      </c>
      <c r="E44" s="15"/>
      <c r="F44" s="31"/>
      <c r="G44" s="20"/>
      <c r="H44" s="20"/>
      <c r="I44" s="32"/>
      <c r="J44" s="20"/>
      <c r="K44" s="32"/>
      <c r="L44" s="20"/>
      <c r="M44" s="32"/>
      <c r="N44" s="20"/>
      <c r="O44" s="32"/>
      <c r="P44" s="20"/>
      <c r="Q44" s="32"/>
      <c r="R44" s="20"/>
      <c r="S44" s="32"/>
      <c r="T44" s="20">
        <f t="shared" si="2"/>
        <v>0</v>
      </c>
      <c r="U44" s="166" t="s">
        <v>171</v>
      </c>
    </row>
    <row r="45" spans="1:21" s="30" customFormat="1" ht="26.1" customHeight="1">
      <c r="A45" s="31" t="s">
        <v>101</v>
      </c>
      <c r="B45" s="31" t="s">
        <v>28</v>
      </c>
      <c r="C45" s="51" t="s">
        <v>71</v>
      </c>
      <c r="D45" s="7">
        <v>52.6</v>
      </c>
      <c r="E45" s="15"/>
      <c r="F45" s="31"/>
      <c r="G45" s="20"/>
      <c r="H45" s="20"/>
      <c r="I45" s="32"/>
      <c r="J45" s="20"/>
      <c r="K45" s="32"/>
      <c r="L45" s="20"/>
      <c r="M45" s="32"/>
      <c r="N45" s="20"/>
      <c r="O45" s="32"/>
      <c r="P45" s="20"/>
      <c r="Q45" s="32"/>
      <c r="R45" s="20"/>
      <c r="S45" s="32"/>
      <c r="T45" s="20">
        <f t="shared" si="2"/>
        <v>0</v>
      </c>
      <c r="U45" s="166" t="s">
        <v>171</v>
      </c>
    </row>
    <row r="46" spans="1:21" s="30" customFormat="1" ht="26.1" customHeight="1">
      <c r="A46" s="31" t="s">
        <v>105</v>
      </c>
      <c r="B46" s="31" t="s">
        <v>7</v>
      </c>
      <c r="C46" s="51" t="s">
        <v>71</v>
      </c>
      <c r="D46" s="7">
        <v>13.2</v>
      </c>
      <c r="E46" s="15"/>
      <c r="F46" s="31"/>
      <c r="G46" s="20"/>
      <c r="H46" s="20"/>
      <c r="I46" s="32"/>
      <c r="J46" s="20"/>
      <c r="K46" s="32"/>
      <c r="L46" s="20"/>
      <c r="M46" s="32"/>
      <c r="N46" s="20"/>
      <c r="O46" s="32"/>
      <c r="P46" s="20"/>
      <c r="Q46" s="32"/>
      <c r="R46" s="20"/>
      <c r="S46" s="32"/>
      <c r="T46" s="20">
        <f t="shared" si="2"/>
        <v>0</v>
      </c>
      <c r="U46" s="166" t="s">
        <v>171</v>
      </c>
    </row>
    <row r="47" spans="1:21" s="30" customFormat="1" ht="26.1" customHeight="1">
      <c r="A47" s="31" t="s">
        <v>105</v>
      </c>
      <c r="B47" s="31" t="s">
        <v>306</v>
      </c>
      <c r="C47" s="51" t="s">
        <v>71</v>
      </c>
      <c r="D47" s="7">
        <v>6</v>
      </c>
      <c r="E47" s="15"/>
      <c r="F47" s="31"/>
      <c r="G47" s="20"/>
      <c r="H47" s="20"/>
      <c r="I47" s="32"/>
      <c r="J47" s="20"/>
      <c r="K47" s="32"/>
      <c r="L47" s="20"/>
      <c r="M47" s="32"/>
      <c r="N47" s="20"/>
      <c r="O47" s="32"/>
      <c r="P47" s="20"/>
      <c r="Q47" s="32"/>
      <c r="R47" s="20"/>
      <c r="S47" s="32"/>
      <c r="T47" s="20">
        <f t="shared" si="2"/>
        <v>0</v>
      </c>
      <c r="U47" s="166" t="s">
        <v>171</v>
      </c>
    </row>
    <row r="48" spans="1:21" s="30" customFormat="1" ht="26.1" customHeight="1">
      <c r="A48" s="18" t="s">
        <v>59</v>
      </c>
      <c r="B48" s="18" t="s">
        <v>4</v>
      </c>
      <c r="C48" s="15" t="s">
        <v>71</v>
      </c>
      <c r="D48" s="7">
        <v>561</v>
      </c>
      <c r="E48" s="15"/>
      <c r="F48" s="31"/>
      <c r="G48" s="32"/>
      <c r="H48" s="20"/>
      <c r="I48" s="32"/>
      <c r="J48" s="20"/>
      <c r="K48" s="32"/>
      <c r="L48" s="20"/>
      <c r="M48" s="32"/>
      <c r="N48" s="20"/>
      <c r="O48" s="32"/>
      <c r="P48" s="20"/>
      <c r="Q48" s="32"/>
      <c r="R48" s="20"/>
      <c r="S48" s="32"/>
      <c r="T48" s="20">
        <f t="shared" si="2"/>
        <v>0</v>
      </c>
      <c r="U48" s="160" t="s">
        <v>173</v>
      </c>
    </row>
    <row r="49" spans="1:21" s="30" customFormat="1" ht="26.1" customHeight="1">
      <c r="A49" s="18" t="s">
        <v>59</v>
      </c>
      <c r="B49" s="18" t="s">
        <v>304</v>
      </c>
      <c r="C49" s="15" t="s">
        <v>71</v>
      </c>
      <c r="D49" s="7">
        <v>259.89999999999998</v>
      </c>
      <c r="E49" s="15"/>
      <c r="F49" s="31"/>
      <c r="G49" s="32"/>
      <c r="H49" s="20"/>
      <c r="I49" s="32"/>
      <c r="J49" s="20"/>
      <c r="K49" s="32"/>
      <c r="L49" s="20"/>
      <c r="M49" s="32"/>
      <c r="N49" s="20"/>
      <c r="O49" s="32"/>
      <c r="P49" s="20"/>
      <c r="Q49" s="32"/>
      <c r="R49" s="20"/>
      <c r="S49" s="32"/>
      <c r="T49" s="20">
        <f t="shared" ref="T49:T54" si="3">ROUNDDOWN(($D49*S49),4)</f>
        <v>0</v>
      </c>
      <c r="U49" s="160" t="s">
        <v>14</v>
      </c>
    </row>
    <row r="50" spans="1:21" s="30" customFormat="1" ht="26.1" customHeight="1">
      <c r="A50" s="18" t="s">
        <v>59</v>
      </c>
      <c r="B50" s="18" t="s">
        <v>2</v>
      </c>
      <c r="C50" s="15" t="s">
        <v>71</v>
      </c>
      <c r="D50" s="7">
        <v>88.2</v>
      </c>
      <c r="E50" s="15"/>
      <c r="F50" s="31"/>
      <c r="G50" s="32"/>
      <c r="H50" s="20"/>
      <c r="I50" s="32"/>
      <c r="J50" s="20"/>
      <c r="K50" s="32"/>
      <c r="L50" s="20"/>
      <c r="M50" s="32"/>
      <c r="N50" s="20"/>
      <c r="O50" s="32"/>
      <c r="P50" s="20"/>
      <c r="Q50" s="32"/>
      <c r="R50" s="20"/>
      <c r="S50" s="32"/>
      <c r="T50" s="20">
        <f t="shared" si="3"/>
        <v>0</v>
      </c>
      <c r="U50" s="160" t="s">
        <v>14</v>
      </c>
    </row>
    <row r="51" spans="1:21" s="30" customFormat="1" ht="26.1" customHeight="1">
      <c r="A51" s="18" t="s">
        <v>59</v>
      </c>
      <c r="B51" s="18" t="s">
        <v>179</v>
      </c>
      <c r="C51" s="15" t="s">
        <v>71</v>
      </c>
      <c r="D51" s="7">
        <v>9</v>
      </c>
      <c r="E51" s="15"/>
      <c r="F51" s="31"/>
      <c r="G51" s="32"/>
      <c r="H51" s="20"/>
      <c r="I51" s="32"/>
      <c r="J51" s="20"/>
      <c r="K51" s="32"/>
      <c r="L51" s="20"/>
      <c r="M51" s="32"/>
      <c r="N51" s="20"/>
      <c r="O51" s="32"/>
      <c r="P51" s="20"/>
      <c r="Q51" s="32"/>
      <c r="R51" s="20"/>
      <c r="S51" s="32"/>
      <c r="T51" s="20">
        <f t="shared" si="3"/>
        <v>0</v>
      </c>
      <c r="U51" s="160" t="s">
        <v>14</v>
      </c>
    </row>
    <row r="52" spans="1:21" s="30" customFormat="1" ht="26.1" customHeight="1">
      <c r="A52" s="18" t="s">
        <v>59</v>
      </c>
      <c r="B52" s="18" t="s">
        <v>317</v>
      </c>
      <c r="C52" s="15" t="s">
        <v>71</v>
      </c>
      <c r="D52" s="7">
        <v>46.5</v>
      </c>
      <c r="E52" s="15"/>
      <c r="F52" s="31"/>
      <c r="G52" s="32"/>
      <c r="H52" s="20"/>
      <c r="I52" s="32"/>
      <c r="J52" s="20"/>
      <c r="K52" s="32"/>
      <c r="L52" s="20"/>
      <c r="M52" s="32"/>
      <c r="N52" s="20"/>
      <c r="O52" s="32"/>
      <c r="P52" s="20"/>
      <c r="Q52" s="32"/>
      <c r="R52" s="20"/>
      <c r="S52" s="32"/>
      <c r="T52" s="20">
        <f t="shared" si="3"/>
        <v>0</v>
      </c>
      <c r="U52" s="160" t="s">
        <v>14</v>
      </c>
    </row>
    <row r="53" spans="1:21" s="30" customFormat="1" ht="26.1" customHeight="1">
      <c r="A53" s="18" t="s">
        <v>59</v>
      </c>
      <c r="B53" s="18" t="s">
        <v>318</v>
      </c>
      <c r="C53" s="15" t="s">
        <v>71</v>
      </c>
      <c r="D53" s="7">
        <v>59.6</v>
      </c>
      <c r="E53" s="15"/>
      <c r="F53" s="31"/>
      <c r="G53" s="32"/>
      <c r="H53" s="20"/>
      <c r="I53" s="32"/>
      <c r="J53" s="20"/>
      <c r="K53" s="32"/>
      <c r="L53" s="20"/>
      <c r="M53" s="32"/>
      <c r="N53" s="20"/>
      <c r="O53" s="32"/>
      <c r="P53" s="20"/>
      <c r="Q53" s="32"/>
      <c r="R53" s="20"/>
      <c r="S53" s="32"/>
      <c r="T53" s="20">
        <f t="shared" si="3"/>
        <v>0</v>
      </c>
      <c r="U53" s="160" t="s">
        <v>14</v>
      </c>
    </row>
    <row r="54" spans="1:21" s="30" customFormat="1" ht="26.1" customHeight="1">
      <c r="A54" s="18" t="s">
        <v>106</v>
      </c>
      <c r="B54" s="18" t="s">
        <v>319</v>
      </c>
      <c r="C54" s="15" t="s">
        <v>71</v>
      </c>
      <c r="D54" s="7">
        <v>238.4</v>
      </c>
      <c r="E54" s="15"/>
      <c r="F54" s="31"/>
      <c r="G54" s="32"/>
      <c r="H54" s="20"/>
      <c r="I54" s="32"/>
      <c r="J54" s="20"/>
      <c r="K54" s="32"/>
      <c r="L54" s="20"/>
      <c r="M54" s="32"/>
      <c r="N54" s="20"/>
      <c r="O54" s="32"/>
      <c r="P54" s="20"/>
      <c r="Q54" s="32"/>
      <c r="R54" s="20"/>
      <c r="S54" s="32"/>
      <c r="T54" s="20">
        <f t="shared" si="3"/>
        <v>0</v>
      </c>
      <c r="U54" s="160" t="s">
        <v>392</v>
      </c>
    </row>
    <row r="55" spans="1:21" s="30" customFormat="1" ht="26.1" customHeight="1">
      <c r="A55" s="18" t="s">
        <v>106</v>
      </c>
      <c r="B55" s="18" t="s">
        <v>320</v>
      </c>
      <c r="C55" s="15" t="s">
        <v>71</v>
      </c>
      <c r="D55" s="7">
        <v>183.8</v>
      </c>
      <c r="E55" s="15"/>
      <c r="F55" s="31"/>
      <c r="G55" s="32"/>
      <c r="H55" s="20"/>
      <c r="I55" s="32"/>
      <c r="J55" s="20"/>
      <c r="K55" s="32"/>
      <c r="L55" s="20"/>
      <c r="M55" s="32"/>
      <c r="N55" s="20"/>
      <c r="O55" s="32"/>
      <c r="P55" s="20"/>
      <c r="Q55" s="32"/>
      <c r="R55" s="20"/>
      <c r="S55" s="32"/>
      <c r="T55" s="20">
        <f t="shared" ref="T55:T64" si="4">ROUNDDOWN(($D55*S55),4)</f>
        <v>0</v>
      </c>
      <c r="U55" s="160" t="s">
        <v>172</v>
      </c>
    </row>
    <row r="56" spans="1:21" s="30" customFormat="1" ht="26.1" customHeight="1">
      <c r="A56" s="18" t="s">
        <v>106</v>
      </c>
      <c r="B56" s="18" t="s">
        <v>282</v>
      </c>
      <c r="C56" s="15" t="s">
        <v>71</v>
      </c>
      <c r="D56" s="7">
        <v>88.2</v>
      </c>
      <c r="E56" s="15"/>
      <c r="F56" s="31"/>
      <c r="G56" s="32"/>
      <c r="H56" s="20"/>
      <c r="I56" s="32"/>
      <c r="J56" s="20"/>
      <c r="K56" s="32"/>
      <c r="L56" s="20"/>
      <c r="M56" s="32"/>
      <c r="N56" s="20"/>
      <c r="O56" s="32"/>
      <c r="P56" s="20"/>
      <c r="Q56" s="32"/>
      <c r="R56" s="20"/>
      <c r="S56" s="32"/>
      <c r="T56" s="20">
        <f t="shared" si="4"/>
        <v>0</v>
      </c>
      <c r="U56" s="160" t="s">
        <v>172</v>
      </c>
    </row>
    <row r="57" spans="1:21" s="30" customFormat="1" ht="26.1" customHeight="1">
      <c r="A57" s="18" t="s">
        <v>106</v>
      </c>
      <c r="B57" s="18" t="s">
        <v>307</v>
      </c>
      <c r="C57" s="15" t="s">
        <v>71</v>
      </c>
      <c r="D57" s="7">
        <v>76.099999999999994</v>
      </c>
      <c r="E57" s="15"/>
      <c r="F57" s="31"/>
      <c r="G57" s="32"/>
      <c r="H57" s="20"/>
      <c r="I57" s="32"/>
      <c r="J57" s="20"/>
      <c r="K57" s="32"/>
      <c r="L57" s="20"/>
      <c r="M57" s="32"/>
      <c r="N57" s="20"/>
      <c r="O57" s="32"/>
      <c r="P57" s="20"/>
      <c r="Q57" s="32"/>
      <c r="R57" s="20"/>
      <c r="S57" s="32"/>
      <c r="T57" s="20">
        <f t="shared" si="4"/>
        <v>0</v>
      </c>
      <c r="U57" s="160" t="s">
        <v>172</v>
      </c>
    </row>
    <row r="58" spans="1:21" s="30" customFormat="1" ht="26.1" customHeight="1">
      <c r="A58" s="18" t="s">
        <v>106</v>
      </c>
      <c r="B58" s="18" t="s">
        <v>308</v>
      </c>
      <c r="C58" s="15" t="s">
        <v>71</v>
      </c>
      <c r="D58" s="7">
        <v>9</v>
      </c>
      <c r="E58" s="15"/>
      <c r="F58" s="31"/>
      <c r="G58" s="32"/>
      <c r="H58" s="20"/>
      <c r="I58" s="32"/>
      <c r="J58" s="20"/>
      <c r="K58" s="32"/>
      <c r="L58" s="20"/>
      <c r="M58" s="32"/>
      <c r="N58" s="20"/>
      <c r="O58" s="32"/>
      <c r="P58" s="20"/>
      <c r="Q58" s="32"/>
      <c r="R58" s="20"/>
      <c r="S58" s="32"/>
      <c r="T58" s="20">
        <f t="shared" si="4"/>
        <v>0</v>
      </c>
      <c r="U58" s="160" t="s">
        <v>172</v>
      </c>
    </row>
    <row r="59" spans="1:21" s="30" customFormat="1" ht="26.1" customHeight="1">
      <c r="A59" s="18" t="s">
        <v>106</v>
      </c>
      <c r="B59" s="18" t="s">
        <v>309</v>
      </c>
      <c r="C59" s="15" t="s">
        <v>71</v>
      </c>
      <c r="D59" s="7">
        <v>46.5</v>
      </c>
      <c r="E59" s="15"/>
      <c r="F59" s="31"/>
      <c r="G59" s="32"/>
      <c r="H59" s="20"/>
      <c r="I59" s="32"/>
      <c r="J59" s="20"/>
      <c r="K59" s="32"/>
      <c r="L59" s="20"/>
      <c r="M59" s="32"/>
      <c r="N59" s="20"/>
      <c r="O59" s="32"/>
      <c r="P59" s="20"/>
      <c r="Q59" s="32"/>
      <c r="R59" s="20"/>
      <c r="S59" s="32"/>
      <c r="T59" s="20">
        <f t="shared" si="4"/>
        <v>0</v>
      </c>
      <c r="U59" s="160" t="s">
        <v>392</v>
      </c>
    </row>
    <row r="60" spans="1:21" s="30" customFormat="1" ht="26.1" customHeight="1">
      <c r="A60" s="59" t="s">
        <v>377</v>
      </c>
      <c r="B60" s="59" t="s">
        <v>378</v>
      </c>
      <c r="C60" s="15" t="s">
        <v>71</v>
      </c>
      <c r="D60" s="7">
        <v>81.8</v>
      </c>
      <c r="E60" s="15"/>
      <c r="F60" s="31"/>
      <c r="G60" s="32"/>
      <c r="H60" s="20"/>
      <c r="I60" s="32"/>
      <c r="J60" s="20"/>
      <c r="K60" s="32"/>
      <c r="L60" s="20"/>
      <c r="M60" s="32"/>
      <c r="N60" s="20"/>
      <c r="O60" s="32"/>
      <c r="P60" s="20"/>
      <c r="Q60" s="32"/>
      <c r="R60" s="20"/>
      <c r="S60" s="32"/>
      <c r="T60" s="20">
        <f t="shared" si="4"/>
        <v>0</v>
      </c>
      <c r="U60" s="160" t="s">
        <v>393</v>
      </c>
    </row>
    <row r="61" spans="1:21" s="30" customFormat="1" ht="26.1" customHeight="1">
      <c r="A61" s="59" t="s">
        <v>352</v>
      </c>
      <c r="B61" s="59" t="s">
        <v>353</v>
      </c>
      <c r="C61" s="15" t="s">
        <v>71</v>
      </c>
      <c r="D61" s="7">
        <v>39</v>
      </c>
      <c r="E61" s="15"/>
      <c r="F61" s="31"/>
      <c r="G61" s="32"/>
      <c r="H61" s="20"/>
      <c r="I61" s="32"/>
      <c r="J61" s="20"/>
      <c r="K61" s="32"/>
      <c r="L61" s="20"/>
      <c r="M61" s="32"/>
      <c r="N61" s="20"/>
      <c r="O61" s="32"/>
      <c r="P61" s="20"/>
      <c r="Q61" s="32"/>
      <c r="R61" s="20"/>
      <c r="S61" s="32"/>
      <c r="T61" s="20">
        <f t="shared" si="4"/>
        <v>0</v>
      </c>
      <c r="U61" s="160" t="s">
        <v>394</v>
      </c>
    </row>
    <row r="62" spans="1:21" s="30" customFormat="1" ht="26.1" customHeight="1">
      <c r="A62" s="59" t="s">
        <v>354</v>
      </c>
      <c r="B62" s="59" t="s">
        <v>353</v>
      </c>
      <c r="C62" s="15" t="s">
        <v>1</v>
      </c>
      <c r="D62" s="7">
        <v>4</v>
      </c>
      <c r="E62" s="15"/>
      <c r="F62" s="31"/>
      <c r="G62" s="32"/>
      <c r="H62" s="20"/>
      <c r="I62" s="32"/>
      <c r="J62" s="20"/>
      <c r="K62" s="32"/>
      <c r="L62" s="20"/>
      <c r="M62" s="32"/>
      <c r="N62" s="20"/>
      <c r="O62" s="32"/>
      <c r="P62" s="20"/>
      <c r="Q62" s="32"/>
      <c r="R62" s="20"/>
      <c r="S62" s="32"/>
      <c r="T62" s="20">
        <f t="shared" si="4"/>
        <v>0</v>
      </c>
      <c r="U62" s="160" t="s">
        <v>394</v>
      </c>
    </row>
    <row r="63" spans="1:21" s="30" customFormat="1" ht="26.1" customHeight="1">
      <c r="A63" s="59" t="s">
        <v>355</v>
      </c>
      <c r="B63" s="59" t="s">
        <v>353</v>
      </c>
      <c r="C63" s="15" t="s">
        <v>1</v>
      </c>
      <c r="D63" s="7">
        <v>1</v>
      </c>
      <c r="E63" s="15"/>
      <c r="F63" s="31"/>
      <c r="G63" s="32"/>
      <c r="H63" s="20"/>
      <c r="I63" s="32"/>
      <c r="J63" s="20"/>
      <c r="K63" s="32"/>
      <c r="L63" s="20"/>
      <c r="M63" s="32"/>
      <c r="N63" s="20"/>
      <c r="O63" s="32"/>
      <c r="P63" s="20"/>
      <c r="Q63" s="32"/>
      <c r="R63" s="20"/>
      <c r="S63" s="32"/>
      <c r="T63" s="20">
        <f t="shared" si="4"/>
        <v>0</v>
      </c>
      <c r="U63" s="160" t="s">
        <v>394</v>
      </c>
    </row>
    <row r="64" spans="1:21" s="30" customFormat="1" ht="26.1" customHeight="1">
      <c r="A64" s="59" t="s">
        <v>356</v>
      </c>
      <c r="B64" s="59" t="s">
        <v>353</v>
      </c>
      <c r="C64" s="15" t="s">
        <v>1</v>
      </c>
      <c r="D64" s="7">
        <v>1</v>
      </c>
      <c r="E64" s="15"/>
      <c r="F64" s="31"/>
      <c r="G64" s="32"/>
      <c r="H64" s="20"/>
      <c r="I64" s="32"/>
      <c r="J64" s="20"/>
      <c r="K64" s="32"/>
      <c r="L64" s="20"/>
      <c r="M64" s="32"/>
      <c r="N64" s="20"/>
      <c r="O64" s="32"/>
      <c r="P64" s="20"/>
      <c r="Q64" s="32"/>
      <c r="R64" s="20"/>
      <c r="S64" s="32"/>
      <c r="T64" s="20">
        <f t="shared" si="4"/>
        <v>0</v>
      </c>
      <c r="U64" s="160" t="s">
        <v>394</v>
      </c>
    </row>
    <row r="65" spans="1:21" s="30" customFormat="1" ht="26.1" customHeight="1">
      <c r="A65" s="59" t="s">
        <v>357</v>
      </c>
      <c r="B65" s="59" t="s">
        <v>358</v>
      </c>
      <c r="C65" s="15" t="s">
        <v>1</v>
      </c>
      <c r="D65" s="7">
        <v>26</v>
      </c>
      <c r="E65" s="15"/>
      <c r="F65" s="31"/>
      <c r="G65" s="32"/>
      <c r="H65" s="20"/>
      <c r="I65" s="32"/>
      <c r="J65" s="20"/>
      <c r="K65" s="32"/>
      <c r="L65" s="20"/>
      <c r="M65" s="32"/>
      <c r="N65" s="20"/>
      <c r="O65" s="32"/>
      <c r="P65" s="20"/>
      <c r="Q65" s="32"/>
      <c r="R65" s="20"/>
      <c r="S65" s="32"/>
      <c r="T65" s="20"/>
      <c r="U65" s="60"/>
    </row>
    <row r="66" spans="1:21" s="30" customFormat="1" ht="26.1" customHeight="1">
      <c r="A66" s="59" t="s">
        <v>359</v>
      </c>
      <c r="B66" s="59" t="s">
        <v>360</v>
      </c>
      <c r="C66" s="15" t="s">
        <v>1</v>
      </c>
      <c r="D66" s="7">
        <v>208</v>
      </c>
      <c r="E66" s="15"/>
      <c r="F66" s="31"/>
      <c r="G66" s="32"/>
      <c r="H66" s="20"/>
      <c r="I66" s="32"/>
      <c r="J66" s="20"/>
      <c r="K66" s="32"/>
      <c r="L66" s="20"/>
      <c r="M66" s="32"/>
      <c r="N66" s="20"/>
      <c r="O66" s="32"/>
      <c r="P66" s="20"/>
      <c r="Q66" s="32"/>
      <c r="R66" s="20"/>
      <c r="S66" s="32"/>
      <c r="T66" s="20"/>
      <c r="U66" s="60"/>
    </row>
    <row r="67" spans="1:21" s="30" customFormat="1" ht="26.1" customHeight="1">
      <c r="A67" s="59" t="s">
        <v>361</v>
      </c>
      <c r="B67" s="59" t="s">
        <v>362</v>
      </c>
      <c r="C67" s="15" t="s">
        <v>1</v>
      </c>
      <c r="D67" s="7">
        <v>13</v>
      </c>
      <c r="E67" s="15"/>
      <c r="F67" s="31"/>
      <c r="G67" s="32"/>
      <c r="H67" s="20"/>
      <c r="I67" s="32"/>
      <c r="J67" s="20"/>
      <c r="K67" s="32"/>
      <c r="L67" s="20"/>
      <c r="M67" s="32"/>
      <c r="N67" s="20"/>
      <c r="O67" s="32"/>
      <c r="P67" s="20"/>
      <c r="Q67" s="32"/>
      <c r="R67" s="20"/>
      <c r="S67" s="32"/>
      <c r="T67" s="20"/>
      <c r="U67" s="60"/>
    </row>
    <row r="68" spans="1:21" s="30" customFormat="1" ht="26.1" customHeight="1">
      <c r="A68" s="59" t="s">
        <v>363</v>
      </c>
      <c r="B68" s="59" t="s">
        <v>343</v>
      </c>
      <c r="C68" s="15" t="s">
        <v>1</v>
      </c>
      <c r="D68" s="7">
        <v>52</v>
      </c>
      <c r="E68" s="15"/>
      <c r="F68" s="31"/>
      <c r="G68" s="32"/>
      <c r="H68" s="20"/>
      <c r="I68" s="32"/>
      <c r="J68" s="20"/>
      <c r="K68" s="32"/>
      <c r="L68" s="20"/>
      <c r="M68" s="32"/>
      <c r="N68" s="20"/>
      <c r="O68" s="32"/>
      <c r="P68" s="20"/>
      <c r="Q68" s="32"/>
      <c r="R68" s="20"/>
      <c r="S68" s="32"/>
      <c r="T68" s="20"/>
      <c r="U68" s="60"/>
    </row>
    <row r="69" spans="1:21" s="30" customFormat="1" ht="26.1" customHeight="1">
      <c r="A69" s="59" t="s">
        <v>364</v>
      </c>
      <c r="B69" s="59" t="s">
        <v>343</v>
      </c>
      <c r="C69" s="15" t="s">
        <v>1</v>
      </c>
      <c r="D69" s="7">
        <v>52</v>
      </c>
      <c r="E69" s="15"/>
      <c r="F69" s="31"/>
      <c r="G69" s="32"/>
      <c r="H69" s="20"/>
      <c r="I69" s="32"/>
      <c r="J69" s="20"/>
      <c r="K69" s="32"/>
      <c r="L69" s="20"/>
      <c r="M69" s="32"/>
      <c r="N69" s="20"/>
      <c r="O69" s="32"/>
      <c r="P69" s="20"/>
      <c r="Q69" s="32"/>
      <c r="R69" s="20"/>
      <c r="S69" s="32"/>
      <c r="T69" s="20"/>
      <c r="U69" s="60"/>
    </row>
    <row r="70" spans="1:21" s="30" customFormat="1" ht="26.1" customHeight="1">
      <c r="A70" s="59" t="s">
        <v>365</v>
      </c>
      <c r="B70" s="59" t="s">
        <v>358</v>
      </c>
      <c r="C70" s="15" t="s">
        <v>1</v>
      </c>
      <c r="D70" s="7">
        <v>52</v>
      </c>
      <c r="E70" s="15"/>
      <c r="F70" s="31"/>
      <c r="G70" s="32"/>
      <c r="H70" s="20"/>
      <c r="I70" s="32"/>
      <c r="J70" s="20"/>
      <c r="K70" s="32"/>
      <c r="L70" s="20"/>
      <c r="M70" s="32"/>
      <c r="N70" s="20"/>
      <c r="O70" s="32"/>
      <c r="P70" s="20"/>
      <c r="Q70" s="32"/>
      <c r="R70" s="20"/>
      <c r="S70" s="32"/>
      <c r="T70" s="20"/>
      <c r="U70" s="60"/>
    </row>
    <row r="71" spans="1:21" s="30" customFormat="1" ht="26.1" customHeight="1">
      <c r="A71" s="18" t="s">
        <v>383</v>
      </c>
      <c r="B71" s="31" t="s">
        <v>384</v>
      </c>
      <c r="C71" s="15" t="s">
        <v>17</v>
      </c>
      <c r="D71" s="7">
        <v>24</v>
      </c>
      <c r="E71" s="15"/>
      <c r="F71" s="31"/>
      <c r="G71" s="32"/>
      <c r="H71" s="20"/>
      <c r="I71" s="32"/>
      <c r="J71" s="20"/>
      <c r="K71" s="32"/>
      <c r="L71" s="20"/>
      <c r="M71" s="32"/>
      <c r="N71" s="20"/>
      <c r="O71" s="32"/>
      <c r="P71" s="20"/>
      <c r="Q71" s="32"/>
      <c r="R71" s="20"/>
      <c r="S71" s="32"/>
      <c r="T71" s="20"/>
      <c r="U71" s="60"/>
    </row>
    <row r="72" spans="1:21" s="30" customFormat="1" ht="26.1" customHeight="1">
      <c r="A72" s="18" t="s">
        <v>383</v>
      </c>
      <c r="B72" s="31" t="s">
        <v>385</v>
      </c>
      <c r="C72" s="15" t="s">
        <v>17</v>
      </c>
      <c r="D72" s="7">
        <v>2</v>
      </c>
      <c r="E72" s="15"/>
      <c r="F72" s="31"/>
      <c r="G72" s="32"/>
      <c r="H72" s="20"/>
      <c r="I72" s="32"/>
      <c r="J72" s="20"/>
      <c r="K72" s="32"/>
      <c r="L72" s="20"/>
      <c r="M72" s="32"/>
      <c r="N72" s="20"/>
      <c r="O72" s="32"/>
      <c r="P72" s="20"/>
      <c r="Q72" s="32"/>
      <c r="R72" s="20"/>
      <c r="S72" s="32"/>
      <c r="T72" s="20"/>
      <c r="U72" s="60"/>
    </row>
    <row r="73" spans="1:21" s="30" customFormat="1" ht="26.1" customHeight="1">
      <c r="A73" s="31" t="s">
        <v>114</v>
      </c>
      <c r="B73" s="31" t="s">
        <v>8</v>
      </c>
      <c r="C73" s="15" t="s">
        <v>1</v>
      </c>
      <c r="D73" s="7">
        <v>4</v>
      </c>
      <c r="E73" s="15"/>
      <c r="F73" s="31"/>
      <c r="G73" s="32"/>
      <c r="H73" s="20"/>
      <c r="I73" s="32"/>
      <c r="J73" s="20"/>
      <c r="K73" s="32"/>
      <c r="L73" s="20"/>
      <c r="M73" s="32"/>
      <c r="N73" s="20"/>
      <c r="O73" s="32"/>
      <c r="P73" s="20"/>
      <c r="Q73" s="32"/>
      <c r="R73" s="20"/>
      <c r="S73" s="32"/>
      <c r="T73" s="20"/>
      <c r="U73" s="60"/>
    </row>
    <row r="74" spans="1:21" s="30" customFormat="1" ht="26.1" customHeight="1">
      <c r="A74" s="31" t="s">
        <v>114</v>
      </c>
      <c r="B74" s="31" t="s">
        <v>324</v>
      </c>
      <c r="C74" s="15" t="s">
        <v>1</v>
      </c>
      <c r="D74" s="7">
        <v>6</v>
      </c>
      <c r="E74" s="15"/>
      <c r="F74" s="31"/>
      <c r="G74" s="32"/>
      <c r="H74" s="20"/>
      <c r="I74" s="32"/>
      <c r="J74" s="20"/>
      <c r="K74" s="32"/>
      <c r="L74" s="20"/>
      <c r="M74" s="32"/>
      <c r="N74" s="20"/>
      <c r="O74" s="32"/>
      <c r="P74" s="20"/>
      <c r="Q74" s="32"/>
      <c r="R74" s="20"/>
      <c r="S74" s="32"/>
      <c r="T74" s="20"/>
      <c r="U74" s="60"/>
    </row>
    <row r="75" spans="1:21" s="30" customFormat="1" ht="26.1" customHeight="1">
      <c r="A75" s="31" t="s">
        <v>310</v>
      </c>
      <c r="B75" s="31" t="s">
        <v>305</v>
      </c>
      <c r="C75" s="15" t="s">
        <v>1</v>
      </c>
      <c r="D75" s="7">
        <v>5</v>
      </c>
      <c r="E75" s="15"/>
      <c r="F75" s="31"/>
      <c r="G75" s="32"/>
      <c r="H75" s="20"/>
      <c r="I75" s="32"/>
      <c r="J75" s="20"/>
      <c r="K75" s="32"/>
      <c r="L75" s="20"/>
      <c r="M75" s="32"/>
      <c r="N75" s="20"/>
      <c r="O75" s="32"/>
      <c r="P75" s="20"/>
      <c r="Q75" s="32"/>
      <c r="R75" s="20"/>
      <c r="S75" s="32"/>
      <c r="T75" s="20"/>
      <c r="U75" s="60"/>
    </row>
    <row r="76" spans="1:21" s="30" customFormat="1" ht="26.1" customHeight="1">
      <c r="A76" s="31" t="s">
        <v>310</v>
      </c>
      <c r="B76" s="31" t="s">
        <v>28</v>
      </c>
      <c r="C76" s="15" t="s">
        <v>1</v>
      </c>
      <c r="D76" s="7">
        <v>10</v>
      </c>
      <c r="E76" s="15"/>
      <c r="F76" s="31"/>
      <c r="G76" s="32"/>
      <c r="H76" s="20"/>
      <c r="I76" s="32"/>
      <c r="J76" s="20"/>
      <c r="K76" s="32"/>
      <c r="L76" s="20"/>
      <c r="M76" s="32"/>
      <c r="N76" s="20"/>
      <c r="O76" s="32"/>
      <c r="P76" s="20"/>
      <c r="Q76" s="32"/>
      <c r="R76" s="20"/>
      <c r="S76" s="32"/>
      <c r="T76" s="20"/>
      <c r="U76" s="60"/>
    </row>
    <row r="77" spans="1:21" s="30" customFormat="1" ht="26.1" customHeight="1">
      <c r="A77" s="31" t="s">
        <v>3</v>
      </c>
      <c r="B77" s="31" t="s">
        <v>326</v>
      </c>
      <c r="C77" s="15" t="s">
        <v>1</v>
      </c>
      <c r="D77" s="7">
        <v>8</v>
      </c>
      <c r="E77" s="15"/>
      <c r="F77" s="31"/>
      <c r="G77" s="32"/>
      <c r="H77" s="20"/>
      <c r="I77" s="32"/>
      <c r="J77" s="20"/>
      <c r="K77" s="32"/>
      <c r="L77" s="20"/>
      <c r="M77" s="32"/>
      <c r="N77" s="20"/>
      <c r="O77" s="32"/>
      <c r="P77" s="20"/>
      <c r="Q77" s="32"/>
      <c r="R77" s="20"/>
      <c r="S77" s="32"/>
      <c r="T77" s="20"/>
      <c r="U77" s="160" t="s">
        <v>15</v>
      </c>
    </row>
    <row r="78" spans="1:21" s="30" customFormat="1" ht="26.1" customHeight="1">
      <c r="A78" s="31" t="s">
        <v>3</v>
      </c>
      <c r="B78" s="31" t="s">
        <v>327</v>
      </c>
      <c r="C78" s="15" t="s">
        <v>1</v>
      </c>
      <c r="D78" s="7">
        <v>32</v>
      </c>
      <c r="E78" s="15"/>
      <c r="F78" s="31"/>
      <c r="G78" s="32"/>
      <c r="H78" s="20"/>
      <c r="I78" s="32"/>
      <c r="J78" s="20"/>
      <c r="K78" s="32"/>
      <c r="L78" s="20"/>
      <c r="M78" s="32"/>
      <c r="N78" s="20"/>
      <c r="O78" s="32"/>
      <c r="P78" s="20"/>
      <c r="Q78" s="32"/>
      <c r="R78" s="20"/>
      <c r="S78" s="32"/>
      <c r="T78" s="20"/>
      <c r="U78" s="160" t="s">
        <v>15</v>
      </c>
    </row>
    <row r="79" spans="1:21" s="30" customFormat="1" ht="26.1" customHeight="1">
      <c r="A79" s="31" t="s">
        <v>329</v>
      </c>
      <c r="B79" s="31" t="s">
        <v>330</v>
      </c>
      <c r="C79" s="15" t="s">
        <v>1</v>
      </c>
      <c r="D79" s="7">
        <v>1</v>
      </c>
      <c r="E79" s="15"/>
      <c r="F79" s="31"/>
      <c r="G79" s="32"/>
      <c r="H79" s="20"/>
      <c r="I79" s="32"/>
      <c r="J79" s="20"/>
      <c r="K79" s="32"/>
      <c r="L79" s="20"/>
      <c r="M79" s="32"/>
      <c r="N79" s="20"/>
      <c r="O79" s="32"/>
      <c r="P79" s="20"/>
      <c r="Q79" s="32"/>
      <c r="R79" s="20"/>
      <c r="S79" s="32"/>
      <c r="T79" s="20"/>
      <c r="U79" s="160" t="s">
        <v>16</v>
      </c>
    </row>
    <row r="80" spans="1:21" s="30" customFormat="1" ht="26.1" customHeight="1">
      <c r="A80" s="59" t="s">
        <v>204</v>
      </c>
      <c r="B80" s="59" t="s">
        <v>102</v>
      </c>
      <c r="C80" s="15" t="s">
        <v>1</v>
      </c>
      <c r="D80" s="7">
        <v>5</v>
      </c>
      <c r="E80" s="15"/>
      <c r="F80" s="31"/>
      <c r="G80" s="32"/>
      <c r="H80" s="20"/>
      <c r="I80" s="32"/>
      <c r="J80" s="20"/>
      <c r="K80" s="32"/>
      <c r="L80" s="20"/>
      <c r="M80" s="32"/>
      <c r="N80" s="20"/>
      <c r="O80" s="32"/>
      <c r="P80" s="20"/>
      <c r="Q80" s="32"/>
      <c r="R80" s="20"/>
      <c r="S80" s="32"/>
      <c r="T80" s="20"/>
      <c r="U80" s="160" t="s">
        <v>174</v>
      </c>
    </row>
    <row r="81" spans="1:21" s="30" customFormat="1" ht="26.1" customHeight="1">
      <c r="A81" s="59" t="s">
        <v>207</v>
      </c>
      <c r="B81" s="59" t="s">
        <v>103</v>
      </c>
      <c r="C81" s="15" t="s">
        <v>1</v>
      </c>
      <c r="D81" s="7">
        <v>15</v>
      </c>
      <c r="E81" s="15"/>
      <c r="F81" s="31"/>
      <c r="G81" s="32"/>
      <c r="H81" s="20"/>
      <c r="I81" s="32"/>
      <c r="J81" s="20"/>
      <c r="K81" s="32"/>
      <c r="L81" s="20"/>
      <c r="M81" s="32"/>
      <c r="N81" s="20"/>
      <c r="O81" s="32"/>
      <c r="P81" s="20"/>
      <c r="Q81" s="32"/>
      <c r="R81" s="20"/>
      <c r="S81" s="32"/>
      <c r="T81" s="20"/>
      <c r="U81" s="160" t="s">
        <v>174</v>
      </c>
    </row>
    <row r="82" spans="1:21" s="30" customFormat="1" ht="26.1" customHeight="1">
      <c r="A82" s="59" t="s">
        <v>207</v>
      </c>
      <c r="B82" s="59" t="s">
        <v>27</v>
      </c>
      <c r="C82" s="15" t="s">
        <v>1</v>
      </c>
      <c r="D82" s="7">
        <v>23</v>
      </c>
      <c r="E82" s="15"/>
      <c r="F82" s="31"/>
      <c r="G82" s="32"/>
      <c r="H82" s="20"/>
      <c r="I82" s="32"/>
      <c r="J82" s="20"/>
      <c r="K82" s="32"/>
      <c r="L82" s="20"/>
      <c r="M82" s="32"/>
      <c r="N82" s="20"/>
      <c r="O82" s="32"/>
      <c r="P82" s="20"/>
      <c r="Q82" s="32"/>
      <c r="R82" s="20"/>
      <c r="S82" s="32"/>
      <c r="T82" s="20"/>
      <c r="U82" s="160" t="s">
        <v>174</v>
      </c>
    </row>
    <row r="83" spans="1:21" s="30" customFormat="1" ht="26.1" customHeight="1">
      <c r="A83" s="59" t="s">
        <v>109</v>
      </c>
      <c r="B83" s="59" t="s">
        <v>110</v>
      </c>
      <c r="C83" s="15" t="s">
        <v>1</v>
      </c>
      <c r="D83" s="7">
        <v>5</v>
      </c>
      <c r="E83" s="15"/>
      <c r="F83" s="31"/>
      <c r="G83" s="32"/>
      <c r="H83" s="20"/>
      <c r="I83" s="32"/>
      <c r="J83" s="20"/>
      <c r="K83" s="32"/>
      <c r="L83" s="20"/>
      <c r="M83" s="32"/>
      <c r="N83" s="20"/>
      <c r="O83" s="32"/>
      <c r="P83" s="20"/>
      <c r="Q83" s="32"/>
      <c r="R83" s="20"/>
      <c r="S83" s="32"/>
      <c r="T83" s="20"/>
      <c r="U83" s="60"/>
    </row>
    <row r="84" spans="1:21" s="30" customFormat="1" ht="26.1" customHeight="1">
      <c r="A84" s="59" t="s">
        <v>331</v>
      </c>
      <c r="B84" s="59" t="s">
        <v>332</v>
      </c>
      <c r="C84" s="15" t="s">
        <v>1</v>
      </c>
      <c r="D84" s="7">
        <v>19</v>
      </c>
      <c r="E84" s="15"/>
      <c r="F84" s="31"/>
      <c r="G84" s="32"/>
      <c r="H84" s="20"/>
      <c r="I84" s="32"/>
      <c r="J84" s="20"/>
      <c r="K84" s="32"/>
      <c r="L84" s="20"/>
      <c r="M84" s="32"/>
      <c r="N84" s="20"/>
      <c r="O84" s="32"/>
      <c r="P84" s="20"/>
      <c r="Q84" s="32"/>
      <c r="R84" s="20"/>
      <c r="S84" s="32"/>
      <c r="T84" s="20"/>
      <c r="U84" s="160" t="s">
        <v>12</v>
      </c>
    </row>
    <row r="85" spans="1:21" s="30" customFormat="1" ht="26.1" customHeight="1">
      <c r="A85" s="59" t="s">
        <v>26</v>
      </c>
      <c r="B85" s="59" t="s">
        <v>283</v>
      </c>
      <c r="C85" s="15" t="s">
        <v>1</v>
      </c>
      <c r="D85" s="7">
        <v>4</v>
      </c>
      <c r="E85" s="15"/>
      <c r="F85" s="31"/>
      <c r="G85" s="32"/>
      <c r="H85" s="20"/>
      <c r="I85" s="32"/>
      <c r="J85" s="20"/>
      <c r="K85" s="32"/>
      <c r="L85" s="20"/>
      <c r="M85" s="32"/>
      <c r="N85" s="20"/>
      <c r="O85" s="32"/>
      <c r="P85" s="20"/>
      <c r="Q85" s="32"/>
      <c r="R85" s="20"/>
      <c r="S85" s="32"/>
      <c r="T85" s="20"/>
      <c r="U85" s="160" t="s">
        <v>176</v>
      </c>
    </row>
    <row r="86" spans="1:21" s="30" customFormat="1" ht="26.1" customHeight="1">
      <c r="A86" s="59" t="s">
        <v>232</v>
      </c>
      <c r="B86" s="59" t="s">
        <v>190</v>
      </c>
      <c r="C86" s="15" t="s">
        <v>1</v>
      </c>
      <c r="D86" s="7">
        <v>5</v>
      </c>
      <c r="E86" s="15"/>
      <c r="F86" s="31"/>
      <c r="G86" s="32"/>
      <c r="H86" s="20"/>
      <c r="I86" s="32"/>
      <c r="J86" s="20"/>
      <c r="K86" s="32"/>
      <c r="L86" s="20"/>
      <c r="M86" s="32"/>
      <c r="N86" s="20"/>
      <c r="O86" s="32"/>
      <c r="P86" s="20"/>
      <c r="Q86" s="32"/>
      <c r="R86" s="20"/>
      <c r="S86" s="32"/>
      <c r="T86" s="20"/>
      <c r="U86" s="160" t="s">
        <v>176</v>
      </c>
    </row>
    <row r="87" spans="1:21" s="30" customFormat="1" ht="26.1" customHeight="1">
      <c r="A87" s="59" t="s">
        <v>334</v>
      </c>
      <c r="B87" s="59" t="s">
        <v>335</v>
      </c>
      <c r="C87" s="15" t="s">
        <v>1</v>
      </c>
      <c r="D87" s="7">
        <v>10</v>
      </c>
      <c r="E87" s="15"/>
      <c r="F87" s="31"/>
      <c r="G87" s="32"/>
      <c r="H87" s="20"/>
      <c r="I87" s="32"/>
      <c r="J87" s="20"/>
      <c r="K87" s="32"/>
      <c r="L87" s="20"/>
      <c r="M87" s="32"/>
      <c r="N87" s="20"/>
      <c r="O87" s="32"/>
      <c r="P87" s="20"/>
      <c r="Q87" s="32"/>
      <c r="R87" s="20"/>
      <c r="S87" s="32"/>
      <c r="T87" s="20"/>
      <c r="U87" s="60"/>
    </row>
    <row r="88" spans="1:21" s="30" customFormat="1" ht="26.1" customHeight="1">
      <c r="A88" s="59" t="s">
        <v>334</v>
      </c>
      <c r="B88" s="59" t="s">
        <v>239</v>
      </c>
      <c r="C88" s="15" t="s">
        <v>1</v>
      </c>
      <c r="D88" s="7">
        <v>22</v>
      </c>
      <c r="E88" s="15"/>
      <c r="F88" s="31"/>
      <c r="G88" s="32"/>
      <c r="H88" s="20"/>
      <c r="I88" s="32"/>
      <c r="J88" s="20"/>
      <c r="K88" s="32"/>
      <c r="L88" s="20"/>
      <c r="M88" s="32"/>
      <c r="N88" s="20"/>
      <c r="O88" s="32"/>
      <c r="P88" s="20"/>
      <c r="Q88" s="32"/>
      <c r="R88" s="20"/>
      <c r="S88" s="32"/>
      <c r="T88" s="20"/>
      <c r="U88" s="60"/>
    </row>
    <row r="89" spans="1:21" s="30" customFormat="1" ht="26.1" customHeight="1">
      <c r="A89" s="59" t="s">
        <v>338</v>
      </c>
      <c r="B89" s="59" t="s">
        <v>339</v>
      </c>
      <c r="C89" s="15" t="s">
        <v>1</v>
      </c>
      <c r="D89" s="7">
        <v>32</v>
      </c>
      <c r="E89" s="15"/>
      <c r="F89" s="31"/>
      <c r="G89" s="32"/>
      <c r="H89" s="20"/>
      <c r="I89" s="32"/>
      <c r="J89" s="20"/>
      <c r="K89" s="32"/>
      <c r="L89" s="20"/>
      <c r="M89" s="32"/>
      <c r="N89" s="20"/>
      <c r="O89" s="32"/>
      <c r="P89" s="20"/>
      <c r="Q89" s="32"/>
      <c r="R89" s="20"/>
      <c r="S89" s="32"/>
      <c r="T89" s="20"/>
      <c r="U89" s="60"/>
    </row>
    <row r="90" spans="1:21" s="30" customFormat="1" ht="26.1" customHeight="1">
      <c r="A90" s="59" t="s">
        <v>342</v>
      </c>
      <c r="B90" s="59" t="s">
        <v>343</v>
      </c>
      <c r="C90" s="15" t="s">
        <v>1</v>
      </c>
      <c r="D90" s="7">
        <v>32</v>
      </c>
      <c r="E90" s="15"/>
      <c r="F90" s="31"/>
      <c r="G90" s="32"/>
      <c r="H90" s="20"/>
      <c r="I90" s="32"/>
      <c r="J90" s="20"/>
      <c r="K90" s="32"/>
      <c r="L90" s="20"/>
      <c r="M90" s="32"/>
      <c r="N90" s="20"/>
      <c r="O90" s="32"/>
      <c r="P90" s="20"/>
      <c r="Q90" s="32"/>
      <c r="R90" s="20"/>
      <c r="S90" s="32"/>
      <c r="T90" s="20"/>
      <c r="U90" s="160" t="s">
        <v>12</v>
      </c>
    </row>
    <row r="91" spans="1:21" s="30" customFormat="1" ht="26.1" customHeight="1">
      <c r="A91" s="158" t="s">
        <v>30</v>
      </c>
      <c r="B91" s="226" t="s">
        <v>395</v>
      </c>
      <c r="C91" s="15" t="s">
        <v>111</v>
      </c>
      <c r="D91" s="7">
        <v>1</v>
      </c>
      <c r="E91" s="15"/>
      <c r="F91" s="31"/>
      <c r="G91" s="116"/>
      <c r="H91" s="20"/>
      <c r="I91" s="32"/>
      <c r="J91" s="20"/>
      <c r="K91" s="32"/>
      <c r="L91" s="20"/>
      <c r="M91" s="32"/>
      <c r="N91" s="20"/>
      <c r="O91" s="32"/>
      <c r="P91" s="20"/>
      <c r="Q91" s="32"/>
      <c r="R91" s="20"/>
      <c r="S91" s="32"/>
      <c r="T91" s="20">
        <f t="shared" ref="T91:T96" si="5">ROUNDDOWN(($D91*S91),4)</f>
        <v>0</v>
      </c>
      <c r="U91" s="160" t="s">
        <v>29</v>
      </c>
    </row>
    <row r="92" spans="1:21" s="30" customFormat="1" ht="26.1" customHeight="1">
      <c r="A92" s="158" t="s">
        <v>30</v>
      </c>
      <c r="B92" s="226" t="s">
        <v>396</v>
      </c>
      <c r="C92" s="15" t="s">
        <v>111</v>
      </c>
      <c r="D92" s="7">
        <v>1</v>
      </c>
      <c r="E92" s="15"/>
      <c r="F92" s="31"/>
      <c r="G92" s="116"/>
      <c r="H92" s="20"/>
      <c r="I92" s="32"/>
      <c r="J92" s="20"/>
      <c r="K92" s="32"/>
      <c r="L92" s="20"/>
      <c r="M92" s="32"/>
      <c r="N92" s="20"/>
      <c r="O92" s="32"/>
      <c r="P92" s="20"/>
      <c r="Q92" s="32"/>
      <c r="R92" s="20"/>
      <c r="S92" s="32"/>
      <c r="T92" s="20">
        <f t="shared" si="5"/>
        <v>0</v>
      </c>
      <c r="U92" s="160" t="s">
        <v>29</v>
      </c>
    </row>
    <row r="93" spans="1:21" s="30" customFormat="1" ht="26.1" customHeight="1">
      <c r="A93" s="158" t="s">
        <v>30</v>
      </c>
      <c r="B93" s="226" t="s">
        <v>397</v>
      </c>
      <c r="C93" s="15" t="s">
        <v>17</v>
      </c>
      <c r="D93" s="7">
        <v>1</v>
      </c>
      <c r="E93" s="15"/>
      <c r="F93" s="31"/>
      <c r="G93" s="116"/>
      <c r="H93" s="20"/>
      <c r="I93" s="32"/>
      <c r="J93" s="20"/>
      <c r="K93" s="32"/>
      <c r="L93" s="20"/>
      <c r="M93" s="32"/>
      <c r="N93" s="20"/>
      <c r="O93" s="32"/>
      <c r="P93" s="20"/>
      <c r="Q93" s="32"/>
      <c r="R93" s="20"/>
      <c r="S93" s="32"/>
      <c r="T93" s="20">
        <f t="shared" si="5"/>
        <v>0</v>
      </c>
      <c r="U93" s="160" t="s">
        <v>16</v>
      </c>
    </row>
    <row r="94" spans="1:21" s="30" customFormat="1" ht="26.1" customHeight="1">
      <c r="A94" s="158" t="s">
        <v>30</v>
      </c>
      <c r="B94" s="226" t="s">
        <v>398</v>
      </c>
      <c r="C94" s="15" t="s">
        <v>17</v>
      </c>
      <c r="D94" s="7">
        <v>1</v>
      </c>
      <c r="E94" s="15"/>
      <c r="F94" s="31"/>
      <c r="G94" s="116"/>
      <c r="H94" s="20"/>
      <c r="I94" s="32"/>
      <c r="J94" s="20"/>
      <c r="K94" s="32"/>
      <c r="L94" s="20"/>
      <c r="M94" s="32"/>
      <c r="N94" s="20"/>
      <c r="O94" s="32"/>
      <c r="P94" s="20"/>
      <c r="Q94" s="32"/>
      <c r="R94" s="20"/>
      <c r="S94" s="32"/>
      <c r="T94" s="20">
        <f t="shared" si="5"/>
        <v>0</v>
      </c>
      <c r="U94" s="160" t="s">
        <v>16</v>
      </c>
    </row>
    <row r="95" spans="1:21" s="30" customFormat="1" ht="26.1" customHeight="1">
      <c r="A95" s="158" t="s">
        <v>30</v>
      </c>
      <c r="B95" s="226" t="s">
        <v>399</v>
      </c>
      <c r="C95" s="15" t="s">
        <v>17</v>
      </c>
      <c r="D95" s="7">
        <v>1</v>
      </c>
      <c r="E95" s="15"/>
      <c r="F95" s="31"/>
      <c r="G95" s="116"/>
      <c r="H95" s="20"/>
      <c r="I95" s="32"/>
      <c r="J95" s="20"/>
      <c r="K95" s="32"/>
      <c r="L95" s="20"/>
      <c r="M95" s="32"/>
      <c r="N95" s="20"/>
      <c r="O95" s="32"/>
      <c r="P95" s="20"/>
      <c r="Q95" s="32"/>
      <c r="R95" s="20"/>
      <c r="S95" s="32"/>
      <c r="T95" s="20">
        <f t="shared" si="5"/>
        <v>0</v>
      </c>
      <c r="U95" s="160" t="s">
        <v>16</v>
      </c>
    </row>
    <row r="96" spans="1:21" s="30" customFormat="1" ht="26.1" customHeight="1">
      <c r="A96" s="158" t="s">
        <v>30</v>
      </c>
      <c r="B96" s="226" t="s">
        <v>400</v>
      </c>
      <c r="C96" s="15" t="s">
        <v>17</v>
      </c>
      <c r="D96" s="7">
        <v>1</v>
      </c>
      <c r="E96" s="15"/>
      <c r="F96" s="31"/>
      <c r="G96" s="116"/>
      <c r="H96" s="20"/>
      <c r="I96" s="32"/>
      <c r="J96" s="20"/>
      <c r="K96" s="32"/>
      <c r="L96" s="20"/>
      <c r="M96" s="32"/>
      <c r="N96" s="20"/>
      <c r="O96" s="32"/>
      <c r="P96" s="20"/>
      <c r="Q96" s="32"/>
      <c r="R96" s="20"/>
      <c r="S96" s="32"/>
      <c r="T96" s="20">
        <f t="shared" si="5"/>
        <v>0</v>
      </c>
      <c r="U96" s="160" t="s">
        <v>16</v>
      </c>
    </row>
    <row r="97" spans="1:21" s="30" customFormat="1" ht="26.1" customHeight="1">
      <c r="A97" s="31" t="s">
        <v>77</v>
      </c>
      <c r="B97" s="31"/>
      <c r="C97" s="15"/>
      <c r="D97" s="7"/>
      <c r="E97" s="15"/>
      <c r="F97" s="31"/>
      <c r="G97" s="32"/>
      <c r="H97" s="20"/>
      <c r="I97" s="32"/>
      <c r="J97" s="20"/>
      <c r="K97" s="32"/>
      <c r="L97" s="20"/>
      <c r="M97" s="32"/>
      <c r="N97" s="20"/>
      <c r="O97" s="32"/>
      <c r="P97" s="20"/>
      <c r="Q97" s="32"/>
      <c r="R97" s="20"/>
      <c r="S97" s="32"/>
      <c r="T97" s="20">
        <f>SUM(T42:T96)</f>
        <v>0</v>
      </c>
      <c r="U97" s="60"/>
    </row>
    <row r="98" spans="1:21" s="30" customFormat="1" ht="26.1" customHeight="1">
      <c r="A98" s="273" t="s">
        <v>294</v>
      </c>
      <c r="B98" s="274"/>
      <c r="C98" s="15"/>
      <c r="D98" s="7"/>
      <c r="E98" s="15"/>
      <c r="F98" s="31"/>
      <c r="G98" s="32"/>
      <c r="H98" s="20"/>
      <c r="I98" s="32"/>
      <c r="J98" s="20"/>
      <c r="K98" s="32"/>
      <c r="L98" s="20"/>
      <c r="M98" s="32"/>
      <c r="N98" s="20"/>
      <c r="O98" s="32"/>
      <c r="P98" s="20"/>
      <c r="Q98" s="32"/>
      <c r="R98" s="20"/>
      <c r="S98" s="32"/>
      <c r="T98" s="20"/>
      <c r="U98" s="60"/>
    </row>
    <row r="99" spans="1:21" s="30" customFormat="1" ht="26.1" customHeight="1">
      <c r="A99" s="31" t="s">
        <v>180</v>
      </c>
      <c r="B99" s="31" t="s">
        <v>182</v>
      </c>
      <c r="C99" s="15" t="s">
        <v>71</v>
      </c>
      <c r="D99" s="7">
        <v>346.4</v>
      </c>
      <c r="E99" s="15"/>
      <c r="F99" s="31"/>
      <c r="G99" s="170"/>
      <c r="H99" s="20"/>
      <c r="I99" s="32"/>
      <c r="J99" s="20"/>
      <c r="K99" s="32"/>
      <c r="L99" s="20"/>
      <c r="M99" s="32"/>
      <c r="N99" s="20"/>
      <c r="O99" s="32"/>
      <c r="P99" s="20"/>
      <c r="Q99" s="32"/>
      <c r="R99" s="20"/>
      <c r="S99" s="32"/>
      <c r="T99" s="20">
        <f t="shared" ref="T99:T104" si="6">ROUNDDOWN(($D99*S99),4)</f>
        <v>0</v>
      </c>
      <c r="U99" s="160" t="s">
        <v>171</v>
      </c>
    </row>
    <row r="100" spans="1:21" s="30" customFormat="1" ht="26.1" customHeight="1">
      <c r="A100" s="31" t="s">
        <v>101</v>
      </c>
      <c r="B100" s="31" t="s">
        <v>6</v>
      </c>
      <c r="C100" s="15" t="s">
        <v>71</v>
      </c>
      <c r="D100" s="7">
        <v>127.8</v>
      </c>
      <c r="E100" s="15"/>
      <c r="F100" s="31"/>
      <c r="G100" s="170"/>
      <c r="H100" s="20"/>
      <c r="I100" s="32"/>
      <c r="J100" s="20"/>
      <c r="K100" s="32"/>
      <c r="L100" s="20"/>
      <c r="M100" s="32"/>
      <c r="N100" s="20"/>
      <c r="O100" s="32"/>
      <c r="P100" s="20"/>
      <c r="Q100" s="32"/>
      <c r="R100" s="20"/>
      <c r="S100" s="32"/>
      <c r="T100" s="20">
        <f t="shared" si="6"/>
        <v>0</v>
      </c>
      <c r="U100" s="160" t="s">
        <v>171</v>
      </c>
    </row>
    <row r="101" spans="1:21" s="30" customFormat="1" ht="26.1" customHeight="1">
      <c r="A101" s="31" t="s">
        <v>101</v>
      </c>
      <c r="B101" s="31" t="s">
        <v>183</v>
      </c>
      <c r="C101" s="15" t="s">
        <v>71</v>
      </c>
      <c r="D101" s="7">
        <v>25.2</v>
      </c>
      <c r="E101" s="15"/>
      <c r="F101" s="31"/>
      <c r="G101" s="170"/>
      <c r="H101" s="20"/>
      <c r="I101" s="32"/>
      <c r="J101" s="20"/>
      <c r="K101" s="32"/>
      <c r="L101" s="20"/>
      <c r="M101" s="32"/>
      <c r="N101" s="20"/>
      <c r="O101" s="32"/>
      <c r="P101" s="20"/>
      <c r="Q101" s="32"/>
      <c r="R101" s="20"/>
      <c r="S101" s="32"/>
      <c r="T101" s="20">
        <f t="shared" si="6"/>
        <v>0</v>
      </c>
      <c r="U101" s="160" t="s">
        <v>171</v>
      </c>
    </row>
    <row r="102" spans="1:21" s="30" customFormat="1" ht="26.1" customHeight="1">
      <c r="A102" s="31" t="s">
        <v>230</v>
      </c>
      <c r="B102" s="31" t="s">
        <v>231</v>
      </c>
      <c r="C102" s="15" t="s">
        <v>71</v>
      </c>
      <c r="D102" s="7">
        <v>201.8</v>
      </c>
      <c r="E102" s="15"/>
      <c r="F102" s="31"/>
      <c r="G102" s="170"/>
      <c r="H102" s="20"/>
      <c r="I102" s="32"/>
      <c r="J102" s="20"/>
      <c r="K102" s="32"/>
      <c r="L102" s="20"/>
      <c r="M102" s="32"/>
      <c r="N102" s="20"/>
      <c r="O102" s="32"/>
      <c r="P102" s="20"/>
      <c r="Q102" s="32"/>
      <c r="R102" s="20"/>
      <c r="S102" s="32"/>
      <c r="T102" s="20">
        <f t="shared" si="6"/>
        <v>0</v>
      </c>
      <c r="U102" s="160" t="s">
        <v>171</v>
      </c>
    </row>
    <row r="103" spans="1:21" s="30" customFormat="1" ht="26.1" customHeight="1">
      <c r="A103" s="18" t="s">
        <v>59</v>
      </c>
      <c r="B103" s="18" t="s">
        <v>112</v>
      </c>
      <c r="C103" s="15" t="s">
        <v>71</v>
      </c>
      <c r="D103" s="7">
        <v>2226.5</v>
      </c>
      <c r="E103" s="15"/>
      <c r="F103" s="31"/>
      <c r="G103" s="32"/>
      <c r="H103" s="20"/>
      <c r="I103" s="32"/>
      <c r="J103" s="20"/>
      <c r="K103" s="32"/>
      <c r="L103" s="20"/>
      <c r="M103" s="32"/>
      <c r="N103" s="20"/>
      <c r="O103" s="32"/>
      <c r="P103" s="20"/>
      <c r="Q103" s="32"/>
      <c r="R103" s="20"/>
      <c r="S103" s="32"/>
      <c r="T103" s="20">
        <f t="shared" si="6"/>
        <v>0</v>
      </c>
      <c r="U103" s="160" t="s">
        <v>173</v>
      </c>
    </row>
    <row r="104" spans="1:21" s="30" customFormat="1" ht="26.1" customHeight="1">
      <c r="A104" s="31" t="s">
        <v>321</v>
      </c>
      <c r="B104" s="31" t="s">
        <v>322</v>
      </c>
      <c r="C104" s="15" t="s">
        <v>71</v>
      </c>
      <c r="D104" s="7">
        <v>39.6</v>
      </c>
      <c r="E104" s="15"/>
      <c r="F104" s="31"/>
      <c r="G104" s="32"/>
      <c r="H104" s="20"/>
      <c r="I104" s="32"/>
      <c r="J104" s="20"/>
      <c r="K104" s="32"/>
      <c r="L104" s="20"/>
      <c r="M104" s="32"/>
      <c r="N104" s="20"/>
      <c r="O104" s="32"/>
      <c r="P104" s="20"/>
      <c r="Q104" s="32"/>
      <c r="R104" s="20"/>
      <c r="S104" s="32"/>
      <c r="T104" s="20">
        <f t="shared" si="6"/>
        <v>0</v>
      </c>
      <c r="U104" s="160" t="s">
        <v>401</v>
      </c>
    </row>
    <row r="105" spans="1:21" s="30" customFormat="1" ht="26.1" customHeight="1">
      <c r="A105" s="31" t="s">
        <v>114</v>
      </c>
      <c r="B105" s="31" t="s">
        <v>226</v>
      </c>
      <c r="C105" s="15" t="s">
        <v>1</v>
      </c>
      <c r="D105" s="7">
        <v>284</v>
      </c>
      <c r="E105" s="15"/>
      <c r="F105" s="31"/>
      <c r="G105" s="32"/>
      <c r="H105" s="20"/>
      <c r="I105" s="32"/>
      <c r="J105" s="20"/>
      <c r="K105" s="32"/>
      <c r="L105" s="20"/>
      <c r="M105" s="32"/>
      <c r="N105" s="20"/>
      <c r="O105" s="32"/>
      <c r="P105" s="20"/>
      <c r="Q105" s="32"/>
      <c r="R105" s="20"/>
      <c r="S105" s="32"/>
      <c r="T105" s="20"/>
      <c r="U105" s="60"/>
    </row>
    <row r="106" spans="1:21" s="30" customFormat="1" ht="26.1" customHeight="1">
      <c r="A106" s="59" t="s">
        <v>204</v>
      </c>
      <c r="B106" s="59" t="s">
        <v>102</v>
      </c>
      <c r="C106" s="15" t="s">
        <v>60</v>
      </c>
      <c r="D106" s="7">
        <v>27</v>
      </c>
      <c r="E106" s="15"/>
      <c r="F106" s="31"/>
      <c r="G106" s="20"/>
      <c r="H106" s="20"/>
      <c r="I106" s="32"/>
      <c r="J106" s="20"/>
      <c r="K106" s="32"/>
      <c r="L106" s="20"/>
      <c r="M106" s="32"/>
      <c r="N106" s="20"/>
      <c r="O106" s="32"/>
      <c r="P106" s="20"/>
      <c r="Q106" s="32"/>
      <c r="R106" s="20"/>
      <c r="S106" s="32"/>
      <c r="T106" s="20">
        <f>ROUNDDOWN(($D106*S106),4)</f>
        <v>0</v>
      </c>
      <c r="U106" s="160" t="s">
        <v>174</v>
      </c>
    </row>
    <row r="107" spans="1:21" s="30" customFormat="1" ht="26.1" customHeight="1">
      <c r="A107" s="59" t="s">
        <v>205</v>
      </c>
      <c r="B107" s="59" t="s">
        <v>206</v>
      </c>
      <c r="C107" s="15" t="s">
        <v>60</v>
      </c>
      <c r="D107" s="7">
        <v>135</v>
      </c>
      <c r="E107" s="15"/>
      <c r="F107" s="31"/>
      <c r="G107" s="20"/>
      <c r="H107" s="20"/>
      <c r="I107" s="32"/>
      <c r="J107" s="20"/>
      <c r="K107" s="32"/>
      <c r="L107" s="20"/>
      <c r="M107" s="32"/>
      <c r="N107" s="20"/>
      <c r="O107" s="32"/>
      <c r="P107" s="20"/>
      <c r="Q107" s="32"/>
      <c r="R107" s="20"/>
      <c r="S107" s="32"/>
      <c r="T107" s="20">
        <f>ROUNDDOWN(($D107*S107),4)</f>
        <v>0</v>
      </c>
      <c r="U107" s="160" t="s">
        <v>174</v>
      </c>
    </row>
    <row r="108" spans="1:21" s="30" customFormat="1" ht="26.1" customHeight="1">
      <c r="A108" s="59" t="s">
        <v>207</v>
      </c>
      <c r="B108" s="59" t="s">
        <v>208</v>
      </c>
      <c r="C108" s="15" t="s">
        <v>60</v>
      </c>
      <c r="D108" s="7">
        <v>11</v>
      </c>
      <c r="E108" s="15"/>
      <c r="F108" s="31"/>
      <c r="G108" s="20"/>
      <c r="H108" s="20"/>
      <c r="I108" s="32"/>
      <c r="J108" s="20"/>
      <c r="K108" s="32"/>
      <c r="L108" s="20"/>
      <c r="M108" s="32"/>
      <c r="N108" s="20"/>
      <c r="O108" s="32"/>
      <c r="P108" s="20"/>
      <c r="Q108" s="32"/>
      <c r="R108" s="20"/>
      <c r="S108" s="32"/>
      <c r="T108" s="20">
        <f>ROUNDDOWN(($D108*S108),4)</f>
        <v>0</v>
      </c>
      <c r="U108" s="160" t="s">
        <v>174</v>
      </c>
    </row>
    <row r="109" spans="1:21" s="30" customFormat="1" ht="26.1" customHeight="1">
      <c r="A109" s="59" t="s">
        <v>207</v>
      </c>
      <c r="B109" s="59" t="s">
        <v>209</v>
      </c>
      <c r="C109" s="15" t="s">
        <v>60</v>
      </c>
      <c r="D109" s="7">
        <v>35</v>
      </c>
      <c r="E109" s="15"/>
      <c r="F109" s="31"/>
      <c r="G109" s="20"/>
      <c r="H109" s="20"/>
      <c r="I109" s="32"/>
      <c r="J109" s="20"/>
      <c r="K109" s="32"/>
      <c r="L109" s="20"/>
      <c r="M109" s="32"/>
      <c r="N109" s="20"/>
      <c r="O109" s="32"/>
      <c r="P109" s="20"/>
      <c r="Q109" s="32"/>
      <c r="R109" s="20"/>
      <c r="S109" s="32"/>
      <c r="T109" s="20">
        <f>ROUNDDOWN(($D109*S109),4)</f>
        <v>0</v>
      </c>
      <c r="U109" s="160" t="s">
        <v>174</v>
      </c>
    </row>
    <row r="110" spans="1:21" s="30" customFormat="1" ht="26.1" customHeight="1">
      <c r="A110" s="31" t="s">
        <v>109</v>
      </c>
      <c r="B110" s="31" t="s">
        <v>110</v>
      </c>
      <c r="C110" s="15" t="s">
        <v>108</v>
      </c>
      <c r="D110" s="7">
        <v>162</v>
      </c>
      <c r="E110" s="15"/>
      <c r="F110" s="31"/>
      <c r="G110" s="32"/>
      <c r="H110" s="20"/>
      <c r="I110" s="32"/>
      <c r="J110" s="20"/>
      <c r="K110" s="32"/>
      <c r="L110" s="20"/>
      <c r="M110" s="32"/>
      <c r="N110" s="20"/>
      <c r="O110" s="32"/>
      <c r="P110" s="20"/>
      <c r="Q110" s="32"/>
      <c r="R110" s="20"/>
      <c r="S110" s="32"/>
      <c r="T110" s="20"/>
      <c r="U110" s="60"/>
    </row>
    <row r="111" spans="1:21" s="30" customFormat="1" ht="26.1" customHeight="1">
      <c r="A111" s="59" t="s">
        <v>199</v>
      </c>
      <c r="B111" s="59" t="s">
        <v>200</v>
      </c>
      <c r="C111" s="15" t="s">
        <v>60</v>
      </c>
      <c r="D111" s="7">
        <v>13</v>
      </c>
      <c r="E111" s="15"/>
      <c r="F111" s="31"/>
      <c r="G111" s="32"/>
      <c r="H111" s="20"/>
      <c r="I111" s="32"/>
      <c r="J111" s="20"/>
      <c r="K111" s="32"/>
      <c r="L111" s="20"/>
      <c r="M111" s="32"/>
      <c r="N111" s="20"/>
      <c r="O111" s="32"/>
      <c r="P111" s="20"/>
      <c r="Q111" s="32"/>
      <c r="R111" s="20"/>
      <c r="S111" s="32"/>
      <c r="T111" s="20">
        <f t="shared" ref="T111:T126" si="7">ROUNDDOWN(($D111*S111),4)</f>
        <v>0</v>
      </c>
      <c r="U111" s="160" t="s">
        <v>175</v>
      </c>
    </row>
    <row r="112" spans="1:21" s="30" customFormat="1" ht="26.1" customHeight="1">
      <c r="A112" s="59" t="s">
        <v>199</v>
      </c>
      <c r="B112" s="59" t="s">
        <v>311</v>
      </c>
      <c r="C112" s="15" t="s">
        <v>60</v>
      </c>
      <c r="D112" s="7">
        <v>5</v>
      </c>
      <c r="E112" s="15"/>
      <c r="F112" s="31"/>
      <c r="G112" s="32"/>
      <c r="H112" s="20"/>
      <c r="I112" s="32"/>
      <c r="J112" s="20"/>
      <c r="K112" s="32"/>
      <c r="L112" s="20"/>
      <c r="M112" s="32"/>
      <c r="N112" s="20"/>
      <c r="O112" s="32"/>
      <c r="P112" s="20"/>
      <c r="Q112" s="32"/>
      <c r="R112" s="20"/>
      <c r="S112" s="32"/>
      <c r="T112" s="20">
        <f t="shared" si="7"/>
        <v>0</v>
      </c>
      <c r="U112" s="160" t="s">
        <v>175</v>
      </c>
    </row>
    <row r="113" spans="1:21" s="30" customFormat="1" ht="26.1" customHeight="1">
      <c r="A113" s="59" t="s">
        <v>199</v>
      </c>
      <c r="B113" s="59" t="s">
        <v>201</v>
      </c>
      <c r="C113" s="15" t="s">
        <v>60</v>
      </c>
      <c r="D113" s="7">
        <v>3</v>
      </c>
      <c r="E113" s="15"/>
      <c r="F113" s="31"/>
      <c r="G113" s="32"/>
      <c r="H113" s="20"/>
      <c r="I113" s="32"/>
      <c r="J113" s="20"/>
      <c r="K113" s="32"/>
      <c r="L113" s="20"/>
      <c r="M113" s="32"/>
      <c r="N113" s="20"/>
      <c r="O113" s="32"/>
      <c r="P113" s="20"/>
      <c r="Q113" s="32"/>
      <c r="R113" s="20"/>
      <c r="S113" s="32"/>
      <c r="T113" s="20">
        <f t="shared" si="7"/>
        <v>0</v>
      </c>
      <c r="U113" s="160" t="s">
        <v>175</v>
      </c>
    </row>
    <row r="114" spans="1:21" s="30" customFormat="1" ht="26.1" customHeight="1">
      <c r="A114" s="59" t="s">
        <v>199</v>
      </c>
      <c r="B114" s="59" t="s">
        <v>312</v>
      </c>
      <c r="C114" s="15" t="s">
        <v>1</v>
      </c>
      <c r="D114" s="7">
        <v>2</v>
      </c>
      <c r="E114" s="15"/>
      <c r="F114" s="31"/>
      <c r="G114" s="32"/>
      <c r="H114" s="20"/>
      <c r="I114" s="32"/>
      <c r="J114" s="20"/>
      <c r="K114" s="32"/>
      <c r="L114" s="20"/>
      <c r="M114" s="32"/>
      <c r="N114" s="20"/>
      <c r="O114" s="32"/>
      <c r="P114" s="20"/>
      <c r="Q114" s="32"/>
      <c r="R114" s="20"/>
      <c r="S114" s="32"/>
      <c r="T114" s="20">
        <f>ROUNDDOWN(($D114*S114),4)</f>
        <v>0</v>
      </c>
      <c r="U114" s="160" t="s">
        <v>175</v>
      </c>
    </row>
    <row r="115" spans="1:21" s="30" customFormat="1" ht="26.1" customHeight="1">
      <c r="A115" s="59" t="s">
        <v>333</v>
      </c>
      <c r="B115" s="59" t="s">
        <v>200</v>
      </c>
      <c r="C115" s="15" t="s">
        <v>1</v>
      </c>
      <c r="D115" s="7">
        <v>2</v>
      </c>
      <c r="E115" s="15"/>
      <c r="F115" s="31"/>
      <c r="G115" s="32"/>
      <c r="H115" s="20"/>
      <c r="I115" s="32"/>
      <c r="J115" s="20"/>
      <c r="K115" s="32"/>
      <c r="L115" s="20"/>
      <c r="M115" s="32"/>
      <c r="N115" s="20"/>
      <c r="O115" s="32"/>
      <c r="P115" s="20"/>
      <c r="Q115" s="32"/>
      <c r="R115" s="20"/>
      <c r="S115" s="32"/>
      <c r="T115" s="20">
        <f>ROUNDDOWN(($D115*S115),4)</f>
        <v>0</v>
      </c>
      <c r="U115" s="160" t="s">
        <v>175</v>
      </c>
    </row>
    <row r="116" spans="1:21" s="30" customFormat="1" ht="26.1" customHeight="1">
      <c r="A116" s="59" t="s">
        <v>376</v>
      </c>
      <c r="B116" s="59" t="s">
        <v>375</v>
      </c>
      <c r="C116" s="15" t="s">
        <v>18</v>
      </c>
      <c r="D116" s="7">
        <v>6</v>
      </c>
      <c r="E116" s="15"/>
      <c r="F116" s="31"/>
      <c r="G116" s="32"/>
      <c r="H116" s="20"/>
      <c r="I116" s="32"/>
      <c r="J116" s="20"/>
      <c r="K116" s="32"/>
      <c r="L116" s="20"/>
      <c r="M116" s="32"/>
      <c r="N116" s="20"/>
      <c r="O116" s="32"/>
      <c r="P116" s="20"/>
      <c r="Q116" s="32"/>
      <c r="R116" s="20"/>
      <c r="S116" s="32"/>
      <c r="T116" s="20">
        <f>ROUNDDOWN(($D116*S116),4)</f>
        <v>0</v>
      </c>
      <c r="U116" s="160" t="s">
        <v>175</v>
      </c>
    </row>
    <row r="117" spans="1:21" s="30" customFormat="1" ht="26.1" customHeight="1">
      <c r="A117" s="59" t="s">
        <v>26</v>
      </c>
      <c r="B117" s="59" t="s">
        <v>190</v>
      </c>
      <c r="C117" s="15" t="s">
        <v>60</v>
      </c>
      <c r="D117" s="7">
        <v>9</v>
      </c>
      <c r="E117" s="15"/>
      <c r="F117" s="31"/>
      <c r="G117" s="32"/>
      <c r="H117" s="20"/>
      <c r="I117" s="32"/>
      <c r="J117" s="20"/>
      <c r="K117" s="32"/>
      <c r="L117" s="20"/>
      <c r="M117" s="32"/>
      <c r="N117" s="20"/>
      <c r="O117" s="32"/>
      <c r="P117" s="20"/>
      <c r="Q117" s="32"/>
      <c r="R117" s="20"/>
      <c r="S117" s="32"/>
      <c r="T117" s="20">
        <f t="shared" si="7"/>
        <v>0</v>
      </c>
      <c r="U117" s="160" t="s">
        <v>176</v>
      </c>
    </row>
    <row r="118" spans="1:21" s="30" customFormat="1" ht="26.1" customHeight="1">
      <c r="A118" s="161" t="s">
        <v>288</v>
      </c>
      <c r="B118" s="147" t="s">
        <v>402</v>
      </c>
      <c r="C118" s="15" t="s">
        <v>60</v>
      </c>
      <c r="D118" s="7">
        <v>35</v>
      </c>
      <c r="E118" s="15"/>
      <c r="F118" s="31"/>
      <c r="G118" s="116"/>
      <c r="H118" s="20"/>
      <c r="I118" s="32"/>
      <c r="J118" s="20"/>
      <c r="K118" s="32"/>
      <c r="L118" s="20"/>
      <c r="M118" s="32"/>
      <c r="N118" s="20"/>
      <c r="O118" s="32"/>
      <c r="P118" s="20"/>
      <c r="Q118" s="32"/>
      <c r="R118" s="20"/>
      <c r="S118" s="32"/>
      <c r="T118" s="20">
        <f t="shared" si="7"/>
        <v>0</v>
      </c>
      <c r="U118" s="160" t="s">
        <v>213</v>
      </c>
    </row>
    <row r="119" spans="1:21" s="30" customFormat="1" ht="26.1" customHeight="1">
      <c r="A119" s="161" t="s">
        <v>264</v>
      </c>
      <c r="B119" s="147" t="s">
        <v>403</v>
      </c>
      <c r="C119" s="15" t="s">
        <v>60</v>
      </c>
      <c r="D119" s="7">
        <v>16</v>
      </c>
      <c r="E119" s="15"/>
      <c r="F119" s="31"/>
      <c r="G119" s="116"/>
      <c r="H119" s="20"/>
      <c r="I119" s="32"/>
      <c r="J119" s="20"/>
      <c r="K119" s="32"/>
      <c r="L119" s="20"/>
      <c r="M119" s="32"/>
      <c r="N119" s="20"/>
      <c r="O119" s="32"/>
      <c r="P119" s="20"/>
      <c r="Q119" s="32"/>
      <c r="R119" s="20"/>
      <c r="S119" s="32"/>
      <c r="T119" s="20">
        <f t="shared" si="7"/>
        <v>0</v>
      </c>
      <c r="U119" s="160" t="s">
        <v>213</v>
      </c>
    </row>
    <row r="120" spans="1:21" s="30" customFormat="1" ht="26.1" customHeight="1">
      <c r="A120" s="161" t="s">
        <v>265</v>
      </c>
      <c r="B120" s="157" t="s">
        <v>404</v>
      </c>
      <c r="C120" s="15" t="s">
        <v>60</v>
      </c>
      <c r="D120" s="7">
        <v>2</v>
      </c>
      <c r="E120" s="15"/>
      <c r="F120" s="31"/>
      <c r="G120" s="116"/>
      <c r="H120" s="20"/>
      <c r="I120" s="32"/>
      <c r="J120" s="20"/>
      <c r="K120" s="32"/>
      <c r="L120" s="20"/>
      <c r="M120" s="32"/>
      <c r="N120" s="20"/>
      <c r="O120" s="32"/>
      <c r="P120" s="20"/>
      <c r="Q120" s="32"/>
      <c r="R120" s="20"/>
      <c r="S120" s="32"/>
      <c r="T120" s="20">
        <f t="shared" si="7"/>
        <v>0</v>
      </c>
      <c r="U120" s="160" t="s">
        <v>213</v>
      </c>
    </row>
    <row r="121" spans="1:21" s="30" customFormat="1" ht="26.1" customHeight="1">
      <c r="A121" s="161" t="s">
        <v>266</v>
      </c>
      <c r="B121" s="147" t="s">
        <v>405</v>
      </c>
      <c r="C121" s="15" t="s">
        <v>60</v>
      </c>
      <c r="D121" s="7">
        <v>2</v>
      </c>
      <c r="E121" s="15"/>
      <c r="F121" s="31"/>
      <c r="G121" s="116"/>
      <c r="H121" s="20"/>
      <c r="I121" s="32"/>
      <c r="J121" s="20"/>
      <c r="K121" s="32"/>
      <c r="L121" s="20"/>
      <c r="M121" s="32"/>
      <c r="N121" s="20"/>
      <c r="O121" s="32"/>
      <c r="P121" s="20"/>
      <c r="Q121" s="32"/>
      <c r="R121" s="20"/>
      <c r="S121" s="32"/>
      <c r="T121" s="20">
        <f t="shared" si="7"/>
        <v>0</v>
      </c>
      <c r="U121" s="160" t="s">
        <v>213</v>
      </c>
    </row>
    <row r="122" spans="1:21" s="30" customFormat="1" ht="26.1" customHeight="1">
      <c r="A122" s="161" t="s">
        <v>267</v>
      </c>
      <c r="B122" s="157" t="s">
        <v>406</v>
      </c>
      <c r="C122" s="15" t="s">
        <v>60</v>
      </c>
      <c r="D122" s="7">
        <v>9</v>
      </c>
      <c r="E122" s="15"/>
      <c r="F122" s="31"/>
      <c r="G122" s="116"/>
      <c r="H122" s="20"/>
      <c r="I122" s="32"/>
      <c r="J122" s="20"/>
      <c r="K122" s="32"/>
      <c r="L122" s="20"/>
      <c r="M122" s="32"/>
      <c r="N122" s="20"/>
      <c r="O122" s="32"/>
      <c r="P122" s="20"/>
      <c r="Q122" s="32"/>
      <c r="R122" s="20"/>
      <c r="S122" s="32"/>
      <c r="T122" s="20">
        <f t="shared" si="7"/>
        <v>0</v>
      </c>
      <c r="U122" s="160" t="s">
        <v>213</v>
      </c>
    </row>
    <row r="123" spans="1:21" s="30" customFormat="1" ht="26.1" customHeight="1">
      <c r="A123" s="161" t="s">
        <v>268</v>
      </c>
      <c r="B123" s="157" t="s">
        <v>407</v>
      </c>
      <c r="C123" s="15" t="s">
        <v>60</v>
      </c>
      <c r="D123" s="7">
        <v>87</v>
      </c>
      <c r="E123" s="15"/>
      <c r="F123" s="31"/>
      <c r="G123" s="116"/>
      <c r="H123" s="20"/>
      <c r="I123" s="32"/>
      <c r="J123" s="20"/>
      <c r="K123" s="32"/>
      <c r="L123" s="20"/>
      <c r="M123" s="32"/>
      <c r="N123" s="20"/>
      <c r="O123" s="32"/>
      <c r="P123" s="20"/>
      <c r="Q123" s="32"/>
      <c r="R123" s="20"/>
      <c r="S123" s="32"/>
      <c r="T123" s="20">
        <f t="shared" si="7"/>
        <v>0</v>
      </c>
      <c r="U123" s="160" t="s">
        <v>213</v>
      </c>
    </row>
    <row r="124" spans="1:21" s="30" customFormat="1" ht="26.1" customHeight="1">
      <c r="A124" s="161" t="s">
        <v>269</v>
      </c>
      <c r="B124" s="157" t="s">
        <v>408</v>
      </c>
      <c r="C124" s="15" t="s">
        <v>1</v>
      </c>
      <c r="D124" s="7">
        <v>1</v>
      </c>
      <c r="E124" s="15"/>
      <c r="F124" s="31"/>
      <c r="G124" s="116"/>
      <c r="H124" s="20"/>
      <c r="I124" s="32"/>
      <c r="J124" s="20"/>
      <c r="K124" s="32"/>
      <c r="L124" s="20"/>
      <c r="M124" s="32"/>
      <c r="N124" s="20"/>
      <c r="O124" s="32"/>
      <c r="P124" s="20"/>
      <c r="Q124" s="32"/>
      <c r="R124" s="20"/>
      <c r="S124" s="32"/>
      <c r="T124" s="20">
        <f>ROUNDDOWN(($D124*S124),4)</f>
        <v>0</v>
      </c>
      <c r="U124" s="160" t="s">
        <v>213</v>
      </c>
    </row>
    <row r="125" spans="1:21" s="30" customFormat="1" ht="26.1" customHeight="1">
      <c r="A125" s="161" t="s">
        <v>270</v>
      </c>
      <c r="B125" s="147" t="s">
        <v>409</v>
      </c>
      <c r="C125" s="15" t="s">
        <v>1</v>
      </c>
      <c r="D125" s="7">
        <v>4</v>
      </c>
      <c r="E125" s="15"/>
      <c r="F125" s="31"/>
      <c r="G125" s="116"/>
      <c r="H125" s="20"/>
      <c r="I125" s="32"/>
      <c r="J125" s="20"/>
      <c r="K125" s="32"/>
      <c r="L125" s="20"/>
      <c r="M125" s="32"/>
      <c r="N125" s="20"/>
      <c r="O125" s="32"/>
      <c r="P125" s="20"/>
      <c r="Q125" s="32"/>
      <c r="R125" s="20"/>
      <c r="S125" s="32"/>
      <c r="T125" s="20">
        <f>ROUNDDOWN(($D125*S125),4)</f>
        <v>0</v>
      </c>
      <c r="U125" s="160" t="s">
        <v>213</v>
      </c>
    </row>
    <row r="126" spans="1:21" s="30" customFormat="1" ht="26.1" customHeight="1">
      <c r="A126" s="161" t="s">
        <v>410</v>
      </c>
      <c r="B126" s="157" t="s">
        <v>411</v>
      </c>
      <c r="C126" s="15" t="s">
        <v>60</v>
      </c>
      <c r="D126" s="7">
        <v>4</v>
      </c>
      <c r="E126" s="15"/>
      <c r="F126" s="31"/>
      <c r="G126" s="116"/>
      <c r="H126" s="20"/>
      <c r="I126" s="32"/>
      <c r="J126" s="20"/>
      <c r="K126" s="32"/>
      <c r="L126" s="20"/>
      <c r="M126" s="32"/>
      <c r="N126" s="20"/>
      <c r="O126" s="32"/>
      <c r="P126" s="20"/>
      <c r="Q126" s="32"/>
      <c r="R126" s="20"/>
      <c r="S126" s="32"/>
      <c r="T126" s="20">
        <f t="shared" si="7"/>
        <v>0</v>
      </c>
      <c r="U126" s="160" t="s">
        <v>213</v>
      </c>
    </row>
    <row r="127" spans="1:21" s="30" customFormat="1" ht="26.1" customHeight="1">
      <c r="A127" s="59" t="s">
        <v>313</v>
      </c>
      <c r="B127" s="219" t="s">
        <v>314</v>
      </c>
      <c r="C127" s="15" t="s">
        <v>1</v>
      </c>
      <c r="D127" s="7">
        <v>4</v>
      </c>
      <c r="E127" s="15"/>
      <c r="F127" s="31"/>
      <c r="G127" s="32"/>
      <c r="H127" s="20"/>
      <c r="I127" s="32"/>
      <c r="J127" s="20"/>
      <c r="K127" s="32"/>
      <c r="L127" s="20"/>
      <c r="M127" s="32"/>
      <c r="N127" s="20"/>
      <c r="O127" s="32"/>
      <c r="P127" s="20"/>
      <c r="Q127" s="32"/>
      <c r="R127" s="20"/>
      <c r="S127" s="32"/>
      <c r="T127" s="20"/>
      <c r="U127" s="160" t="s">
        <v>414</v>
      </c>
    </row>
    <row r="128" spans="1:21" s="30" customFormat="1" ht="26.1" customHeight="1">
      <c r="A128" s="59" t="s">
        <v>368</v>
      </c>
      <c r="B128" s="59" t="s">
        <v>369</v>
      </c>
      <c r="C128" s="15" t="s">
        <v>71</v>
      </c>
      <c r="D128" s="7">
        <v>5</v>
      </c>
      <c r="E128" s="15"/>
      <c r="F128" s="31"/>
      <c r="G128" s="32"/>
      <c r="H128" s="20"/>
      <c r="I128" s="32"/>
      <c r="J128" s="20"/>
      <c r="K128" s="32"/>
      <c r="L128" s="20"/>
      <c r="M128" s="32"/>
      <c r="N128" s="20"/>
      <c r="O128" s="32"/>
      <c r="P128" s="20"/>
      <c r="Q128" s="32"/>
      <c r="R128" s="20"/>
      <c r="S128" s="32"/>
      <c r="T128" s="20">
        <f>ROUNDDOWN(($D128*S128),4)</f>
        <v>0</v>
      </c>
      <c r="U128" s="160" t="s">
        <v>416</v>
      </c>
    </row>
    <row r="129" spans="1:21" s="30" customFormat="1" ht="26.1" customHeight="1">
      <c r="A129" s="59" t="s">
        <v>370</v>
      </c>
      <c r="B129" s="59" t="s">
        <v>369</v>
      </c>
      <c r="C129" s="15" t="s">
        <v>71</v>
      </c>
      <c r="D129" s="7">
        <v>5</v>
      </c>
      <c r="E129" s="15"/>
      <c r="F129" s="31"/>
      <c r="G129" s="32"/>
      <c r="H129" s="20"/>
      <c r="I129" s="32"/>
      <c r="J129" s="20"/>
      <c r="K129" s="32"/>
      <c r="L129" s="20"/>
      <c r="M129" s="32"/>
      <c r="N129" s="20"/>
      <c r="O129" s="32"/>
      <c r="P129" s="20"/>
      <c r="Q129" s="32"/>
      <c r="R129" s="20"/>
      <c r="S129" s="32"/>
      <c r="T129" s="20">
        <f>ROUNDDOWN(($D129*S129),4)</f>
        <v>0</v>
      </c>
      <c r="U129" s="160"/>
    </row>
    <row r="130" spans="1:21" s="30" customFormat="1" ht="26.1" customHeight="1">
      <c r="A130" s="59" t="s">
        <v>371</v>
      </c>
      <c r="B130" s="59" t="s">
        <v>369</v>
      </c>
      <c r="C130" s="15" t="s">
        <v>1</v>
      </c>
      <c r="D130" s="7">
        <v>2</v>
      </c>
      <c r="E130" s="15"/>
      <c r="F130" s="31"/>
      <c r="G130" s="32"/>
      <c r="H130" s="20"/>
      <c r="I130" s="32"/>
      <c r="J130" s="20"/>
      <c r="K130" s="32"/>
      <c r="L130" s="20"/>
      <c r="M130" s="32"/>
      <c r="N130" s="20"/>
      <c r="O130" s="32"/>
      <c r="P130" s="20"/>
      <c r="Q130" s="32"/>
      <c r="R130" s="20"/>
      <c r="S130" s="32"/>
      <c r="T130" s="20"/>
      <c r="U130" s="60"/>
    </row>
    <row r="131" spans="1:21" s="30" customFormat="1" ht="26.1" customHeight="1">
      <c r="A131" s="59" t="s">
        <v>372</v>
      </c>
      <c r="B131" s="59" t="s">
        <v>369</v>
      </c>
      <c r="C131" s="15" t="s">
        <v>1</v>
      </c>
      <c r="D131" s="7">
        <v>4</v>
      </c>
      <c r="E131" s="15"/>
      <c r="F131" s="31"/>
      <c r="G131" s="32"/>
      <c r="H131" s="20"/>
      <c r="I131" s="32"/>
      <c r="J131" s="20"/>
      <c r="K131" s="32"/>
      <c r="L131" s="20"/>
      <c r="M131" s="32"/>
      <c r="N131" s="20"/>
      <c r="O131" s="32"/>
      <c r="P131" s="20"/>
      <c r="Q131" s="32"/>
      <c r="R131" s="20"/>
      <c r="S131" s="32"/>
      <c r="T131" s="20"/>
      <c r="U131" s="60"/>
    </row>
    <row r="132" spans="1:21" s="30" customFormat="1" ht="26.1" customHeight="1">
      <c r="A132" s="59" t="s">
        <v>338</v>
      </c>
      <c r="B132" s="59" t="s">
        <v>339</v>
      </c>
      <c r="C132" s="15" t="s">
        <v>1</v>
      </c>
      <c r="D132" s="7">
        <v>4</v>
      </c>
      <c r="E132" s="15"/>
      <c r="F132" s="31"/>
      <c r="G132" s="32"/>
      <c r="H132" s="20"/>
      <c r="I132" s="32"/>
      <c r="J132" s="20"/>
      <c r="K132" s="32"/>
      <c r="L132" s="20"/>
      <c r="M132" s="32"/>
      <c r="N132" s="20"/>
      <c r="O132" s="32"/>
      <c r="P132" s="20"/>
      <c r="Q132" s="32"/>
      <c r="R132" s="20"/>
      <c r="S132" s="32"/>
      <c r="T132" s="20"/>
      <c r="U132" s="60"/>
    </row>
    <row r="133" spans="1:21" s="30" customFormat="1" ht="26.1" customHeight="1">
      <c r="A133" s="59" t="s">
        <v>342</v>
      </c>
      <c r="B133" s="59" t="s">
        <v>343</v>
      </c>
      <c r="C133" s="15" t="s">
        <v>1</v>
      </c>
      <c r="D133" s="7">
        <v>4</v>
      </c>
      <c r="E133" s="15"/>
      <c r="F133" s="31"/>
      <c r="G133" s="32"/>
      <c r="H133" s="20"/>
      <c r="I133" s="32"/>
      <c r="J133" s="20"/>
      <c r="K133" s="32"/>
      <c r="L133" s="20"/>
      <c r="M133" s="32"/>
      <c r="N133" s="20"/>
      <c r="O133" s="32"/>
      <c r="P133" s="20"/>
      <c r="Q133" s="32"/>
      <c r="R133" s="20"/>
      <c r="S133" s="32"/>
      <c r="T133" s="20"/>
      <c r="U133" s="60"/>
    </row>
    <row r="134" spans="1:21" s="30" customFormat="1" ht="26.1" customHeight="1">
      <c r="A134" s="59"/>
      <c r="B134" s="59"/>
      <c r="C134" s="15"/>
      <c r="D134" s="7"/>
      <c r="E134" s="15"/>
      <c r="F134" s="31"/>
      <c r="G134" s="20"/>
      <c r="H134" s="20"/>
      <c r="I134" s="32"/>
      <c r="J134" s="20"/>
      <c r="K134" s="32"/>
      <c r="L134" s="20"/>
      <c r="M134" s="32"/>
      <c r="N134" s="20"/>
      <c r="O134" s="32"/>
      <c r="P134" s="20"/>
      <c r="Q134" s="32"/>
      <c r="R134" s="20"/>
      <c r="S134" s="32"/>
      <c r="T134" s="20"/>
      <c r="U134" s="160"/>
    </row>
    <row r="135" spans="1:21" s="30" customFormat="1" ht="26.1" customHeight="1">
      <c r="A135" s="31" t="s">
        <v>77</v>
      </c>
      <c r="B135" s="31"/>
      <c r="C135" s="15"/>
      <c r="D135" s="7"/>
      <c r="E135" s="15"/>
      <c r="F135" s="31"/>
      <c r="G135" s="32"/>
      <c r="H135" s="20"/>
      <c r="I135" s="32"/>
      <c r="J135" s="20"/>
      <c r="K135" s="32"/>
      <c r="L135" s="20"/>
      <c r="M135" s="32"/>
      <c r="N135" s="20"/>
      <c r="O135" s="32"/>
      <c r="P135" s="20"/>
      <c r="Q135" s="32"/>
      <c r="R135" s="20"/>
      <c r="S135" s="32"/>
      <c r="T135" s="20">
        <f>SUM(T99:T134)</f>
        <v>0</v>
      </c>
      <c r="U135" s="60"/>
    </row>
    <row r="136" spans="1:21" s="30" customFormat="1" ht="26.1" customHeight="1">
      <c r="A136" s="273" t="s">
        <v>295</v>
      </c>
      <c r="B136" s="274"/>
      <c r="C136" s="15"/>
      <c r="D136" s="7"/>
      <c r="E136" s="15"/>
      <c r="F136" s="31"/>
      <c r="G136" s="32"/>
      <c r="H136" s="20"/>
      <c r="I136" s="32"/>
      <c r="J136" s="20"/>
      <c r="K136" s="32"/>
      <c r="L136" s="20"/>
      <c r="M136" s="32"/>
      <c r="N136" s="20"/>
      <c r="O136" s="32"/>
      <c r="P136" s="20"/>
      <c r="Q136" s="32"/>
      <c r="R136" s="20"/>
      <c r="S136" s="32"/>
      <c r="T136" s="20"/>
      <c r="U136" s="60"/>
    </row>
    <row r="137" spans="1:21" s="30" customFormat="1" ht="26.1" customHeight="1">
      <c r="A137" s="31" t="s">
        <v>180</v>
      </c>
      <c r="B137" s="31" t="s">
        <v>6</v>
      </c>
      <c r="C137" s="15" t="s">
        <v>71</v>
      </c>
      <c r="D137" s="7">
        <v>220.5</v>
      </c>
      <c r="E137" s="15"/>
      <c r="F137" s="31"/>
      <c r="G137" s="170"/>
      <c r="H137" s="20"/>
      <c r="I137" s="32"/>
      <c r="J137" s="20"/>
      <c r="K137" s="32"/>
      <c r="L137" s="20"/>
      <c r="M137" s="32"/>
      <c r="N137" s="20"/>
      <c r="O137" s="32"/>
      <c r="P137" s="20"/>
      <c r="Q137" s="32"/>
      <c r="R137" s="20"/>
      <c r="S137" s="32"/>
      <c r="T137" s="20">
        <f t="shared" ref="T137:T144" si="8">ROUNDDOWN(($D137*S137),4)</f>
        <v>0</v>
      </c>
      <c r="U137" s="160" t="s">
        <v>171</v>
      </c>
    </row>
    <row r="138" spans="1:21" s="30" customFormat="1" ht="26.1" customHeight="1">
      <c r="A138" s="18" t="s">
        <v>59</v>
      </c>
      <c r="B138" s="18" t="s">
        <v>31</v>
      </c>
      <c r="C138" s="15" t="s">
        <v>71</v>
      </c>
      <c r="D138" s="7">
        <v>676.5</v>
      </c>
      <c r="E138" s="15"/>
      <c r="F138" s="31"/>
      <c r="G138" s="32"/>
      <c r="H138" s="20"/>
      <c r="I138" s="32"/>
      <c r="J138" s="20"/>
      <c r="K138" s="32"/>
      <c r="L138" s="20"/>
      <c r="M138" s="32"/>
      <c r="N138" s="20"/>
      <c r="O138" s="32"/>
      <c r="P138" s="20"/>
      <c r="Q138" s="32"/>
      <c r="R138" s="20"/>
      <c r="S138" s="32"/>
      <c r="T138" s="20">
        <f t="shared" si="8"/>
        <v>0</v>
      </c>
      <c r="U138" s="166" t="s">
        <v>22</v>
      </c>
    </row>
    <row r="139" spans="1:21" s="30" customFormat="1" ht="26.1" customHeight="1">
      <c r="A139" s="59" t="s">
        <v>207</v>
      </c>
      <c r="B139" s="31" t="s">
        <v>103</v>
      </c>
      <c r="C139" s="15" t="s">
        <v>60</v>
      </c>
      <c r="D139" s="7">
        <v>38</v>
      </c>
      <c r="E139" s="15"/>
      <c r="F139" s="31"/>
      <c r="G139" s="20"/>
      <c r="H139" s="20"/>
      <c r="I139" s="32"/>
      <c r="J139" s="20"/>
      <c r="K139" s="32"/>
      <c r="L139" s="20"/>
      <c r="M139" s="32"/>
      <c r="N139" s="20"/>
      <c r="O139" s="32"/>
      <c r="P139" s="20"/>
      <c r="Q139" s="32"/>
      <c r="R139" s="20"/>
      <c r="S139" s="32"/>
      <c r="T139" s="20">
        <f t="shared" si="8"/>
        <v>0</v>
      </c>
      <c r="U139" s="160" t="s">
        <v>174</v>
      </c>
    </row>
    <row r="140" spans="1:21" s="30" customFormat="1" ht="26.1" customHeight="1">
      <c r="A140" s="59" t="s">
        <v>207</v>
      </c>
      <c r="B140" s="31" t="s">
        <v>104</v>
      </c>
      <c r="C140" s="15" t="s">
        <v>60</v>
      </c>
      <c r="D140" s="7">
        <v>12</v>
      </c>
      <c r="E140" s="15"/>
      <c r="F140" s="31"/>
      <c r="G140" s="20"/>
      <c r="H140" s="20"/>
      <c r="I140" s="32"/>
      <c r="J140" s="20"/>
      <c r="K140" s="32"/>
      <c r="L140" s="20"/>
      <c r="M140" s="32"/>
      <c r="N140" s="20"/>
      <c r="O140" s="32"/>
      <c r="P140" s="20"/>
      <c r="Q140" s="32"/>
      <c r="R140" s="20"/>
      <c r="S140" s="32"/>
      <c r="T140" s="20">
        <f t="shared" si="8"/>
        <v>0</v>
      </c>
      <c r="U140" s="160" t="s">
        <v>174</v>
      </c>
    </row>
    <row r="141" spans="1:21" s="30" customFormat="1" ht="26.1" customHeight="1">
      <c r="A141" s="59" t="s">
        <v>26</v>
      </c>
      <c r="B141" s="59" t="s">
        <v>190</v>
      </c>
      <c r="C141" s="15" t="s">
        <v>60</v>
      </c>
      <c r="D141" s="7">
        <v>1</v>
      </c>
      <c r="E141" s="15"/>
      <c r="F141" s="31"/>
      <c r="G141" s="32"/>
      <c r="H141" s="20"/>
      <c r="I141" s="32"/>
      <c r="J141" s="20"/>
      <c r="K141" s="32"/>
      <c r="L141" s="20"/>
      <c r="M141" s="32"/>
      <c r="N141" s="20"/>
      <c r="O141" s="32"/>
      <c r="P141" s="20"/>
      <c r="Q141" s="32"/>
      <c r="R141" s="20"/>
      <c r="S141" s="32"/>
      <c r="T141" s="20">
        <f t="shared" si="8"/>
        <v>0</v>
      </c>
      <c r="U141" s="160" t="s">
        <v>176</v>
      </c>
    </row>
    <row r="142" spans="1:21" s="30" customFormat="1" ht="26.1" customHeight="1">
      <c r="A142" s="59" t="s">
        <v>26</v>
      </c>
      <c r="B142" s="59" t="s">
        <v>191</v>
      </c>
      <c r="C142" s="15" t="s">
        <v>60</v>
      </c>
      <c r="D142" s="7">
        <v>44</v>
      </c>
      <c r="E142" s="15"/>
      <c r="F142" s="31"/>
      <c r="G142" s="32"/>
      <c r="H142" s="20"/>
      <c r="I142" s="32"/>
      <c r="J142" s="20"/>
      <c r="K142" s="32"/>
      <c r="L142" s="20"/>
      <c r="M142" s="32"/>
      <c r="N142" s="20"/>
      <c r="O142" s="32"/>
      <c r="P142" s="20"/>
      <c r="Q142" s="32"/>
      <c r="R142" s="20"/>
      <c r="S142" s="32"/>
      <c r="T142" s="20">
        <f t="shared" si="8"/>
        <v>0</v>
      </c>
      <c r="U142" s="160" t="s">
        <v>176</v>
      </c>
    </row>
    <row r="143" spans="1:21" s="30" customFormat="1" ht="26.1" customHeight="1">
      <c r="A143" s="59" t="s">
        <v>232</v>
      </c>
      <c r="B143" s="59" t="s">
        <v>191</v>
      </c>
      <c r="C143" s="15" t="s">
        <v>1</v>
      </c>
      <c r="D143" s="7">
        <v>5</v>
      </c>
      <c r="E143" s="15"/>
      <c r="F143" s="31"/>
      <c r="G143" s="32"/>
      <c r="H143" s="20"/>
      <c r="I143" s="32"/>
      <c r="J143" s="20"/>
      <c r="K143" s="32"/>
      <c r="L143" s="20"/>
      <c r="M143" s="32"/>
      <c r="N143" s="20"/>
      <c r="O143" s="32"/>
      <c r="P143" s="20"/>
      <c r="Q143" s="32"/>
      <c r="R143" s="20"/>
      <c r="S143" s="32"/>
      <c r="T143" s="20">
        <f t="shared" si="8"/>
        <v>0</v>
      </c>
      <c r="U143" s="160" t="s">
        <v>176</v>
      </c>
    </row>
    <row r="144" spans="1:21" s="30" customFormat="1" ht="26.1" customHeight="1">
      <c r="A144" s="59" t="s">
        <v>373</v>
      </c>
      <c r="B144" s="59" t="s">
        <v>374</v>
      </c>
      <c r="C144" s="15" t="s">
        <v>1</v>
      </c>
      <c r="D144" s="7">
        <v>4</v>
      </c>
      <c r="E144" s="15"/>
      <c r="F144" s="31"/>
      <c r="G144" s="32"/>
      <c r="H144" s="20"/>
      <c r="I144" s="32"/>
      <c r="J144" s="20"/>
      <c r="K144" s="32"/>
      <c r="L144" s="20"/>
      <c r="M144" s="32"/>
      <c r="N144" s="20"/>
      <c r="O144" s="32"/>
      <c r="P144" s="20"/>
      <c r="Q144" s="32"/>
      <c r="R144" s="20"/>
      <c r="S144" s="32"/>
      <c r="T144" s="20">
        <f t="shared" si="8"/>
        <v>0</v>
      </c>
      <c r="U144" s="166" t="s">
        <v>415</v>
      </c>
    </row>
    <row r="145" spans="1:21" s="30" customFormat="1" ht="26.1" customHeight="1">
      <c r="A145" s="31"/>
      <c r="B145" s="31"/>
      <c r="C145" s="15"/>
      <c r="D145" s="7"/>
      <c r="E145" s="15"/>
      <c r="F145" s="31"/>
      <c r="G145" s="20"/>
      <c r="H145" s="20"/>
      <c r="I145" s="32"/>
      <c r="J145" s="20"/>
      <c r="K145" s="32"/>
      <c r="L145" s="20"/>
      <c r="M145" s="32"/>
      <c r="N145" s="20"/>
      <c r="O145" s="32"/>
      <c r="P145" s="20"/>
      <c r="Q145" s="32"/>
      <c r="R145" s="20"/>
      <c r="S145" s="32"/>
      <c r="T145" s="20"/>
      <c r="U145" s="60"/>
    </row>
    <row r="146" spans="1:21" s="30" customFormat="1" ht="26.1" customHeight="1">
      <c r="A146" s="31" t="s">
        <v>77</v>
      </c>
      <c r="B146" s="31"/>
      <c r="C146" s="15"/>
      <c r="D146" s="7"/>
      <c r="E146" s="15"/>
      <c r="F146" s="31"/>
      <c r="G146" s="32"/>
      <c r="H146" s="20"/>
      <c r="I146" s="32"/>
      <c r="J146" s="20"/>
      <c r="K146" s="32"/>
      <c r="L146" s="20"/>
      <c r="M146" s="32"/>
      <c r="N146" s="20"/>
      <c r="O146" s="32"/>
      <c r="P146" s="20"/>
      <c r="Q146" s="32"/>
      <c r="R146" s="20"/>
      <c r="S146" s="32"/>
      <c r="T146" s="20">
        <f>SUM(T137:T145)</f>
        <v>0</v>
      </c>
      <c r="U146" s="60"/>
    </row>
    <row r="147" spans="1:21" s="30" customFormat="1" ht="26.1" customHeight="1">
      <c r="A147" s="167"/>
      <c r="B147" s="31"/>
      <c r="C147" s="15"/>
      <c r="D147" s="7"/>
      <c r="E147" s="15"/>
      <c r="F147" s="31"/>
      <c r="G147" s="32"/>
      <c r="H147" s="20"/>
      <c r="I147" s="32"/>
      <c r="J147" s="20"/>
      <c r="K147" s="32"/>
      <c r="L147" s="20"/>
      <c r="M147" s="32"/>
      <c r="N147" s="20"/>
      <c r="O147" s="32"/>
      <c r="P147" s="20"/>
      <c r="Q147" s="32"/>
      <c r="R147" s="20"/>
      <c r="S147" s="32"/>
      <c r="T147" s="20"/>
      <c r="U147" s="60"/>
    </row>
    <row r="148" spans="1:21" s="30" customFormat="1" ht="26.1" customHeight="1">
      <c r="A148" s="167"/>
      <c r="B148" s="31"/>
      <c r="C148" s="15"/>
      <c r="D148" s="7"/>
      <c r="E148" s="15"/>
      <c r="F148" s="31"/>
      <c r="G148" s="32"/>
      <c r="H148" s="20"/>
      <c r="I148" s="32"/>
      <c r="J148" s="20"/>
      <c r="K148" s="32"/>
      <c r="L148" s="20"/>
      <c r="M148" s="32"/>
      <c r="N148" s="20"/>
      <c r="O148" s="32"/>
      <c r="P148" s="20"/>
      <c r="Q148" s="32"/>
      <c r="R148" s="20"/>
      <c r="S148" s="32"/>
      <c r="T148" s="20"/>
      <c r="U148" s="60"/>
    </row>
    <row r="149" spans="1:21" s="30" customFormat="1" ht="26.1" customHeight="1">
      <c r="A149" s="167"/>
      <c r="B149" s="31"/>
      <c r="C149" s="15"/>
      <c r="D149" s="7"/>
      <c r="E149" s="15"/>
      <c r="F149" s="31"/>
      <c r="G149" s="32"/>
      <c r="H149" s="20"/>
      <c r="I149" s="32"/>
      <c r="J149" s="20"/>
      <c r="K149" s="32"/>
      <c r="L149" s="20"/>
      <c r="M149" s="32"/>
      <c r="N149" s="20"/>
      <c r="O149" s="32"/>
      <c r="P149" s="20"/>
      <c r="Q149" s="32"/>
      <c r="R149" s="20"/>
      <c r="S149" s="32"/>
      <c r="T149" s="20"/>
      <c r="U149" s="60"/>
    </row>
    <row r="150" spans="1:21" s="30" customFormat="1" ht="26.1" customHeight="1">
      <c r="A150" s="167"/>
      <c r="B150" s="31"/>
      <c r="C150" s="15"/>
      <c r="D150" s="7"/>
      <c r="E150" s="15"/>
      <c r="F150" s="31"/>
      <c r="G150" s="32"/>
      <c r="H150" s="20"/>
      <c r="I150" s="32"/>
      <c r="J150" s="20"/>
      <c r="K150" s="32"/>
      <c r="L150" s="20"/>
      <c r="M150" s="32"/>
      <c r="N150" s="20"/>
      <c r="O150" s="32"/>
      <c r="P150" s="20"/>
      <c r="Q150" s="32"/>
      <c r="R150" s="20"/>
      <c r="S150" s="32"/>
      <c r="T150" s="20"/>
      <c r="U150" s="60"/>
    </row>
    <row r="151" spans="1:21" s="30" customFormat="1" ht="26.1" customHeight="1">
      <c r="A151" s="167"/>
      <c r="B151" s="31"/>
      <c r="C151" s="15"/>
      <c r="D151" s="7"/>
      <c r="E151" s="15"/>
      <c r="F151" s="31"/>
      <c r="G151" s="32"/>
      <c r="H151" s="20"/>
      <c r="I151" s="32"/>
      <c r="J151" s="20"/>
      <c r="K151" s="32"/>
      <c r="L151" s="20"/>
      <c r="M151" s="32"/>
      <c r="N151" s="20"/>
      <c r="O151" s="32"/>
      <c r="P151" s="20"/>
      <c r="Q151" s="32"/>
      <c r="R151" s="20"/>
      <c r="S151" s="32"/>
      <c r="T151" s="20"/>
      <c r="U151" s="60"/>
    </row>
    <row r="152" spans="1:21" s="30" customFormat="1" ht="26.1" customHeight="1">
      <c r="A152" s="167"/>
      <c r="B152" s="31"/>
      <c r="C152" s="15"/>
      <c r="D152" s="7"/>
      <c r="E152" s="15"/>
      <c r="F152" s="31"/>
      <c r="G152" s="32"/>
      <c r="H152" s="20"/>
      <c r="I152" s="32"/>
      <c r="J152" s="20"/>
      <c r="K152" s="32"/>
      <c r="L152" s="20"/>
      <c r="M152" s="32"/>
      <c r="N152" s="20"/>
      <c r="O152" s="32"/>
      <c r="P152" s="20"/>
      <c r="Q152" s="32"/>
      <c r="R152" s="20"/>
      <c r="S152" s="32"/>
      <c r="T152" s="20"/>
      <c r="U152" s="60"/>
    </row>
    <row r="153" spans="1:21" s="30" customFormat="1" ht="26.1" customHeight="1">
      <c r="A153" s="167"/>
      <c r="B153" s="31"/>
      <c r="C153" s="15"/>
      <c r="D153" s="7"/>
      <c r="E153" s="15"/>
      <c r="F153" s="31"/>
      <c r="G153" s="32"/>
      <c r="H153" s="20"/>
      <c r="I153" s="32"/>
      <c r="J153" s="20"/>
      <c r="K153" s="32"/>
      <c r="L153" s="20"/>
      <c r="M153" s="32"/>
      <c r="N153" s="20"/>
      <c r="O153" s="32"/>
      <c r="P153" s="20"/>
      <c r="Q153" s="32"/>
      <c r="R153" s="20"/>
      <c r="S153" s="32"/>
      <c r="T153" s="20"/>
      <c r="U153" s="60"/>
    </row>
    <row r="154" spans="1:21" s="30" customFormat="1" ht="26.1" customHeight="1">
      <c r="A154" s="167"/>
      <c r="B154" s="31"/>
      <c r="C154" s="15"/>
      <c r="D154" s="7"/>
      <c r="E154" s="15"/>
      <c r="F154" s="31"/>
      <c r="G154" s="32"/>
      <c r="H154" s="20"/>
      <c r="I154" s="32"/>
      <c r="J154" s="20"/>
      <c r="K154" s="32"/>
      <c r="L154" s="20"/>
      <c r="M154" s="32"/>
      <c r="N154" s="20"/>
      <c r="O154" s="32"/>
      <c r="P154" s="20"/>
      <c r="Q154" s="32"/>
      <c r="R154" s="20"/>
      <c r="S154" s="32"/>
      <c r="T154" s="20"/>
      <c r="U154" s="60"/>
    </row>
    <row r="155" spans="1:21" s="30" customFormat="1" ht="26.1" customHeight="1">
      <c r="A155" s="273" t="s">
        <v>296</v>
      </c>
      <c r="B155" s="274"/>
      <c r="C155" s="15"/>
      <c r="D155" s="7"/>
      <c r="E155" s="15"/>
      <c r="F155" s="31"/>
      <c r="G155" s="32"/>
      <c r="H155" s="20"/>
      <c r="I155" s="32"/>
      <c r="J155" s="20"/>
      <c r="K155" s="32"/>
      <c r="L155" s="20"/>
      <c r="M155" s="32"/>
      <c r="N155" s="20"/>
      <c r="O155" s="32"/>
      <c r="P155" s="20"/>
      <c r="Q155" s="32"/>
      <c r="R155" s="20"/>
      <c r="S155" s="32"/>
      <c r="T155" s="20"/>
      <c r="U155" s="60"/>
    </row>
    <row r="156" spans="1:21" s="30" customFormat="1" ht="26.1" customHeight="1">
      <c r="A156" s="31" t="s">
        <v>101</v>
      </c>
      <c r="B156" s="31" t="s">
        <v>6</v>
      </c>
      <c r="C156" s="15" t="s">
        <v>71</v>
      </c>
      <c r="D156" s="7">
        <v>275</v>
      </c>
      <c r="E156" s="15"/>
      <c r="F156" s="31"/>
      <c r="G156" s="170"/>
      <c r="H156" s="20"/>
      <c r="I156" s="32"/>
      <c r="J156" s="20"/>
      <c r="K156" s="32"/>
      <c r="L156" s="20"/>
      <c r="M156" s="32"/>
      <c r="N156" s="20"/>
      <c r="O156" s="32"/>
      <c r="P156" s="20"/>
      <c r="Q156" s="32"/>
      <c r="R156" s="20"/>
      <c r="S156" s="32"/>
      <c r="T156" s="20">
        <f t="shared" ref="T156:T162" si="9">ROUNDDOWN(($D156*S156),4)</f>
        <v>0</v>
      </c>
      <c r="U156" s="160" t="s">
        <v>171</v>
      </c>
    </row>
    <row r="157" spans="1:21" s="30" customFormat="1" ht="26.1" customHeight="1">
      <c r="A157" s="31" t="s">
        <v>101</v>
      </c>
      <c r="B157" s="31" t="s">
        <v>305</v>
      </c>
      <c r="C157" s="15" t="s">
        <v>71</v>
      </c>
      <c r="D157" s="7">
        <v>41.9</v>
      </c>
      <c r="E157" s="15"/>
      <c r="F157" s="31"/>
      <c r="G157" s="170"/>
      <c r="H157" s="20"/>
      <c r="I157" s="32"/>
      <c r="J157" s="20"/>
      <c r="K157" s="32"/>
      <c r="L157" s="20"/>
      <c r="M157" s="32"/>
      <c r="N157" s="20"/>
      <c r="O157" s="32"/>
      <c r="P157" s="20"/>
      <c r="Q157" s="32"/>
      <c r="R157" s="20"/>
      <c r="S157" s="32"/>
      <c r="T157" s="20">
        <f t="shared" si="9"/>
        <v>0</v>
      </c>
      <c r="U157" s="160" t="s">
        <v>171</v>
      </c>
    </row>
    <row r="158" spans="1:21" s="30" customFormat="1" ht="26.1" customHeight="1">
      <c r="A158" s="31" t="s">
        <v>230</v>
      </c>
      <c r="B158" s="31" t="s">
        <v>315</v>
      </c>
      <c r="C158" s="15" t="s">
        <v>71</v>
      </c>
      <c r="D158" s="7">
        <v>18.100000000000001</v>
      </c>
      <c r="E158" s="15"/>
      <c r="F158" s="31"/>
      <c r="G158" s="170"/>
      <c r="H158" s="20"/>
      <c r="I158" s="32"/>
      <c r="J158" s="20"/>
      <c r="K158" s="32"/>
      <c r="L158" s="20"/>
      <c r="M158" s="32"/>
      <c r="N158" s="20"/>
      <c r="O158" s="32"/>
      <c r="P158" s="20"/>
      <c r="Q158" s="32"/>
      <c r="R158" s="20"/>
      <c r="S158" s="32"/>
      <c r="T158" s="20">
        <f t="shared" si="9"/>
        <v>0</v>
      </c>
      <c r="U158" s="160" t="s">
        <v>171</v>
      </c>
    </row>
    <row r="159" spans="1:21" s="30" customFormat="1" ht="26.1" customHeight="1">
      <c r="A159" s="31" t="s">
        <v>105</v>
      </c>
      <c r="B159" s="31" t="s">
        <v>316</v>
      </c>
      <c r="C159" s="15" t="s">
        <v>71</v>
      </c>
      <c r="D159" s="7">
        <v>4</v>
      </c>
      <c r="E159" s="15"/>
      <c r="F159" s="31"/>
      <c r="G159" s="20"/>
      <c r="H159" s="20"/>
      <c r="I159" s="32"/>
      <c r="J159" s="20"/>
      <c r="K159" s="32"/>
      <c r="L159" s="20"/>
      <c r="M159" s="32"/>
      <c r="N159" s="20"/>
      <c r="O159" s="32"/>
      <c r="P159" s="20"/>
      <c r="Q159" s="32"/>
      <c r="R159" s="20"/>
      <c r="S159" s="32"/>
      <c r="T159" s="20">
        <f t="shared" si="9"/>
        <v>0</v>
      </c>
      <c r="U159" s="160" t="s">
        <v>171</v>
      </c>
    </row>
    <row r="160" spans="1:21" s="30" customFormat="1" ht="26.1" customHeight="1">
      <c r="A160" s="18" t="s">
        <v>59</v>
      </c>
      <c r="B160" s="18" t="s">
        <v>4</v>
      </c>
      <c r="C160" s="15" t="s">
        <v>71</v>
      </c>
      <c r="D160" s="7">
        <v>283.8</v>
      </c>
      <c r="E160" s="15"/>
      <c r="F160" s="31"/>
      <c r="G160" s="32"/>
      <c r="H160" s="20"/>
      <c r="I160" s="32"/>
      <c r="J160" s="20"/>
      <c r="K160" s="32"/>
      <c r="L160" s="20"/>
      <c r="M160" s="32"/>
      <c r="N160" s="20"/>
      <c r="O160" s="32"/>
      <c r="P160" s="20"/>
      <c r="Q160" s="32"/>
      <c r="R160" s="20"/>
      <c r="S160" s="32"/>
      <c r="T160" s="20">
        <f t="shared" si="9"/>
        <v>0</v>
      </c>
      <c r="U160" s="160" t="s">
        <v>173</v>
      </c>
    </row>
    <row r="161" spans="1:21" s="30" customFormat="1" ht="26.1" customHeight="1">
      <c r="A161" s="18" t="s">
        <v>59</v>
      </c>
      <c r="B161" s="18" t="s">
        <v>317</v>
      </c>
      <c r="C161" s="15" t="s">
        <v>71</v>
      </c>
      <c r="D161" s="7">
        <v>57.7</v>
      </c>
      <c r="E161" s="15"/>
      <c r="F161" s="31"/>
      <c r="G161" s="32"/>
      <c r="H161" s="20"/>
      <c r="I161" s="32"/>
      <c r="J161" s="20"/>
      <c r="K161" s="32"/>
      <c r="L161" s="20"/>
      <c r="M161" s="32"/>
      <c r="N161" s="20"/>
      <c r="O161" s="32"/>
      <c r="P161" s="20"/>
      <c r="Q161" s="32"/>
      <c r="R161" s="20"/>
      <c r="S161" s="32"/>
      <c r="T161" s="20">
        <f t="shared" si="9"/>
        <v>0</v>
      </c>
      <c r="U161" s="160" t="s">
        <v>14</v>
      </c>
    </row>
    <row r="162" spans="1:21" s="30" customFormat="1" ht="26.1" customHeight="1">
      <c r="A162" s="18" t="s">
        <v>106</v>
      </c>
      <c r="B162" s="18" t="s">
        <v>309</v>
      </c>
      <c r="C162" s="15" t="s">
        <v>71</v>
      </c>
      <c r="D162" s="7">
        <v>57.7</v>
      </c>
      <c r="E162" s="15"/>
      <c r="F162" s="31"/>
      <c r="G162" s="32"/>
      <c r="H162" s="20"/>
      <c r="I162" s="32"/>
      <c r="J162" s="20"/>
      <c r="K162" s="32"/>
      <c r="L162" s="20"/>
      <c r="M162" s="32"/>
      <c r="N162" s="20"/>
      <c r="O162" s="32"/>
      <c r="P162" s="20"/>
      <c r="Q162" s="32"/>
      <c r="R162" s="20"/>
      <c r="S162" s="32"/>
      <c r="T162" s="20">
        <f t="shared" si="9"/>
        <v>0</v>
      </c>
      <c r="U162" s="160" t="s">
        <v>392</v>
      </c>
    </row>
    <row r="163" spans="1:21" s="30" customFormat="1" ht="26.1" customHeight="1">
      <c r="A163" s="31" t="s">
        <v>251</v>
      </c>
      <c r="B163" s="31" t="s">
        <v>323</v>
      </c>
      <c r="C163" s="15" t="s">
        <v>60</v>
      </c>
      <c r="D163" s="7">
        <v>26</v>
      </c>
      <c r="E163" s="15"/>
      <c r="F163" s="31"/>
      <c r="G163" s="32"/>
      <c r="H163" s="20"/>
      <c r="I163" s="32"/>
      <c r="J163" s="20"/>
      <c r="K163" s="32"/>
      <c r="L163" s="20"/>
      <c r="M163" s="32"/>
      <c r="N163" s="20"/>
      <c r="O163" s="32"/>
      <c r="P163" s="20"/>
      <c r="Q163" s="32"/>
      <c r="R163" s="20"/>
      <c r="S163" s="32"/>
      <c r="T163" s="20"/>
      <c r="U163" s="60"/>
    </row>
    <row r="164" spans="1:21" s="30" customFormat="1" ht="26.1" customHeight="1">
      <c r="A164" s="31" t="s">
        <v>252</v>
      </c>
      <c r="B164" s="31" t="s">
        <v>325</v>
      </c>
      <c r="C164" s="15" t="s">
        <v>60</v>
      </c>
      <c r="D164" s="7">
        <v>4</v>
      </c>
      <c r="E164" s="15"/>
      <c r="F164" s="31"/>
      <c r="G164" s="32"/>
      <c r="H164" s="20"/>
      <c r="I164" s="32"/>
      <c r="J164" s="20"/>
      <c r="K164" s="32"/>
      <c r="L164" s="20"/>
      <c r="M164" s="32"/>
      <c r="N164" s="20"/>
      <c r="O164" s="32"/>
      <c r="P164" s="20"/>
      <c r="Q164" s="32"/>
      <c r="R164" s="20"/>
      <c r="S164" s="32"/>
      <c r="T164" s="20"/>
      <c r="U164" s="60"/>
    </row>
    <row r="165" spans="1:21" s="30" customFormat="1" ht="26.1" customHeight="1">
      <c r="A165" s="31" t="s">
        <v>310</v>
      </c>
      <c r="B165" s="31" t="s">
        <v>305</v>
      </c>
      <c r="C165" s="15" t="s">
        <v>1</v>
      </c>
      <c r="D165" s="7">
        <v>10</v>
      </c>
      <c r="E165" s="15"/>
      <c r="F165" s="31"/>
      <c r="G165" s="32"/>
      <c r="H165" s="20"/>
      <c r="I165" s="32"/>
      <c r="J165" s="20"/>
      <c r="K165" s="32"/>
      <c r="L165" s="20"/>
      <c r="M165" s="32"/>
      <c r="N165" s="20"/>
      <c r="O165" s="32"/>
      <c r="P165" s="20"/>
      <c r="Q165" s="32"/>
      <c r="R165" s="20"/>
      <c r="S165" s="32"/>
      <c r="T165" s="20"/>
      <c r="U165" s="60"/>
    </row>
    <row r="166" spans="1:21" s="30" customFormat="1" ht="26.1" customHeight="1">
      <c r="A166" s="31" t="s">
        <v>3</v>
      </c>
      <c r="B166" s="31" t="s">
        <v>326</v>
      </c>
      <c r="C166" s="15" t="s">
        <v>1</v>
      </c>
      <c r="D166" s="7">
        <v>16</v>
      </c>
      <c r="E166" s="15"/>
      <c r="F166" s="31"/>
      <c r="G166" s="32"/>
      <c r="H166" s="20"/>
      <c r="I166" s="32"/>
      <c r="J166" s="20"/>
      <c r="K166" s="32"/>
      <c r="L166" s="20"/>
      <c r="M166" s="32"/>
      <c r="N166" s="20"/>
      <c r="O166" s="32"/>
      <c r="P166" s="20"/>
      <c r="Q166" s="32"/>
      <c r="R166" s="20"/>
      <c r="S166" s="32"/>
      <c r="T166" s="20"/>
      <c r="U166" s="160" t="s">
        <v>15</v>
      </c>
    </row>
    <row r="167" spans="1:21" s="30" customFormat="1" ht="26.1" customHeight="1">
      <c r="A167" s="59" t="s">
        <v>205</v>
      </c>
      <c r="B167" s="59" t="s">
        <v>102</v>
      </c>
      <c r="C167" s="15" t="s">
        <v>60</v>
      </c>
      <c r="D167" s="7">
        <v>26</v>
      </c>
      <c r="E167" s="15"/>
      <c r="F167" s="31"/>
      <c r="G167" s="20"/>
      <c r="H167" s="20"/>
      <c r="I167" s="32"/>
      <c r="J167" s="20"/>
      <c r="K167" s="32"/>
      <c r="L167" s="20"/>
      <c r="M167" s="32"/>
      <c r="N167" s="20"/>
      <c r="O167" s="32"/>
      <c r="P167" s="20"/>
      <c r="Q167" s="32"/>
      <c r="R167" s="20"/>
      <c r="S167" s="32"/>
      <c r="T167" s="20">
        <f>ROUNDDOWN(($D167*S167),4)</f>
        <v>0</v>
      </c>
      <c r="U167" s="160" t="s">
        <v>174</v>
      </c>
    </row>
    <row r="168" spans="1:21" s="30" customFormat="1" ht="26.1" customHeight="1">
      <c r="A168" s="59" t="s">
        <v>207</v>
      </c>
      <c r="B168" s="59" t="s">
        <v>103</v>
      </c>
      <c r="C168" s="15" t="s">
        <v>60</v>
      </c>
      <c r="D168" s="7">
        <v>1</v>
      </c>
      <c r="E168" s="15"/>
      <c r="F168" s="31"/>
      <c r="G168" s="20"/>
      <c r="H168" s="20"/>
      <c r="I168" s="32"/>
      <c r="J168" s="20"/>
      <c r="K168" s="32"/>
      <c r="L168" s="20"/>
      <c r="M168" s="32"/>
      <c r="N168" s="20"/>
      <c r="O168" s="32"/>
      <c r="P168" s="20"/>
      <c r="Q168" s="32"/>
      <c r="R168" s="20"/>
      <c r="S168" s="32"/>
      <c r="T168" s="20">
        <f>ROUNDDOWN(($D168*S168),4)</f>
        <v>0</v>
      </c>
      <c r="U168" s="160" t="s">
        <v>174</v>
      </c>
    </row>
    <row r="169" spans="1:21" s="30" customFormat="1" ht="26.1" customHeight="1">
      <c r="A169" s="59" t="s">
        <v>207</v>
      </c>
      <c r="B169" s="59" t="s">
        <v>27</v>
      </c>
      <c r="C169" s="15" t="s">
        <v>1</v>
      </c>
      <c r="D169" s="7">
        <v>13</v>
      </c>
      <c r="E169" s="15"/>
      <c r="F169" s="31"/>
      <c r="G169" s="20"/>
      <c r="H169" s="20"/>
      <c r="I169" s="32"/>
      <c r="J169" s="20"/>
      <c r="K169" s="32"/>
      <c r="L169" s="20"/>
      <c r="M169" s="32"/>
      <c r="N169" s="20"/>
      <c r="O169" s="32"/>
      <c r="P169" s="20"/>
      <c r="Q169" s="32"/>
      <c r="R169" s="20"/>
      <c r="S169" s="32"/>
      <c r="T169" s="20">
        <f>ROUNDDOWN(($D169*S169),4)</f>
        <v>0</v>
      </c>
      <c r="U169" s="160" t="s">
        <v>174</v>
      </c>
    </row>
    <row r="170" spans="1:21" s="30" customFormat="1" ht="26.1" customHeight="1">
      <c r="A170" s="31" t="s">
        <v>109</v>
      </c>
      <c r="B170" s="31" t="s">
        <v>110</v>
      </c>
      <c r="C170" s="15" t="s">
        <v>1</v>
      </c>
      <c r="D170" s="7">
        <v>26</v>
      </c>
      <c r="E170" s="15"/>
      <c r="F170" s="31"/>
      <c r="G170" s="32"/>
      <c r="H170" s="20"/>
      <c r="I170" s="32"/>
      <c r="J170" s="20"/>
      <c r="K170" s="32"/>
      <c r="L170" s="20"/>
      <c r="M170" s="32"/>
      <c r="N170" s="20"/>
      <c r="O170" s="32"/>
      <c r="P170" s="20"/>
      <c r="Q170" s="32"/>
      <c r="R170" s="20"/>
      <c r="S170" s="32"/>
      <c r="T170" s="20"/>
      <c r="U170" s="60"/>
    </row>
    <row r="171" spans="1:21" s="30" customFormat="1" ht="26.1" customHeight="1">
      <c r="A171" s="59" t="s">
        <v>346</v>
      </c>
      <c r="B171" s="59" t="s">
        <v>347</v>
      </c>
      <c r="C171" s="15" t="s">
        <v>71</v>
      </c>
      <c r="D171" s="7">
        <v>7</v>
      </c>
      <c r="E171" s="15"/>
      <c r="F171" s="31"/>
      <c r="G171" s="32"/>
      <c r="H171" s="20"/>
      <c r="I171" s="32"/>
      <c r="J171" s="20"/>
      <c r="K171" s="32"/>
      <c r="L171" s="20"/>
      <c r="M171" s="32"/>
      <c r="N171" s="20"/>
      <c r="O171" s="32"/>
      <c r="P171" s="20"/>
      <c r="Q171" s="32"/>
      <c r="R171" s="20"/>
      <c r="S171" s="32"/>
      <c r="T171" s="20">
        <f>ROUNDDOWN(($D171*S171),4)</f>
        <v>0</v>
      </c>
      <c r="U171" s="160" t="s">
        <v>394</v>
      </c>
    </row>
    <row r="172" spans="1:21" s="30" customFormat="1" ht="26.1" customHeight="1">
      <c r="A172" s="59" t="s">
        <v>348</v>
      </c>
      <c r="B172" s="59" t="s">
        <v>349</v>
      </c>
      <c r="C172" s="15" t="s">
        <v>71</v>
      </c>
      <c r="D172" s="7">
        <v>7</v>
      </c>
      <c r="E172" s="15"/>
      <c r="F172" s="31"/>
      <c r="G172" s="32"/>
      <c r="H172" s="20"/>
      <c r="I172" s="32"/>
      <c r="J172" s="20"/>
      <c r="K172" s="32"/>
      <c r="L172" s="20"/>
      <c r="M172" s="32"/>
      <c r="N172" s="20"/>
      <c r="O172" s="32"/>
      <c r="P172" s="20"/>
      <c r="Q172" s="32"/>
      <c r="R172" s="20"/>
      <c r="S172" s="32"/>
      <c r="T172" s="20">
        <f>ROUNDDOWN(($D172*S172),4)</f>
        <v>0</v>
      </c>
      <c r="U172" s="160" t="s">
        <v>394</v>
      </c>
    </row>
    <row r="173" spans="1:21" s="30" customFormat="1" ht="26.1" customHeight="1">
      <c r="A173" s="59" t="s">
        <v>350</v>
      </c>
      <c r="B173" s="59" t="s">
        <v>347</v>
      </c>
      <c r="C173" s="15" t="s">
        <v>1</v>
      </c>
      <c r="D173" s="7">
        <v>1</v>
      </c>
      <c r="E173" s="15"/>
      <c r="F173" s="31"/>
      <c r="G173" s="32"/>
      <c r="H173" s="20"/>
      <c r="I173" s="32"/>
      <c r="J173" s="20"/>
      <c r="K173" s="32"/>
      <c r="L173" s="20"/>
      <c r="M173" s="32"/>
      <c r="N173" s="20"/>
      <c r="O173" s="32"/>
      <c r="P173" s="20"/>
      <c r="Q173" s="32"/>
      <c r="R173" s="20"/>
      <c r="S173" s="32"/>
      <c r="T173" s="20">
        <f>ROUNDDOWN(($D173*S173),4)</f>
        <v>0</v>
      </c>
      <c r="U173" s="160" t="s">
        <v>394</v>
      </c>
    </row>
    <row r="174" spans="1:21" s="30" customFormat="1" ht="26.1" customHeight="1">
      <c r="A174" s="59" t="s">
        <v>357</v>
      </c>
      <c r="B174" s="59" t="s">
        <v>358</v>
      </c>
      <c r="C174" s="15" t="s">
        <v>1</v>
      </c>
      <c r="D174" s="7">
        <v>4</v>
      </c>
      <c r="E174" s="15"/>
      <c r="F174" s="31"/>
      <c r="G174" s="32"/>
      <c r="H174" s="20"/>
      <c r="I174" s="32"/>
      <c r="J174" s="20"/>
      <c r="K174" s="32"/>
      <c r="L174" s="20"/>
      <c r="M174" s="32"/>
      <c r="N174" s="20"/>
      <c r="O174" s="32"/>
      <c r="P174" s="20"/>
      <c r="Q174" s="32"/>
      <c r="R174" s="20"/>
      <c r="S174" s="32"/>
      <c r="T174" s="20"/>
      <c r="U174" s="60"/>
    </row>
    <row r="175" spans="1:21" s="30" customFormat="1" ht="26.1" customHeight="1">
      <c r="A175" s="59" t="s">
        <v>359</v>
      </c>
      <c r="B175" s="59" t="s">
        <v>360</v>
      </c>
      <c r="C175" s="15" t="s">
        <v>1</v>
      </c>
      <c r="D175" s="7">
        <v>32</v>
      </c>
      <c r="E175" s="15"/>
      <c r="F175" s="31"/>
      <c r="G175" s="32"/>
      <c r="H175" s="20"/>
      <c r="I175" s="32"/>
      <c r="J175" s="20"/>
      <c r="K175" s="32"/>
      <c r="L175" s="20"/>
      <c r="M175" s="32"/>
      <c r="N175" s="20"/>
      <c r="O175" s="32"/>
      <c r="P175" s="20"/>
      <c r="Q175" s="32"/>
      <c r="R175" s="20"/>
      <c r="S175" s="32"/>
      <c r="T175" s="20"/>
      <c r="U175" s="60"/>
    </row>
    <row r="176" spans="1:21" s="30" customFormat="1" ht="26.1" customHeight="1">
      <c r="A176" s="59" t="s">
        <v>361</v>
      </c>
      <c r="B176" s="59" t="s">
        <v>362</v>
      </c>
      <c r="C176" s="15" t="s">
        <v>1</v>
      </c>
      <c r="D176" s="7">
        <v>2</v>
      </c>
      <c r="E176" s="15"/>
      <c r="F176" s="31"/>
      <c r="G176" s="32"/>
      <c r="H176" s="20"/>
      <c r="I176" s="32"/>
      <c r="J176" s="20"/>
      <c r="K176" s="32"/>
      <c r="L176" s="20"/>
      <c r="M176" s="32"/>
      <c r="N176" s="20"/>
      <c r="O176" s="32"/>
      <c r="P176" s="20"/>
      <c r="Q176" s="32"/>
      <c r="R176" s="20"/>
      <c r="S176" s="32"/>
      <c r="T176" s="20"/>
      <c r="U176" s="60"/>
    </row>
    <row r="177" spans="1:21" s="30" customFormat="1" ht="26.1" customHeight="1">
      <c r="A177" s="59" t="s">
        <v>363</v>
      </c>
      <c r="B177" s="59" t="s">
        <v>343</v>
      </c>
      <c r="C177" s="15" t="s">
        <v>1</v>
      </c>
      <c r="D177" s="7">
        <v>8</v>
      </c>
      <c r="E177" s="15"/>
      <c r="F177" s="31"/>
      <c r="G177" s="32"/>
      <c r="H177" s="20"/>
      <c r="I177" s="32"/>
      <c r="J177" s="20"/>
      <c r="K177" s="32"/>
      <c r="L177" s="20"/>
      <c r="M177" s="32"/>
      <c r="N177" s="20"/>
      <c r="O177" s="32"/>
      <c r="P177" s="20"/>
      <c r="Q177" s="32"/>
      <c r="R177" s="20"/>
      <c r="S177" s="32"/>
      <c r="T177" s="20"/>
      <c r="U177" s="60"/>
    </row>
    <row r="178" spans="1:21" s="30" customFormat="1" ht="26.1" customHeight="1">
      <c r="A178" s="59" t="s">
        <v>364</v>
      </c>
      <c r="B178" s="59" t="s">
        <v>343</v>
      </c>
      <c r="C178" s="15" t="s">
        <v>1</v>
      </c>
      <c r="D178" s="7">
        <v>8</v>
      </c>
      <c r="E178" s="15"/>
      <c r="F178" s="31"/>
      <c r="G178" s="32"/>
      <c r="H178" s="20"/>
      <c r="I178" s="32"/>
      <c r="J178" s="20"/>
      <c r="K178" s="32"/>
      <c r="L178" s="20"/>
      <c r="M178" s="32"/>
      <c r="N178" s="20"/>
      <c r="O178" s="32"/>
      <c r="P178" s="20"/>
      <c r="Q178" s="32"/>
      <c r="R178" s="20"/>
      <c r="S178" s="32"/>
      <c r="T178" s="20"/>
      <c r="U178" s="60"/>
    </row>
    <row r="179" spans="1:21" s="30" customFormat="1" ht="26.1" customHeight="1">
      <c r="A179" s="59" t="s">
        <v>365</v>
      </c>
      <c r="B179" s="59" t="s">
        <v>358</v>
      </c>
      <c r="C179" s="15" t="s">
        <v>1</v>
      </c>
      <c r="D179" s="7">
        <v>8</v>
      </c>
      <c r="E179" s="15"/>
      <c r="F179" s="31"/>
      <c r="G179" s="32"/>
      <c r="H179" s="20"/>
      <c r="I179" s="32"/>
      <c r="J179" s="20"/>
      <c r="K179" s="32"/>
      <c r="L179" s="20"/>
      <c r="M179" s="32"/>
      <c r="N179" s="20"/>
      <c r="O179" s="32"/>
      <c r="P179" s="20"/>
      <c r="Q179" s="32"/>
      <c r="R179" s="20"/>
      <c r="S179" s="32"/>
      <c r="T179" s="20"/>
      <c r="U179" s="60"/>
    </row>
    <row r="180" spans="1:21" s="30" customFormat="1" ht="26.1" customHeight="1">
      <c r="A180" s="59" t="s">
        <v>366</v>
      </c>
      <c r="B180" s="59" t="s">
        <v>367</v>
      </c>
      <c r="C180" s="15" t="s">
        <v>1</v>
      </c>
      <c r="D180" s="7">
        <v>4</v>
      </c>
      <c r="E180" s="15"/>
      <c r="F180" s="31"/>
      <c r="G180" s="32"/>
      <c r="H180" s="20"/>
      <c r="I180" s="32"/>
      <c r="J180" s="20"/>
      <c r="K180" s="32"/>
      <c r="L180" s="20"/>
      <c r="M180" s="32"/>
      <c r="N180" s="20"/>
      <c r="O180" s="32"/>
      <c r="P180" s="20"/>
      <c r="Q180" s="32"/>
      <c r="R180" s="20"/>
      <c r="S180" s="32"/>
      <c r="T180" s="20"/>
      <c r="U180" s="60"/>
    </row>
    <row r="181" spans="1:21" s="30" customFormat="1" ht="25.5" customHeight="1">
      <c r="A181" s="59"/>
      <c r="B181" s="59"/>
      <c r="C181" s="15"/>
      <c r="D181" s="7"/>
      <c r="E181" s="15"/>
      <c r="F181" s="31"/>
      <c r="G181" s="32"/>
      <c r="H181" s="20"/>
      <c r="I181" s="32"/>
      <c r="J181" s="20"/>
      <c r="K181" s="32"/>
      <c r="L181" s="20"/>
      <c r="M181" s="32"/>
      <c r="N181" s="20"/>
      <c r="O181" s="32"/>
      <c r="P181" s="20"/>
      <c r="Q181" s="32"/>
      <c r="R181" s="20"/>
      <c r="S181" s="32"/>
      <c r="T181" s="20"/>
      <c r="U181" s="160"/>
    </row>
    <row r="182" spans="1:21" s="30" customFormat="1" ht="26.1" customHeight="1">
      <c r="A182" s="31" t="s">
        <v>77</v>
      </c>
      <c r="B182" s="31"/>
      <c r="C182" s="15"/>
      <c r="D182" s="7"/>
      <c r="E182" s="15"/>
      <c r="F182" s="31"/>
      <c r="G182" s="32"/>
      <c r="H182" s="20"/>
      <c r="I182" s="32"/>
      <c r="J182" s="20"/>
      <c r="K182" s="32"/>
      <c r="L182" s="20"/>
      <c r="M182" s="32"/>
      <c r="N182" s="20"/>
      <c r="O182" s="32"/>
      <c r="P182" s="20"/>
      <c r="Q182" s="32"/>
      <c r="R182" s="20"/>
      <c r="S182" s="32"/>
      <c r="T182" s="20">
        <f>SUM(T156:T181)</f>
        <v>0</v>
      </c>
      <c r="U182" s="60"/>
    </row>
    <row r="183" spans="1:21" s="30" customFormat="1" ht="26.1" customHeight="1">
      <c r="A183" s="31"/>
      <c r="B183" s="31"/>
      <c r="C183" s="15"/>
      <c r="D183" s="7"/>
      <c r="E183" s="15"/>
      <c r="F183" s="31"/>
      <c r="G183" s="32"/>
      <c r="H183" s="20"/>
      <c r="I183" s="32"/>
      <c r="J183" s="20"/>
      <c r="K183" s="32"/>
      <c r="L183" s="20"/>
      <c r="M183" s="32"/>
      <c r="N183" s="20"/>
      <c r="O183" s="32"/>
      <c r="P183" s="20"/>
      <c r="Q183" s="32"/>
      <c r="R183" s="20"/>
      <c r="S183" s="32"/>
      <c r="T183" s="20"/>
      <c r="U183" s="60"/>
    </row>
    <row r="184" spans="1:21" s="30" customFormat="1" ht="26.1" customHeight="1">
      <c r="A184" s="31"/>
      <c r="B184" s="31"/>
      <c r="C184" s="15"/>
      <c r="D184" s="7"/>
      <c r="E184" s="15"/>
      <c r="F184" s="31"/>
      <c r="G184" s="32"/>
      <c r="H184" s="20"/>
      <c r="I184" s="32"/>
      <c r="J184" s="20"/>
      <c r="K184" s="32"/>
      <c r="L184" s="20"/>
      <c r="M184" s="32"/>
      <c r="N184" s="20"/>
      <c r="O184" s="32"/>
      <c r="P184" s="20"/>
      <c r="Q184" s="32"/>
      <c r="R184" s="20"/>
      <c r="S184" s="32"/>
      <c r="T184" s="20"/>
      <c r="U184" s="60"/>
    </row>
    <row r="185" spans="1:21" s="30" customFormat="1" ht="26.1" customHeight="1">
      <c r="A185" s="31"/>
      <c r="B185" s="31"/>
      <c r="C185" s="15"/>
      <c r="D185" s="7"/>
      <c r="E185" s="15"/>
      <c r="F185" s="31"/>
      <c r="G185" s="32"/>
      <c r="H185" s="20"/>
      <c r="I185" s="32"/>
      <c r="J185" s="20"/>
      <c r="K185" s="32"/>
      <c r="L185" s="20"/>
      <c r="M185" s="32"/>
      <c r="N185" s="20"/>
      <c r="O185" s="32"/>
      <c r="P185" s="20"/>
      <c r="Q185" s="32"/>
      <c r="R185" s="20"/>
      <c r="S185" s="32"/>
      <c r="T185" s="20"/>
      <c r="U185" s="60"/>
    </row>
    <row r="186" spans="1:21" s="30" customFormat="1" ht="26.1" customHeight="1">
      <c r="A186" s="31"/>
      <c r="B186" s="31"/>
      <c r="C186" s="15"/>
      <c r="D186" s="7"/>
      <c r="E186" s="15"/>
      <c r="F186" s="31"/>
      <c r="G186" s="32"/>
      <c r="H186" s="20"/>
      <c r="I186" s="32"/>
      <c r="J186" s="20"/>
      <c r="K186" s="32"/>
      <c r="L186" s="20"/>
      <c r="M186" s="32"/>
      <c r="N186" s="20"/>
      <c r="O186" s="32"/>
      <c r="P186" s="20"/>
      <c r="Q186" s="32"/>
      <c r="R186" s="20"/>
      <c r="S186" s="32"/>
      <c r="T186" s="20"/>
      <c r="U186" s="60"/>
    </row>
    <row r="187" spans="1:21" s="30" customFormat="1" ht="26.1" customHeight="1">
      <c r="A187" s="31"/>
      <c r="B187" s="31"/>
      <c r="C187" s="15"/>
      <c r="D187" s="7"/>
      <c r="E187" s="15"/>
      <c r="F187" s="31"/>
      <c r="G187" s="32"/>
      <c r="H187" s="20"/>
      <c r="I187" s="32"/>
      <c r="J187" s="20"/>
      <c r="K187" s="32"/>
      <c r="L187" s="20"/>
      <c r="M187" s="32"/>
      <c r="N187" s="20"/>
      <c r="O187" s="32"/>
      <c r="P187" s="20"/>
      <c r="Q187" s="32"/>
      <c r="R187" s="20"/>
      <c r="S187" s="32"/>
      <c r="T187" s="20"/>
      <c r="U187" s="60"/>
    </row>
    <row r="188" spans="1:21" s="30" customFormat="1" ht="26.1" customHeight="1">
      <c r="A188" s="31"/>
      <c r="B188" s="31"/>
      <c r="C188" s="15"/>
      <c r="D188" s="7"/>
      <c r="E188" s="15"/>
      <c r="F188" s="31"/>
      <c r="G188" s="32"/>
      <c r="H188" s="20"/>
      <c r="I188" s="32"/>
      <c r="J188" s="20"/>
      <c r="K188" s="32"/>
      <c r="L188" s="20"/>
      <c r="M188" s="32"/>
      <c r="N188" s="20"/>
      <c r="O188" s="32"/>
      <c r="P188" s="20"/>
      <c r="Q188" s="32"/>
      <c r="R188" s="20"/>
      <c r="S188" s="32"/>
      <c r="T188" s="20"/>
      <c r="U188" s="60"/>
    </row>
    <row r="189" spans="1:21" s="30" customFormat="1" ht="26.1" customHeight="1">
      <c r="A189" s="31"/>
      <c r="B189" s="31"/>
      <c r="C189" s="15"/>
      <c r="D189" s="7"/>
      <c r="E189" s="15"/>
      <c r="F189" s="31"/>
      <c r="G189" s="32"/>
      <c r="H189" s="20"/>
      <c r="I189" s="32"/>
      <c r="J189" s="20"/>
      <c r="K189" s="32"/>
      <c r="L189" s="20"/>
      <c r="M189" s="32"/>
      <c r="N189" s="20"/>
      <c r="O189" s="32"/>
      <c r="P189" s="20"/>
      <c r="Q189" s="32"/>
      <c r="R189" s="20"/>
      <c r="S189" s="32"/>
      <c r="T189" s="20"/>
      <c r="U189" s="60"/>
    </row>
    <row r="190" spans="1:21" s="30" customFormat="1" ht="26.1" customHeight="1">
      <c r="A190" s="31"/>
      <c r="B190" s="31"/>
      <c r="C190" s="15"/>
      <c r="D190" s="7"/>
      <c r="E190" s="15"/>
      <c r="F190" s="31"/>
      <c r="G190" s="32"/>
      <c r="H190" s="20"/>
      <c r="I190" s="32"/>
      <c r="J190" s="20"/>
      <c r="K190" s="32"/>
      <c r="L190" s="20"/>
      <c r="M190" s="32"/>
      <c r="N190" s="20"/>
      <c r="O190" s="32"/>
      <c r="P190" s="20"/>
      <c r="Q190" s="32"/>
      <c r="R190" s="20"/>
      <c r="S190" s="32"/>
      <c r="T190" s="20"/>
      <c r="U190" s="60"/>
    </row>
    <row r="191" spans="1:21" s="30" customFormat="1" ht="26.1" customHeight="1">
      <c r="A191" s="31"/>
      <c r="B191" s="31"/>
      <c r="C191" s="15"/>
      <c r="D191" s="7"/>
      <c r="E191" s="15"/>
      <c r="F191" s="31"/>
      <c r="G191" s="32"/>
      <c r="H191" s="20"/>
      <c r="I191" s="32"/>
      <c r="J191" s="20"/>
      <c r="K191" s="32"/>
      <c r="L191" s="20"/>
      <c r="M191" s="32"/>
      <c r="N191" s="20"/>
      <c r="O191" s="32"/>
      <c r="P191" s="20"/>
      <c r="Q191" s="32"/>
      <c r="R191" s="20"/>
      <c r="S191" s="32"/>
      <c r="T191" s="20"/>
      <c r="U191" s="60"/>
    </row>
    <row r="192" spans="1:21" s="30" customFormat="1" ht="26.1" customHeight="1">
      <c r="A192" s="31"/>
      <c r="B192" s="31"/>
      <c r="C192" s="15"/>
      <c r="D192" s="7"/>
      <c r="E192" s="15"/>
      <c r="F192" s="31"/>
      <c r="G192" s="32"/>
      <c r="H192" s="20"/>
      <c r="I192" s="32"/>
      <c r="J192" s="20"/>
      <c r="K192" s="32"/>
      <c r="L192" s="20"/>
      <c r="M192" s="32"/>
      <c r="N192" s="20"/>
      <c r="O192" s="32"/>
      <c r="P192" s="20"/>
      <c r="Q192" s="32"/>
      <c r="R192" s="20"/>
      <c r="S192" s="32"/>
      <c r="T192" s="20"/>
      <c r="U192" s="60"/>
    </row>
    <row r="193" spans="1:21" s="30" customFormat="1" ht="26.1" customHeight="1">
      <c r="A193" s="261" t="s">
        <v>297</v>
      </c>
      <c r="B193" s="262"/>
      <c r="C193" s="15"/>
      <c r="D193" s="7"/>
      <c r="E193" s="15"/>
      <c r="F193" s="31"/>
      <c r="G193" s="32"/>
      <c r="H193" s="20"/>
      <c r="I193" s="32"/>
      <c r="J193" s="20"/>
      <c r="K193" s="32"/>
      <c r="L193" s="20"/>
      <c r="M193" s="32"/>
      <c r="N193" s="20"/>
      <c r="O193" s="32"/>
      <c r="P193" s="20"/>
      <c r="Q193" s="32"/>
      <c r="R193" s="20"/>
      <c r="S193" s="32"/>
      <c r="T193" s="20"/>
      <c r="U193" s="60"/>
    </row>
    <row r="194" spans="1:21" s="30" customFormat="1" ht="26.1" customHeight="1">
      <c r="A194" s="31" t="s">
        <v>101</v>
      </c>
      <c r="B194" s="31" t="s">
        <v>6</v>
      </c>
      <c r="C194" s="15" t="s">
        <v>71</v>
      </c>
      <c r="D194" s="7">
        <v>43.2</v>
      </c>
      <c r="E194" s="15"/>
      <c r="F194" s="31"/>
      <c r="G194" s="170"/>
      <c r="H194" s="20"/>
      <c r="I194" s="32"/>
      <c r="J194" s="20"/>
      <c r="K194" s="32"/>
      <c r="L194" s="20"/>
      <c r="M194" s="32"/>
      <c r="N194" s="20"/>
      <c r="O194" s="32"/>
      <c r="P194" s="20"/>
      <c r="Q194" s="32"/>
      <c r="R194" s="20"/>
      <c r="S194" s="32"/>
      <c r="T194" s="20">
        <f>ROUNDDOWN(($D194*S194),4)</f>
        <v>0</v>
      </c>
      <c r="U194" s="160" t="s">
        <v>171</v>
      </c>
    </row>
    <row r="195" spans="1:21" s="30" customFormat="1" ht="26.1" customHeight="1">
      <c r="A195" s="31" t="s">
        <v>105</v>
      </c>
      <c r="B195" s="31" t="s">
        <v>315</v>
      </c>
      <c r="C195" s="15" t="s">
        <v>71</v>
      </c>
      <c r="D195" s="7">
        <v>4.3</v>
      </c>
      <c r="E195" s="15"/>
      <c r="F195" s="31"/>
      <c r="G195" s="170"/>
      <c r="H195" s="20"/>
      <c r="I195" s="32"/>
      <c r="J195" s="20"/>
      <c r="K195" s="32"/>
      <c r="L195" s="20"/>
      <c r="M195" s="32"/>
      <c r="N195" s="20"/>
      <c r="O195" s="32"/>
      <c r="P195" s="20"/>
      <c r="Q195" s="32"/>
      <c r="R195" s="20"/>
      <c r="S195" s="32"/>
      <c r="T195" s="20">
        <f>ROUNDDOWN(($D195*S195),4)</f>
        <v>0</v>
      </c>
      <c r="U195" s="160" t="s">
        <v>171</v>
      </c>
    </row>
    <row r="196" spans="1:21" s="30" customFormat="1" ht="26.1" customHeight="1">
      <c r="A196" s="18" t="s">
        <v>59</v>
      </c>
      <c r="B196" s="18" t="s">
        <v>4</v>
      </c>
      <c r="C196" s="15" t="s">
        <v>71</v>
      </c>
      <c r="D196" s="7">
        <v>83.4</v>
      </c>
      <c r="E196" s="15"/>
      <c r="F196" s="31"/>
      <c r="G196" s="32"/>
      <c r="H196" s="20"/>
      <c r="I196" s="32"/>
      <c r="J196" s="20"/>
      <c r="K196" s="32"/>
      <c r="L196" s="20"/>
      <c r="M196" s="32"/>
      <c r="N196" s="20"/>
      <c r="O196" s="32"/>
      <c r="P196" s="20"/>
      <c r="Q196" s="32"/>
      <c r="R196" s="20"/>
      <c r="S196" s="32"/>
      <c r="T196" s="20">
        <f>ROUNDDOWN(($D196*S196),4)</f>
        <v>0</v>
      </c>
      <c r="U196" s="160" t="s">
        <v>173</v>
      </c>
    </row>
    <row r="197" spans="1:21" s="30" customFormat="1" ht="26.1" customHeight="1">
      <c r="A197" s="31" t="s">
        <v>114</v>
      </c>
      <c r="B197" s="31" t="s">
        <v>323</v>
      </c>
      <c r="C197" s="15" t="s">
        <v>1</v>
      </c>
      <c r="D197" s="7">
        <v>6</v>
      </c>
      <c r="E197" s="15"/>
      <c r="F197" s="31"/>
      <c r="G197" s="32"/>
      <c r="H197" s="20"/>
      <c r="I197" s="32"/>
      <c r="J197" s="20"/>
      <c r="K197" s="32"/>
      <c r="L197" s="20"/>
      <c r="M197" s="32"/>
      <c r="N197" s="20"/>
      <c r="O197" s="32"/>
      <c r="P197" s="20"/>
      <c r="Q197" s="32"/>
      <c r="R197" s="20"/>
      <c r="S197" s="32"/>
      <c r="T197" s="20"/>
      <c r="U197" s="60"/>
    </row>
    <row r="198" spans="1:21" s="30" customFormat="1" ht="26.1" customHeight="1">
      <c r="A198" s="59" t="s">
        <v>205</v>
      </c>
      <c r="B198" s="59" t="s">
        <v>102</v>
      </c>
      <c r="C198" s="15" t="s">
        <v>1</v>
      </c>
      <c r="D198" s="7">
        <v>3</v>
      </c>
      <c r="E198" s="15"/>
      <c r="F198" s="31"/>
      <c r="G198" s="20"/>
      <c r="H198" s="20"/>
      <c r="I198" s="32"/>
      <c r="J198" s="20"/>
      <c r="K198" s="32"/>
      <c r="L198" s="20"/>
      <c r="M198" s="32"/>
      <c r="N198" s="20"/>
      <c r="O198" s="32"/>
      <c r="P198" s="20"/>
      <c r="Q198" s="32"/>
      <c r="R198" s="20"/>
      <c r="S198" s="32"/>
      <c r="T198" s="20">
        <f>ROUNDDOWN(($D198*S198),4)</f>
        <v>0</v>
      </c>
      <c r="U198" s="160" t="s">
        <v>174</v>
      </c>
    </row>
    <row r="199" spans="1:21" s="30" customFormat="1" ht="26.1" customHeight="1">
      <c r="A199" s="59" t="s">
        <v>207</v>
      </c>
      <c r="B199" s="59" t="s">
        <v>27</v>
      </c>
      <c r="C199" s="15" t="s">
        <v>1</v>
      </c>
      <c r="D199" s="7">
        <v>3</v>
      </c>
      <c r="E199" s="15"/>
      <c r="F199" s="31"/>
      <c r="G199" s="20"/>
      <c r="H199" s="20"/>
      <c r="I199" s="32"/>
      <c r="J199" s="20"/>
      <c r="K199" s="32"/>
      <c r="L199" s="20"/>
      <c r="M199" s="32"/>
      <c r="N199" s="20"/>
      <c r="O199" s="32"/>
      <c r="P199" s="20"/>
      <c r="Q199" s="32"/>
      <c r="R199" s="20"/>
      <c r="S199" s="32"/>
      <c r="T199" s="20">
        <f>ROUNDDOWN(($D199*S199),4)</f>
        <v>0</v>
      </c>
      <c r="U199" s="160" t="s">
        <v>174</v>
      </c>
    </row>
    <row r="200" spans="1:21" s="30" customFormat="1" ht="26.1" customHeight="1">
      <c r="A200" s="31" t="s">
        <v>109</v>
      </c>
      <c r="B200" s="31" t="s">
        <v>110</v>
      </c>
      <c r="C200" s="15" t="s">
        <v>1</v>
      </c>
      <c r="D200" s="7">
        <v>3</v>
      </c>
      <c r="E200" s="15"/>
      <c r="F200" s="31"/>
      <c r="G200" s="32"/>
      <c r="H200" s="20"/>
      <c r="I200" s="32"/>
      <c r="J200" s="20"/>
      <c r="K200" s="32"/>
      <c r="L200" s="20"/>
      <c r="M200" s="32"/>
      <c r="N200" s="20"/>
      <c r="O200" s="32"/>
      <c r="P200" s="20"/>
      <c r="Q200" s="32"/>
      <c r="R200" s="20"/>
      <c r="S200" s="32"/>
      <c r="T200" s="20"/>
      <c r="U200" s="60"/>
    </row>
    <row r="201" spans="1:21" s="30" customFormat="1" ht="26.1" customHeight="1">
      <c r="A201" s="31"/>
      <c r="B201" s="31"/>
      <c r="C201" s="15"/>
      <c r="D201" s="7"/>
      <c r="E201" s="15"/>
      <c r="F201" s="31"/>
      <c r="G201" s="32"/>
      <c r="H201" s="20"/>
      <c r="I201" s="32"/>
      <c r="J201" s="20"/>
      <c r="K201" s="32"/>
      <c r="L201" s="20"/>
      <c r="M201" s="32"/>
      <c r="N201" s="20"/>
      <c r="O201" s="32"/>
      <c r="P201" s="20"/>
      <c r="Q201" s="32"/>
      <c r="R201" s="20"/>
      <c r="S201" s="32"/>
      <c r="T201" s="20"/>
      <c r="U201" s="60"/>
    </row>
    <row r="202" spans="1:21" s="30" customFormat="1" ht="26.1" customHeight="1">
      <c r="A202" s="31" t="s">
        <v>77</v>
      </c>
      <c r="B202" s="31"/>
      <c r="C202" s="15"/>
      <c r="D202" s="7"/>
      <c r="E202" s="15"/>
      <c r="F202" s="31"/>
      <c r="G202" s="32"/>
      <c r="H202" s="20"/>
      <c r="I202" s="32"/>
      <c r="J202" s="20"/>
      <c r="K202" s="32"/>
      <c r="L202" s="20"/>
      <c r="M202" s="32"/>
      <c r="N202" s="20"/>
      <c r="O202" s="32"/>
      <c r="P202" s="20"/>
      <c r="Q202" s="32"/>
      <c r="R202" s="20"/>
      <c r="S202" s="32"/>
      <c r="T202" s="20">
        <f>SUM(T194:T201)</f>
        <v>0</v>
      </c>
      <c r="U202" s="60"/>
    </row>
    <row r="203" spans="1:21" s="30" customFormat="1" ht="26.1" customHeight="1">
      <c r="A203" s="31"/>
      <c r="B203" s="31"/>
      <c r="C203" s="15"/>
      <c r="D203" s="7"/>
      <c r="E203" s="15"/>
      <c r="F203" s="31"/>
      <c r="G203" s="32"/>
      <c r="H203" s="20"/>
      <c r="I203" s="32"/>
      <c r="J203" s="20"/>
      <c r="K203" s="32"/>
      <c r="L203" s="20"/>
      <c r="M203" s="32"/>
      <c r="N203" s="20"/>
      <c r="O203" s="32"/>
      <c r="P203" s="20"/>
      <c r="Q203" s="32"/>
      <c r="R203" s="20"/>
      <c r="S203" s="32"/>
      <c r="T203" s="20"/>
      <c r="U203" s="60"/>
    </row>
    <row r="204" spans="1:21" s="30" customFormat="1" ht="26.1" customHeight="1">
      <c r="A204" s="31"/>
      <c r="B204" s="31"/>
      <c r="C204" s="15"/>
      <c r="D204" s="7"/>
      <c r="E204" s="15"/>
      <c r="F204" s="31"/>
      <c r="G204" s="32"/>
      <c r="H204" s="20"/>
      <c r="I204" s="32"/>
      <c r="J204" s="20"/>
      <c r="K204" s="32"/>
      <c r="L204" s="20"/>
      <c r="M204" s="32"/>
      <c r="N204" s="20"/>
      <c r="O204" s="32"/>
      <c r="P204" s="20"/>
      <c r="Q204" s="32"/>
      <c r="R204" s="20"/>
      <c r="S204" s="32"/>
      <c r="T204" s="20"/>
      <c r="U204" s="60"/>
    </row>
    <row r="205" spans="1:21" s="30" customFormat="1" ht="26.1" customHeight="1">
      <c r="A205" s="31"/>
      <c r="B205" s="31"/>
      <c r="C205" s="15"/>
      <c r="D205" s="7"/>
      <c r="E205" s="15"/>
      <c r="F205" s="31"/>
      <c r="G205" s="32"/>
      <c r="H205" s="20"/>
      <c r="I205" s="32"/>
      <c r="J205" s="20"/>
      <c r="K205" s="32"/>
      <c r="L205" s="20"/>
      <c r="M205" s="32"/>
      <c r="N205" s="20"/>
      <c r="O205" s="32"/>
      <c r="P205" s="20"/>
      <c r="Q205" s="32"/>
      <c r="R205" s="20"/>
      <c r="S205" s="32"/>
      <c r="T205" s="20"/>
      <c r="U205" s="60"/>
    </row>
    <row r="206" spans="1:21" s="30" customFormat="1" ht="26.1" customHeight="1">
      <c r="A206" s="31"/>
      <c r="B206" s="31"/>
      <c r="C206" s="15"/>
      <c r="D206" s="7"/>
      <c r="E206" s="15"/>
      <c r="F206" s="31"/>
      <c r="G206" s="32"/>
      <c r="H206" s="20"/>
      <c r="I206" s="32"/>
      <c r="J206" s="20"/>
      <c r="K206" s="32"/>
      <c r="L206" s="20"/>
      <c r="M206" s="32"/>
      <c r="N206" s="20"/>
      <c r="O206" s="32"/>
      <c r="P206" s="20"/>
      <c r="Q206" s="32"/>
      <c r="R206" s="20"/>
      <c r="S206" s="32"/>
      <c r="T206" s="20"/>
      <c r="U206" s="60"/>
    </row>
    <row r="207" spans="1:21" s="30" customFormat="1" ht="26.1" customHeight="1">
      <c r="A207" s="31"/>
      <c r="B207" s="31"/>
      <c r="C207" s="15"/>
      <c r="D207" s="7"/>
      <c r="E207" s="15"/>
      <c r="F207" s="31"/>
      <c r="G207" s="32"/>
      <c r="H207" s="20"/>
      <c r="I207" s="32"/>
      <c r="J207" s="20"/>
      <c r="K207" s="32"/>
      <c r="L207" s="20"/>
      <c r="M207" s="32"/>
      <c r="N207" s="20"/>
      <c r="O207" s="32"/>
      <c r="P207" s="20"/>
      <c r="Q207" s="32"/>
      <c r="R207" s="20"/>
      <c r="S207" s="32"/>
      <c r="T207" s="20"/>
      <c r="U207" s="60"/>
    </row>
    <row r="208" spans="1:21" s="30" customFormat="1" ht="26.1" customHeight="1">
      <c r="A208" s="31"/>
      <c r="B208" s="31"/>
      <c r="C208" s="15"/>
      <c r="D208" s="7"/>
      <c r="E208" s="15"/>
      <c r="F208" s="31"/>
      <c r="G208" s="32"/>
      <c r="H208" s="20"/>
      <c r="I208" s="32"/>
      <c r="J208" s="20"/>
      <c r="K208" s="32"/>
      <c r="L208" s="20"/>
      <c r="M208" s="32"/>
      <c r="N208" s="20"/>
      <c r="O208" s="32"/>
      <c r="P208" s="20"/>
      <c r="Q208" s="32"/>
      <c r="R208" s="20"/>
      <c r="S208" s="32"/>
      <c r="T208" s="20"/>
      <c r="U208" s="60"/>
    </row>
    <row r="209" spans="1:21" s="30" customFormat="1" ht="26.1" customHeight="1">
      <c r="A209" s="31"/>
      <c r="B209" s="31"/>
      <c r="C209" s="15"/>
      <c r="D209" s="7"/>
      <c r="E209" s="15"/>
      <c r="F209" s="31"/>
      <c r="G209" s="32"/>
      <c r="H209" s="20"/>
      <c r="I209" s="32"/>
      <c r="J209" s="20"/>
      <c r="K209" s="32"/>
      <c r="L209" s="20"/>
      <c r="M209" s="32"/>
      <c r="N209" s="20"/>
      <c r="O209" s="32"/>
      <c r="P209" s="20"/>
      <c r="Q209" s="32"/>
      <c r="R209" s="20"/>
      <c r="S209" s="32"/>
      <c r="T209" s="20"/>
      <c r="U209" s="60"/>
    </row>
    <row r="210" spans="1:21" s="30" customFormat="1" ht="26.1" customHeight="1">
      <c r="A210" s="31"/>
      <c r="B210" s="31"/>
      <c r="C210" s="15"/>
      <c r="D210" s="7"/>
      <c r="E210" s="15"/>
      <c r="F210" s="31"/>
      <c r="G210" s="32"/>
      <c r="H210" s="20"/>
      <c r="I210" s="32"/>
      <c r="J210" s="20"/>
      <c r="K210" s="32"/>
      <c r="L210" s="20"/>
      <c r="M210" s="32"/>
      <c r="N210" s="20"/>
      <c r="O210" s="32"/>
      <c r="P210" s="20"/>
      <c r="Q210" s="32"/>
      <c r="R210" s="20"/>
      <c r="S210" s="32"/>
      <c r="T210" s="20"/>
      <c r="U210" s="60"/>
    </row>
    <row r="211" spans="1:21" s="30" customFormat="1" ht="26.1" customHeight="1">
      <c r="A211" s="31"/>
      <c r="B211" s="31"/>
      <c r="C211" s="15"/>
      <c r="D211" s="7"/>
      <c r="E211" s="15"/>
      <c r="F211" s="31"/>
      <c r="G211" s="32"/>
      <c r="H211" s="20"/>
      <c r="I211" s="32"/>
      <c r="J211" s="20"/>
      <c r="K211" s="32"/>
      <c r="L211" s="20"/>
      <c r="M211" s="32"/>
      <c r="N211" s="20"/>
      <c r="O211" s="32"/>
      <c r="P211" s="20"/>
      <c r="Q211" s="32"/>
      <c r="R211" s="20"/>
      <c r="S211" s="32"/>
      <c r="T211" s="20"/>
      <c r="U211" s="60"/>
    </row>
    <row r="212" spans="1:21" s="30" customFormat="1" ht="26.1" customHeight="1">
      <c r="A212" s="261" t="s">
        <v>298</v>
      </c>
      <c r="B212" s="262"/>
      <c r="C212" s="15"/>
      <c r="D212" s="7"/>
      <c r="E212" s="15"/>
      <c r="F212" s="31"/>
      <c r="G212" s="32"/>
      <c r="H212" s="20"/>
      <c r="I212" s="32"/>
      <c r="J212" s="20"/>
      <c r="K212" s="32"/>
      <c r="L212" s="20"/>
      <c r="M212" s="32"/>
      <c r="N212" s="20"/>
      <c r="O212" s="32"/>
      <c r="P212" s="20"/>
      <c r="Q212" s="32"/>
      <c r="R212" s="20"/>
      <c r="S212" s="32"/>
      <c r="T212" s="20"/>
      <c r="U212" s="60"/>
    </row>
    <row r="213" spans="1:21" s="30" customFormat="1" ht="26.1" customHeight="1">
      <c r="A213" s="31" t="s">
        <v>101</v>
      </c>
      <c r="B213" s="31" t="s">
        <v>6</v>
      </c>
      <c r="C213" s="15" t="s">
        <v>71</v>
      </c>
      <c r="D213" s="7">
        <v>267.39999999999998</v>
      </c>
      <c r="E213" s="15"/>
      <c r="F213" s="31"/>
      <c r="G213" s="170"/>
      <c r="H213" s="20"/>
      <c r="I213" s="32"/>
      <c r="J213" s="20"/>
      <c r="K213" s="32"/>
      <c r="L213" s="20"/>
      <c r="M213" s="32"/>
      <c r="N213" s="20"/>
      <c r="O213" s="32"/>
      <c r="P213" s="20"/>
      <c r="Q213" s="32"/>
      <c r="R213" s="20"/>
      <c r="S213" s="32"/>
      <c r="T213" s="20">
        <f>ROUNDDOWN(($D213*S213),4)</f>
        <v>0</v>
      </c>
      <c r="U213" s="160" t="s">
        <v>171</v>
      </c>
    </row>
    <row r="214" spans="1:21" s="30" customFormat="1" ht="26.1" customHeight="1">
      <c r="A214" s="31" t="s">
        <v>105</v>
      </c>
      <c r="B214" s="31" t="s">
        <v>315</v>
      </c>
      <c r="C214" s="15" t="s">
        <v>71</v>
      </c>
      <c r="D214" s="7">
        <v>15.9</v>
      </c>
      <c r="E214" s="15"/>
      <c r="F214" s="31"/>
      <c r="G214" s="170"/>
      <c r="H214" s="20"/>
      <c r="I214" s="32"/>
      <c r="J214" s="20"/>
      <c r="K214" s="32"/>
      <c r="L214" s="20"/>
      <c r="M214" s="32"/>
      <c r="N214" s="20"/>
      <c r="O214" s="32"/>
      <c r="P214" s="20"/>
      <c r="Q214" s="32"/>
      <c r="R214" s="20"/>
      <c r="S214" s="32"/>
      <c r="T214" s="20">
        <f>ROUNDDOWN(($D214*S214),4)</f>
        <v>0</v>
      </c>
      <c r="U214" s="160" t="s">
        <v>171</v>
      </c>
    </row>
    <row r="215" spans="1:21" s="30" customFormat="1" ht="26.1" customHeight="1">
      <c r="A215" s="18" t="s">
        <v>59</v>
      </c>
      <c r="B215" s="18" t="s">
        <v>4</v>
      </c>
      <c r="C215" s="15" t="s">
        <v>71</v>
      </c>
      <c r="D215" s="7">
        <v>876.9</v>
      </c>
      <c r="E215" s="15"/>
      <c r="F215" s="31"/>
      <c r="G215" s="32"/>
      <c r="H215" s="20"/>
      <c r="I215" s="32"/>
      <c r="J215" s="20"/>
      <c r="K215" s="32"/>
      <c r="L215" s="20"/>
      <c r="M215" s="32"/>
      <c r="N215" s="20"/>
      <c r="O215" s="32"/>
      <c r="P215" s="20"/>
      <c r="Q215" s="32"/>
      <c r="R215" s="20"/>
      <c r="S215" s="32"/>
      <c r="T215" s="20">
        <f>ROUNDDOWN(($D215*S215),4)</f>
        <v>0</v>
      </c>
      <c r="U215" s="160" t="s">
        <v>173</v>
      </c>
    </row>
    <row r="216" spans="1:21" s="30" customFormat="1" ht="26.1" customHeight="1">
      <c r="A216" s="31" t="s">
        <v>114</v>
      </c>
      <c r="B216" s="31" t="s">
        <v>323</v>
      </c>
      <c r="C216" s="15" t="s">
        <v>1</v>
      </c>
      <c r="D216" s="7">
        <v>22</v>
      </c>
      <c r="E216" s="15"/>
      <c r="F216" s="31"/>
      <c r="G216" s="32"/>
      <c r="H216" s="20"/>
      <c r="I216" s="32"/>
      <c r="J216" s="20"/>
      <c r="K216" s="32"/>
      <c r="L216" s="20"/>
      <c r="M216" s="32"/>
      <c r="N216" s="20"/>
      <c r="O216" s="32"/>
      <c r="P216" s="20"/>
      <c r="Q216" s="32"/>
      <c r="R216" s="20"/>
      <c r="S216" s="32"/>
      <c r="T216" s="20"/>
      <c r="U216" s="60"/>
    </row>
    <row r="217" spans="1:21" s="30" customFormat="1" ht="26.1" customHeight="1">
      <c r="A217" s="59" t="s">
        <v>205</v>
      </c>
      <c r="B217" s="59" t="s">
        <v>102</v>
      </c>
      <c r="C217" s="15" t="s">
        <v>1</v>
      </c>
      <c r="D217" s="7">
        <v>13</v>
      </c>
      <c r="E217" s="15"/>
      <c r="F217" s="31"/>
      <c r="G217" s="20"/>
      <c r="H217" s="20"/>
      <c r="I217" s="32"/>
      <c r="J217" s="20"/>
      <c r="K217" s="32"/>
      <c r="L217" s="20"/>
      <c r="M217" s="32"/>
      <c r="N217" s="20"/>
      <c r="O217" s="32"/>
      <c r="P217" s="20"/>
      <c r="Q217" s="32"/>
      <c r="R217" s="20"/>
      <c r="S217" s="32"/>
      <c r="T217" s="20">
        <f>ROUNDDOWN(($D217*S217),4)</f>
        <v>0</v>
      </c>
      <c r="U217" s="160" t="s">
        <v>174</v>
      </c>
    </row>
    <row r="218" spans="1:21" s="30" customFormat="1" ht="26.1" customHeight="1">
      <c r="A218" s="59" t="s">
        <v>207</v>
      </c>
      <c r="B218" s="59" t="s">
        <v>103</v>
      </c>
      <c r="C218" s="15" t="s">
        <v>1</v>
      </c>
      <c r="D218" s="7">
        <v>7</v>
      </c>
      <c r="E218" s="15"/>
      <c r="F218" s="31"/>
      <c r="G218" s="20"/>
      <c r="H218" s="20"/>
      <c r="I218" s="32"/>
      <c r="J218" s="20"/>
      <c r="K218" s="32"/>
      <c r="L218" s="20"/>
      <c r="M218" s="32"/>
      <c r="N218" s="20"/>
      <c r="O218" s="32"/>
      <c r="P218" s="20"/>
      <c r="Q218" s="32"/>
      <c r="R218" s="20"/>
      <c r="S218" s="32"/>
      <c r="T218" s="20">
        <f>ROUNDDOWN(($D218*S218),4)</f>
        <v>0</v>
      </c>
      <c r="U218" s="160" t="s">
        <v>174</v>
      </c>
    </row>
    <row r="219" spans="1:21" s="30" customFormat="1" ht="26.1" customHeight="1">
      <c r="A219" s="59" t="s">
        <v>207</v>
      </c>
      <c r="B219" s="59" t="s">
        <v>27</v>
      </c>
      <c r="C219" s="15" t="s">
        <v>1</v>
      </c>
      <c r="D219" s="7">
        <v>4</v>
      </c>
      <c r="E219" s="15"/>
      <c r="F219" s="31"/>
      <c r="G219" s="20"/>
      <c r="H219" s="20"/>
      <c r="I219" s="32"/>
      <c r="J219" s="20"/>
      <c r="K219" s="32"/>
      <c r="L219" s="20"/>
      <c r="M219" s="32"/>
      <c r="N219" s="20"/>
      <c r="O219" s="32"/>
      <c r="P219" s="20"/>
      <c r="Q219" s="32"/>
      <c r="R219" s="20"/>
      <c r="S219" s="32"/>
      <c r="T219" s="20">
        <f>ROUNDDOWN(($D219*S219),4)</f>
        <v>0</v>
      </c>
      <c r="U219" s="160" t="s">
        <v>174</v>
      </c>
    </row>
    <row r="220" spans="1:21" s="30" customFormat="1" ht="26.1" customHeight="1">
      <c r="A220" s="31" t="s">
        <v>109</v>
      </c>
      <c r="B220" s="31" t="s">
        <v>110</v>
      </c>
      <c r="C220" s="15" t="s">
        <v>1</v>
      </c>
      <c r="D220" s="7">
        <v>13</v>
      </c>
      <c r="E220" s="15"/>
      <c r="F220" s="31"/>
      <c r="G220" s="32"/>
      <c r="H220" s="20"/>
      <c r="I220" s="32"/>
      <c r="J220" s="20"/>
      <c r="K220" s="32"/>
      <c r="L220" s="20"/>
      <c r="M220" s="32"/>
      <c r="N220" s="20"/>
      <c r="O220" s="32"/>
      <c r="P220" s="20"/>
      <c r="Q220" s="32"/>
      <c r="R220" s="20"/>
      <c r="S220" s="32"/>
      <c r="T220" s="20"/>
      <c r="U220" s="60"/>
    </row>
    <row r="221" spans="1:21" s="30" customFormat="1" ht="26.1" customHeight="1">
      <c r="A221" s="59" t="s">
        <v>232</v>
      </c>
      <c r="B221" s="59" t="s">
        <v>412</v>
      </c>
      <c r="C221" s="15" t="s">
        <v>1</v>
      </c>
      <c r="D221" s="7">
        <v>8</v>
      </c>
      <c r="E221" s="15"/>
      <c r="F221" s="31"/>
      <c r="G221" s="32"/>
      <c r="H221" s="20"/>
      <c r="I221" s="32"/>
      <c r="J221" s="20"/>
      <c r="K221" s="32"/>
      <c r="L221" s="20"/>
      <c r="M221" s="32"/>
      <c r="N221" s="20"/>
      <c r="O221" s="32"/>
      <c r="P221" s="20"/>
      <c r="Q221" s="32"/>
      <c r="R221" s="20"/>
      <c r="S221" s="32"/>
      <c r="T221" s="20">
        <f>ROUNDDOWN(($D221*S221),4)</f>
        <v>0</v>
      </c>
      <c r="U221" s="160" t="s">
        <v>176</v>
      </c>
    </row>
    <row r="222" spans="1:21" s="30" customFormat="1" ht="26.1" customHeight="1">
      <c r="A222" s="31"/>
      <c r="B222" s="31"/>
      <c r="C222" s="15"/>
      <c r="D222" s="7"/>
      <c r="E222" s="15"/>
      <c r="F222" s="31"/>
      <c r="G222" s="32"/>
      <c r="H222" s="20"/>
      <c r="I222" s="32"/>
      <c r="J222" s="20"/>
      <c r="K222" s="32"/>
      <c r="L222" s="20"/>
      <c r="M222" s="32"/>
      <c r="N222" s="20"/>
      <c r="O222" s="32"/>
      <c r="P222" s="20"/>
      <c r="Q222" s="32"/>
      <c r="R222" s="20"/>
      <c r="S222" s="32"/>
      <c r="T222" s="20"/>
      <c r="U222" s="60"/>
    </row>
    <row r="223" spans="1:21" s="30" customFormat="1" ht="26.1" customHeight="1">
      <c r="A223" s="31" t="s">
        <v>77</v>
      </c>
      <c r="B223" s="31"/>
      <c r="C223" s="15"/>
      <c r="D223" s="7"/>
      <c r="E223" s="15"/>
      <c r="F223" s="31"/>
      <c r="G223" s="32"/>
      <c r="H223" s="20"/>
      <c r="I223" s="32"/>
      <c r="J223" s="20"/>
      <c r="K223" s="32"/>
      <c r="L223" s="20"/>
      <c r="M223" s="32"/>
      <c r="N223" s="20"/>
      <c r="O223" s="32"/>
      <c r="P223" s="20"/>
      <c r="Q223" s="32"/>
      <c r="R223" s="20"/>
      <c r="S223" s="32"/>
      <c r="T223" s="20">
        <f>SUM(T213:T222)</f>
        <v>0</v>
      </c>
      <c r="U223" s="60"/>
    </row>
    <row r="224" spans="1:21" s="30" customFormat="1" ht="26.1" customHeight="1">
      <c r="A224" s="31"/>
      <c r="B224" s="31"/>
      <c r="C224" s="15"/>
      <c r="D224" s="7"/>
      <c r="E224" s="15"/>
      <c r="F224" s="31"/>
      <c r="G224" s="32"/>
      <c r="H224" s="20"/>
      <c r="I224" s="32"/>
      <c r="J224" s="20"/>
      <c r="K224" s="32"/>
      <c r="L224" s="20"/>
      <c r="M224" s="32"/>
      <c r="N224" s="20"/>
      <c r="O224" s="32"/>
      <c r="P224" s="20"/>
      <c r="Q224" s="32"/>
      <c r="R224" s="20"/>
      <c r="S224" s="32"/>
      <c r="T224" s="20"/>
      <c r="U224" s="60"/>
    </row>
    <row r="225" spans="1:21" s="30" customFormat="1" ht="26.1" customHeight="1">
      <c r="A225" s="31"/>
      <c r="B225" s="31"/>
      <c r="C225" s="15"/>
      <c r="D225" s="7"/>
      <c r="E225" s="15"/>
      <c r="F225" s="31"/>
      <c r="G225" s="32"/>
      <c r="H225" s="20"/>
      <c r="I225" s="32"/>
      <c r="J225" s="20"/>
      <c r="K225" s="32"/>
      <c r="L225" s="20"/>
      <c r="M225" s="32"/>
      <c r="N225" s="20"/>
      <c r="O225" s="32"/>
      <c r="P225" s="20"/>
      <c r="Q225" s="32"/>
      <c r="R225" s="20"/>
      <c r="S225" s="32"/>
      <c r="T225" s="20"/>
      <c r="U225" s="60"/>
    </row>
    <row r="226" spans="1:21" s="30" customFormat="1" ht="26.1" customHeight="1">
      <c r="A226" s="31"/>
      <c r="B226" s="31"/>
      <c r="C226" s="15"/>
      <c r="D226" s="7"/>
      <c r="E226" s="15"/>
      <c r="F226" s="31"/>
      <c r="G226" s="32"/>
      <c r="H226" s="20"/>
      <c r="I226" s="32"/>
      <c r="J226" s="20"/>
      <c r="K226" s="32"/>
      <c r="L226" s="20"/>
      <c r="M226" s="32"/>
      <c r="N226" s="20"/>
      <c r="O226" s="32"/>
      <c r="P226" s="20"/>
      <c r="Q226" s="32"/>
      <c r="R226" s="20"/>
      <c r="S226" s="32"/>
      <c r="T226" s="20"/>
      <c r="U226" s="60"/>
    </row>
    <row r="227" spans="1:21" s="30" customFormat="1" ht="26.1" customHeight="1">
      <c r="A227" s="31"/>
      <c r="B227" s="31"/>
      <c r="C227" s="15"/>
      <c r="D227" s="7"/>
      <c r="E227" s="15"/>
      <c r="F227" s="31"/>
      <c r="G227" s="32"/>
      <c r="H227" s="20"/>
      <c r="I227" s="32"/>
      <c r="J227" s="20"/>
      <c r="K227" s="32"/>
      <c r="L227" s="20"/>
      <c r="M227" s="32"/>
      <c r="N227" s="20"/>
      <c r="O227" s="32"/>
      <c r="P227" s="20"/>
      <c r="Q227" s="32"/>
      <c r="R227" s="20"/>
      <c r="S227" s="32"/>
      <c r="T227" s="20"/>
      <c r="U227" s="60"/>
    </row>
    <row r="228" spans="1:21" s="30" customFormat="1" ht="26.1" customHeight="1">
      <c r="A228" s="31"/>
      <c r="B228" s="31"/>
      <c r="C228" s="15"/>
      <c r="D228" s="7"/>
      <c r="E228" s="15"/>
      <c r="F228" s="31"/>
      <c r="G228" s="32"/>
      <c r="H228" s="20"/>
      <c r="I228" s="32"/>
      <c r="J228" s="20"/>
      <c r="K228" s="32"/>
      <c r="L228" s="20"/>
      <c r="M228" s="32"/>
      <c r="N228" s="20"/>
      <c r="O228" s="32"/>
      <c r="P228" s="20"/>
      <c r="Q228" s="32"/>
      <c r="R228" s="20"/>
      <c r="S228" s="32"/>
      <c r="T228" s="20"/>
      <c r="U228" s="60"/>
    </row>
    <row r="229" spans="1:21" s="30" customFormat="1" ht="26.1" customHeight="1">
      <c r="A229" s="31"/>
      <c r="B229" s="31"/>
      <c r="C229" s="15"/>
      <c r="D229" s="7"/>
      <c r="E229" s="15"/>
      <c r="F229" s="31"/>
      <c r="G229" s="32"/>
      <c r="H229" s="20"/>
      <c r="I229" s="32"/>
      <c r="J229" s="20"/>
      <c r="K229" s="32"/>
      <c r="L229" s="20"/>
      <c r="M229" s="32"/>
      <c r="N229" s="20"/>
      <c r="O229" s="32"/>
      <c r="P229" s="20"/>
      <c r="Q229" s="32"/>
      <c r="R229" s="20"/>
      <c r="S229" s="32"/>
      <c r="T229" s="20"/>
      <c r="U229" s="60"/>
    </row>
    <row r="230" spans="1:21" s="30" customFormat="1" ht="26.1" customHeight="1">
      <c r="A230" s="31"/>
      <c r="B230" s="31"/>
      <c r="C230" s="15"/>
      <c r="D230" s="7"/>
      <c r="E230" s="15"/>
      <c r="F230" s="31"/>
      <c r="G230" s="32"/>
      <c r="H230" s="20"/>
      <c r="I230" s="32"/>
      <c r="J230" s="20"/>
      <c r="K230" s="32"/>
      <c r="L230" s="20"/>
      <c r="M230" s="32"/>
      <c r="N230" s="20"/>
      <c r="O230" s="32"/>
      <c r="P230" s="20"/>
      <c r="Q230" s="32"/>
      <c r="R230" s="20"/>
      <c r="S230" s="32"/>
      <c r="T230" s="20"/>
      <c r="U230" s="60"/>
    </row>
  </sheetData>
  <mergeCells count="22">
    <mergeCell ref="A193:B193"/>
    <mergeCell ref="B1:B2"/>
    <mergeCell ref="G1:H1"/>
    <mergeCell ref="E1:E2"/>
    <mergeCell ref="Q1:R1"/>
    <mergeCell ref="C1:C2"/>
    <mergeCell ref="O1:P1"/>
    <mergeCell ref="D1:D2"/>
    <mergeCell ref="A155:B155"/>
    <mergeCell ref="A136:B136"/>
    <mergeCell ref="A98:B98"/>
    <mergeCell ref="F1:F2"/>
    <mergeCell ref="A212:B212"/>
    <mergeCell ref="A41:B41"/>
    <mergeCell ref="A1:A2"/>
    <mergeCell ref="A3:B3"/>
    <mergeCell ref="A22:B22"/>
    <mergeCell ref="U1:U2"/>
    <mergeCell ref="S1:T1"/>
    <mergeCell ref="I1:J1"/>
    <mergeCell ref="K1:L1"/>
    <mergeCell ref="M1:N1"/>
  </mergeCells>
  <phoneticPr fontId="3" type="noConversion"/>
  <pageMargins left="0.94488188976377963" right="0.55118110236220474" top="1.1811023622047245" bottom="0.6692913385826772" header="0.6692913385826772" footer="0.39370078740157483"/>
  <pageSetup paperSize="9" scale="82" orientation="landscape" horizontalDpi="1200" verticalDpi="1200" r:id="rId1"/>
  <headerFooter alignWithMargins="0">
    <oddHeader>&amp;C&amp;"굴림체,굵게"&amp;20공   량   산   출   서&amp;R&amp;11
PAGE : 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6"/>
  </sheetPr>
  <dimension ref="A3:L75"/>
  <sheetViews>
    <sheetView topLeftCell="A28" workbookViewId="0">
      <selection activeCell="M1" sqref="M1"/>
    </sheetView>
  </sheetViews>
  <sheetFormatPr defaultColWidth="10" defaultRowHeight="13.5"/>
  <cols>
    <col min="1" max="16384" width="10" style="150"/>
  </cols>
  <sheetData>
    <row r="3" spans="1:12" ht="12.75" customHeight="1"/>
    <row r="4" spans="1:12" s="151" customFormat="1" ht="41.25" customHeight="1">
      <c r="A4" s="275" t="s">
        <v>289</v>
      </c>
      <c r="B4" s="275"/>
      <c r="C4" s="275"/>
      <c r="D4" s="275"/>
      <c r="E4" s="275"/>
      <c r="F4" s="275"/>
      <c r="G4" s="275"/>
      <c r="H4" s="275"/>
      <c r="I4" s="275"/>
      <c r="J4" s="275"/>
      <c r="K4" s="275"/>
      <c r="L4" s="275"/>
    </row>
    <row r="5" spans="1:12" s="152" customFormat="1"/>
    <row r="6" spans="1:12" s="151" customFormat="1" ht="42.75" customHeight="1">
      <c r="A6" s="276" t="s">
        <v>117</v>
      </c>
      <c r="B6" s="276"/>
      <c r="C6" s="276"/>
      <c r="D6" s="276"/>
      <c r="E6" s="276"/>
      <c r="F6" s="276"/>
      <c r="G6" s="276"/>
      <c r="H6" s="276"/>
      <c r="I6" s="276"/>
      <c r="J6" s="276"/>
      <c r="K6" s="276"/>
      <c r="L6" s="276"/>
    </row>
    <row r="7" spans="1:12" s="152" customFormat="1"/>
    <row r="8" spans="1:12" s="152" customFormat="1"/>
    <row r="9" spans="1:12" s="152" customFormat="1"/>
    <row r="10" spans="1:12" s="152" customFormat="1"/>
    <row r="11" spans="1:12" s="152" customFormat="1"/>
    <row r="12" spans="1:12" s="152" customFormat="1"/>
    <row r="13" spans="1:12" s="152" customFormat="1"/>
    <row r="14" spans="1:12" s="151" customFormat="1" ht="27" customHeight="1">
      <c r="A14" s="277" t="s">
        <v>275</v>
      </c>
      <c r="B14" s="277"/>
      <c r="C14" s="277"/>
      <c r="D14" s="277"/>
      <c r="E14" s="277"/>
      <c r="F14" s="277"/>
      <c r="G14" s="277"/>
      <c r="H14" s="277"/>
      <c r="I14" s="277"/>
      <c r="J14" s="277"/>
      <c r="K14" s="277"/>
      <c r="L14" s="277"/>
    </row>
    <row r="20" spans="1:12" s="152" customFormat="1"/>
    <row r="21" spans="1:12" s="152" customFormat="1"/>
    <row r="22" spans="1:12" s="153" customFormat="1" ht="36" customHeight="1">
      <c r="A22" s="277" t="s">
        <v>293</v>
      </c>
      <c r="B22" s="277"/>
      <c r="C22" s="277"/>
      <c r="D22" s="277"/>
      <c r="E22" s="277"/>
      <c r="F22" s="277"/>
      <c r="G22" s="277"/>
      <c r="H22" s="277"/>
      <c r="I22" s="277"/>
      <c r="J22" s="277"/>
      <c r="K22" s="277"/>
      <c r="L22" s="277"/>
    </row>
    <row r="23" spans="1:12" s="152" customFormat="1"/>
    <row r="24" spans="1:12" s="152" customFormat="1"/>
    <row r="25" spans="1:12" s="152" customFormat="1"/>
    <row r="28" spans="1:12" ht="12.75" customHeight="1"/>
    <row r="29" spans="1:12" s="151" customFormat="1" ht="41.25" customHeight="1">
      <c r="A29" s="275" t="str">
        <f>A4</f>
        <v>농산가공품 개발교육센터 건립 전기공사</v>
      </c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</row>
    <row r="30" spans="1:12" s="152" customFormat="1"/>
    <row r="31" spans="1:12" s="151" customFormat="1" ht="42.75" customHeight="1">
      <c r="A31" s="276" t="s">
        <v>189</v>
      </c>
      <c r="B31" s="276"/>
      <c r="C31" s="276"/>
      <c r="D31" s="276"/>
      <c r="E31" s="276"/>
      <c r="F31" s="276"/>
      <c r="G31" s="276"/>
      <c r="H31" s="276"/>
      <c r="I31" s="276"/>
      <c r="J31" s="276"/>
      <c r="K31" s="276"/>
      <c r="L31" s="276"/>
    </row>
    <row r="32" spans="1:12" s="152" customFormat="1"/>
    <row r="33" spans="1:12" s="152" customFormat="1"/>
    <row r="34" spans="1:12" s="152" customFormat="1"/>
    <row r="35" spans="1:12" s="152" customFormat="1"/>
    <row r="36" spans="1:12" s="152" customFormat="1"/>
    <row r="37" spans="1:12" s="152" customFormat="1"/>
    <row r="38" spans="1:12" s="152" customFormat="1"/>
    <row r="39" spans="1:12" s="151" customFormat="1" ht="27" customHeight="1">
      <c r="A39" s="277" t="str">
        <f>A14</f>
        <v>2026.   07.</v>
      </c>
      <c r="B39" s="277"/>
      <c r="C39" s="277"/>
      <c r="D39" s="277"/>
      <c r="E39" s="277"/>
      <c r="F39" s="277"/>
      <c r="G39" s="277"/>
      <c r="H39" s="277"/>
      <c r="I39" s="277"/>
      <c r="J39" s="277"/>
      <c r="K39" s="277"/>
      <c r="L39" s="277"/>
    </row>
    <row r="45" spans="1:12" s="152" customFormat="1"/>
    <row r="46" spans="1:12" s="152" customFormat="1"/>
    <row r="47" spans="1:12" s="153" customFormat="1" ht="36" customHeight="1">
      <c r="A47" s="277" t="str">
        <f>A22</f>
        <v>경상북도 상주시</v>
      </c>
      <c r="B47" s="277"/>
      <c r="C47" s="277"/>
      <c r="D47" s="277"/>
      <c r="E47" s="277"/>
      <c r="F47" s="277"/>
      <c r="G47" s="277"/>
      <c r="H47" s="277"/>
      <c r="I47" s="277"/>
      <c r="J47" s="277"/>
      <c r="K47" s="277"/>
      <c r="L47" s="277"/>
    </row>
    <row r="48" spans="1:12" s="152" customFormat="1"/>
    <row r="49" spans="1:12" s="152" customFormat="1"/>
    <row r="50" spans="1:12" s="152" customFormat="1"/>
    <row r="53" spans="1:12" ht="12.75" customHeight="1"/>
    <row r="54" spans="1:12" s="151" customFormat="1" ht="41.25" customHeight="1">
      <c r="A54" s="275" t="str">
        <f>A4</f>
        <v>농산가공품 개발교육센터 건립 전기공사</v>
      </c>
      <c r="B54" s="275"/>
      <c r="C54" s="275"/>
      <c r="D54" s="275"/>
      <c r="E54" s="275"/>
      <c r="F54" s="275"/>
      <c r="G54" s="275"/>
      <c r="H54" s="275"/>
      <c r="I54" s="275"/>
      <c r="J54" s="275"/>
      <c r="K54" s="275"/>
      <c r="L54" s="275"/>
    </row>
    <row r="55" spans="1:12" s="152" customFormat="1"/>
    <row r="56" spans="1:12" s="151" customFormat="1" ht="42.75" customHeight="1">
      <c r="A56" s="276" t="s">
        <v>11</v>
      </c>
      <c r="B56" s="276"/>
      <c r="C56" s="276"/>
      <c r="D56" s="276"/>
      <c r="E56" s="276"/>
      <c r="F56" s="276"/>
      <c r="G56" s="276"/>
      <c r="H56" s="276"/>
      <c r="I56" s="276"/>
      <c r="J56" s="276"/>
      <c r="K56" s="276"/>
      <c r="L56" s="276"/>
    </row>
    <row r="57" spans="1:12" s="152" customFormat="1"/>
    <row r="58" spans="1:12" s="152" customFormat="1"/>
    <row r="59" spans="1:12" s="152" customFormat="1"/>
    <row r="60" spans="1:12" s="152" customFormat="1"/>
    <row r="61" spans="1:12" s="152" customFormat="1"/>
    <row r="62" spans="1:12" s="152" customFormat="1"/>
    <row r="63" spans="1:12" s="152" customFormat="1"/>
    <row r="64" spans="1:12" s="151" customFormat="1" ht="27" customHeight="1">
      <c r="A64" s="277" t="str">
        <f>A14</f>
        <v>2026.   07.</v>
      </c>
      <c r="B64" s="277"/>
      <c r="C64" s="277"/>
      <c r="D64" s="277"/>
      <c r="E64" s="277"/>
      <c r="F64" s="277"/>
      <c r="G64" s="277"/>
      <c r="H64" s="277"/>
      <c r="I64" s="277"/>
      <c r="J64" s="277"/>
      <c r="K64" s="277"/>
      <c r="L64" s="277"/>
    </row>
    <row r="70" spans="1:12" s="152" customFormat="1"/>
    <row r="71" spans="1:12" s="152" customFormat="1"/>
    <row r="72" spans="1:12" s="153" customFormat="1" ht="36" customHeight="1">
      <c r="A72" s="277" t="str">
        <f>A22</f>
        <v>경상북도 상주시</v>
      </c>
      <c r="B72" s="277"/>
      <c r="C72" s="277"/>
      <c r="D72" s="277"/>
      <c r="E72" s="277"/>
      <c r="F72" s="277"/>
      <c r="G72" s="277"/>
      <c r="H72" s="277"/>
      <c r="I72" s="277"/>
      <c r="J72" s="277"/>
      <c r="K72" s="277"/>
      <c r="L72" s="277"/>
    </row>
    <row r="73" spans="1:12" s="152" customFormat="1"/>
    <row r="74" spans="1:12" s="152" customFormat="1"/>
    <row r="75" spans="1:12" s="152" customFormat="1"/>
  </sheetData>
  <mergeCells count="12">
    <mergeCell ref="A39:L39"/>
    <mergeCell ref="A47:L47"/>
    <mergeCell ref="A4:L4"/>
    <mergeCell ref="A6:L6"/>
    <mergeCell ref="A22:L22"/>
    <mergeCell ref="A29:L29"/>
    <mergeCell ref="A14:L14"/>
    <mergeCell ref="A72:L72"/>
    <mergeCell ref="A31:L31"/>
    <mergeCell ref="A56:L56"/>
    <mergeCell ref="A64:L64"/>
    <mergeCell ref="A54:L54"/>
  </mergeCells>
  <phoneticPr fontId="11" type="noConversion"/>
  <pageMargins left="0.98425196850393704" right="0.59055118110236227" top="0.98425196850393704" bottom="0.98425196850393704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9"/>
  <sheetViews>
    <sheetView showZeros="0" view="pageBreakPreview" zoomScale="90" zoomScaleNormal="100" zoomScaleSheetLayoutView="100" workbookViewId="0">
      <pane ySplit="2" topLeftCell="A36" activePane="bottomLeft" state="frozenSplit"/>
      <selection activeCell="D23" sqref="D23"/>
      <selection pane="bottomLeft" activeCell="I20" sqref="I20"/>
    </sheetView>
  </sheetViews>
  <sheetFormatPr defaultRowHeight="12"/>
  <cols>
    <col min="1" max="1" width="18.625" style="35" customWidth="1"/>
    <col min="2" max="2" width="17.625" style="35" customWidth="1"/>
    <col min="3" max="3" width="5.625" style="23" customWidth="1"/>
    <col min="4" max="4" width="8.125" style="24" customWidth="1"/>
    <col min="5" max="5" width="11.5" style="4" customWidth="1"/>
    <col min="6" max="6" width="13.125" style="4" customWidth="1"/>
    <col min="7" max="7" width="10.625" style="4" customWidth="1"/>
    <col min="8" max="8" width="13.125" style="4" customWidth="1"/>
    <col min="9" max="9" width="10.625" style="4" customWidth="1"/>
    <col min="10" max="10" width="13.125" style="4" customWidth="1"/>
    <col min="11" max="11" width="13.375" style="4" customWidth="1"/>
    <col min="12" max="12" width="9" style="23"/>
    <col min="13" max="13" width="12" style="4" customWidth="1"/>
    <col min="14" max="14" width="14.875" style="4" customWidth="1"/>
    <col min="15" max="15" width="12.5" style="4" customWidth="1"/>
    <col min="16" max="16384" width="9" style="4"/>
  </cols>
  <sheetData>
    <row r="1" spans="1:15" s="3" customFormat="1" ht="24" customHeight="1">
      <c r="A1" s="237" t="s">
        <v>118</v>
      </c>
      <c r="B1" s="237" t="s">
        <v>119</v>
      </c>
      <c r="C1" s="239" t="s">
        <v>120</v>
      </c>
      <c r="D1" s="244" t="s">
        <v>121</v>
      </c>
      <c r="E1" s="241" t="s">
        <v>122</v>
      </c>
      <c r="F1" s="242"/>
      <c r="G1" s="241" t="s">
        <v>123</v>
      </c>
      <c r="H1" s="242"/>
      <c r="I1" s="241" t="s">
        <v>124</v>
      </c>
      <c r="J1" s="242"/>
      <c r="K1" s="239" t="s">
        <v>125</v>
      </c>
      <c r="L1" s="239" t="s">
        <v>126</v>
      </c>
    </row>
    <row r="2" spans="1:15" s="3" customFormat="1" ht="24" customHeight="1">
      <c r="A2" s="238"/>
      <c r="B2" s="238"/>
      <c r="C2" s="240"/>
      <c r="D2" s="245"/>
      <c r="E2" s="6" t="s">
        <v>127</v>
      </c>
      <c r="F2" s="5" t="s">
        <v>128</v>
      </c>
      <c r="G2" s="5" t="s">
        <v>127</v>
      </c>
      <c r="H2" s="5" t="s">
        <v>128</v>
      </c>
      <c r="I2" s="5" t="s">
        <v>127</v>
      </c>
      <c r="J2" s="5" t="s">
        <v>128</v>
      </c>
      <c r="K2" s="243"/>
      <c r="L2" s="240"/>
    </row>
    <row r="3" spans="1:15" s="19" customFormat="1" ht="26.1" customHeight="1">
      <c r="A3" s="34" t="s">
        <v>290</v>
      </c>
      <c r="B3" s="29"/>
      <c r="C3" s="8"/>
      <c r="D3" s="9"/>
      <c r="E3" s="28"/>
      <c r="F3" s="28"/>
      <c r="G3" s="28"/>
      <c r="H3" s="28"/>
      <c r="I3" s="28"/>
      <c r="J3" s="28"/>
      <c r="K3" s="28"/>
      <c r="L3" s="10"/>
    </row>
    <row r="4" spans="1:15" s="19" customFormat="1" ht="26.1" customHeight="1">
      <c r="A4" s="246" t="str">
        <f>A22</f>
        <v>1. 분전반 제작구매</v>
      </c>
      <c r="B4" s="247"/>
      <c r="C4" s="13" t="s">
        <v>129</v>
      </c>
      <c r="D4" s="37">
        <v>1</v>
      </c>
      <c r="E4" s="28"/>
      <c r="F4" s="28"/>
      <c r="G4" s="28"/>
      <c r="H4" s="28"/>
      <c r="I4" s="28"/>
      <c r="J4" s="28"/>
      <c r="K4" s="28"/>
      <c r="L4" s="10"/>
    </row>
    <row r="5" spans="1:15" s="19" customFormat="1" ht="26.1" customHeight="1">
      <c r="A5" s="246" t="str">
        <f>A41</f>
        <v>2. 조명기구 제작구매</v>
      </c>
      <c r="B5" s="247"/>
      <c r="C5" s="13" t="s">
        <v>33</v>
      </c>
      <c r="D5" s="37">
        <v>1</v>
      </c>
      <c r="E5" s="28"/>
      <c r="F5" s="28"/>
      <c r="G5" s="28"/>
      <c r="H5" s="28"/>
      <c r="I5" s="28"/>
      <c r="J5" s="28"/>
      <c r="K5" s="28"/>
      <c r="L5" s="10"/>
    </row>
    <row r="6" spans="1:15" s="173" customFormat="1" ht="26.1" customHeight="1">
      <c r="A6" s="278" t="s">
        <v>186</v>
      </c>
      <c r="B6" s="279"/>
      <c r="C6" s="171"/>
      <c r="D6" s="171"/>
      <c r="E6" s="196"/>
      <c r="F6" s="197"/>
      <c r="G6" s="197"/>
      <c r="H6" s="197"/>
      <c r="I6" s="197"/>
      <c r="J6" s="197"/>
      <c r="K6" s="196"/>
      <c r="L6" s="172"/>
      <c r="N6" s="174"/>
      <c r="O6" s="174"/>
    </row>
    <row r="7" spans="1:15" s="178" customFormat="1" ht="26.1" customHeight="1">
      <c r="A7" s="176"/>
      <c r="B7" s="176"/>
      <c r="C7" s="175"/>
      <c r="D7" s="162"/>
      <c r="E7" s="108"/>
      <c r="F7" s="108"/>
      <c r="G7" s="108"/>
      <c r="H7" s="108"/>
      <c r="I7" s="108"/>
      <c r="J7" s="108"/>
      <c r="K7" s="108"/>
      <c r="L7" s="177"/>
    </row>
    <row r="8" spans="1:15" s="19" customFormat="1" ht="26.1" customHeight="1">
      <c r="A8" s="34" t="s">
        <v>130</v>
      </c>
      <c r="B8" s="29"/>
      <c r="C8" s="13"/>
      <c r="D8" s="13"/>
      <c r="E8" s="28"/>
      <c r="F8" s="28"/>
      <c r="G8" s="28"/>
      <c r="H8" s="28"/>
      <c r="I8" s="28"/>
      <c r="J8" s="28"/>
      <c r="K8" s="28"/>
      <c r="L8" s="10"/>
    </row>
    <row r="9" spans="1:15" s="19" customFormat="1" ht="26.1" customHeight="1">
      <c r="A9" s="100"/>
      <c r="B9" s="100" t="s">
        <v>131</v>
      </c>
      <c r="C9" s="13"/>
      <c r="D9" s="13"/>
      <c r="E9" s="198"/>
      <c r="F9" s="198"/>
      <c r="G9" s="198"/>
      <c r="H9" s="198"/>
      <c r="I9" s="198"/>
      <c r="J9" s="198"/>
      <c r="K9" s="198"/>
      <c r="L9" s="101"/>
    </row>
    <row r="10" spans="1:15" s="19" customFormat="1" ht="26.1" customHeight="1">
      <c r="A10" s="100"/>
      <c r="B10" s="100"/>
      <c r="C10" s="13"/>
      <c r="D10" s="13"/>
      <c r="E10" s="198"/>
      <c r="F10" s="198"/>
      <c r="G10" s="198"/>
      <c r="H10" s="198"/>
      <c r="I10" s="198"/>
      <c r="J10" s="198"/>
      <c r="K10" s="198"/>
      <c r="L10" s="101"/>
    </row>
    <row r="11" spans="1:15" s="19" customFormat="1" ht="26.1" customHeight="1">
      <c r="A11" s="100"/>
      <c r="B11" s="100"/>
      <c r="C11" s="13"/>
      <c r="D11" s="13"/>
      <c r="E11" s="198"/>
      <c r="F11" s="198"/>
      <c r="G11" s="198"/>
      <c r="H11" s="198"/>
      <c r="I11" s="198"/>
      <c r="J11" s="198"/>
      <c r="K11" s="198"/>
      <c r="L11" s="101"/>
    </row>
    <row r="12" spans="1:15" s="19" customFormat="1" ht="26.1" customHeight="1">
      <c r="A12" s="100"/>
      <c r="B12" s="100"/>
      <c r="C12" s="13"/>
      <c r="D12" s="13"/>
      <c r="E12" s="198"/>
      <c r="F12" s="198"/>
      <c r="G12" s="198"/>
      <c r="H12" s="198"/>
      <c r="I12" s="198"/>
      <c r="J12" s="198"/>
      <c r="K12" s="198"/>
      <c r="L12" s="101"/>
    </row>
    <row r="13" spans="1:15" s="19" customFormat="1" ht="26.1" customHeight="1">
      <c r="A13" s="100"/>
      <c r="B13" s="100"/>
      <c r="C13" s="13"/>
      <c r="D13" s="13"/>
      <c r="E13" s="198"/>
      <c r="F13" s="198"/>
      <c r="G13" s="198"/>
      <c r="H13" s="198"/>
      <c r="I13" s="198"/>
      <c r="J13" s="198"/>
      <c r="K13" s="198"/>
      <c r="L13" s="101"/>
    </row>
    <row r="14" spans="1:15" s="19" customFormat="1" ht="26.1" customHeight="1">
      <c r="A14" s="100"/>
      <c r="B14" s="100"/>
      <c r="C14" s="13"/>
      <c r="D14" s="13"/>
      <c r="E14" s="198"/>
      <c r="F14" s="198"/>
      <c r="G14" s="198"/>
      <c r="H14" s="198"/>
      <c r="I14" s="198"/>
      <c r="J14" s="198"/>
      <c r="K14" s="198"/>
      <c r="L14" s="101"/>
    </row>
    <row r="15" spans="1:15" s="19" customFormat="1" ht="26.1" customHeight="1">
      <c r="A15" s="100"/>
      <c r="B15" s="100"/>
      <c r="C15" s="13"/>
      <c r="D15" s="13"/>
      <c r="E15" s="198"/>
      <c r="F15" s="198"/>
      <c r="G15" s="198"/>
      <c r="H15" s="198"/>
      <c r="I15" s="198"/>
      <c r="J15" s="198"/>
      <c r="K15" s="198"/>
      <c r="L15" s="101"/>
    </row>
    <row r="16" spans="1:15" s="19" customFormat="1" ht="26.1" customHeight="1">
      <c r="A16" s="100"/>
      <c r="B16" s="100"/>
      <c r="C16" s="13"/>
      <c r="D16" s="13"/>
      <c r="E16" s="198"/>
      <c r="F16" s="198"/>
      <c r="G16" s="198"/>
      <c r="H16" s="198"/>
      <c r="I16" s="198"/>
      <c r="J16" s="198"/>
      <c r="K16" s="198"/>
      <c r="L16" s="101"/>
    </row>
    <row r="17" spans="1:15" s="19" customFormat="1" ht="26.1" customHeight="1">
      <c r="A17" s="100"/>
      <c r="B17" s="100"/>
      <c r="C17" s="13"/>
      <c r="D17" s="13"/>
      <c r="E17" s="198"/>
      <c r="F17" s="198"/>
      <c r="G17" s="198"/>
      <c r="H17" s="198"/>
      <c r="I17" s="198"/>
      <c r="J17" s="198"/>
      <c r="K17" s="198"/>
      <c r="L17" s="101"/>
    </row>
    <row r="18" spans="1:15" s="19" customFormat="1" ht="26.1" customHeight="1">
      <c r="A18" s="100"/>
      <c r="B18" s="100"/>
      <c r="C18" s="13"/>
      <c r="D18" s="13"/>
      <c r="E18" s="198"/>
      <c r="F18" s="198"/>
      <c r="G18" s="198"/>
      <c r="H18" s="198"/>
      <c r="I18" s="198"/>
      <c r="J18" s="198"/>
      <c r="K18" s="198"/>
      <c r="L18" s="101"/>
    </row>
    <row r="19" spans="1:15" s="19" customFormat="1" ht="26.1" customHeight="1">
      <c r="A19" s="100"/>
      <c r="B19" s="100"/>
      <c r="C19" s="13"/>
      <c r="D19" s="13"/>
      <c r="E19" s="198"/>
      <c r="F19" s="198"/>
      <c r="G19" s="198"/>
      <c r="H19" s="198"/>
      <c r="I19" s="198"/>
      <c r="J19" s="198"/>
      <c r="K19" s="198"/>
      <c r="L19" s="101"/>
    </row>
    <row r="20" spans="1:15" s="19" customFormat="1" ht="26.1" customHeight="1">
      <c r="A20" s="100"/>
      <c r="B20" s="100"/>
      <c r="C20" s="13"/>
      <c r="D20" s="13"/>
      <c r="E20" s="198"/>
      <c r="F20" s="198"/>
      <c r="G20" s="198"/>
      <c r="H20" s="198"/>
      <c r="I20" s="198"/>
      <c r="J20" s="198"/>
      <c r="K20" s="198"/>
      <c r="L20" s="101"/>
    </row>
    <row r="21" spans="1:15" s="19" customFormat="1" ht="26.1" customHeight="1">
      <c r="A21" s="100"/>
      <c r="B21" s="100"/>
      <c r="C21" s="8"/>
      <c r="D21" s="9"/>
      <c r="E21" s="28"/>
      <c r="F21" s="28"/>
      <c r="G21" s="28"/>
      <c r="H21" s="28"/>
      <c r="I21" s="28"/>
      <c r="J21" s="28"/>
      <c r="K21" s="28"/>
      <c r="L21" s="10"/>
    </row>
    <row r="22" spans="1:15" s="21" customFormat="1" ht="26.1" customHeight="1">
      <c r="A22" s="246" t="s">
        <v>181</v>
      </c>
      <c r="B22" s="247"/>
      <c r="C22" s="27"/>
      <c r="D22" s="38"/>
      <c r="E22" s="97"/>
      <c r="F22" s="28"/>
      <c r="G22" s="11"/>
      <c r="H22" s="28"/>
      <c r="I22" s="11"/>
      <c r="J22" s="11"/>
      <c r="K22" s="97"/>
      <c r="L22" s="8"/>
    </row>
    <row r="23" spans="1:15" s="21" customFormat="1" ht="26.1" customHeight="1">
      <c r="A23" s="9" t="str">
        <f>전기공량!A17</f>
        <v>분전반</v>
      </c>
      <c r="B23" s="28" t="str">
        <f>전기공량!B17</f>
        <v>P-M(800x1600x250)</v>
      </c>
      <c r="C23" s="33" t="str">
        <f>전기공량!C17</f>
        <v>식</v>
      </c>
      <c r="D23" s="28">
        <f>전기공량!F17</f>
        <v>0</v>
      </c>
      <c r="E23" s="108"/>
      <c r="F23" s="28"/>
      <c r="G23" s="28"/>
      <c r="H23" s="28"/>
      <c r="I23" s="28"/>
      <c r="J23" s="28"/>
      <c r="K23" s="28"/>
      <c r="L23" s="149" t="s">
        <v>417</v>
      </c>
    </row>
    <row r="24" spans="1:15" s="21" customFormat="1" ht="26.1" customHeight="1">
      <c r="A24" s="9" t="str">
        <f>전기공량!A91</f>
        <v>분전반</v>
      </c>
      <c r="B24" s="28" t="str">
        <f>전기공량!B91</f>
        <v>LP-M(900x2200x300)</v>
      </c>
      <c r="C24" s="33" t="str">
        <f>전기공량!C91</f>
        <v>식</v>
      </c>
      <c r="D24" s="28">
        <f>전기공량!F91</f>
        <v>0</v>
      </c>
      <c r="E24" s="108"/>
      <c r="F24" s="28"/>
      <c r="G24" s="28"/>
      <c r="H24" s="28"/>
      <c r="I24" s="28"/>
      <c r="J24" s="28"/>
      <c r="K24" s="28"/>
      <c r="L24" s="149" t="s">
        <v>417</v>
      </c>
    </row>
    <row r="25" spans="1:15" s="21" customFormat="1" ht="26.1" customHeight="1">
      <c r="A25" s="9" t="str">
        <f>전기공량!A92</f>
        <v>분전반</v>
      </c>
      <c r="B25" s="28" t="str">
        <f>전기공량!B92</f>
        <v>L-1(700x1100x180)</v>
      </c>
      <c r="C25" s="33" t="str">
        <f>전기공량!C92</f>
        <v>식</v>
      </c>
      <c r="D25" s="28">
        <f>전기공량!F92</f>
        <v>0</v>
      </c>
      <c r="E25" s="108"/>
      <c r="F25" s="28"/>
      <c r="G25" s="28"/>
      <c r="H25" s="28"/>
      <c r="I25" s="28"/>
      <c r="J25" s="28"/>
      <c r="K25" s="28"/>
      <c r="L25" s="149" t="s">
        <v>417</v>
      </c>
    </row>
    <row r="26" spans="1:15" s="21" customFormat="1" ht="26.1" customHeight="1">
      <c r="A26" s="9" t="str">
        <f>전기공량!A93</f>
        <v>분전반</v>
      </c>
      <c r="B26" s="28" t="str">
        <f>전기공량!B93</f>
        <v>L-2(700x1000x180)</v>
      </c>
      <c r="C26" s="33" t="str">
        <f>전기공량!C93</f>
        <v>식</v>
      </c>
      <c r="D26" s="28">
        <f>전기공량!F93</f>
        <v>0</v>
      </c>
      <c r="E26" s="108"/>
      <c r="F26" s="28"/>
      <c r="G26" s="28"/>
      <c r="H26" s="28"/>
      <c r="I26" s="28"/>
      <c r="J26" s="28"/>
      <c r="K26" s="28"/>
      <c r="L26" s="149" t="s">
        <v>417</v>
      </c>
    </row>
    <row r="27" spans="1:15" s="21" customFormat="1" ht="26.1" customHeight="1">
      <c r="A27" s="9" t="str">
        <f>전기공량!A94</f>
        <v>분전반</v>
      </c>
      <c r="B27" s="28" t="str">
        <f>전기공량!B94</f>
        <v>P-1(700x1800x250)</v>
      </c>
      <c r="C27" s="33" t="str">
        <f>전기공량!C94</f>
        <v>식</v>
      </c>
      <c r="D27" s="28">
        <f>전기공량!F94</f>
        <v>0</v>
      </c>
      <c r="E27" s="108"/>
      <c r="F27" s="28"/>
      <c r="G27" s="28"/>
      <c r="H27" s="28"/>
      <c r="I27" s="28"/>
      <c r="J27" s="28"/>
      <c r="K27" s="28"/>
      <c r="L27" s="149" t="s">
        <v>417</v>
      </c>
    </row>
    <row r="28" spans="1:15" s="21" customFormat="1" ht="26.1" customHeight="1">
      <c r="A28" s="9" t="str">
        <f>전기공량!A95</f>
        <v>분전반</v>
      </c>
      <c r="B28" s="28" t="str">
        <f>전기공량!B95</f>
        <v>P-2(700x1700x180)</v>
      </c>
      <c r="C28" s="33" t="str">
        <f>전기공량!C95</f>
        <v>식</v>
      </c>
      <c r="D28" s="28">
        <f>전기공량!F95</f>
        <v>0</v>
      </c>
      <c r="E28" s="108"/>
      <c r="F28" s="28"/>
      <c r="G28" s="28"/>
      <c r="H28" s="28"/>
      <c r="I28" s="28"/>
      <c r="J28" s="28"/>
      <c r="K28" s="28"/>
      <c r="L28" s="149" t="s">
        <v>417</v>
      </c>
    </row>
    <row r="29" spans="1:15" s="21" customFormat="1" ht="26.1" customHeight="1">
      <c r="A29" s="9" t="str">
        <f>전기공량!A96</f>
        <v>분전반</v>
      </c>
      <c r="B29" s="28" t="str">
        <f>전기공량!B96</f>
        <v>P-EV(600x600x180)</v>
      </c>
      <c r="C29" s="33" t="str">
        <f>전기공량!C96</f>
        <v>식</v>
      </c>
      <c r="D29" s="28">
        <f>전기공량!F96</f>
        <v>0</v>
      </c>
      <c r="E29" s="108"/>
      <c r="F29" s="28"/>
      <c r="G29" s="28"/>
      <c r="H29" s="28"/>
      <c r="I29" s="28"/>
      <c r="J29" s="28"/>
      <c r="K29" s="28"/>
      <c r="L29" s="149" t="s">
        <v>417</v>
      </c>
      <c r="N29" s="21" t="s">
        <v>178</v>
      </c>
      <c r="O29" s="21" t="s">
        <v>167</v>
      </c>
    </row>
    <row r="30" spans="1:15" s="95" customFormat="1" ht="26.1" customHeight="1">
      <c r="A30" s="28" t="s">
        <v>132</v>
      </c>
      <c r="B30" s="28"/>
      <c r="C30" s="102"/>
      <c r="D30" s="102"/>
      <c r="E30" s="199"/>
      <c r="F30" s="200"/>
      <c r="G30" s="200"/>
      <c r="H30" s="200"/>
      <c r="I30" s="200"/>
      <c r="J30" s="200"/>
      <c r="K30" s="199"/>
      <c r="L30" s="8"/>
      <c r="N30" s="164">
        <f>SUM(K23:K29)</f>
        <v>0</v>
      </c>
      <c r="O30" s="148">
        <f>INT(N30/1.1)</f>
        <v>0</v>
      </c>
    </row>
    <row r="31" spans="1:15" s="95" customFormat="1" ht="26.1" customHeight="1">
      <c r="A31" s="28" t="s">
        <v>218</v>
      </c>
      <c r="B31" s="28" t="s">
        <v>219</v>
      </c>
      <c r="C31" s="102" t="s">
        <v>220</v>
      </c>
      <c r="D31" s="103">
        <v>10</v>
      </c>
      <c r="E31" s="199"/>
      <c r="F31" s="200"/>
      <c r="G31" s="200"/>
      <c r="H31" s="200"/>
      <c r="I31" s="200"/>
      <c r="J31" s="200"/>
      <c r="K31" s="199"/>
      <c r="L31" s="94" t="s">
        <v>221</v>
      </c>
    </row>
    <row r="32" spans="1:15" s="95" customFormat="1" ht="26.1" customHeight="1">
      <c r="A32" s="28" t="s">
        <v>222</v>
      </c>
      <c r="B32" s="28"/>
      <c r="C32" s="102"/>
      <c r="D32" s="102"/>
      <c r="E32" s="199"/>
      <c r="F32" s="200"/>
      <c r="G32" s="200"/>
      <c r="H32" s="200"/>
      <c r="I32" s="200"/>
      <c r="J32" s="200"/>
      <c r="K32" s="199"/>
      <c r="L32" s="94"/>
    </row>
    <row r="33" spans="1:13" s="106" customFormat="1" ht="26.1" customHeight="1">
      <c r="A33" s="28" t="s">
        <v>215</v>
      </c>
      <c r="B33" s="107" t="s">
        <v>216</v>
      </c>
      <c r="C33" s="187"/>
      <c r="D33" s="187"/>
      <c r="E33" s="104"/>
      <c r="F33" s="104"/>
      <c r="G33" s="104"/>
      <c r="H33" s="104"/>
      <c r="I33" s="104"/>
      <c r="J33" s="104"/>
      <c r="K33" s="104"/>
      <c r="L33" s="105"/>
    </row>
    <row r="34" spans="1:13" s="106" customFormat="1" ht="26.1" customHeight="1">
      <c r="A34" s="28"/>
      <c r="B34" s="107"/>
      <c r="C34" s="187"/>
      <c r="D34" s="187"/>
      <c r="E34" s="104"/>
      <c r="F34" s="104"/>
      <c r="G34" s="104"/>
      <c r="H34" s="104"/>
      <c r="I34" s="104"/>
      <c r="J34" s="104"/>
      <c r="K34" s="104"/>
      <c r="L34" s="105"/>
    </row>
    <row r="35" spans="1:13" s="95" customFormat="1" ht="26.1" customHeight="1">
      <c r="A35" s="28" t="s">
        <v>223</v>
      </c>
      <c r="B35" s="28"/>
      <c r="C35" s="102"/>
      <c r="D35" s="102"/>
      <c r="E35" s="199"/>
      <c r="F35" s="200"/>
      <c r="G35" s="200"/>
      <c r="H35" s="200"/>
      <c r="I35" s="200"/>
      <c r="J35" s="200"/>
      <c r="K35" s="104"/>
      <c r="L35" s="96" t="s">
        <v>217</v>
      </c>
    </row>
    <row r="36" spans="1:13" s="95" customFormat="1" ht="26.1" customHeight="1">
      <c r="A36" s="100"/>
      <c r="B36" s="28"/>
      <c r="C36" s="102"/>
      <c r="D36" s="109"/>
      <c r="E36" s="199"/>
      <c r="F36" s="200"/>
      <c r="G36" s="200"/>
      <c r="H36" s="200"/>
      <c r="I36" s="200"/>
      <c r="J36" s="200"/>
      <c r="K36" s="104"/>
      <c r="L36" s="96"/>
    </row>
    <row r="37" spans="1:13" s="95" customFormat="1" ht="26.1" customHeight="1">
      <c r="A37" s="100"/>
      <c r="B37" s="28"/>
      <c r="C37" s="102"/>
      <c r="D37" s="109"/>
      <c r="E37" s="199"/>
      <c r="F37" s="200"/>
      <c r="G37" s="200"/>
      <c r="H37" s="200"/>
      <c r="I37" s="200"/>
      <c r="J37" s="200"/>
      <c r="K37" s="104"/>
      <c r="L37" s="96"/>
    </row>
    <row r="38" spans="1:13" s="95" customFormat="1" ht="26.1" customHeight="1">
      <c r="A38" s="100"/>
      <c r="B38" s="28"/>
      <c r="C38" s="102"/>
      <c r="D38" s="109"/>
      <c r="E38" s="199"/>
      <c r="F38" s="200"/>
      <c r="G38" s="200"/>
      <c r="H38" s="200"/>
      <c r="I38" s="200"/>
      <c r="J38" s="200"/>
      <c r="K38" s="104"/>
      <c r="L38" s="96"/>
    </row>
    <row r="39" spans="1:13" s="95" customFormat="1" ht="26.1" customHeight="1">
      <c r="A39" s="100"/>
      <c r="B39" s="28"/>
      <c r="C39" s="102"/>
      <c r="D39" s="109"/>
      <c r="E39" s="199"/>
      <c r="F39" s="200"/>
      <c r="G39" s="200"/>
      <c r="H39" s="200"/>
      <c r="I39" s="200"/>
      <c r="J39" s="200"/>
      <c r="K39" s="104"/>
      <c r="L39" s="96"/>
    </row>
    <row r="40" spans="1:13" s="95" customFormat="1" ht="26.1" customHeight="1">
      <c r="A40" s="100"/>
      <c r="B40" s="28"/>
      <c r="C40" s="102"/>
      <c r="D40" s="109"/>
      <c r="E40" s="199"/>
      <c r="F40" s="200"/>
      <c r="G40" s="200"/>
      <c r="H40" s="200"/>
      <c r="I40" s="200"/>
      <c r="J40" s="200"/>
      <c r="K40" s="104"/>
      <c r="L40" s="96"/>
    </row>
    <row r="41" spans="1:13" s="21" customFormat="1" ht="26.1" customHeight="1">
      <c r="A41" s="246" t="s">
        <v>10</v>
      </c>
      <c r="B41" s="247"/>
      <c r="C41" s="27"/>
      <c r="D41" s="38"/>
      <c r="E41" s="97"/>
      <c r="F41" s="28"/>
      <c r="G41" s="11"/>
      <c r="H41" s="28"/>
      <c r="I41" s="11"/>
      <c r="J41" s="11"/>
      <c r="K41" s="97"/>
      <c r="L41" s="8"/>
    </row>
    <row r="42" spans="1:13" s="21" customFormat="1" ht="26.1" customHeight="1">
      <c r="A42" s="28" t="str">
        <f>전기공량!A118</f>
        <v>조명기구-A</v>
      </c>
      <c r="B42" s="108" t="str">
        <f>전기공량!B118</f>
        <v>LED 40W 평판매입</v>
      </c>
      <c r="C42" s="27" t="str">
        <f>전기공량!C118</f>
        <v>EA</v>
      </c>
      <c r="D42" s="28">
        <f>전기공량!F118</f>
        <v>0</v>
      </c>
      <c r="E42" s="108"/>
      <c r="F42" s="28"/>
      <c r="G42" s="28"/>
      <c r="H42" s="28"/>
      <c r="I42" s="28"/>
      <c r="J42" s="28"/>
      <c r="K42" s="28"/>
      <c r="L42" s="149" t="s">
        <v>418</v>
      </c>
      <c r="M42" s="183"/>
    </row>
    <row r="43" spans="1:13" s="21" customFormat="1" ht="26.1" customHeight="1">
      <c r="A43" s="28" t="str">
        <f>전기공량!A119</f>
        <v>조명기구-B</v>
      </c>
      <c r="B43" s="108" t="str">
        <f>전기공량!B119</f>
        <v>LED 40W 평판매입(600x600)</v>
      </c>
      <c r="C43" s="27" t="str">
        <f>전기공량!C119</f>
        <v>EA</v>
      </c>
      <c r="D43" s="28">
        <f>전기공량!F119</f>
        <v>0</v>
      </c>
      <c r="E43" s="108"/>
      <c r="F43" s="28"/>
      <c r="G43" s="28"/>
      <c r="H43" s="28"/>
      <c r="I43" s="28"/>
      <c r="J43" s="28"/>
      <c r="K43" s="28"/>
      <c r="L43" s="149" t="s">
        <v>419</v>
      </c>
      <c r="M43" s="183"/>
    </row>
    <row r="44" spans="1:13" s="21" customFormat="1" ht="26.1" customHeight="1">
      <c r="A44" s="28" t="str">
        <f>전기공량!A120</f>
        <v>조명기구-C</v>
      </c>
      <c r="B44" s="108" t="str">
        <f>전기공량!B120</f>
        <v>LED 40W 레이스웨이직부</v>
      </c>
      <c r="C44" s="27" t="str">
        <f>전기공량!C120</f>
        <v>EA</v>
      </c>
      <c r="D44" s="28">
        <f>전기공량!F120</f>
        <v>0</v>
      </c>
      <c r="E44" s="108"/>
      <c r="F44" s="108"/>
      <c r="G44" s="108"/>
      <c r="H44" s="108"/>
      <c r="I44" s="108"/>
      <c r="J44" s="108"/>
      <c r="K44" s="108"/>
      <c r="L44" s="149" t="s">
        <v>420</v>
      </c>
      <c r="M44" s="183"/>
    </row>
    <row r="45" spans="1:13" s="21" customFormat="1" ht="26.1" customHeight="1">
      <c r="A45" s="28" t="str">
        <f>전기공량!A121</f>
        <v>조명기구-D</v>
      </c>
      <c r="B45" s="108" t="str">
        <f>전기공량!B121</f>
        <v>LED 11W 벽부</v>
      </c>
      <c r="C45" s="27" t="str">
        <f>전기공량!C121</f>
        <v>EA</v>
      </c>
      <c r="D45" s="28">
        <f>전기공량!F121</f>
        <v>0</v>
      </c>
      <c r="E45" s="108"/>
      <c r="F45" s="108"/>
      <c r="G45" s="108"/>
      <c r="H45" s="108"/>
      <c r="I45" s="108"/>
      <c r="J45" s="108"/>
      <c r="K45" s="108"/>
      <c r="L45" s="149" t="s">
        <v>421</v>
      </c>
      <c r="M45" s="183"/>
    </row>
    <row r="46" spans="1:13" s="21" customFormat="1" ht="26.1" customHeight="1">
      <c r="A46" s="28" t="str">
        <f>전기공량!A122</f>
        <v>조명기구-E</v>
      </c>
      <c r="B46" s="108" t="str">
        <f>전기공량!B122</f>
        <v>LED 11W 원형직부</v>
      </c>
      <c r="C46" s="27" t="str">
        <f>전기공량!C122</f>
        <v>EA</v>
      </c>
      <c r="D46" s="28">
        <f>전기공량!F122</f>
        <v>0</v>
      </c>
      <c r="E46" s="108"/>
      <c r="F46" s="28"/>
      <c r="G46" s="28"/>
      <c r="H46" s="28"/>
      <c r="I46" s="28"/>
      <c r="J46" s="28"/>
      <c r="K46" s="28"/>
      <c r="L46" s="149" t="s">
        <v>422</v>
      </c>
      <c r="M46" s="183"/>
    </row>
    <row r="47" spans="1:13" s="21" customFormat="1" ht="26.1" customHeight="1">
      <c r="A47" s="28" t="str">
        <f>전기공량!A123</f>
        <v>조명기구-F</v>
      </c>
      <c r="B47" s="108" t="str">
        <f>전기공량!B123</f>
        <v>LED 10W 다운라이트</v>
      </c>
      <c r="C47" s="27" t="str">
        <f>전기공량!C123</f>
        <v>EA</v>
      </c>
      <c r="D47" s="28">
        <f>전기공량!F123</f>
        <v>0</v>
      </c>
      <c r="E47" s="108"/>
      <c r="F47" s="28"/>
      <c r="G47" s="28"/>
      <c r="H47" s="28"/>
      <c r="I47" s="28"/>
      <c r="J47" s="28"/>
      <c r="K47" s="28"/>
      <c r="L47" s="149" t="s">
        <v>423</v>
      </c>
      <c r="M47" s="183"/>
    </row>
    <row r="48" spans="1:13" s="21" customFormat="1" ht="26.1" customHeight="1">
      <c r="A48" s="28" t="str">
        <f>전기공량!A124</f>
        <v>조명기구-G</v>
      </c>
      <c r="B48" s="108" t="str">
        <f>전기공량!B124</f>
        <v>LED 15W 멀티다운라이트</v>
      </c>
      <c r="C48" s="27" t="str">
        <f>전기공량!C124</f>
        <v>EA</v>
      </c>
      <c r="D48" s="28">
        <f>전기공량!F124</f>
        <v>0</v>
      </c>
      <c r="E48" s="108"/>
      <c r="F48" s="28"/>
      <c r="G48" s="28"/>
      <c r="H48" s="28"/>
      <c r="I48" s="28"/>
      <c r="J48" s="28"/>
      <c r="K48" s="28"/>
      <c r="L48" s="149" t="s">
        <v>424</v>
      </c>
      <c r="M48" s="183"/>
    </row>
    <row r="49" spans="1:15" s="21" customFormat="1" ht="26.1" customHeight="1">
      <c r="A49" s="28" t="str">
        <f>전기공량!A125</f>
        <v>조명기구-H</v>
      </c>
      <c r="B49" s="108" t="str">
        <f>전기공량!B125</f>
        <v>LED 11W 원형직부(센서)</v>
      </c>
      <c r="C49" s="27" t="str">
        <f>전기공량!C125</f>
        <v>EA</v>
      </c>
      <c r="D49" s="28">
        <f>전기공량!F125</f>
        <v>0</v>
      </c>
      <c r="E49" s="108"/>
      <c r="F49" s="28"/>
      <c r="G49" s="28"/>
      <c r="H49" s="28"/>
      <c r="I49" s="28"/>
      <c r="J49" s="28"/>
      <c r="K49" s="28"/>
      <c r="L49" s="149" t="s">
        <v>425</v>
      </c>
      <c r="M49" s="183"/>
    </row>
    <row r="50" spans="1:15" s="21" customFormat="1" ht="26.1" customHeight="1">
      <c r="A50" s="28" t="str">
        <f>전기공량!A31</f>
        <v>조명기구-I</v>
      </c>
      <c r="B50" s="108" t="str">
        <f>전기공량!B31</f>
        <v>LED 60W,MH:3.34M(보안등주-STS)</v>
      </c>
      <c r="C50" s="27" t="str">
        <f>전기공량!C31</f>
        <v>EA</v>
      </c>
      <c r="D50" s="28">
        <f>전기공량!F31</f>
        <v>0</v>
      </c>
      <c r="E50" s="108"/>
      <c r="F50" s="28"/>
      <c r="G50" s="28"/>
      <c r="H50" s="28"/>
      <c r="I50" s="28"/>
      <c r="J50" s="28"/>
      <c r="K50" s="28"/>
      <c r="L50" s="149" t="s">
        <v>426</v>
      </c>
      <c r="M50" s="183"/>
    </row>
    <row r="51" spans="1:15" s="21" customFormat="1" ht="26.1" customHeight="1">
      <c r="A51" s="28" t="str">
        <f>전기공량!A126</f>
        <v>조명기구-J</v>
      </c>
      <c r="B51" s="108" t="str">
        <f>전기공량!B126</f>
        <v>LED 9W 볼라드</v>
      </c>
      <c r="C51" s="27" t="str">
        <f>전기공량!C126</f>
        <v>EA</v>
      </c>
      <c r="D51" s="28">
        <f>전기공량!F126</f>
        <v>0</v>
      </c>
      <c r="E51" s="108"/>
      <c r="F51" s="28"/>
      <c r="G51" s="28"/>
      <c r="H51" s="28"/>
      <c r="I51" s="28"/>
      <c r="J51" s="28"/>
      <c r="K51" s="28"/>
      <c r="L51" s="149" t="s">
        <v>427</v>
      </c>
      <c r="M51" s="183"/>
      <c r="N51" s="21" t="s">
        <v>214</v>
      </c>
      <c r="O51" s="21" t="s">
        <v>167</v>
      </c>
    </row>
    <row r="52" spans="1:15" s="95" customFormat="1" ht="26.1" customHeight="1">
      <c r="A52" s="28" t="s">
        <v>132</v>
      </c>
      <c r="B52" s="28"/>
      <c r="C52" s="102"/>
      <c r="D52" s="102"/>
      <c r="E52" s="199"/>
      <c r="F52" s="200"/>
      <c r="G52" s="200"/>
      <c r="H52" s="200"/>
      <c r="I52" s="200"/>
      <c r="J52" s="200"/>
      <c r="K52" s="199"/>
      <c r="L52" s="8"/>
      <c r="N52" s="148">
        <f>SUM(K42:K51)</f>
        <v>0</v>
      </c>
      <c r="O52" s="148">
        <f>INT(N52/1.1)</f>
        <v>0</v>
      </c>
    </row>
    <row r="53" spans="1:15" s="95" customFormat="1" ht="26.1" customHeight="1">
      <c r="A53" s="28" t="s">
        <v>133</v>
      </c>
      <c r="B53" s="28" t="s">
        <v>134</v>
      </c>
      <c r="C53" s="102" t="s">
        <v>135</v>
      </c>
      <c r="D53" s="103">
        <v>10</v>
      </c>
      <c r="E53" s="199"/>
      <c r="F53" s="200"/>
      <c r="G53" s="200"/>
      <c r="H53" s="200"/>
      <c r="I53" s="200"/>
      <c r="J53" s="200"/>
      <c r="K53" s="199"/>
      <c r="L53" s="94" t="s">
        <v>221</v>
      </c>
    </row>
    <row r="54" spans="1:15" s="95" customFormat="1" ht="26.1" customHeight="1">
      <c r="A54" s="28" t="s">
        <v>222</v>
      </c>
      <c r="B54" s="28"/>
      <c r="C54" s="102"/>
      <c r="D54" s="102"/>
      <c r="E54" s="199"/>
      <c r="F54" s="200"/>
      <c r="G54" s="200"/>
      <c r="H54" s="200"/>
      <c r="I54" s="200"/>
      <c r="J54" s="200"/>
      <c r="K54" s="199"/>
      <c r="L54" s="94"/>
    </row>
    <row r="55" spans="1:15" s="106" customFormat="1" ht="26.1" customHeight="1">
      <c r="A55" s="28" t="s">
        <v>215</v>
      </c>
      <c r="B55" s="107" t="s">
        <v>216</v>
      </c>
      <c r="C55" s="187"/>
      <c r="D55" s="187"/>
      <c r="E55" s="104"/>
      <c r="F55" s="104"/>
      <c r="G55" s="104"/>
      <c r="H55" s="104"/>
      <c r="I55" s="104"/>
      <c r="J55" s="104"/>
      <c r="K55" s="104"/>
      <c r="L55" s="105"/>
    </row>
    <row r="56" spans="1:15" s="106" customFormat="1" ht="26.1" customHeight="1">
      <c r="A56" s="28"/>
      <c r="B56" s="107"/>
      <c r="C56" s="187"/>
      <c r="D56" s="187"/>
      <c r="E56" s="104"/>
      <c r="F56" s="104"/>
      <c r="G56" s="104"/>
      <c r="H56" s="104"/>
      <c r="I56" s="104"/>
      <c r="J56" s="104"/>
      <c r="K56" s="104"/>
      <c r="L56" s="105"/>
    </row>
    <row r="57" spans="1:15" s="95" customFormat="1" ht="26.1" customHeight="1">
      <c r="A57" s="28" t="s">
        <v>223</v>
      </c>
      <c r="B57" s="28"/>
      <c r="C57" s="102"/>
      <c r="D57" s="102"/>
      <c r="E57" s="199"/>
      <c r="F57" s="200"/>
      <c r="G57" s="200"/>
      <c r="H57" s="200"/>
      <c r="I57" s="200"/>
      <c r="J57" s="200"/>
      <c r="K57" s="104"/>
      <c r="L57" s="96" t="s">
        <v>217</v>
      </c>
    </row>
    <row r="58" spans="1:15" s="106" customFormat="1" ht="26.1" customHeight="1">
      <c r="A58" s="28"/>
      <c r="B58" s="107"/>
      <c r="C58" s="187"/>
      <c r="D58" s="187"/>
      <c r="E58" s="104"/>
      <c r="F58" s="104"/>
      <c r="G58" s="104"/>
      <c r="H58" s="104"/>
      <c r="I58" s="104"/>
      <c r="J58" s="104"/>
      <c r="K58" s="104"/>
      <c r="L58" s="105"/>
    </row>
    <row r="59" spans="1:15" s="106" customFormat="1" ht="26.1" customHeight="1">
      <c r="A59" s="28"/>
      <c r="B59" s="107"/>
      <c r="C59" s="187"/>
      <c r="D59" s="187"/>
      <c r="E59" s="104"/>
      <c r="F59" s="104"/>
      <c r="G59" s="104"/>
      <c r="H59" s="104"/>
      <c r="I59" s="104"/>
      <c r="J59" s="104"/>
      <c r="K59" s="104"/>
      <c r="L59" s="105"/>
    </row>
  </sheetData>
  <mergeCells count="14">
    <mergeCell ref="A22:B22"/>
    <mergeCell ref="A41:B41"/>
    <mergeCell ref="C1:C2"/>
    <mergeCell ref="A1:A2"/>
    <mergeCell ref="A6:B6"/>
    <mergeCell ref="A5:B5"/>
    <mergeCell ref="A4:B4"/>
    <mergeCell ref="B1:B2"/>
    <mergeCell ref="D1:D2"/>
    <mergeCell ref="L1:L2"/>
    <mergeCell ref="E1:F1"/>
    <mergeCell ref="G1:H1"/>
    <mergeCell ref="I1:J1"/>
    <mergeCell ref="K1:K2"/>
  </mergeCells>
  <phoneticPr fontId="3" type="noConversion"/>
  <pageMargins left="0.98425196850393704" right="0.59055118110236227" top="1.1811023622047245" bottom="0.59055118110236227" header="0.6692913385826772" footer="0.43307086614173229"/>
  <pageSetup paperSize="9" scale="83" orientation="landscape" horizontalDpi="4294967292" verticalDpi="300" r:id="rId1"/>
  <headerFooter alignWithMargins="0">
    <oddHeader>&amp;C&amp;"굴림체,굵게"&amp;20내       역       서&amp;R&amp;11
PAGE :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9</vt:i4>
      </vt:variant>
    </vt:vector>
  </HeadingPairs>
  <TitlesOfParts>
    <vt:vector size="16" baseType="lpstr">
      <vt:lpstr>원가</vt:lpstr>
      <vt:lpstr>내역</vt:lpstr>
      <vt:lpstr>일위내역</vt:lpstr>
      <vt:lpstr>단가대비</vt:lpstr>
      <vt:lpstr>전기공량</vt:lpstr>
      <vt:lpstr>표지(관급)</vt:lpstr>
      <vt:lpstr>관급집계</vt:lpstr>
      <vt:lpstr>관급집계!Print_Area</vt:lpstr>
      <vt:lpstr>단가대비!Print_Area</vt:lpstr>
      <vt:lpstr>원가!Print_Area</vt:lpstr>
      <vt:lpstr>전기공량!Print_Area</vt:lpstr>
      <vt:lpstr>관급집계!Print_Titles</vt:lpstr>
      <vt:lpstr>내역!Print_Titles</vt:lpstr>
      <vt:lpstr>단가대비!Print_Titles</vt:lpstr>
      <vt:lpstr>일위내역!Print_Titles</vt:lpstr>
      <vt:lpstr>전기공량!Print_Titles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ooo</dc:creator>
  <cp:lastModifiedBy>USER</cp:lastModifiedBy>
  <cp:lastPrinted>2026-07-08T10:17:13Z</cp:lastPrinted>
  <dcterms:created xsi:type="dcterms:W3CDTF">1999-03-27T04:53:18Z</dcterms:created>
  <dcterms:modified xsi:type="dcterms:W3CDTF">2026-10-08T02:03:40Z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92010F5">
    <vt:lpwstr/>
  </property>
  <property fmtid="{D5CDD505-2E9C-101B-9397-08002B2CF9AE}" pid="105" name="IVID44701D06">
    <vt:lpwstr/>
  </property>
  <property fmtid="{D5CDD505-2E9C-101B-9397-08002B2CF9AE}" pid="106" name="IVID212D1901">
    <vt:lpwstr/>
  </property>
  <property fmtid="{D5CDD505-2E9C-101B-9397-08002B2CF9AE}" pid="107" name="IVID203A15F7">
    <vt:lpwstr/>
  </property>
  <property fmtid="{D5CDD505-2E9C-101B-9397-08002B2CF9AE}" pid="108" name="IVID201F1DF3">
    <vt:lpwstr/>
  </property>
  <property fmtid="{D5CDD505-2E9C-101B-9397-08002B2CF9AE}" pid="109" name="IVID283C08F0">
    <vt:lpwstr/>
  </property>
  <property fmtid="{D5CDD505-2E9C-101B-9397-08002B2CF9AE}" pid="110" name="IVIDA541401">
    <vt:lpwstr/>
  </property>
  <property fmtid="{D5CDD505-2E9C-101B-9397-08002B2CF9AE}" pid="111" name="IVID360A1509">
    <vt:lpwstr/>
  </property>
</Properties>
</file>